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0723340323\ownCloud\SEMFAZ\MESTRADO\DISSERTACAO\Dados_Abertos\"/>
    </mc:Choice>
  </mc:AlternateContent>
  <xr:revisionPtr revIDLastSave="0" documentId="13_ncr:1_{69765C0A-C201-4869-A2D0-D923BE232CF0}" xr6:coauthVersionLast="47" xr6:coauthVersionMax="47" xr10:uidLastSave="{00000000-0000-0000-0000-000000000000}"/>
  <bookViews>
    <workbookView xWindow="-25320" yWindow="390" windowWidth="25440" windowHeight="15390" tabRatio="601" xr2:uid="{00000000-000D-0000-FFFF-FFFF00000000}"/>
  </bookViews>
  <sheets>
    <sheet name="03_CSVdatasetMes_original" sheetId="1" r:id="rId1"/>
    <sheet name="CONFAZ" sheetId="7" r:id="rId2"/>
    <sheet name="Planilha1" sheetId="8" r:id="rId3"/>
    <sheet name="Resumo" sheetId="2" r:id="rId4"/>
  </sheets>
  <externalReferences>
    <externalReference r:id="rId5"/>
  </externalReferences>
  <definedNames>
    <definedName name="_xlnm._FilterDatabase" localSheetId="0" hidden="1">'03_CSVdatasetMes_original'!$A$1:$CY$907</definedName>
    <definedName name="_xlcn.WorksheetConnection_02_CSVdatasetMes_originalA1CI9291" hidden="1">'[1]02_CSVdatasetMes_original'!$A$1:$CH$929</definedName>
    <definedName name="_xlcn.WorksheetConnection_03_CSVdatasetMes_originalA1CI10471" hidden="1">'03_CSVdatasetMes_original'!$A$1:$CW$907</definedName>
  </definedNames>
  <calcPr calcId="181029"/>
  <pivotCaches>
    <pivotCache cacheId="0" r:id="rId6"/>
    <pivotCache cacheId="54" r:id="rId7"/>
  </pivotCaches>
  <extLst>
    <ext xmlns:x15="http://schemas.microsoft.com/office/spreadsheetml/2010/11/main" uri="{FCE2AD5D-F65C-4FA6-A056-5C36A1767C68}">
      <x15:dataModel>
        <x15:modelTables>
          <x15:modelTable id="Intervalo 1" name="Intervalo 1" connection="WorksheetConnection_03_CSVdatasetMes_original!$A$1:$CI$1047"/>
          <x15:modelTable id="Intervalo" name="Intervalo" connection="WorksheetConnection_02_CSVdatasetMes_original!$A$1:$CI$929"/>
        </x15:modelTables>
        <x15:modelRelationships>
          <x15:modelRelationship fromTable="Intervalo 1" fromColumn="Data_Receita" toTable="Intervalo" toColumn="Data_Receita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Intervalo 1" columnName="Data_Receita" columnId="Data_Receita">
                <x16:calculatedTimeColumn columnName="Data_Receita (Ano)" columnId="Data_Receita (Ano)" contentType="years" isSelected="1"/>
                <x16:calculatedTimeColumn columnName="Data_Receita (Trimestre)" columnId="Data_Receita (Trimestre)" contentType="quarters" isSelected="1"/>
                <x16:calculatedTimeColumn columnName="Data_Receita (Índice de Mês)" columnId="Data_Receita (Índice de Mês)" contentType="monthsindex" isSelected="1"/>
                <x16:calculatedTimeColumn columnName="Data_Receita (Mês)" columnId="Data_Receita (Mês)" contentType="months" isSelected="1"/>
              </x16:modelTimeGrouping>
              <x16:modelTimeGrouping tableName="Intervalo" columnName="Data_Receita" columnId="Data_Receita">
                <x16:calculatedTimeColumn columnName="Data_Receita (Ano)" columnId="Data_Receita (Ano)" contentType="years" isSelected="1"/>
                <x16:calculatedTimeColumn columnName="Data_Receita (Trimestre)" columnId="Data_Receita (Trimestre)" contentType="quarters" isSelected="1"/>
                <x16:calculatedTimeColumn columnName="Data_Receita (Índice de Mês)" columnId="Data_Receita (Índice de Mês)" contentType="monthsindex" isSelected="1"/>
                <x16:calculatedTimeColumn columnName="Data_Receita (Mês)" columnId="Data_Receita (Mê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CY2" i="1" l="1"/>
  <c r="CX2" i="1" s="1"/>
  <c r="CY3" i="1"/>
  <c r="CX3" i="1" s="1"/>
  <c r="CX4" i="1"/>
  <c r="CY4" i="1"/>
  <c r="CY5" i="1"/>
  <c r="CX5" i="1" s="1"/>
  <c r="CX6" i="1"/>
  <c r="CY6" i="1"/>
  <c r="CY7" i="1"/>
  <c r="CX7" i="1" s="1"/>
  <c r="CY8" i="1"/>
  <c r="CX8" i="1" s="1"/>
  <c r="CY9" i="1"/>
  <c r="CX9" i="1" s="1"/>
  <c r="CX10" i="1"/>
  <c r="CY10" i="1"/>
  <c r="CY11" i="1"/>
  <c r="CX11" i="1" s="1"/>
  <c r="CX12" i="1"/>
  <c r="CY12" i="1"/>
  <c r="CX13" i="1"/>
  <c r="CY13" i="1"/>
  <c r="CY14" i="1"/>
  <c r="CX14" i="1" s="1"/>
  <c r="CY15" i="1"/>
  <c r="CX15" i="1" s="1"/>
  <c r="CY16" i="1"/>
  <c r="CX16" i="1" s="1"/>
  <c r="CY17" i="1"/>
  <c r="CX17" i="1" s="1"/>
  <c r="CY18" i="1"/>
  <c r="CX18" i="1" s="1"/>
  <c r="CY19" i="1"/>
  <c r="CX19" i="1" s="1"/>
  <c r="CX20" i="1"/>
  <c r="CY20" i="1"/>
  <c r="CX21" i="1"/>
  <c r="CY21" i="1"/>
  <c r="CX22" i="1"/>
  <c r="CY22" i="1"/>
  <c r="CY23" i="1"/>
  <c r="CX23" i="1" s="1"/>
  <c r="CX24" i="1"/>
  <c r="CY24" i="1"/>
  <c r="CY25" i="1"/>
  <c r="CX25" i="1" s="1"/>
  <c r="CX26" i="1"/>
  <c r="CY26" i="1"/>
  <c r="CY27" i="1"/>
  <c r="CX27" i="1" s="1"/>
  <c r="CY28" i="1"/>
  <c r="CX28" i="1" s="1"/>
  <c r="CY29" i="1"/>
  <c r="CX29" i="1" s="1"/>
  <c r="CY30" i="1"/>
  <c r="CX30" i="1" s="1"/>
  <c r="CY31" i="1"/>
  <c r="CX31" i="1" s="1"/>
  <c r="CY32" i="1"/>
  <c r="CX32" i="1" s="1"/>
  <c r="CY33" i="1"/>
  <c r="CX33" i="1" s="1"/>
  <c r="CY34" i="1"/>
  <c r="CX34" i="1" s="1"/>
  <c r="CY35" i="1"/>
  <c r="CX35" i="1" s="1"/>
  <c r="CY36" i="1"/>
  <c r="CX36" i="1" s="1"/>
  <c r="CY37" i="1"/>
  <c r="CX37" i="1" s="1"/>
  <c r="CX38" i="1"/>
  <c r="CY38" i="1"/>
  <c r="CY39" i="1"/>
  <c r="CX39" i="1" s="1"/>
  <c r="CX40" i="1"/>
  <c r="CY40" i="1"/>
  <c r="CY41" i="1"/>
  <c r="CX41" i="1" s="1"/>
  <c r="CX42" i="1"/>
  <c r="CY42" i="1"/>
  <c r="CY43" i="1"/>
  <c r="CX43" i="1" s="1"/>
  <c r="CY44" i="1"/>
  <c r="CX44" i="1" s="1"/>
  <c r="CY45" i="1"/>
  <c r="CX45" i="1" s="1"/>
  <c r="CY46" i="1"/>
  <c r="CX46" i="1" s="1"/>
  <c r="CY47" i="1"/>
  <c r="CX47" i="1" s="1"/>
  <c r="CY48" i="1"/>
  <c r="CX48" i="1" s="1"/>
  <c r="CY49" i="1"/>
  <c r="CX49" i="1" s="1"/>
  <c r="CY50" i="1"/>
  <c r="CX50" i="1" s="1"/>
  <c r="CY51" i="1"/>
  <c r="CX51" i="1" s="1"/>
  <c r="CY52" i="1"/>
  <c r="CX52" i="1" s="1"/>
  <c r="CY53" i="1"/>
  <c r="CX53" i="1" s="1"/>
  <c r="CX54" i="1"/>
  <c r="CY54" i="1"/>
  <c r="CY55" i="1"/>
  <c r="CX55" i="1" s="1"/>
  <c r="CY56" i="1"/>
  <c r="CX56" i="1" s="1"/>
  <c r="CY57" i="1"/>
  <c r="CX57" i="1" s="1"/>
  <c r="CY58" i="1"/>
  <c r="CX58" i="1" s="1"/>
  <c r="CY59" i="1"/>
  <c r="CX59" i="1" s="1"/>
  <c r="CY60" i="1"/>
  <c r="CX60" i="1" s="1"/>
  <c r="CY61" i="1"/>
  <c r="CX61" i="1" s="1"/>
  <c r="CY62" i="1"/>
  <c r="CX62" i="1" s="1"/>
  <c r="CY63" i="1"/>
  <c r="CX63" i="1" s="1"/>
  <c r="CY64" i="1"/>
  <c r="CX64" i="1" s="1"/>
  <c r="CY65" i="1"/>
  <c r="CX65" i="1" s="1"/>
  <c r="CY66" i="1"/>
  <c r="CX66" i="1" s="1"/>
  <c r="CY67" i="1"/>
  <c r="CX67" i="1" s="1"/>
  <c r="CY68" i="1"/>
  <c r="CX68" i="1" s="1"/>
  <c r="CY69" i="1"/>
  <c r="CX69" i="1" s="1"/>
  <c r="CY70" i="1"/>
  <c r="CX70" i="1" s="1"/>
  <c r="CY71" i="1"/>
  <c r="CX71" i="1" s="1"/>
  <c r="CY72" i="1"/>
  <c r="CX72" i="1" s="1"/>
  <c r="CY73" i="1"/>
  <c r="CX73" i="1" s="1"/>
  <c r="CY74" i="1"/>
  <c r="CX74" i="1" s="1"/>
  <c r="CY75" i="1"/>
  <c r="CX75" i="1" s="1"/>
  <c r="CY76" i="1"/>
  <c r="CX76" i="1" s="1"/>
  <c r="CY77" i="1"/>
  <c r="CX77" i="1" s="1"/>
  <c r="CY78" i="1"/>
  <c r="CX78" i="1" s="1"/>
  <c r="CY79" i="1"/>
  <c r="CX79" i="1" s="1"/>
  <c r="CY80" i="1"/>
  <c r="CX80" i="1" s="1"/>
  <c r="CY81" i="1"/>
  <c r="CX81" i="1" s="1"/>
  <c r="CX82" i="1"/>
  <c r="CY82" i="1"/>
  <c r="CY83" i="1"/>
  <c r="CX83" i="1" s="1"/>
  <c r="CY84" i="1"/>
  <c r="CX84" i="1" s="1"/>
  <c r="CY85" i="1"/>
  <c r="CX85" i="1" s="1"/>
  <c r="CY86" i="1"/>
  <c r="CX86" i="1" s="1"/>
  <c r="CY87" i="1"/>
  <c r="CX87" i="1" s="1"/>
  <c r="CY88" i="1"/>
  <c r="CX88" i="1" s="1"/>
  <c r="CY89" i="1"/>
  <c r="CX89" i="1" s="1"/>
  <c r="CY90" i="1"/>
  <c r="CX90" i="1" s="1"/>
  <c r="CY91" i="1"/>
  <c r="CX91" i="1" s="1"/>
  <c r="CY92" i="1"/>
  <c r="CX92" i="1" s="1"/>
  <c r="CY93" i="1"/>
  <c r="CX93" i="1" s="1"/>
  <c r="CY94" i="1"/>
  <c r="CX94" i="1" s="1"/>
  <c r="CY95" i="1"/>
  <c r="CX95" i="1" s="1"/>
  <c r="CY96" i="1"/>
  <c r="CX96" i="1" s="1"/>
  <c r="CY97" i="1"/>
  <c r="CX97" i="1" s="1"/>
  <c r="CX98" i="1"/>
  <c r="CY98" i="1"/>
  <c r="CY99" i="1"/>
  <c r="CX99" i="1" s="1"/>
  <c r="CY100" i="1"/>
  <c r="CX100" i="1" s="1"/>
  <c r="CY101" i="1"/>
  <c r="CX101" i="1" s="1"/>
  <c r="CY102" i="1"/>
  <c r="CX102" i="1" s="1"/>
  <c r="CY103" i="1"/>
  <c r="CX103" i="1" s="1"/>
  <c r="CY104" i="1"/>
  <c r="CX104" i="1" s="1"/>
  <c r="CY105" i="1"/>
  <c r="CX105" i="1" s="1"/>
  <c r="CY106" i="1"/>
  <c r="CX106" i="1" s="1"/>
  <c r="CY107" i="1"/>
  <c r="CX107" i="1" s="1"/>
  <c r="CY108" i="1"/>
  <c r="CX108" i="1" s="1"/>
  <c r="CY109" i="1"/>
  <c r="CX109" i="1" s="1"/>
  <c r="CY110" i="1"/>
  <c r="CX110" i="1" s="1"/>
  <c r="CY111" i="1"/>
  <c r="CX111" i="1" s="1"/>
  <c r="CY112" i="1"/>
  <c r="CX112" i="1" s="1"/>
  <c r="CY113" i="1"/>
  <c r="CX113" i="1" s="1"/>
  <c r="CY114" i="1"/>
  <c r="CX114" i="1" s="1"/>
  <c r="CY115" i="1"/>
  <c r="CX115" i="1" s="1"/>
  <c r="CY116" i="1"/>
  <c r="CX116" i="1" s="1"/>
  <c r="CY117" i="1"/>
  <c r="CX117" i="1" s="1"/>
  <c r="CY118" i="1"/>
  <c r="CX118" i="1" s="1"/>
  <c r="CY119" i="1"/>
  <c r="CX119" i="1" s="1"/>
  <c r="CY120" i="1"/>
  <c r="CX120" i="1" s="1"/>
  <c r="CY121" i="1"/>
  <c r="CX121" i="1" s="1"/>
  <c r="CY122" i="1"/>
  <c r="CX122" i="1" s="1"/>
  <c r="CY123" i="1"/>
  <c r="CX123" i="1" s="1"/>
  <c r="CY124" i="1"/>
  <c r="CX124" i="1" s="1"/>
  <c r="CY125" i="1"/>
  <c r="CX125" i="1" s="1"/>
  <c r="CY126" i="1"/>
  <c r="CX126" i="1" s="1"/>
  <c r="CY127" i="1"/>
  <c r="CX127" i="1" s="1"/>
  <c r="CX128" i="1"/>
  <c r="CY128" i="1"/>
  <c r="CY129" i="1"/>
  <c r="CX129" i="1" s="1"/>
  <c r="CX130" i="1"/>
  <c r="CY130" i="1"/>
  <c r="CY131" i="1"/>
  <c r="CX131" i="1" s="1"/>
  <c r="CX132" i="1"/>
  <c r="CY132" i="1"/>
  <c r="CY133" i="1"/>
  <c r="CX133" i="1" s="1"/>
  <c r="CY134" i="1"/>
  <c r="CX134" i="1" s="1"/>
  <c r="CY135" i="1"/>
  <c r="CX135" i="1" s="1"/>
  <c r="CX136" i="1"/>
  <c r="CY136" i="1"/>
  <c r="CY137" i="1"/>
  <c r="CX137" i="1" s="1"/>
  <c r="CY138" i="1"/>
  <c r="CX138" i="1" s="1"/>
  <c r="CY139" i="1"/>
  <c r="CX139" i="1" s="1"/>
  <c r="CY140" i="1"/>
  <c r="CX140" i="1" s="1"/>
  <c r="CY141" i="1"/>
  <c r="CX141" i="1" s="1"/>
  <c r="CY142" i="1"/>
  <c r="CX142" i="1" s="1"/>
  <c r="CY143" i="1"/>
  <c r="CX143" i="1" s="1"/>
  <c r="CY144" i="1"/>
  <c r="CX144" i="1" s="1"/>
  <c r="CY145" i="1"/>
  <c r="CX145" i="1" s="1"/>
  <c r="CY146" i="1"/>
  <c r="CX146" i="1" s="1"/>
  <c r="CY147" i="1"/>
  <c r="CX147" i="1" s="1"/>
  <c r="CY148" i="1"/>
  <c r="CX148" i="1" s="1"/>
  <c r="CY149" i="1"/>
  <c r="CX149" i="1" s="1"/>
  <c r="CY150" i="1"/>
  <c r="CX150" i="1" s="1"/>
  <c r="CY151" i="1"/>
  <c r="CX151" i="1" s="1"/>
  <c r="CY152" i="1"/>
  <c r="CX152" i="1" s="1"/>
  <c r="CY153" i="1"/>
  <c r="CX153" i="1" s="1"/>
  <c r="CY154" i="1"/>
  <c r="CX154" i="1" s="1"/>
  <c r="CY155" i="1"/>
  <c r="CX155" i="1" s="1"/>
  <c r="CY156" i="1"/>
  <c r="CX156" i="1" s="1"/>
  <c r="CY157" i="1"/>
  <c r="CX157" i="1" s="1"/>
  <c r="CY158" i="1"/>
  <c r="CX158" i="1" s="1"/>
  <c r="CY159" i="1"/>
  <c r="CX159" i="1" s="1"/>
  <c r="CX160" i="1"/>
  <c r="CY160" i="1"/>
  <c r="CY161" i="1"/>
  <c r="CX161" i="1" s="1"/>
  <c r="CX162" i="1"/>
  <c r="CY162" i="1"/>
  <c r="CY163" i="1"/>
  <c r="CX163" i="1" s="1"/>
  <c r="CX164" i="1"/>
  <c r="CY164" i="1"/>
  <c r="CY165" i="1"/>
  <c r="CX165" i="1" s="1"/>
  <c r="CY166" i="1"/>
  <c r="CX166" i="1" s="1"/>
  <c r="CY167" i="1"/>
  <c r="CX167" i="1" s="1"/>
  <c r="CX168" i="1"/>
  <c r="CY168" i="1"/>
  <c r="CY169" i="1"/>
  <c r="CX169" i="1" s="1"/>
  <c r="CY170" i="1"/>
  <c r="CX170" i="1" s="1"/>
  <c r="CY171" i="1"/>
  <c r="CX171" i="1" s="1"/>
  <c r="CY172" i="1"/>
  <c r="CX172" i="1" s="1"/>
  <c r="CY173" i="1"/>
  <c r="CX173" i="1" s="1"/>
  <c r="CY174" i="1"/>
  <c r="CX174" i="1" s="1"/>
  <c r="CY175" i="1"/>
  <c r="CX175" i="1" s="1"/>
  <c r="CY176" i="1"/>
  <c r="CX176" i="1" s="1"/>
  <c r="CY177" i="1"/>
  <c r="CX177" i="1" s="1"/>
  <c r="CY178" i="1"/>
  <c r="CX178" i="1" s="1"/>
  <c r="CY179" i="1"/>
  <c r="CX179" i="1" s="1"/>
  <c r="CY180" i="1"/>
  <c r="CX180" i="1" s="1"/>
  <c r="CY181" i="1"/>
  <c r="CX181" i="1" s="1"/>
  <c r="CY182" i="1"/>
  <c r="CX182" i="1" s="1"/>
  <c r="CY183" i="1"/>
  <c r="CX183" i="1" s="1"/>
  <c r="CX184" i="1"/>
  <c r="CY184" i="1"/>
  <c r="CY185" i="1"/>
  <c r="CX185" i="1" s="1"/>
  <c r="CY186" i="1"/>
  <c r="CX186" i="1" s="1"/>
  <c r="CY187" i="1"/>
  <c r="CX187" i="1" s="1"/>
  <c r="CY188" i="1"/>
  <c r="CX188" i="1" s="1"/>
  <c r="CY189" i="1"/>
  <c r="CX189" i="1" s="1"/>
  <c r="CY190" i="1"/>
  <c r="CX190" i="1" s="1"/>
  <c r="CY191" i="1"/>
  <c r="CX191" i="1" s="1"/>
  <c r="CY192" i="1"/>
  <c r="CX192" i="1" s="1"/>
  <c r="CY193" i="1"/>
  <c r="CX193" i="1" s="1"/>
  <c r="CX194" i="1"/>
  <c r="CY194" i="1"/>
  <c r="CY195" i="1"/>
  <c r="CX195" i="1" s="1"/>
  <c r="CY196" i="1"/>
  <c r="CX196" i="1" s="1"/>
  <c r="CY197" i="1"/>
  <c r="CX197" i="1" s="1"/>
  <c r="CY198" i="1"/>
  <c r="CX198" i="1" s="1"/>
  <c r="CY199" i="1"/>
  <c r="CX199" i="1" s="1"/>
  <c r="CY200" i="1"/>
  <c r="CX200" i="1" s="1"/>
  <c r="CY201" i="1"/>
  <c r="CX201" i="1" s="1"/>
  <c r="CY202" i="1"/>
  <c r="CX202" i="1" s="1"/>
  <c r="CY203" i="1"/>
  <c r="CX203" i="1" s="1"/>
  <c r="CY204" i="1"/>
  <c r="CX204" i="1" s="1"/>
  <c r="CY205" i="1"/>
  <c r="CX205" i="1" s="1"/>
  <c r="CY206" i="1"/>
  <c r="CX206" i="1" s="1"/>
  <c r="CY207" i="1"/>
  <c r="CX207" i="1" s="1"/>
  <c r="CX208" i="1"/>
  <c r="CY208" i="1"/>
  <c r="CY209" i="1"/>
  <c r="CX209" i="1" s="1"/>
  <c r="CX210" i="1"/>
  <c r="CY210" i="1"/>
  <c r="CY211" i="1"/>
  <c r="CX211" i="1" s="1"/>
  <c r="CY212" i="1"/>
  <c r="CX212" i="1" s="1"/>
  <c r="CY213" i="1"/>
  <c r="CX213" i="1" s="1"/>
  <c r="CY214" i="1"/>
  <c r="CX214" i="1" s="1"/>
  <c r="CY215" i="1"/>
  <c r="CX215" i="1" s="1"/>
  <c r="CX216" i="1"/>
  <c r="CY216" i="1"/>
  <c r="CY217" i="1"/>
  <c r="CX217" i="1" s="1"/>
  <c r="CY218" i="1"/>
  <c r="CX218" i="1" s="1"/>
  <c r="CY219" i="1"/>
  <c r="CX219" i="1" s="1"/>
  <c r="CY220" i="1"/>
  <c r="CX220" i="1" s="1"/>
  <c r="CY221" i="1"/>
  <c r="CX221" i="1" s="1"/>
  <c r="CY222" i="1"/>
  <c r="CX222" i="1" s="1"/>
  <c r="CY223" i="1"/>
  <c r="CX223" i="1" s="1"/>
  <c r="CY224" i="1"/>
  <c r="CX224" i="1" s="1"/>
  <c r="CY225" i="1"/>
  <c r="CX225" i="1" s="1"/>
  <c r="CY226" i="1"/>
  <c r="CX226" i="1" s="1"/>
  <c r="CY227" i="1"/>
  <c r="CX227" i="1" s="1"/>
  <c r="CY228" i="1"/>
  <c r="CX228" i="1" s="1"/>
  <c r="CY229" i="1"/>
  <c r="CX229" i="1" s="1"/>
  <c r="CY230" i="1"/>
  <c r="CX230" i="1" s="1"/>
  <c r="CY231" i="1"/>
  <c r="CX231" i="1" s="1"/>
  <c r="CY232" i="1"/>
  <c r="CX232" i="1" s="1"/>
  <c r="CY233" i="1"/>
  <c r="CX233" i="1" s="1"/>
  <c r="CY234" i="1"/>
  <c r="CX234" i="1" s="1"/>
  <c r="CY235" i="1"/>
  <c r="CX235" i="1" s="1"/>
  <c r="CY236" i="1"/>
  <c r="CX236" i="1" s="1"/>
  <c r="CY237" i="1"/>
  <c r="CX237" i="1" s="1"/>
  <c r="CY238" i="1"/>
  <c r="CX238" i="1" s="1"/>
  <c r="CY239" i="1"/>
  <c r="CX239" i="1" s="1"/>
  <c r="CX240" i="1"/>
  <c r="CY240" i="1"/>
  <c r="CY241" i="1"/>
  <c r="CX241" i="1" s="1"/>
  <c r="CX242" i="1"/>
  <c r="CY242" i="1"/>
  <c r="CY243" i="1"/>
  <c r="CX243" i="1" s="1"/>
  <c r="CY244" i="1"/>
  <c r="CX244" i="1" s="1"/>
  <c r="CY245" i="1"/>
  <c r="CX245" i="1" s="1"/>
  <c r="CY246" i="1"/>
  <c r="CX246" i="1" s="1"/>
  <c r="CY247" i="1"/>
  <c r="CX247" i="1" s="1"/>
  <c r="CX248" i="1"/>
  <c r="CY248" i="1"/>
  <c r="CY249" i="1"/>
  <c r="CX249" i="1" s="1"/>
  <c r="CY250" i="1"/>
  <c r="CX250" i="1" s="1"/>
  <c r="CY251" i="1"/>
  <c r="CX251" i="1" s="1"/>
  <c r="CY252" i="1"/>
  <c r="CX252" i="1" s="1"/>
  <c r="CY253" i="1"/>
  <c r="CX253" i="1" s="1"/>
  <c r="CY254" i="1"/>
  <c r="CX254" i="1" s="1"/>
  <c r="CY255" i="1"/>
  <c r="CX255" i="1" s="1"/>
  <c r="CY256" i="1"/>
  <c r="CX256" i="1" s="1"/>
  <c r="CY257" i="1"/>
  <c r="CX257" i="1" s="1"/>
  <c r="CY258" i="1"/>
  <c r="CX258" i="1" s="1"/>
  <c r="CY259" i="1"/>
  <c r="CX259" i="1" s="1"/>
  <c r="CY260" i="1"/>
  <c r="CX260" i="1" s="1"/>
  <c r="CY261" i="1"/>
  <c r="CX261" i="1" s="1"/>
  <c r="CY262" i="1"/>
  <c r="CX262" i="1" s="1"/>
  <c r="CY263" i="1"/>
  <c r="CX263" i="1" s="1"/>
  <c r="CY264" i="1"/>
  <c r="CX264" i="1" s="1"/>
  <c r="CY265" i="1"/>
  <c r="CX265" i="1" s="1"/>
  <c r="CY266" i="1"/>
  <c r="CX266" i="1" s="1"/>
  <c r="CY267" i="1"/>
  <c r="CX267" i="1" s="1"/>
  <c r="CY268" i="1"/>
  <c r="CX268" i="1" s="1"/>
  <c r="CY269" i="1"/>
  <c r="CX269" i="1" s="1"/>
  <c r="CY270" i="1"/>
  <c r="CX270" i="1" s="1"/>
  <c r="CY271" i="1"/>
  <c r="CX271" i="1" s="1"/>
  <c r="CX272" i="1"/>
  <c r="CY272" i="1"/>
  <c r="CY273" i="1"/>
  <c r="CX273" i="1" s="1"/>
  <c r="CX274" i="1"/>
  <c r="CY274" i="1"/>
  <c r="CY275" i="1"/>
  <c r="CX275" i="1" s="1"/>
  <c r="CX276" i="1"/>
  <c r="CY276" i="1"/>
  <c r="CY277" i="1"/>
  <c r="CX277" i="1" s="1"/>
  <c r="CY278" i="1"/>
  <c r="CX278" i="1" s="1"/>
  <c r="CY279" i="1"/>
  <c r="CX279" i="1" s="1"/>
  <c r="CX280" i="1"/>
  <c r="CY280" i="1"/>
  <c r="CY281" i="1"/>
  <c r="CX281" i="1" s="1"/>
  <c r="CY282" i="1"/>
  <c r="CX282" i="1" s="1"/>
  <c r="CY283" i="1"/>
  <c r="CX283" i="1" s="1"/>
  <c r="CY284" i="1"/>
  <c r="CX284" i="1" s="1"/>
  <c r="CY285" i="1"/>
  <c r="CX285" i="1" s="1"/>
  <c r="CY286" i="1"/>
  <c r="CX286" i="1" s="1"/>
  <c r="CY287" i="1"/>
  <c r="CX287" i="1" s="1"/>
  <c r="CY288" i="1"/>
  <c r="CX288" i="1" s="1"/>
  <c r="CY289" i="1"/>
  <c r="CX289" i="1" s="1"/>
  <c r="CY290" i="1"/>
  <c r="CX290" i="1" s="1"/>
  <c r="CY291" i="1"/>
  <c r="CX291" i="1" s="1"/>
  <c r="CX292" i="1"/>
  <c r="CY292" i="1"/>
  <c r="CY293" i="1"/>
  <c r="CX293" i="1" s="1"/>
  <c r="CY294" i="1"/>
  <c r="CX294" i="1" s="1"/>
  <c r="CY295" i="1"/>
  <c r="CX295" i="1" s="1"/>
  <c r="CY296" i="1"/>
  <c r="CX296" i="1" s="1"/>
  <c r="CY297" i="1"/>
  <c r="CX297" i="1" s="1"/>
  <c r="CY298" i="1"/>
  <c r="CX298" i="1" s="1"/>
  <c r="CY299" i="1"/>
  <c r="CX299" i="1" s="1"/>
  <c r="CY300" i="1"/>
  <c r="CX300" i="1" s="1"/>
  <c r="CY301" i="1"/>
  <c r="CX301" i="1" s="1"/>
  <c r="CY302" i="1"/>
  <c r="CX302" i="1" s="1"/>
  <c r="CY303" i="1"/>
  <c r="CX303" i="1" s="1"/>
  <c r="CY304" i="1"/>
  <c r="CX304" i="1" s="1"/>
  <c r="CY305" i="1"/>
  <c r="CX305" i="1" s="1"/>
  <c r="CY306" i="1"/>
  <c r="CX306" i="1" s="1"/>
  <c r="CY307" i="1"/>
  <c r="CX307" i="1" s="1"/>
  <c r="CX308" i="1"/>
  <c r="CY308" i="1"/>
  <c r="CY309" i="1"/>
  <c r="CX309" i="1" s="1"/>
  <c r="CY310" i="1"/>
  <c r="CX310" i="1" s="1"/>
  <c r="CY311" i="1"/>
  <c r="CX311" i="1" s="1"/>
  <c r="CY312" i="1"/>
  <c r="CX312" i="1" s="1"/>
  <c r="CY313" i="1"/>
  <c r="CX313" i="1" s="1"/>
  <c r="CY314" i="1"/>
  <c r="CX314" i="1" s="1"/>
  <c r="CY315" i="1"/>
  <c r="CX315" i="1" s="1"/>
  <c r="CY316" i="1"/>
  <c r="CX316" i="1" s="1"/>
  <c r="CY317" i="1"/>
  <c r="CX317" i="1" s="1"/>
  <c r="CY318" i="1"/>
  <c r="CX318" i="1" s="1"/>
  <c r="CY319" i="1"/>
  <c r="CX319" i="1" s="1"/>
  <c r="CX320" i="1"/>
  <c r="CY320" i="1"/>
  <c r="CY321" i="1"/>
  <c r="CX321" i="1" s="1"/>
  <c r="CX322" i="1"/>
  <c r="CY322" i="1"/>
  <c r="CY323" i="1"/>
  <c r="CX323" i="1" s="1"/>
  <c r="CX324" i="1"/>
  <c r="CY324" i="1"/>
  <c r="CY325" i="1"/>
  <c r="CX325" i="1" s="1"/>
  <c r="CY326" i="1"/>
  <c r="CX326" i="1" s="1"/>
  <c r="CY327" i="1"/>
  <c r="CX327" i="1" s="1"/>
  <c r="CY328" i="1"/>
  <c r="CX328" i="1" s="1"/>
  <c r="CY329" i="1"/>
  <c r="CX329" i="1" s="1"/>
  <c r="CY330" i="1"/>
  <c r="CX330" i="1" s="1"/>
  <c r="CY331" i="1"/>
  <c r="CX331" i="1" s="1"/>
  <c r="CY332" i="1"/>
  <c r="CX332" i="1" s="1"/>
  <c r="CY333" i="1"/>
  <c r="CX333" i="1" s="1"/>
  <c r="CY334" i="1"/>
  <c r="CX334" i="1" s="1"/>
  <c r="CY335" i="1"/>
  <c r="CX335" i="1" s="1"/>
  <c r="CY336" i="1"/>
  <c r="CX336" i="1" s="1"/>
  <c r="CY337" i="1"/>
  <c r="CX337" i="1" s="1"/>
  <c r="CY338" i="1"/>
  <c r="CX338" i="1" s="1"/>
  <c r="CY339" i="1"/>
  <c r="CX339" i="1" s="1"/>
  <c r="CY340" i="1"/>
  <c r="CX340" i="1" s="1"/>
  <c r="CY341" i="1"/>
  <c r="CX341" i="1" s="1"/>
  <c r="CY342" i="1"/>
  <c r="CX342" i="1" s="1"/>
  <c r="CY343" i="1"/>
  <c r="CX343" i="1" s="1"/>
  <c r="CY344" i="1"/>
  <c r="CX344" i="1" s="1"/>
  <c r="CY345" i="1"/>
  <c r="CX345" i="1" s="1"/>
  <c r="CY346" i="1"/>
  <c r="CX346" i="1" s="1"/>
  <c r="CY347" i="1"/>
  <c r="CX347" i="1" s="1"/>
  <c r="CY348" i="1"/>
  <c r="CX348" i="1" s="1"/>
  <c r="CY349" i="1"/>
  <c r="CX349" i="1" s="1"/>
  <c r="CY350" i="1"/>
  <c r="CX350" i="1" s="1"/>
  <c r="CY351" i="1"/>
  <c r="CX351" i="1" s="1"/>
  <c r="CY352" i="1"/>
  <c r="CX352" i="1" s="1"/>
  <c r="CY353" i="1"/>
  <c r="CX353" i="1" s="1"/>
  <c r="CY354" i="1"/>
  <c r="CX354" i="1" s="1"/>
  <c r="CY355" i="1"/>
  <c r="CX355" i="1" s="1"/>
  <c r="CY356" i="1"/>
  <c r="CX356" i="1" s="1"/>
  <c r="CY357" i="1"/>
  <c r="CX357" i="1" s="1"/>
  <c r="CY358" i="1"/>
  <c r="CX358" i="1" s="1"/>
  <c r="CX359" i="1"/>
  <c r="CY359" i="1"/>
  <c r="CY360" i="1"/>
  <c r="CX360" i="1" s="1"/>
  <c r="CY361" i="1"/>
  <c r="CX361" i="1" s="1"/>
  <c r="CY362" i="1"/>
  <c r="CX362" i="1" s="1"/>
  <c r="CY363" i="1"/>
  <c r="CX363" i="1" s="1"/>
  <c r="CY364" i="1"/>
  <c r="CX364" i="1" s="1"/>
  <c r="CY365" i="1"/>
  <c r="CX365" i="1" s="1"/>
  <c r="CY366" i="1"/>
  <c r="CX366" i="1" s="1"/>
  <c r="CY367" i="1"/>
  <c r="CX367" i="1" s="1"/>
  <c r="CY368" i="1"/>
  <c r="CX368" i="1" s="1"/>
  <c r="CY369" i="1"/>
  <c r="CX369" i="1" s="1"/>
  <c r="CY370" i="1"/>
  <c r="CX370" i="1" s="1"/>
  <c r="CX371" i="1"/>
  <c r="CY371" i="1"/>
  <c r="CY372" i="1"/>
  <c r="CX372" i="1" s="1"/>
  <c r="CY373" i="1"/>
  <c r="CX373" i="1" s="1"/>
  <c r="CY374" i="1"/>
  <c r="CX374" i="1" s="1"/>
  <c r="CY375" i="1"/>
  <c r="CX375" i="1" s="1"/>
  <c r="CY376" i="1"/>
  <c r="CX376" i="1" s="1"/>
  <c r="CY377" i="1"/>
  <c r="CX377" i="1" s="1"/>
  <c r="CY378" i="1"/>
  <c r="CX378" i="1" s="1"/>
  <c r="CY379" i="1"/>
  <c r="CX379" i="1" s="1"/>
  <c r="CY380" i="1"/>
  <c r="CX380" i="1" s="1"/>
  <c r="CY381" i="1"/>
  <c r="CX381" i="1" s="1"/>
  <c r="CY382" i="1"/>
  <c r="CX382" i="1" s="1"/>
  <c r="CY383" i="1"/>
  <c r="CX383" i="1" s="1"/>
  <c r="CY384" i="1"/>
  <c r="CX384" i="1" s="1"/>
  <c r="CY385" i="1"/>
  <c r="CX385" i="1" s="1"/>
  <c r="CY386" i="1"/>
  <c r="CX386" i="1" s="1"/>
  <c r="CX387" i="1"/>
  <c r="CY387" i="1"/>
  <c r="CY388" i="1"/>
  <c r="CX388" i="1" s="1"/>
  <c r="CY389" i="1"/>
  <c r="CX389" i="1" s="1"/>
  <c r="CY390" i="1"/>
  <c r="CX390" i="1" s="1"/>
  <c r="CX391" i="1"/>
  <c r="CY391" i="1"/>
  <c r="CY392" i="1"/>
  <c r="CX392" i="1" s="1"/>
  <c r="CY393" i="1"/>
  <c r="CX393" i="1" s="1"/>
  <c r="CY394" i="1"/>
  <c r="CX394" i="1" s="1"/>
  <c r="CY395" i="1"/>
  <c r="CX395" i="1" s="1"/>
  <c r="CY396" i="1"/>
  <c r="CX396" i="1" s="1"/>
  <c r="CY397" i="1"/>
  <c r="CX397" i="1" s="1"/>
  <c r="CY398" i="1"/>
  <c r="CX398" i="1" s="1"/>
  <c r="CY399" i="1"/>
  <c r="CX399" i="1" s="1"/>
  <c r="CY400" i="1"/>
  <c r="CX400" i="1" s="1"/>
  <c r="CY401" i="1"/>
  <c r="CX401" i="1" s="1"/>
  <c r="CY402" i="1"/>
  <c r="CX402" i="1" s="1"/>
  <c r="CX403" i="1"/>
  <c r="CY403" i="1"/>
  <c r="CY404" i="1"/>
  <c r="CX404" i="1" s="1"/>
  <c r="CY405" i="1"/>
  <c r="CX405" i="1" s="1"/>
  <c r="CY406" i="1"/>
  <c r="CX406" i="1" s="1"/>
  <c r="CY407" i="1"/>
  <c r="CX407" i="1" s="1"/>
  <c r="CY408" i="1"/>
  <c r="CX408" i="1" s="1"/>
  <c r="CY409" i="1"/>
  <c r="CX409" i="1" s="1"/>
  <c r="CY410" i="1"/>
  <c r="CX410" i="1" s="1"/>
  <c r="CY411" i="1"/>
  <c r="CX411" i="1" s="1"/>
  <c r="CY412" i="1"/>
  <c r="CX412" i="1" s="1"/>
  <c r="CY413" i="1"/>
  <c r="CX413" i="1" s="1"/>
  <c r="CY414" i="1"/>
  <c r="CX414" i="1" s="1"/>
  <c r="CY415" i="1"/>
  <c r="CX415" i="1" s="1"/>
  <c r="CY416" i="1"/>
  <c r="CX416" i="1" s="1"/>
  <c r="CY417" i="1"/>
  <c r="CX417" i="1" s="1"/>
  <c r="CY418" i="1"/>
  <c r="CX418" i="1" s="1"/>
  <c r="CY419" i="1"/>
  <c r="CX419" i="1" s="1"/>
  <c r="CY420" i="1"/>
  <c r="CX420" i="1" s="1"/>
  <c r="CY421" i="1"/>
  <c r="CX421" i="1" s="1"/>
  <c r="CY422" i="1"/>
  <c r="CX422" i="1" s="1"/>
  <c r="CX423" i="1"/>
  <c r="CY423" i="1"/>
  <c r="CY424" i="1"/>
  <c r="CX424" i="1" s="1"/>
  <c r="CY425" i="1"/>
  <c r="CX425" i="1" s="1"/>
  <c r="CY426" i="1"/>
  <c r="CX426" i="1" s="1"/>
  <c r="CY427" i="1"/>
  <c r="CX427" i="1" s="1"/>
  <c r="CY428" i="1"/>
  <c r="CX428" i="1" s="1"/>
  <c r="CY429" i="1"/>
  <c r="CX429" i="1" s="1"/>
  <c r="CY430" i="1"/>
  <c r="CX430" i="1" s="1"/>
  <c r="CY431" i="1"/>
  <c r="CX431" i="1" s="1"/>
  <c r="CY432" i="1"/>
  <c r="CX432" i="1" s="1"/>
  <c r="CY433" i="1"/>
  <c r="CX433" i="1" s="1"/>
  <c r="CY434" i="1"/>
  <c r="CX434" i="1" s="1"/>
  <c r="CX435" i="1"/>
  <c r="CY435" i="1"/>
  <c r="CY436" i="1"/>
  <c r="CX436" i="1" s="1"/>
  <c r="CY437" i="1"/>
  <c r="CX437" i="1" s="1"/>
  <c r="CY438" i="1"/>
  <c r="CX438" i="1" s="1"/>
  <c r="CY439" i="1"/>
  <c r="CX439" i="1" s="1"/>
  <c r="CY440" i="1"/>
  <c r="CX440" i="1" s="1"/>
  <c r="CY441" i="1"/>
  <c r="CX441" i="1" s="1"/>
  <c r="CY442" i="1"/>
  <c r="CX442" i="1" s="1"/>
  <c r="CY443" i="1"/>
  <c r="CX443" i="1" s="1"/>
  <c r="CY444" i="1"/>
  <c r="CX444" i="1" s="1"/>
  <c r="CY445" i="1"/>
  <c r="CX445" i="1" s="1"/>
  <c r="CY446" i="1"/>
  <c r="CX446" i="1" s="1"/>
  <c r="CY447" i="1"/>
  <c r="CX447" i="1" s="1"/>
  <c r="CY448" i="1"/>
  <c r="CX448" i="1" s="1"/>
  <c r="CY449" i="1"/>
  <c r="CX449" i="1" s="1"/>
  <c r="CY450" i="1"/>
  <c r="CX450" i="1" s="1"/>
  <c r="CX451" i="1"/>
  <c r="CY451" i="1"/>
  <c r="CY452" i="1"/>
  <c r="CX452" i="1" s="1"/>
  <c r="CY453" i="1"/>
  <c r="CX453" i="1" s="1"/>
  <c r="CY454" i="1"/>
  <c r="CX454" i="1" s="1"/>
  <c r="CX455" i="1"/>
  <c r="CY455" i="1"/>
  <c r="CY456" i="1"/>
  <c r="CX456" i="1" s="1"/>
  <c r="CY457" i="1"/>
  <c r="CX457" i="1" s="1"/>
  <c r="CY458" i="1"/>
  <c r="CX458" i="1" s="1"/>
  <c r="CY459" i="1"/>
  <c r="CX459" i="1" s="1"/>
  <c r="CY460" i="1"/>
  <c r="CX460" i="1" s="1"/>
  <c r="CY461" i="1"/>
  <c r="CX461" i="1" s="1"/>
  <c r="CY462" i="1"/>
  <c r="CX462" i="1" s="1"/>
  <c r="CY463" i="1"/>
  <c r="CX463" i="1" s="1"/>
  <c r="CY464" i="1"/>
  <c r="CX464" i="1" s="1"/>
  <c r="CY465" i="1"/>
  <c r="CX465" i="1" s="1"/>
  <c r="CY466" i="1"/>
  <c r="CX466" i="1" s="1"/>
  <c r="CX467" i="1"/>
  <c r="CY467" i="1"/>
  <c r="CY468" i="1"/>
  <c r="CX468" i="1" s="1"/>
  <c r="CY469" i="1"/>
  <c r="CX469" i="1" s="1"/>
  <c r="CY470" i="1"/>
  <c r="CX470" i="1" s="1"/>
  <c r="CY471" i="1"/>
  <c r="CX471" i="1" s="1"/>
  <c r="CY472" i="1"/>
  <c r="CX472" i="1" s="1"/>
  <c r="CY473" i="1"/>
  <c r="CX473" i="1" s="1"/>
  <c r="CY474" i="1"/>
  <c r="CX474" i="1" s="1"/>
  <c r="CY475" i="1"/>
  <c r="CX475" i="1" s="1"/>
  <c r="CY476" i="1"/>
  <c r="CX476" i="1" s="1"/>
  <c r="CY477" i="1"/>
  <c r="CX477" i="1" s="1"/>
  <c r="CY478" i="1"/>
  <c r="CX478" i="1" s="1"/>
  <c r="CX479" i="1"/>
  <c r="CY479" i="1"/>
  <c r="CY480" i="1"/>
  <c r="CX480" i="1" s="1"/>
  <c r="CY481" i="1"/>
  <c r="CX481" i="1" s="1"/>
  <c r="CY482" i="1"/>
  <c r="CX482" i="1" s="1"/>
  <c r="CY483" i="1"/>
  <c r="CX483" i="1" s="1"/>
  <c r="CY484" i="1"/>
  <c r="CX484" i="1" s="1"/>
  <c r="CX485" i="1"/>
  <c r="CY485" i="1"/>
  <c r="CY486" i="1"/>
  <c r="CX486" i="1" s="1"/>
  <c r="CY487" i="1"/>
  <c r="CX487" i="1" s="1"/>
  <c r="CY488" i="1"/>
  <c r="CX488" i="1" s="1"/>
  <c r="CY489" i="1"/>
  <c r="CX489" i="1" s="1"/>
  <c r="CY490" i="1"/>
  <c r="CX490" i="1" s="1"/>
  <c r="CY491" i="1"/>
  <c r="CX491" i="1" s="1"/>
  <c r="CY492" i="1"/>
  <c r="CX492" i="1" s="1"/>
  <c r="CX493" i="1"/>
  <c r="CY493" i="1"/>
  <c r="CY494" i="1"/>
  <c r="CX494" i="1" s="1"/>
  <c r="CX495" i="1"/>
  <c r="CY495" i="1"/>
  <c r="CY496" i="1"/>
  <c r="CX496" i="1" s="1"/>
  <c r="CX497" i="1"/>
  <c r="CY497" i="1"/>
  <c r="CY498" i="1"/>
  <c r="CX498" i="1" s="1"/>
  <c r="CY499" i="1"/>
  <c r="CX499" i="1" s="1"/>
  <c r="CY500" i="1"/>
  <c r="CX500" i="1" s="1"/>
  <c r="CX501" i="1"/>
  <c r="CY501" i="1"/>
  <c r="CY502" i="1"/>
  <c r="CX502" i="1" s="1"/>
  <c r="CY503" i="1"/>
  <c r="CX503" i="1" s="1"/>
  <c r="CY504" i="1"/>
  <c r="CX504" i="1" s="1"/>
  <c r="CY505" i="1"/>
  <c r="CX505" i="1" s="1"/>
  <c r="CY506" i="1"/>
  <c r="CX506" i="1" s="1"/>
  <c r="CX507" i="1"/>
  <c r="CY507" i="1"/>
  <c r="CY508" i="1"/>
  <c r="CX508" i="1" s="1"/>
  <c r="CY509" i="1"/>
  <c r="CX509" i="1" s="1"/>
  <c r="CY510" i="1"/>
  <c r="CX510" i="1" s="1"/>
  <c r="CX511" i="1"/>
  <c r="CY511" i="1"/>
  <c r="CY512" i="1"/>
  <c r="CX512" i="1" s="1"/>
  <c r="CX513" i="1"/>
  <c r="CY513" i="1"/>
  <c r="CY514" i="1"/>
  <c r="CX514" i="1" s="1"/>
  <c r="CY515" i="1"/>
  <c r="CX515" i="1" s="1"/>
  <c r="CY516" i="1"/>
  <c r="CX516" i="1" s="1"/>
  <c r="CX517" i="1"/>
  <c r="CY517" i="1"/>
  <c r="CY518" i="1"/>
  <c r="CX518" i="1" s="1"/>
  <c r="CY519" i="1"/>
  <c r="CX519" i="1" s="1"/>
  <c r="CY520" i="1"/>
  <c r="CX520" i="1" s="1"/>
  <c r="CY521" i="1"/>
  <c r="CX521" i="1" s="1"/>
  <c r="CY522" i="1"/>
  <c r="CX522" i="1" s="1"/>
  <c r="CY523" i="1"/>
  <c r="CX523" i="1" s="1"/>
  <c r="CY524" i="1"/>
  <c r="CX524" i="1" s="1"/>
  <c r="CX525" i="1"/>
  <c r="CY525" i="1"/>
  <c r="CY526" i="1"/>
  <c r="CX526" i="1" s="1"/>
  <c r="CY527" i="1"/>
  <c r="CX527" i="1" s="1"/>
  <c r="CY528" i="1"/>
  <c r="CX528" i="1" s="1"/>
  <c r="CX529" i="1"/>
  <c r="CY529" i="1"/>
  <c r="CY530" i="1"/>
  <c r="CX530" i="1" s="1"/>
  <c r="CY531" i="1"/>
  <c r="CX531" i="1" s="1"/>
  <c r="CY532" i="1"/>
  <c r="CX532" i="1" s="1"/>
  <c r="CY533" i="1"/>
  <c r="CX533" i="1" s="1"/>
  <c r="CY534" i="1"/>
  <c r="CX534" i="1" s="1"/>
  <c r="CY535" i="1"/>
  <c r="CX535" i="1" s="1"/>
  <c r="CY536" i="1"/>
  <c r="CX536" i="1" s="1"/>
  <c r="CY537" i="1"/>
  <c r="CX537" i="1" s="1"/>
  <c r="CY538" i="1"/>
  <c r="CX538" i="1" s="1"/>
  <c r="CX539" i="1"/>
  <c r="CY539" i="1"/>
  <c r="CY540" i="1"/>
  <c r="CX540" i="1" s="1"/>
  <c r="CX541" i="1"/>
  <c r="CY541" i="1"/>
  <c r="CY542" i="1"/>
  <c r="CX542" i="1" s="1"/>
  <c r="CY543" i="1"/>
  <c r="CX543" i="1" s="1"/>
  <c r="CY544" i="1"/>
  <c r="CX544" i="1" s="1"/>
  <c r="CY545" i="1"/>
  <c r="CX545" i="1" s="1"/>
  <c r="CY546" i="1"/>
  <c r="CX546" i="1" s="1"/>
  <c r="CY547" i="1"/>
  <c r="CX547" i="1" s="1"/>
  <c r="CY548" i="1"/>
  <c r="CX548" i="1" s="1"/>
  <c r="CY549" i="1"/>
  <c r="CX549" i="1" s="1"/>
  <c r="CY550" i="1"/>
  <c r="CX550" i="1" s="1"/>
  <c r="CY551" i="1"/>
  <c r="CX551" i="1" s="1"/>
  <c r="CY552" i="1"/>
  <c r="CX552" i="1" s="1"/>
  <c r="CY553" i="1"/>
  <c r="CX553" i="1" s="1"/>
  <c r="CY554" i="1"/>
  <c r="CX554" i="1" s="1"/>
  <c r="CY555" i="1"/>
  <c r="CX555" i="1" s="1"/>
  <c r="CY556" i="1"/>
  <c r="CX556" i="1" s="1"/>
  <c r="CX557" i="1"/>
  <c r="CY557" i="1"/>
  <c r="CY558" i="1"/>
  <c r="CX558" i="1" s="1"/>
  <c r="CX559" i="1"/>
  <c r="CY559" i="1"/>
  <c r="CY560" i="1"/>
  <c r="CX560" i="1" s="1"/>
  <c r="CY561" i="1"/>
  <c r="CX561" i="1" s="1"/>
  <c r="CY562" i="1"/>
  <c r="CX562" i="1" s="1"/>
  <c r="CY563" i="1"/>
  <c r="CX563" i="1" s="1"/>
  <c r="CY564" i="1"/>
  <c r="CX564" i="1" s="1"/>
  <c r="CX565" i="1"/>
  <c r="CY565" i="1"/>
  <c r="CY566" i="1"/>
  <c r="CX566" i="1" s="1"/>
  <c r="CY567" i="1"/>
  <c r="CX567" i="1" s="1"/>
  <c r="CY568" i="1"/>
  <c r="CX568" i="1" s="1"/>
  <c r="CY569" i="1"/>
  <c r="CX569" i="1" s="1"/>
  <c r="CY570" i="1"/>
  <c r="CX570" i="1" s="1"/>
  <c r="CX571" i="1"/>
  <c r="CY571" i="1"/>
  <c r="CY572" i="1"/>
  <c r="CX572" i="1" s="1"/>
  <c r="CY573" i="1"/>
  <c r="CX573" i="1" s="1"/>
  <c r="CY574" i="1"/>
  <c r="CX574" i="1" s="1"/>
  <c r="CY575" i="1"/>
  <c r="CX575" i="1" s="1"/>
  <c r="CY576" i="1"/>
  <c r="CX576" i="1" s="1"/>
  <c r="CY577" i="1"/>
  <c r="CX577" i="1" s="1"/>
  <c r="CY578" i="1"/>
  <c r="CX578" i="1" s="1"/>
  <c r="CY579" i="1"/>
  <c r="CX579" i="1" s="1"/>
  <c r="CY580" i="1"/>
  <c r="CX580" i="1" s="1"/>
  <c r="CY581" i="1"/>
  <c r="CX581" i="1" s="1"/>
  <c r="CY582" i="1"/>
  <c r="CX582" i="1" s="1"/>
  <c r="CY583" i="1"/>
  <c r="CX583" i="1" s="1"/>
  <c r="CY584" i="1"/>
  <c r="CX584" i="1" s="1"/>
  <c r="CY585" i="1"/>
  <c r="CX585" i="1" s="1"/>
  <c r="CY586" i="1"/>
  <c r="CX586" i="1" s="1"/>
  <c r="CX587" i="1"/>
  <c r="CY587" i="1"/>
  <c r="CY588" i="1"/>
  <c r="CX588" i="1" s="1"/>
  <c r="CX589" i="1"/>
  <c r="CY589" i="1"/>
  <c r="CY590" i="1"/>
  <c r="CX590" i="1" s="1"/>
  <c r="CY591" i="1"/>
  <c r="CX591" i="1" s="1"/>
  <c r="CY592" i="1"/>
  <c r="CX592" i="1" s="1"/>
  <c r="CY593" i="1"/>
  <c r="CX593" i="1" s="1"/>
  <c r="CY594" i="1"/>
  <c r="CX594" i="1" s="1"/>
  <c r="CY595" i="1"/>
  <c r="CX595" i="1" s="1"/>
  <c r="CY596" i="1"/>
  <c r="CX596" i="1" s="1"/>
  <c r="CY597" i="1"/>
  <c r="CX597" i="1" s="1"/>
  <c r="CY598" i="1"/>
  <c r="CX598" i="1" s="1"/>
  <c r="CY599" i="1"/>
  <c r="CX599" i="1" s="1"/>
  <c r="CY600" i="1"/>
  <c r="CX600" i="1" s="1"/>
  <c r="CY601" i="1"/>
  <c r="CX601" i="1" s="1"/>
  <c r="CY602" i="1"/>
  <c r="CX602" i="1" s="1"/>
  <c r="CX603" i="1"/>
  <c r="CY603" i="1"/>
  <c r="CY604" i="1"/>
  <c r="CX604" i="1" s="1"/>
  <c r="CX605" i="1"/>
  <c r="CY605" i="1"/>
  <c r="CY606" i="1"/>
  <c r="CX606" i="1" s="1"/>
  <c r="CX607" i="1"/>
  <c r="CY607" i="1"/>
  <c r="CY608" i="1"/>
  <c r="CX608" i="1" s="1"/>
  <c r="CY609" i="1"/>
  <c r="CX609" i="1" s="1"/>
  <c r="CY610" i="1"/>
  <c r="CX610" i="1" s="1"/>
  <c r="CY611" i="1"/>
  <c r="CX611" i="1" s="1"/>
  <c r="CY612" i="1"/>
  <c r="CX612" i="1" s="1"/>
  <c r="CX613" i="1"/>
  <c r="CY613" i="1"/>
  <c r="CY614" i="1"/>
  <c r="CX614" i="1" s="1"/>
  <c r="CY615" i="1"/>
  <c r="CX615" i="1" s="1"/>
  <c r="CY616" i="1"/>
  <c r="CX616" i="1" s="1"/>
  <c r="CY617" i="1"/>
  <c r="CX617" i="1" s="1"/>
  <c r="CY618" i="1"/>
  <c r="CX618" i="1" s="1"/>
  <c r="CY619" i="1"/>
  <c r="CX619" i="1" s="1"/>
  <c r="CY620" i="1"/>
  <c r="CX620" i="1" s="1"/>
  <c r="CY621" i="1"/>
  <c r="CX621" i="1" s="1"/>
  <c r="CY622" i="1"/>
  <c r="CX622" i="1" s="1"/>
  <c r="CY623" i="1"/>
  <c r="CX623" i="1" s="1"/>
  <c r="CY624" i="1"/>
  <c r="CX624" i="1" s="1"/>
  <c r="CY625" i="1"/>
  <c r="CX625" i="1" s="1"/>
  <c r="CY626" i="1"/>
  <c r="CX626" i="1" s="1"/>
  <c r="CY627" i="1"/>
  <c r="CX627" i="1" s="1"/>
  <c r="CY628" i="1"/>
  <c r="CX628" i="1" s="1"/>
  <c r="CY629" i="1"/>
  <c r="CX629" i="1" s="1"/>
  <c r="CY630" i="1"/>
  <c r="CX630" i="1" s="1"/>
  <c r="CY631" i="1"/>
  <c r="CX631" i="1" s="1"/>
  <c r="CX632" i="1"/>
  <c r="CY632" i="1"/>
  <c r="CY633" i="1"/>
  <c r="CX633" i="1" s="1"/>
  <c r="CY634" i="1"/>
  <c r="CX634" i="1" s="1"/>
  <c r="CY635" i="1"/>
  <c r="CX635" i="1" s="1"/>
  <c r="CX636" i="1"/>
  <c r="CY636" i="1"/>
  <c r="CY637" i="1"/>
  <c r="CX637" i="1" s="1"/>
  <c r="CY638" i="1"/>
  <c r="CX638" i="1" s="1"/>
  <c r="CY639" i="1"/>
  <c r="CX639" i="1" s="1"/>
  <c r="CX640" i="1"/>
  <c r="CY640" i="1"/>
  <c r="CY641" i="1"/>
  <c r="CX641" i="1" s="1"/>
  <c r="CY642" i="1"/>
  <c r="CX642" i="1" s="1"/>
  <c r="CY643" i="1"/>
  <c r="CX643" i="1" s="1"/>
  <c r="CY644" i="1"/>
  <c r="CX644" i="1" s="1"/>
  <c r="CY645" i="1"/>
  <c r="CX645" i="1" s="1"/>
  <c r="CY646" i="1"/>
  <c r="CX646" i="1" s="1"/>
  <c r="CY647" i="1"/>
  <c r="CX647" i="1" s="1"/>
  <c r="CY648" i="1"/>
  <c r="CX648" i="1" s="1"/>
  <c r="CY649" i="1"/>
  <c r="CX649" i="1" s="1"/>
  <c r="CY650" i="1"/>
  <c r="CX650" i="1" s="1"/>
  <c r="CY651" i="1"/>
  <c r="CX651" i="1" s="1"/>
  <c r="CY652" i="1"/>
  <c r="CX652" i="1" s="1"/>
  <c r="CY653" i="1"/>
  <c r="CX653" i="1" s="1"/>
  <c r="CY654" i="1"/>
  <c r="CX654" i="1" s="1"/>
  <c r="CY655" i="1"/>
  <c r="CX655" i="1" s="1"/>
  <c r="CY656" i="1"/>
  <c r="CX656" i="1" s="1"/>
  <c r="CY657" i="1"/>
  <c r="CX657" i="1" s="1"/>
  <c r="CY658" i="1"/>
  <c r="CX658" i="1" s="1"/>
  <c r="CY659" i="1"/>
  <c r="CX659" i="1" s="1"/>
  <c r="CY660" i="1"/>
  <c r="CX660" i="1" s="1"/>
  <c r="CY661" i="1"/>
  <c r="CX661" i="1" s="1"/>
  <c r="CY662" i="1"/>
  <c r="CX662" i="1" s="1"/>
  <c r="CY663" i="1"/>
  <c r="CX663" i="1" s="1"/>
  <c r="CX664" i="1"/>
  <c r="CY664" i="1"/>
  <c r="CY665" i="1"/>
  <c r="CX665" i="1" s="1"/>
  <c r="CY666" i="1"/>
  <c r="CX666" i="1" s="1"/>
  <c r="CY667" i="1"/>
  <c r="CX667" i="1" s="1"/>
  <c r="CX668" i="1"/>
  <c r="CY668" i="1"/>
  <c r="CY669" i="1"/>
  <c r="CX669" i="1" s="1"/>
  <c r="CY670" i="1"/>
  <c r="CX670" i="1" s="1"/>
  <c r="CY671" i="1"/>
  <c r="CX671" i="1" s="1"/>
  <c r="CX672" i="1"/>
  <c r="CY672" i="1"/>
  <c r="CY673" i="1"/>
  <c r="CX673" i="1" s="1"/>
  <c r="CY674" i="1"/>
  <c r="CX674" i="1" s="1"/>
  <c r="CY675" i="1"/>
  <c r="CX675" i="1" s="1"/>
  <c r="CY676" i="1"/>
  <c r="CX676" i="1" s="1"/>
  <c r="CY677" i="1"/>
  <c r="CX677" i="1" s="1"/>
  <c r="CY678" i="1"/>
  <c r="CX678" i="1" s="1"/>
  <c r="CY679" i="1"/>
  <c r="CX679" i="1" s="1"/>
  <c r="CY680" i="1"/>
  <c r="CX680" i="1" s="1"/>
  <c r="CY681" i="1"/>
  <c r="CX681" i="1" s="1"/>
  <c r="CY682" i="1"/>
  <c r="CX682" i="1" s="1"/>
  <c r="CY683" i="1"/>
  <c r="CX683" i="1" s="1"/>
  <c r="CY684" i="1"/>
  <c r="CX684" i="1" s="1"/>
  <c r="CY685" i="1"/>
  <c r="CX685" i="1" s="1"/>
  <c r="CY686" i="1"/>
  <c r="CX686" i="1" s="1"/>
  <c r="CY687" i="1"/>
  <c r="CX687" i="1" s="1"/>
  <c r="CY688" i="1"/>
  <c r="CX688" i="1" s="1"/>
  <c r="CY689" i="1"/>
  <c r="CX689" i="1" s="1"/>
  <c r="CY690" i="1"/>
  <c r="CX690" i="1" s="1"/>
  <c r="CY691" i="1"/>
  <c r="CX691" i="1" s="1"/>
  <c r="CY692" i="1"/>
  <c r="CX692" i="1" s="1"/>
  <c r="CY693" i="1"/>
  <c r="CX693" i="1" s="1"/>
  <c r="CY694" i="1"/>
  <c r="CX694" i="1" s="1"/>
  <c r="CY695" i="1"/>
  <c r="CX695" i="1" s="1"/>
  <c r="CX696" i="1"/>
  <c r="CY696" i="1"/>
  <c r="CY697" i="1"/>
  <c r="CX697" i="1" s="1"/>
  <c r="CY698" i="1"/>
  <c r="CX698" i="1" s="1"/>
  <c r="CY699" i="1"/>
  <c r="CX699" i="1" s="1"/>
  <c r="CX700" i="1"/>
  <c r="CY700" i="1"/>
  <c r="CY701" i="1"/>
  <c r="CX701" i="1" s="1"/>
  <c r="CY702" i="1"/>
  <c r="CX702" i="1" s="1"/>
  <c r="CY703" i="1"/>
  <c r="CX703" i="1" s="1"/>
  <c r="CX704" i="1"/>
  <c r="CY704" i="1"/>
  <c r="CY705" i="1"/>
  <c r="CX705" i="1" s="1"/>
  <c r="CY706" i="1"/>
  <c r="CX706" i="1" s="1"/>
  <c r="CY707" i="1"/>
  <c r="CX707" i="1" s="1"/>
  <c r="CY708" i="1"/>
  <c r="CX708" i="1" s="1"/>
  <c r="CY709" i="1"/>
  <c r="CX709" i="1" s="1"/>
  <c r="CY710" i="1"/>
  <c r="CX710" i="1" s="1"/>
  <c r="CY711" i="1"/>
  <c r="CX711" i="1" s="1"/>
  <c r="CY712" i="1"/>
  <c r="CX712" i="1" s="1"/>
  <c r="CY713" i="1"/>
  <c r="CX713" i="1" s="1"/>
  <c r="CY714" i="1"/>
  <c r="CX714" i="1" s="1"/>
  <c r="CY715" i="1"/>
  <c r="CX715" i="1" s="1"/>
  <c r="CY716" i="1"/>
  <c r="CX716" i="1" s="1"/>
  <c r="CY717" i="1"/>
  <c r="CX717" i="1" s="1"/>
  <c r="CY718" i="1"/>
  <c r="CX718" i="1" s="1"/>
  <c r="CY719" i="1"/>
  <c r="CX719" i="1" s="1"/>
  <c r="CY720" i="1"/>
  <c r="CX720" i="1" s="1"/>
  <c r="CY721" i="1"/>
  <c r="CX721" i="1" s="1"/>
  <c r="CY722" i="1"/>
  <c r="CX722" i="1" s="1"/>
  <c r="CY723" i="1"/>
  <c r="CX723" i="1" s="1"/>
  <c r="CY724" i="1"/>
  <c r="CX724" i="1" s="1"/>
  <c r="CY725" i="1"/>
  <c r="CX725" i="1" s="1"/>
  <c r="CY726" i="1"/>
  <c r="CX726" i="1" s="1"/>
  <c r="CY727" i="1"/>
  <c r="CX727" i="1" s="1"/>
  <c r="CX728" i="1"/>
  <c r="CY728" i="1"/>
  <c r="CY729" i="1"/>
  <c r="CX729" i="1" s="1"/>
  <c r="CY730" i="1"/>
  <c r="CX730" i="1" s="1"/>
  <c r="CY731" i="1"/>
  <c r="CX731" i="1" s="1"/>
  <c r="CX732" i="1"/>
  <c r="CY732" i="1"/>
  <c r="CY733" i="1"/>
  <c r="CX733" i="1" s="1"/>
  <c r="CY734" i="1"/>
  <c r="CX734" i="1" s="1"/>
  <c r="CY735" i="1"/>
  <c r="CX735" i="1" s="1"/>
  <c r="CX736" i="1"/>
  <c r="CY736" i="1"/>
  <c r="CY737" i="1"/>
  <c r="CX737" i="1" s="1"/>
  <c r="CY738" i="1"/>
  <c r="CX738" i="1" s="1"/>
  <c r="CY739" i="1"/>
  <c r="CX739" i="1" s="1"/>
  <c r="CY740" i="1"/>
  <c r="CX740" i="1" s="1"/>
  <c r="CY741" i="1"/>
  <c r="CX741" i="1" s="1"/>
  <c r="CY742" i="1"/>
  <c r="CX742" i="1" s="1"/>
  <c r="CY743" i="1"/>
  <c r="CX743" i="1" s="1"/>
  <c r="CY744" i="1"/>
  <c r="CX744" i="1" s="1"/>
  <c r="CY745" i="1"/>
  <c r="CX745" i="1" s="1"/>
  <c r="CY746" i="1"/>
  <c r="CX746" i="1" s="1"/>
  <c r="CY747" i="1"/>
  <c r="CX747" i="1" s="1"/>
  <c r="CY748" i="1"/>
  <c r="CX748" i="1" s="1"/>
  <c r="CY749" i="1"/>
  <c r="CX749" i="1" s="1"/>
  <c r="CY750" i="1"/>
  <c r="CX750" i="1" s="1"/>
  <c r="CY751" i="1"/>
  <c r="CX751" i="1" s="1"/>
  <c r="CY752" i="1"/>
  <c r="CX752" i="1" s="1"/>
  <c r="CY753" i="1"/>
  <c r="CX753" i="1" s="1"/>
  <c r="CY754" i="1"/>
  <c r="CX754" i="1" s="1"/>
  <c r="CY755" i="1"/>
  <c r="CX755" i="1" s="1"/>
  <c r="CY756" i="1"/>
  <c r="CX756" i="1" s="1"/>
  <c r="CY757" i="1"/>
  <c r="CX757" i="1" s="1"/>
  <c r="CY758" i="1"/>
  <c r="CX758" i="1" s="1"/>
  <c r="CY759" i="1"/>
  <c r="CX759" i="1" s="1"/>
  <c r="CX760" i="1"/>
  <c r="CY760" i="1"/>
  <c r="CY761" i="1"/>
  <c r="CX761" i="1" s="1"/>
  <c r="CY762" i="1"/>
  <c r="CX762" i="1" s="1"/>
  <c r="CY763" i="1"/>
  <c r="CX763" i="1" s="1"/>
  <c r="CX764" i="1"/>
  <c r="CY764" i="1"/>
  <c r="CY765" i="1"/>
  <c r="CX765" i="1" s="1"/>
  <c r="CY766" i="1"/>
  <c r="CX766" i="1" s="1"/>
  <c r="CY767" i="1"/>
  <c r="CX767" i="1" s="1"/>
  <c r="CX768" i="1"/>
  <c r="CY768" i="1"/>
  <c r="CY769" i="1"/>
  <c r="CX769" i="1" s="1"/>
  <c r="CY770" i="1"/>
  <c r="CX770" i="1" s="1"/>
  <c r="CY771" i="1"/>
  <c r="CX771" i="1" s="1"/>
  <c r="CY772" i="1"/>
  <c r="CX772" i="1" s="1"/>
  <c r="CY773" i="1"/>
  <c r="CX773" i="1" s="1"/>
  <c r="CY774" i="1"/>
  <c r="CX774" i="1" s="1"/>
  <c r="CY775" i="1"/>
  <c r="CX775" i="1" s="1"/>
  <c r="CY776" i="1"/>
  <c r="CX776" i="1" s="1"/>
  <c r="CY777" i="1"/>
  <c r="CX777" i="1" s="1"/>
  <c r="CY778" i="1"/>
  <c r="CX778" i="1" s="1"/>
  <c r="CY779" i="1"/>
  <c r="CX779" i="1" s="1"/>
  <c r="CY780" i="1"/>
  <c r="CX780" i="1" s="1"/>
  <c r="CY781" i="1"/>
  <c r="CX781" i="1" s="1"/>
  <c r="CY782" i="1"/>
  <c r="CX782" i="1" s="1"/>
  <c r="CY783" i="1"/>
  <c r="CX783" i="1" s="1"/>
  <c r="CY784" i="1"/>
  <c r="CX784" i="1" s="1"/>
  <c r="CY785" i="1"/>
  <c r="CX785" i="1" s="1"/>
  <c r="CY786" i="1"/>
  <c r="CX786" i="1" s="1"/>
  <c r="CY787" i="1"/>
  <c r="CX787" i="1" s="1"/>
  <c r="CY788" i="1"/>
  <c r="CX788" i="1" s="1"/>
  <c r="CY789" i="1"/>
  <c r="CX789" i="1" s="1"/>
  <c r="CY790" i="1"/>
  <c r="CX790" i="1" s="1"/>
  <c r="CY791" i="1"/>
  <c r="CX791" i="1" s="1"/>
  <c r="CX792" i="1"/>
  <c r="CY792" i="1"/>
  <c r="CY793" i="1"/>
  <c r="CX793" i="1" s="1"/>
  <c r="CY794" i="1"/>
  <c r="CX794" i="1" s="1"/>
  <c r="CY795" i="1"/>
  <c r="CX795" i="1" s="1"/>
  <c r="CX796" i="1"/>
  <c r="CY796" i="1"/>
  <c r="CY797" i="1"/>
  <c r="CX797" i="1" s="1"/>
  <c r="CY798" i="1"/>
  <c r="CX798" i="1" s="1"/>
  <c r="CY799" i="1"/>
  <c r="CX799" i="1" s="1"/>
  <c r="CX800" i="1"/>
  <c r="CY800" i="1"/>
  <c r="CY801" i="1"/>
  <c r="CX801" i="1" s="1"/>
  <c r="CY802" i="1"/>
  <c r="CX802" i="1" s="1"/>
  <c r="CY803" i="1"/>
  <c r="CX803" i="1" s="1"/>
  <c r="CY804" i="1"/>
  <c r="CX804" i="1" s="1"/>
  <c r="CY805" i="1"/>
  <c r="CX805" i="1" s="1"/>
  <c r="CY806" i="1"/>
  <c r="CX806" i="1" s="1"/>
  <c r="CY807" i="1"/>
  <c r="CX807" i="1" s="1"/>
  <c r="CY808" i="1"/>
  <c r="CX808" i="1" s="1"/>
  <c r="CY809" i="1"/>
  <c r="CX809" i="1" s="1"/>
  <c r="CY810" i="1"/>
  <c r="CX810" i="1" s="1"/>
  <c r="CY811" i="1"/>
  <c r="CX811" i="1" s="1"/>
  <c r="CY812" i="1"/>
  <c r="CX812" i="1" s="1"/>
  <c r="CY813" i="1"/>
  <c r="CX813" i="1" s="1"/>
  <c r="CY814" i="1"/>
  <c r="CX814" i="1" s="1"/>
  <c r="CY815" i="1"/>
  <c r="CX815" i="1" s="1"/>
  <c r="CY816" i="1"/>
  <c r="CX816" i="1" s="1"/>
  <c r="CY817" i="1"/>
  <c r="CX817" i="1" s="1"/>
  <c r="CY818" i="1"/>
  <c r="CX818" i="1" s="1"/>
  <c r="CY819" i="1"/>
  <c r="CX819" i="1" s="1"/>
  <c r="CY820" i="1"/>
  <c r="CX820" i="1" s="1"/>
  <c r="CY821" i="1"/>
  <c r="CX821" i="1" s="1"/>
  <c r="CY822" i="1"/>
  <c r="CX822" i="1" s="1"/>
  <c r="CY823" i="1"/>
  <c r="CX823" i="1" s="1"/>
  <c r="CX824" i="1"/>
  <c r="CY824" i="1"/>
  <c r="CY825" i="1"/>
  <c r="CX825" i="1" s="1"/>
  <c r="CY826" i="1"/>
  <c r="CX826" i="1" s="1"/>
  <c r="CY827" i="1"/>
  <c r="CX827" i="1" s="1"/>
  <c r="CX828" i="1"/>
  <c r="CY828" i="1"/>
  <c r="CY829" i="1"/>
  <c r="CX829" i="1" s="1"/>
  <c r="CY830" i="1"/>
  <c r="CX830" i="1" s="1"/>
  <c r="CY831" i="1"/>
  <c r="CX831" i="1" s="1"/>
  <c r="CX832" i="1"/>
  <c r="CY832" i="1"/>
  <c r="CY833" i="1"/>
  <c r="CX833" i="1" s="1"/>
  <c r="CY834" i="1"/>
  <c r="CX834" i="1" s="1"/>
  <c r="CY835" i="1"/>
  <c r="CX835" i="1" s="1"/>
  <c r="CY836" i="1"/>
  <c r="CX836" i="1" s="1"/>
  <c r="CY837" i="1"/>
  <c r="CX837" i="1" s="1"/>
  <c r="CY838" i="1"/>
  <c r="CX838" i="1" s="1"/>
  <c r="CY839" i="1"/>
  <c r="CX839" i="1" s="1"/>
  <c r="CY840" i="1"/>
  <c r="CX840" i="1" s="1"/>
  <c r="CY841" i="1"/>
  <c r="CX841" i="1" s="1"/>
  <c r="CY842" i="1"/>
  <c r="CX842" i="1" s="1"/>
  <c r="CY843" i="1"/>
  <c r="CX843" i="1" s="1"/>
  <c r="CY844" i="1"/>
  <c r="CX844" i="1" s="1"/>
  <c r="CY845" i="1"/>
  <c r="CX845" i="1" s="1"/>
  <c r="CY846" i="1"/>
  <c r="CX846" i="1" s="1"/>
  <c r="CY847" i="1"/>
  <c r="CX847" i="1" s="1"/>
  <c r="CY848" i="1"/>
  <c r="CX848" i="1" s="1"/>
  <c r="CY849" i="1"/>
  <c r="CX849" i="1" s="1"/>
  <c r="CY850" i="1"/>
  <c r="CX850" i="1" s="1"/>
  <c r="CY851" i="1"/>
  <c r="CX851" i="1" s="1"/>
  <c r="CY852" i="1"/>
  <c r="CX852" i="1" s="1"/>
  <c r="CY853" i="1"/>
  <c r="CX853" i="1" s="1"/>
  <c r="CY854" i="1"/>
  <c r="CX854" i="1" s="1"/>
  <c r="CY855" i="1"/>
  <c r="CX855" i="1" s="1"/>
  <c r="CX856" i="1"/>
  <c r="CY856" i="1"/>
  <c r="CY857" i="1"/>
  <c r="CX857" i="1" s="1"/>
  <c r="CY858" i="1"/>
  <c r="CX858" i="1" s="1"/>
  <c r="CY859" i="1"/>
  <c r="CX859" i="1" s="1"/>
  <c r="CX860" i="1"/>
  <c r="CY860" i="1"/>
  <c r="CY861" i="1"/>
  <c r="CX861" i="1" s="1"/>
  <c r="CY862" i="1"/>
  <c r="CX862" i="1" s="1"/>
  <c r="CY863" i="1"/>
  <c r="CX863" i="1" s="1"/>
  <c r="CX864" i="1"/>
  <c r="CY864" i="1"/>
  <c r="CY865" i="1"/>
  <c r="CX865" i="1" s="1"/>
  <c r="CY866" i="1"/>
  <c r="CX866" i="1" s="1"/>
  <c r="CY867" i="1"/>
  <c r="CX867" i="1" s="1"/>
  <c r="CY868" i="1"/>
  <c r="CX868" i="1" s="1"/>
  <c r="CY869" i="1"/>
  <c r="CX869" i="1" s="1"/>
  <c r="CY870" i="1"/>
  <c r="CX870" i="1" s="1"/>
  <c r="CY871" i="1"/>
  <c r="CX871" i="1" s="1"/>
  <c r="CY872" i="1"/>
  <c r="CX872" i="1" s="1"/>
  <c r="CY873" i="1"/>
  <c r="CX873" i="1" s="1"/>
  <c r="CY874" i="1"/>
  <c r="CX874" i="1" s="1"/>
  <c r="CY875" i="1"/>
  <c r="CX875" i="1" s="1"/>
  <c r="CY876" i="1"/>
  <c r="CX876" i="1" s="1"/>
  <c r="CY877" i="1"/>
  <c r="CX877" i="1" s="1"/>
  <c r="CY878" i="1"/>
  <c r="CX878" i="1" s="1"/>
  <c r="CY879" i="1"/>
  <c r="CX879" i="1" s="1"/>
  <c r="CY880" i="1"/>
  <c r="CX880" i="1" s="1"/>
  <c r="CY881" i="1"/>
  <c r="CX881" i="1" s="1"/>
  <c r="CY882" i="1"/>
  <c r="CX882" i="1" s="1"/>
  <c r="CY883" i="1"/>
  <c r="CX883" i="1" s="1"/>
  <c r="CY884" i="1"/>
  <c r="CX884" i="1" s="1"/>
  <c r="CY885" i="1"/>
  <c r="CX885" i="1" s="1"/>
  <c r="CY886" i="1"/>
  <c r="CX886" i="1" s="1"/>
  <c r="CY887" i="1"/>
  <c r="CX887" i="1" s="1"/>
  <c r="CX888" i="1"/>
  <c r="CY888" i="1"/>
  <c r="CY889" i="1"/>
  <c r="CX889" i="1" s="1"/>
  <c r="CY890" i="1"/>
  <c r="CX890" i="1" s="1"/>
  <c r="CY891" i="1"/>
  <c r="CX891" i="1" s="1"/>
  <c r="CX892" i="1"/>
  <c r="CY892" i="1"/>
  <c r="CY893" i="1"/>
  <c r="CX893" i="1" s="1"/>
  <c r="CY894" i="1"/>
  <c r="CX894" i="1" s="1"/>
  <c r="CY895" i="1"/>
  <c r="CX895" i="1" s="1"/>
  <c r="CX896" i="1"/>
  <c r="CY896" i="1"/>
  <c r="CY897" i="1"/>
  <c r="CX897" i="1" s="1"/>
  <c r="CY898" i="1"/>
  <c r="CX898" i="1" s="1"/>
  <c r="CY899" i="1"/>
  <c r="CX899" i="1" s="1"/>
  <c r="CY900" i="1"/>
  <c r="CX900" i="1" s="1"/>
  <c r="CY901" i="1"/>
  <c r="CX901" i="1" s="1"/>
  <c r="CY902" i="1"/>
  <c r="CX902" i="1" s="1"/>
  <c r="CY903" i="1"/>
  <c r="CX903" i="1" s="1"/>
  <c r="CY904" i="1"/>
  <c r="CX904" i="1" s="1"/>
  <c r="CY905" i="1"/>
  <c r="CX905" i="1" s="1"/>
  <c r="CY906" i="1"/>
  <c r="CX906" i="1" s="1"/>
  <c r="CY907" i="1"/>
  <c r="CX907" i="1" s="1"/>
  <c r="CJ3" i="7" l="1"/>
  <c r="CJ4" i="7"/>
  <c r="CJ5" i="7"/>
  <c r="CJ6" i="7"/>
  <c r="CJ7" i="7"/>
  <c r="CJ8" i="7"/>
  <c r="CJ9" i="7"/>
  <c r="CJ10" i="7"/>
  <c r="CJ11" i="7"/>
  <c r="CJ12" i="7"/>
  <c r="CJ13" i="7"/>
  <c r="CJ14" i="7"/>
  <c r="CJ15" i="7"/>
  <c r="CJ16" i="7"/>
  <c r="CJ17" i="7"/>
  <c r="CJ18" i="7"/>
  <c r="CJ19" i="7"/>
  <c r="CJ20" i="7"/>
  <c r="CJ21" i="7"/>
  <c r="CJ22" i="7"/>
  <c r="CJ23" i="7"/>
  <c r="CJ24" i="7"/>
  <c r="CJ25" i="7"/>
  <c r="CJ26" i="7"/>
  <c r="CJ27" i="7"/>
  <c r="CJ28" i="7"/>
  <c r="CJ29" i="7"/>
  <c r="CJ30" i="7"/>
  <c r="CJ31" i="7"/>
  <c r="CJ32" i="7"/>
  <c r="CJ33" i="7"/>
  <c r="CJ34" i="7"/>
  <c r="CJ35" i="7"/>
  <c r="CJ36" i="7"/>
  <c r="CJ37" i="7"/>
  <c r="CJ38" i="7"/>
  <c r="CJ39" i="7"/>
  <c r="CJ40" i="7"/>
  <c r="CJ41" i="7"/>
  <c r="CJ42" i="7"/>
  <c r="CJ43" i="7"/>
  <c r="CJ44" i="7"/>
  <c r="CJ45" i="7"/>
  <c r="CJ46" i="7"/>
  <c r="CJ47" i="7"/>
  <c r="CJ48" i="7"/>
  <c r="CJ49" i="7"/>
  <c r="CJ50" i="7"/>
  <c r="CJ51" i="7"/>
  <c r="CJ52" i="7"/>
  <c r="CJ53" i="7"/>
  <c r="CJ54" i="7"/>
  <c r="CJ55" i="7"/>
  <c r="CJ56" i="7"/>
  <c r="CJ57" i="7"/>
  <c r="CJ58" i="7"/>
  <c r="CJ59" i="7"/>
  <c r="CJ60" i="7"/>
  <c r="CJ61" i="7"/>
  <c r="CJ62" i="7"/>
  <c r="CJ63" i="7"/>
  <c r="CJ64" i="7"/>
  <c r="CJ65" i="7"/>
  <c r="CJ66" i="7"/>
  <c r="CJ67" i="7"/>
  <c r="CJ68" i="7"/>
  <c r="CJ69" i="7"/>
  <c r="CJ70" i="7"/>
  <c r="CJ71" i="7"/>
  <c r="CJ72" i="7"/>
  <c r="CJ73" i="7"/>
  <c r="CJ74" i="7"/>
  <c r="CJ75" i="7"/>
  <c r="CJ76" i="7"/>
  <c r="CJ77" i="7"/>
  <c r="CJ78" i="7"/>
  <c r="CJ79" i="7"/>
  <c r="CJ80" i="7"/>
  <c r="CJ81" i="7"/>
  <c r="CJ82" i="7"/>
  <c r="CJ83" i="7"/>
  <c r="CJ84" i="7"/>
  <c r="CJ85" i="7"/>
  <c r="CJ86" i="7"/>
  <c r="CJ87" i="7"/>
  <c r="CJ88" i="7"/>
  <c r="CJ89" i="7"/>
  <c r="CJ90" i="7"/>
  <c r="CJ91" i="7"/>
  <c r="CJ92" i="7"/>
  <c r="CJ93" i="7"/>
  <c r="CJ94" i="7"/>
  <c r="CJ95" i="7"/>
  <c r="CJ96" i="7"/>
  <c r="CJ97" i="7"/>
  <c r="CJ98" i="7"/>
  <c r="CJ99" i="7"/>
  <c r="CJ100" i="7"/>
  <c r="CJ101" i="7"/>
  <c r="CJ102" i="7"/>
  <c r="CJ103" i="7"/>
  <c r="CJ104" i="7"/>
  <c r="CJ105" i="7"/>
  <c r="CJ106" i="7"/>
  <c r="CJ107" i="7"/>
  <c r="CJ108" i="7"/>
  <c r="CJ109" i="7"/>
  <c r="CJ110" i="7"/>
  <c r="CJ111" i="7"/>
  <c r="CJ112" i="7"/>
  <c r="CJ113" i="7"/>
  <c r="CJ114" i="7"/>
  <c r="CJ115" i="7"/>
  <c r="CJ116" i="7"/>
  <c r="CJ117" i="7"/>
  <c r="CJ118" i="7"/>
  <c r="CJ119" i="7"/>
  <c r="CJ120" i="7"/>
  <c r="CJ121" i="7"/>
  <c r="CJ122" i="7"/>
  <c r="CJ123" i="7"/>
  <c r="CJ124" i="7"/>
  <c r="CJ125" i="7"/>
  <c r="CJ126" i="7"/>
  <c r="CJ127" i="7"/>
  <c r="CJ128" i="7"/>
  <c r="CJ129" i="7"/>
  <c r="CJ130" i="7"/>
  <c r="CJ131" i="7"/>
  <c r="CJ132" i="7"/>
  <c r="CJ133" i="7"/>
  <c r="CJ134" i="7"/>
  <c r="CJ135" i="7"/>
  <c r="CJ136" i="7"/>
  <c r="CJ137" i="7"/>
  <c r="CJ138" i="7"/>
  <c r="CJ139" i="7"/>
  <c r="CJ140" i="7"/>
  <c r="CJ141" i="7"/>
  <c r="CJ142" i="7"/>
  <c r="CJ143" i="7"/>
  <c r="CJ144" i="7"/>
  <c r="CJ145" i="7"/>
  <c r="CJ146" i="7"/>
  <c r="CJ147" i="7"/>
  <c r="CJ148" i="7"/>
  <c r="CJ149" i="7"/>
  <c r="CJ150" i="7"/>
  <c r="CJ151" i="7"/>
  <c r="CJ152" i="7"/>
  <c r="CJ153" i="7"/>
  <c r="CJ154" i="7"/>
  <c r="CJ155" i="7"/>
  <c r="CJ156" i="7"/>
  <c r="CJ157" i="7"/>
  <c r="CJ158" i="7"/>
  <c r="CJ159" i="7"/>
  <c r="CJ160" i="7"/>
  <c r="CJ161" i="7"/>
  <c r="CJ162" i="7"/>
  <c r="CJ163" i="7"/>
  <c r="CJ164" i="7"/>
  <c r="CJ165" i="7"/>
  <c r="CJ166" i="7"/>
  <c r="CJ167" i="7"/>
  <c r="CJ168" i="7"/>
  <c r="CJ169" i="7"/>
  <c r="CJ170" i="7"/>
  <c r="CJ171" i="7"/>
  <c r="CJ172" i="7"/>
  <c r="CJ173" i="7"/>
  <c r="CJ174" i="7"/>
  <c r="CJ175" i="7"/>
  <c r="CJ176" i="7"/>
  <c r="CJ177" i="7"/>
  <c r="CJ178" i="7"/>
  <c r="CJ179" i="7"/>
  <c r="CJ180" i="7"/>
  <c r="CJ181" i="7"/>
  <c r="CJ182" i="7"/>
  <c r="CJ183" i="7"/>
  <c r="CJ184" i="7"/>
  <c r="CJ185" i="7"/>
  <c r="CJ186" i="7"/>
  <c r="CJ187" i="7"/>
  <c r="CJ188" i="7"/>
  <c r="CJ189" i="7"/>
  <c r="CJ190" i="7"/>
  <c r="CJ191" i="7"/>
  <c r="CJ192" i="7"/>
  <c r="CJ193" i="7"/>
  <c r="CJ194" i="7"/>
  <c r="CJ195" i="7"/>
  <c r="CJ196" i="7"/>
  <c r="CJ197" i="7"/>
  <c r="CJ198" i="7"/>
  <c r="CJ199" i="7"/>
  <c r="CJ200" i="7"/>
  <c r="CJ201" i="7"/>
  <c r="CJ202" i="7"/>
  <c r="CJ203" i="7"/>
  <c r="CJ204" i="7"/>
  <c r="CJ205" i="7"/>
  <c r="CJ206" i="7"/>
  <c r="CJ207" i="7"/>
  <c r="CJ208" i="7"/>
  <c r="CJ209" i="7"/>
  <c r="CJ210" i="7"/>
  <c r="CJ211" i="7"/>
  <c r="CJ212" i="7"/>
  <c r="CJ213" i="7"/>
  <c r="CJ214" i="7"/>
  <c r="CJ215" i="7"/>
  <c r="CJ216" i="7"/>
  <c r="CJ217" i="7"/>
  <c r="CJ218" i="7"/>
  <c r="CJ219" i="7"/>
  <c r="CJ220" i="7"/>
  <c r="CJ221" i="7"/>
  <c r="CJ222" i="7"/>
  <c r="CJ223" i="7"/>
  <c r="CJ224" i="7"/>
  <c r="CJ225" i="7"/>
  <c r="CJ226" i="7"/>
  <c r="CJ227" i="7"/>
  <c r="CJ228" i="7"/>
  <c r="CJ229" i="7"/>
  <c r="CJ230" i="7"/>
  <c r="CJ231" i="7"/>
  <c r="CJ232" i="7"/>
  <c r="CJ233" i="7"/>
  <c r="CJ234" i="7"/>
  <c r="CJ235" i="7"/>
  <c r="CJ236" i="7"/>
  <c r="CJ237" i="7"/>
  <c r="CJ238" i="7"/>
  <c r="CJ239" i="7"/>
  <c r="CJ240" i="7"/>
  <c r="CJ241" i="7"/>
  <c r="CJ242" i="7"/>
  <c r="CJ243" i="7"/>
  <c r="CJ244" i="7"/>
  <c r="CJ245" i="7"/>
  <c r="CJ246" i="7"/>
  <c r="CJ247" i="7"/>
  <c r="CJ248" i="7"/>
  <c r="CJ249" i="7"/>
  <c r="CJ250" i="7"/>
  <c r="CJ251" i="7"/>
  <c r="CJ252" i="7"/>
  <c r="CJ253" i="7"/>
  <c r="CJ254" i="7"/>
  <c r="CJ255" i="7"/>
  <c r="CJ256" i="7"/>
  <c r="CJ257" i="7"/>
  <c r="CJ258" i="7"/>
  <c r="CJ259" i="7"/>
  <c r="CJ2" i="7"/>
  <c r="FF142" i="7"/>
  <c r="FF139" i="7"/>
  <c r="FF131" i="7"/>
  <c r="FF128" i="7"/>
  <c r="FF125" i="7"/>
  <c r="FF102" i="7"/>
  <c r="FF100" i="7"/>
  <c r="FF52" i="7"/>
  <c r="FF50" i="7"/>
  <c r="FF27" i="7"/>
  <c r="FF30" i="7"/>
  <c r="AF189" i="1" l="1"/>
  <c r="AF333" i="1"/>
  <c r="AF477" i="1"/>
  <c r="AF621" i="1"/>
  <c r="AF764" i="1"/>
  <c r="AF3" i="1"/>
  <c r="AF190" i="1"/>
  <c r="AF334" i="1"/>
  <c r="AF478" i="1"/>
  <c r="AF622" i="1"/>
  <c r="AF765" i="1"/>
  <c r="AF4" i="1"/>
  <c r="AF191" i="1"/>
  <c r="AF335" i="1"/>
  <c r="AF479" i="1"/>
  <c r="AF623" i="1"/>
  <c r="AF766" i="1"/>
  <c r="AF5" i="1"/>
  <c r="AF192" i="1"/>
  <c r="AF336" i="1"/>
  <c r="AF480" i="1"/>
  <c r="AF624" i="1"/>
  <c r="AF767" i="1"/>
  <c r="AF6" i="1"/>
  <c r="AF193" i="1"/>
  <c r="AF337" i="1"/>
  <c r="AF481" i="1"/>
  <c r="AF625" i="1"/>
  <c r="AF768" i="1"/>
  <c r="AF7" i="1"/>
  <c r="AF194" i="1"/>
  <c r="AF338" i="1"/>
  <c r="AF482" i="1"/>
  <c r="AF626" i="1"/>
  <c r="AF769" i="1"/>
  <c r="AF8" i="1"/>
  <c r="AF195" i="1"/>
  <c r="AF339" i="1"/>
  <c r="AF483" i="1"/>
  <c r="AF627" i="1"/>
  <c r="AF770" i="1"/>
  <c r="AF9" i="1"/>
  <c r="AF196" i="1"/>
  <c r="AF340" i="1"/>
  <c r="AF484" i="1"/>
  <c r="AF628" i="1"/>
  <c r="AF771" i="1"/>
  <c r="AF10" i="1"/>
  <c r="AF197" i="1"/>
  <c r="AF341" i="1"/>
  <c r="AF485" i="1"/>
  <c r="AF629" i="1"/>
  <c r="AF772" i="1"/>
  <c r="AF11" i="1"/>
  <c r="AF198" i="1"/>
  <c r="AF342" i="1"/>
  <c r="AF486" i="1"/>
  <c r="AF630" i="1"/>
  <c r="AF773" i="1"/>
  <c r="AF12" i="1"/>
  <c r="AF199" i="1"/>
  <c r="AF343" i="1"/>
  <c r="AF487" i="1"/>
  <c r="AF631" i="1"/>
  <c r="AF774" i="1"/>
  <c r="AF13" i="1"/>
  <c r="AF200" i="1"/>
  <c r="AF344" i="1"/>
  <c r="AF488" i="1"/>
  <c r="AF632" i="1"/>
  <c r="AF775" i="1"/>
  <c r="AF14" i="1"/>
  <c r="AF201" i="1"/>
  <c r="AF345" i="1"/>
  <c r="AF489" i="1"/>
  <c r="AF633" i="1"/>
  <c r="AF776" i="1"/>
  <c r="AF15" i="1"/>
  <c r="AF202" i="1"/>
  <c r="AF346" i="1"/>
  <c r="AF490" i="1"/>
  <c r="AF634" i="1"/>
  <c r="AF777" i="1"/>
  <c r="AF16" i="1"/>
  <c r="AF203" i="1"/>
  <c r="AF347" i="1"/>
  <c r="AF491" i="1"/>
  <c r="AF635" i="1"/>
  <c r="AF778" i="1"/>
  <c r="AF17" i="1"/>
  <c r="AF204" i="1"/>
  <c r="AF348" i="1"/>
  <c r="AF492" i="1"/>
  <c r="AF636" i="1"/>
  <c r="AF779" i="1"/>
  <c r="AF18" i="1"/>
  <c r="AF205" i="1"/>
  <c r="AF349" i="1"/>
  <c r="AF493" i="1"/>
  <c r="AF637" i="1"/>
  <c r="AF780" i="1"/>
  <c r="AF19" i="1"/>
  <c r="AF206" i="1"/>
  <c r="AF350" i="1"/>
  <c r="AF494" i="1"/>
  <c r="AF638" i="1"/>
  <c r="AF781" i="1"/>
  <c r="AF20" i="1"/>
  <c r="AF207" i="1"/>
  <c r="AF351" i="1"/>
  <c r="AF495" i="1"/>
  <c r="AF639" i="1"/>
  <c r="AF782" i="1"/>
  <c r="AF21" i="1"/>
  <c r="AF208" i="1"/>
  <c r="AF352" i="1"/>
  <c r="AF496" i="1"/>
  <c r="AF640" i="1"/>
  <c r="AF783" i="1"/>
  <c r="AF22" i="1"/>
  <c r="AF209" i="1"/>
  <c r="AF353" i="1"/>
  <c r="AF497" i="1"/>
  <c r="AF641" i="1"/>
  <c r="AF784" i="1"/>
  <c r="AF23" i="1"/>
  <c r="AF210" i="1"/>
  <c r="AF354" i="1"/>
  <c r="AF498" i="1"/>
  <c r="AF642" i="1"/>
  <c r="AF785" i="1"/>
  <c r="AF24" i="1"/>
  <c r="AF211" i="1"/>
  <c r="AF355" i="1"/>
  <c r="AF499" i="1"/>
  <c r="AF643" i="1"/>
  <c r="AF786" i="1"/>
  <c r="AF25" i="1"/>
  <c r="AF212" i="1"/>
  <c r="AF356" i="1"/>
  <c r="AF500" i="1"/>
  <c r="AF644" i="1"/>
  <c r="AF787" i="1"/>
  <c r="AF26" i="1"/>
  <c r="AF213" i="1"/>
  <c r="AF357" i="1"/>
  <c r="AF501" i="1"/>
  <c r="AF645" i="1"/>
  <c r="AF788" i="1"/>
  <c r="AF27" i="1"/>
  <c r="AF214" i="1"/>
  <c r="AF358" i="1"/>
  <c r="AF502" i="1"/>
  <c r="AF646" i="1"/>
  <c r="AF789" i="1"/>
  <c r="AF28" i="1"/>
  <c r="AF215" i="1"/>
  <c r="AF359" i="1"/>
  <c r="AF503" i="1"/>
  <c r="AF647" i="1"/>
  <c r="AF790" i="1"/>
  <c r="AF29" i="1"/>
  <c r="AF216" i="1"/>
  <c r="AF360" i="1"/>
  <c r="AF504" i="1"/>
  <c r="AF648" i="1"/>
  <c r="AF791" i="1"/>
  <c r="AF30" i="1"/>
  <c r="AF217" i="1"/>
  <c r="AF361" i="1"/>
  <c r="AF505" i="1"/>
  <c r="AF649" i="1"/>
  <c r="AF792" i="1"/>
  <c r="AF31" i="1"/>
  <c r="AF218" i="1"/>
  <c r="AF362" i="1"/>
  <c r="AF506" i="1"/>
  <c r="AF650" i="1"/>
  <c r="AF793" i="1"/>
  <c r="AF32" i="1"/>
  <c r="AF219" i="1"/>
  <c r="AF363" i="1"/>
  <c r="AF507" i="1"/>
  <c r="AF651" i="1"/>
  <c r="AF794" i="1"/>
  <c r="AF33" i="1"/>
  <c r="AF220" i="1"/>
  <c r="AF364" i="1"/>
  <c r="AF508" i="1"/>
  <c r="AF652" i="1"/>
  <c r="AF795" i="1"/>
  <c r="AF34" i="1"/>
  <c r="AF221" i="1"/>
  <c r="AF365" i="1"/>
  <c r="AF509" i="1"/>
  <c r="AF653" i="1"/>
  <c r="AF796" i="1"/>
  <c r="AF35" i="1"/>
  <c r="AF222" i="1"/>
  <c r="AF366" i="1"/>
  <c r="AF510" i="1"/>
  <c r="AF654" i="1"/>
  <c r="AF797" i="1"/>
  <c r="AF36" i="1"/>
  <c r="AF223" i="1"/>
  <c r="AF367" i="1"/>
  <c r="AF511" i="1"/>
  <c r="AF655" i="1"/>
  <c r="AF798" i="1"/>
  <c r="AF37" i="1"/>
  <c r="AF224" i="1"/>
  <c r="AF368" i="1"/>
  <c r="AF512" i="1"/>
  <c r="AF656" i="1"/>
  <c r="AF799" i="1"/>
  <c r="AF38" i="1"/>
  <c r="AF225" i="1"/>
  <c r="AF369" i="1"/>
  <c r="AF513" i="1"/>
  <c r="AF657" i="1"/>
  <c r="AF800" i="1"/>
  <c r="AF39" i="1"/>
  <c r="AF226" i="1"/>
  <c r="AF370" i="1"/>
  <c r="AF514" i="1"/>
  <c r="AF658" i="1"/>
  <c r="AF801" i="1"/>
  <c r="AF40" i="1"/>
  <c r="AF227" i="1"/>
  <c r="AF371" i="1"/>
  <c r="AF515" i="1"/>
  <c r="AF659" i="1"/>
  <c r="AF802" i="1"/>
  <c r="AF41" i="1"/>
  <c r="AF228" i="1"/>
  <c r="AF372" i="1"/>
  <c r="AF516" i="1"/>
  <c r="AF660" i="1"/>
  <c r="AF803" i="1"/>
  <c r="AF42" i="1"/>
  <c r="AF229" i="1"/>
  <c r="AF373" i="1"/>
  <c r="AF517" i="1"/>
  <c r="AF661" i="1"/>
  <c r="AF804" i="1"/>
  <c r="AF43" i="1"/>
  <c r="AF230" i="1"/>
  <c r="AF374" i="1"/>
  <c r="AF518" i="1"/>
  <c r="AF662" i="1"/>
  <c r="AF805" i="1"/>
  <c r="AF44" i="1"/>
  <c r="AF231" i="1"/>
  <c r="AF375" i="1"/>
  <c r="AF519" i="1"/>
  <c r="AF663" i="1"/>
  <c r="AF806" i="1"/>
  <c r="AF45" i="1"/>
  <c r="AF232" i="1"/>
  <c r="AF376" i="1"/>
  <c r="AF520" i="1"/>
  <c r="AF664" i="1"/>
  <c r="AF807" i="1"/>
  <c r="AF46" i="1"/>
  <c r="AF233" i="1"/>
  <c r="AF377" i="1"/>
  <c r="AF521" i="1"/>
  <c r="AF665" i="1"/>
  <c r="AF808" i="1"/>
  <c r="AF47" i="1"/>
  <c r="AF234" i="1"/>
  <c r="AF378" i="1"/>
  <c r="AF522" i="1"/>
  <c r="AF666" i="1"/>
  <c r="AF809" i="1"/>
  <c r="AF48" i="1"/>
  <c r="AF235" i="1"/>
  <c r="AF379" i="1"/>
  <c r="AF523" i="1"/>
  <c r="AF667" i="1"/>
  <c r="AF810" i="1"/>
  <c r="AF49" i="1"/>
  <c r="AF236" i="1"/>
  <c r="AF380" i="1"/>
  <c r="AF524" i="1"/>
  <c r="AF668" i="1"/>
  <c r="AF811" i="1"/>
  <c r="AF50" i="1"/>
  <c r="AF237" i="1"/>
  <c r="AF381" i="1"/>
  <c r="AF525" i="1"/>
  <c r="AF669" i="1"/>
  <c r="AF812" i="1"/>
  <c r="AF51" i="1"/>
  <c r="AF382" i="1"/>
  <c r="AF526" i="1"/>
  <c r="AF670" i="1"/>
  <c r="AF813" i="1"/>
  <c r="AF52" i="1"/>
  <c r="AF238" i="1"/>
  <c r="AF239" i="1"/>
  <c r="AF383" i="1"/>
  <c r="AF527" i="1"/>
  <c r="AF671" i="1"/>
  <c r="AF814" i="1"/>
  <c r="AF53" i="1"/>
  <c r="AF240" i="1"/>
  <c r="AF384" i="1"/>
  <c r="AF528" i="1"/>
  <c r="AF672" i="1"/>
  <c r="AF815" i="1"/>
  <c r="AF54" i="1"/>
  <c r="AF241" i="1"/>
  <c r="AF385" i="1"/>
  <c r="AF529" i="1"/>
  <c r="AF673" i="1"/>
  <c r="AF816" i="1"/>
  <c r="AF55" i="1"/>
  <c r="AF242" i="1"/>
  <c r="AF386" i="1"/>
  <c r="AF530" i="1"/>
  <c r="AF674" i="1"/>
  <c r="AF817" i="1"/>
  <c r="AF56" i="1"/>
  <c r="AF243" i="1"/>
  <c r="AF387" i="1"/>
  <c r="AF531" i="1"/>
  <c r="AF675" i="1"/>
  <c r="AF818" i="1"/>
  <c r="AF57" i="1"/>
  <c r="AF244" i="1"/>
  <c r="AF388" i="1"/>
  <c r="AF532" i="1"/>
  <c r="AF676" i="1"/>
  <c r="AF819" i="1"/>
  <c r="AF58" i="1"/>
  <c r="AF245" i="1"/>
  <c r="AF389" i="1"/>
  <c r="AF533" i="1"/>
  <c r="AF677" i="1"/>
  <c r="AF820" i="1"/>
  <c r="AF59" i="1"/>
  <c r="AF246" i="1"/>
  <c r="AF390" i="1"/>
  <c r="AF534" i="1"/>
  <c r="AF678" i="1"/>
  <c r="AF821" i="1"/>
  <c r="AF60" i="1"/>
  <c r="AF247" i="1"/>
  <c r="AF391" i="1"/>
  <c r="AF535" i="1"/>
  <c r="AF679" i="1"/>
  <c r="AF822" i="1"/>
  <c r="AF61" i="1"/>
  <c r="AF248" i="1"/>
  <c r="AF392" i="1"/>
  <c r="AF536" i="1"/>
  <c r="AF680" i="1"/>
  <c r="AF823" i="1"/>
  <c r="AF62" i="1"/>
  <c r="AF249" i="1"/>
  <c r="AF393" i="1"/>
  <c r="AF537" i="1"/>
  <c r="AF681" i="1"/>
  <c r="AF824" i="1"/>
  <c r="AF63" i="1"/>
  <c r="AF250" i="1"/>
  <c r="AF394" i="1"/>
  <c r="AF538" i="1"/>
  <c r="AF682" i="1"/>
  <c r="AF825" i="1"/>
  <c r="AF64" i="1"/>
  <c r="AF251" i="1"/>
  <c r="AF395" i="1"/>
  <c r="AF539" i="1"/>
  <c r="AF683" i="1"/>
  <c r="AF826" i="1"/>
  <c r="AF65" i="1"/>
  <c r="AF252" i="1"/>
  <c r="AF396" i="1"/>
  <c r="AF540" i="1"/>
  <c r="AF684" i="1"/>
  <c r="AF827" i="1"/>
  <c r="AF66" i="1"/>
  <c r="AF253" i="1"/>
  <c r="AF397" i="1"/>
  <c r="AF541" i="1"/>
  <c r="AF685" i="1"/>
  <c r="AF828" i="1"/>
  <c r="AF67" i="1"/>
  <c r="AF254" i="1"/>
  <c r="AF398" i="1"/>
  <c r="AF542" i="1"/>
  <c r="AF686" i="1"/>
  <c r="AF829" i="1"/>
  <c r="AF68" i="1"/>
  <c r="AF255" i="1"/>
  <c r="AF399" i="1"/>
  <c r="AF543" i="1"/>
  <c r="AF687" i="1"/>
  <c r="AF830" i="1"/>
  <c r="AF69" i="1"/>
  <c r="AF256" i="1"/>
  <c r="AF400" i="1"/>
  <c r="AF544" i="1"/>
  <c r="AF688" i="1"/>
  <c r="AF831" i="1"/>
  <c r="AF70" i="1"/>
  <c r="AF257" i="1"/>
  <c r="AF401" i="1"/>
  <c r="AF545" i="1"/>
  <c r="AF689" i="1"/>
  <c r="AF832" i="1"/>
  <c r="AF71" i="1"/>
  <c r="AF258" i="1"/>
  <c r="AF402" i="1"/>
  <c r="AF546" i="1"/>
  <c r="AF690" i="1"/>
  <c r="AF833" i="1"/>
  <c r="AF72" i="1"/>
  <c r="AF259" i="1"/>
  <c r="AF403" i="1"/>
  <c r="AF547" i="1"/>
  <c r="AF691" i="1"/>
  <c r="AF834" i="1"/>
  <c r="AF73" i="1"/>
  <c r="AF260" i="1"/>
  <c r="AF404" i="1"/>
  <c r="AF548" i="1"/>
  <c r="AF692" i="1"/>
  <c r="AF835" i="1"/>
  <c r="AF74" i="1"/>
  <c r="AF261" i="1"/>
  <c r="AF405" i="1"/>
  <c r="AF549" i="1"/>
  <c r="AF693" i="1"/>
  <c r="AF836" i="1"/>
  <c r="AF75" i="1"/>
  <c r="AF262" i="1"/>
  <c r="AF406" i="1"/>
  <c r="AF550" i="1"/>
  <c r="AF694" i="1"/>
  <c r="AF837" i="1"/>
  <c r="AF76" i="1"/>
  <c r="AF263" i="1"/>
  <c r="AF407" i="1"/>
  <c r="AF551" i="1"/>
  <c r="AF695" i="1"/>
  <c r="AF838" i="1"/>
  <c r="AF77" i="1"/>
  <c r="AF264" i="1"/>
  <c r="AF408" i="1"/>
  <c r="AF552" i="1"/>
  <c r="AF696" i="1"/>
  <c r="AF839" i="1"/>
  <c r="AF78" i="1"/>
  <c r="AF265" i="1"/>
  <c r="AF409" i="1"/>
  <c r="AF553" i="1"/>
  <c r="AF697" i="1"/>
  <c r="AF840" i="1"/>
  <c r="AF79" i="1"/>
  <c r="AF266" i="1"/>
  <c r="AF410" i="1"/>
  <c r="AF554" i="1"/>
  <c r="AF698" i="1"/>
  <c r="AF841" i="1"/>
  <c r="AF80" i="1"/>
  <c r="AF267" i="1"/>
  <c r="AF411" i="1"/>
  <c r="AF555" i="1"/>
  <c r="AF699" i="1"/>
  <c r="AF842" i="1"/>
  <c r="AF81" i="1"/>
  <c r="AF268" i="1"/>
  <c r="AF412" i="1"/>
  <c r="AF556" i="1"/>
  <c r="AF700" i="1"/>
  <c r="AF843" i="1"/>
  <c r="AF82" i="1"/>
  <c r="AF269" i="1"/>
  <c r="AF413" i="1"/>
  <c r="AF557" i="1"/>
  <c r="AF701" i="1"/>
  <c r="AF844" i="1"/>
  <c r="AF83" i="1"/>
  <c r="AF270" i="1"/>
  <c r="AF414" i="1"/>
  <c r="AF558" i="1"/>
  <c r="AF702" i="1"/>
  <c r="AF845" i="1"/>
  <c r="AF84" i="1"/>
  <c r="AF271" i="1"/>
  <c r="AF415" i="1"/>
  <c r="AF559" i="1"/>
  <c r="AF703" i="1"/>
  <c r="AF846" i="1"/>
  <c r="AF85" i="1"/>
  <c r="AF272" i="1"/>
  <c r="AF416" i="1"/>
  <c r="AF560" i="1"/>
  <c r="AF704" i="1"/>
  <c r="AF847" i="1"/>
  <c r="AF86" i="1"/>
  <c r="AF273" i="1"/>
  <c r="AF417" i="1"/>
  <c r="AF561" i="1"/>
  <c r="AF705" i="1"/>
  <c r="AF848" i="1"/>
  <c r="AF87" i="1"/>
  <c r="AF274" i="1"/>
  <c r="AF418" i="1"/>
  <c r="AF562" i="1"/>
  <c r="AF706" i="1"/>
  <c r="AF849" i="1"/>
  <c r="AF88" i="1"/>
  <c r="AF275" i="1"/>
  <c r="AF419" i="1"/>
  <c r="AF563" i="1"/>
  <c r="AF707" i="1"/>
  <c r="AF850" i="1"/>
  <c r="AF89" i="1"/>
  <c r="AF276" i="1"/>
  <c r="AF420" i="1"/>
  <c r="AF564" i="1"/>
  <c r="AF708" i="1"/>
  <c r="AF851" i="1"/>
  <c r="AF90" i="1"/>
  <c r="AF277" i="1"/>
  <c r="AF421" i="1"/>
  <c r="AF565" i="1"/>
  <c r="AF709" i="1"/>
  <c r="AF852" i="1"/>
  <c r="AF91" i="1"/>
  <c r="AF278" i="1"/>
  <c r="AF422" i="1"/>
  <c r="AF566" i="1"/>
  <c r="AF710" i="1"/>
  <c r="AF853" i="1"/>
  <c r="AF92" i="1"/>
  <c r="AF279" i="1"/>
  <c r="AF423" i="1"/>
  <c r="AF567" i="1"/>
  <c r="AF711" i="1"/>
  <c r="AF854" i="1"/>
  <c r="AF93" i="1"/>
  <c r="AF280" i="1"/>
  <c r="AF424" i="1"/>
  <c r="AF568" i="1"/>
  <c r="AF712" i="1"/>
  <c r="AF855" i="1"/>
  <c r="AF94" i="1"/>
  <c r="AF281" i="1"/>
  <c r="AF425" i="1"/>
  <c r="AF569" i="1"/>
  <c r="AF713" i="1"/>
  <c r="AF856" i="1"/>
  <c r="AF95" i="1"/>
  <c r="AF282" i="1"/>
  <c r="AF426" i="1"/>
  <c r="AF570" i="1"/>
  <c r="AF714" i="1"/>
  <c r="AF857" i="1"/>
  <c r="AF96" i="1"/>
  <c r="AF283" i="1"/>
  <c r="AF427" i="1"/>
  <c r="AF571" i="1"/>
  <c r="AF715" i="1"/>
  <c r="AF858" i="1"/>
  <c r="AF97" i="1"/>
  <c r="AF284" i="1"/>
  <c r="AF428" i="1"/>
  <c r="AF572" i="1"/>
  <c r="AF716" i="1"/>
  <c r="AF859" i="1"/>
  <c r="AF98" i="1"/>
  <c r="AF285" i="1"/>
  <c r="AF429" i="1"/>
  <c r="AF573" i="1"/>
  <c r="AF717" i="1"/>
  <c r="AF860" i="1"/>
  <c r="AF99" i="1"/>
  <c r="AF286" i="1"/>
  <c r="AF430" i="1"/>
  <c r="AF574" i="1"/>
  <c r="AF718" i="1"/>
  <c r="AF861" i="1"/>
  <c r="AF100" i="1"/>
  <c r="AF287" i="1"/>
  <c r="AF431" i="1"/>
  <c r="AF575" i="1"/>
  <c r="AF719" i="1"/>
  <c r="AF862" i="1"/>
  <c r="AF101" i="1"/>
  <c r="AF288" i="1"/>
  <c r="AF432" i="1"/>
  <c r="AF576" i="1"/>
  <c r="AF720" i="1"/>
  <c r="AF863" i="1"/>
  <c r="AF102" i="1"/>
  <c r="AF289" i="1"/>
  <c r="AF433" i="1"/>
  <c r="AF577" i="1"/>
  <c r="AF721" i="1"/>
  <c r="AF864" i="1"/>
  <c r="AF103" i="1"/>
  <c r="AF290" i="1"/>
  <c r="AF434" i="1"/>
  <c r="AF578" i="1"/>
  <c r="AF722" i="1"/>
  <c r="AF865" i="1"/>
  <c r="AF146" i="1"/>
  <c r="AF104" i="1"/>
  <c r="AF291" i="1"/>
  <c r="AF435" i="1"/>
  <c r="AF579" i="1"/>
  <c r="AF723" i="1"/>
  <c r="AF866" i="1"/>
  <c r="AF147" i="1"/>
  <c r="AF105" i="1"/>
  <c r="AF292" i="1"/>
  <c r="AF436" i="1"/>
  <c r="AF580" i="1"/>
  <c r="AF724" i="1"/>
  <c r="AF867" i="1"/>
  <c r="AF148" i="1"/>
  <c r="AF106" i="1"/>
  <c r="AF293" i="1"/>
  <c r="AF437" i="1"/>
  <c r="AF581" i="1"/>
  <c r="AF725" i="1"/>
  <c r="AF868" i="1"/>
  <c r="AF149" i="1"/>
  <c r="AF107" i="1"/>
  <c r="AF294" i="1"/>
  <c r="AF438" i="1"/>
  <c r="AF582" i="1"/>
  <c r="AF726" i="1"/>
  <c r="AF869" i="1"/>
  <c r="AF150" i="1"/>
  <c r="AF108" i="1"/>
  <c r="AF295" i="1"/>
  <c r="AF439" i="1"/>
  <c r="AF583" i="1"/>
  <c r="AF727" i="1"/>
  <c r="AF870" i="1"/>
  <c r="AF151" i="1"/>
  <c r="AF109" i="1"/>
  <c r="AF296" i="1"/>
  <c r="AF440" i="1"/>
  <c r="AF584" i="1"/>
  <c r="AF728" i="1"/>
  <c r="AF871" i="1"/>
  <c r="AF152" i="1"/>
  <c r="AF110" i="1"/>
  <c r="AF297" i="1"/>
  <c r="AF441" i="1"/>
  <c r="AF585" i="1"/>
  <c r="AF729" i="1"/>
  <c r="AF872" i="1"/>
  <c r="AF153" i="1"/>
  <c r="AF111" i="1"/>
  <c r="AF298" i="1"/>
  <c r="AF442" i="1"/>
  <c r="AF586" i="1"/>
  <c r="AF730" i="1"/>
  <c r="AF873" i="1"/>
  <c r="AF154" i="1"/>
  <c r="AF112" i="1"/>
  <c r="AF299" i="1"/>
  <c r="AF443" i="1"/>
  <c r="AF587" i="1"/>
  <c r="AF874" i="1"/>
  <c r="AF155" i="1"/>
  <c r="AF113" i="1"/>
  <c r="AF300" i="1"/>
  <c r="AF444" i="1"/>
  <c r="AF588" i="1"/>
  <c r="AF731" i="1"/>
  <c r="AF875" i="1"/>
  <c r="AF156" i="1"/>
  <c r="AF114" i="1"/>
  <c r="AF301" i="1"/>
  <c r="AF445" i="1"/>
  <c r="AF589" i="1"/>
  <c r="AF732" i="1"/>
  <c r="AF876" i="1"/>
  <c r="AF157" i="1"/>
  <c r="AF158" i="1"/>
  <c r="AF115" i="1"/>
  <c r="AF302" i="1"/>
  <c r="AF446" i="1"/>
  <c r="AF590" i="1"/>
  <c r="AF733" i="1"/>
  <c r="AF877" i="1"/>
  <c r="AF116" i="1"/>
  <c r="AF303" i="1"/>
  <c r="AF447" i="1"/>
  <c r="AF591" i="1"/>
  <c r="AF734" i="1"/>
  <c r="AF878" i="1"/>
  <c r="AF159" i="1"/>
  <c r="AF304" i="1"/>
  <c r="AF448" i="1"/>
  <c r="AF592" i="1"/>
  <c r="AF735" i="1"/>
  <c r="AF879" i="1"/>
  <c r="AF117" i="1"/>
  <c r="AF160" i="1"/>
  <c r="AF305" i="1"/>
  <c r="AF449" i="1"/>
  <c r="AF593" i="1"/>
  <c r="AF736" i="1"/>
  <c r="AF880" i="1"/>
  <c r="AF161" i="1"/>
  <c r="AF118" i="1"/>
  <c r="AF119" i="1"/>
  <c r="AF306" i="1"/>
  <c r="AF450" i="1"/>
  <c r="AF594" i="1"/>
  <c r="AF737" i="1"/>
  <c r="AF881" i="1"/>
  <c r="AF162" i="1"/>
  <c r="AF120" i="1"/>
  <c r="AF307" i="1"/>
  <c r="AF451" i="1"/>
  <c r="AF595" i="1"/>
  <c r="AF738" i="1"/>
  <c r="AF882" i="1"/>
  <c r="AF163" i="1"/>
  <c r="AF121" i="1"/>
  <c r="AF308" i="1"/>
  <c r="AF452" i="1"/>
  <c r="AF596" i="1"/>
  <c r="AF739" i="1"/>
  <c r="AF883" i="1"/>
  <c r="AF164" i="1"/>
  <c r="AF122" i="1"/>
  <c r="AF309" i="1"/>
  <c r="AF453" i="1"/>
  <c r="AF597" i="1"/>
  <c r="AF740" i="1"/>
  <c r="AF884" i="1"/>
  <c r="AF165" i="1"/>
  <c r="AF123" i="1"/>
  <c r="AF310" i="1"/>
  <c r="AF454" i="1"/>
  <c r="AF598" i="1"/>
  <c r="AF741" i="1"/>
  <c r="AF885" i="1"/>
  <c r="AF166" i="1"/>
  <c r="AF124" i="1"/>
  <c r="AF311" i="1"/>
  <c r="AF455" i="1"/>
  <c r="AF599" i="1"/>
  <c r="AF742" i="1"/>
  <c r="AF886" i="1"/>
  <c r="AF167" i="1"/>
  <c r="AF125" i="1"/>
  <c r="AF312" i="1"/>
  <c r="AF456" i="1"/>
  <c r="AF600" i="1"/>
  <c r="AF743" i="1"/>
  <c r="AF887" i="1"/>
  <c r="AF168" i="1"/>
  <c r="AF126" i="1"/>
  <c r="AF313" i="1"/>
  <c r="AF457" i="1"/>
  <c r="AF601" i="1"/>
  <c r="AF744" i="1"/>
  <c r="AF888" i="1"/>
  <c r="AF169" i="1"/>
  <c r="AF127" i="1"/>
  <c r="AF314" i="1"/>
  <c r="AF458" i="1"/>
  <c r="AF602" i="1"/>
  <c r="AF745" i="1"/>
  <c r="AF889" i="1"/>
  <c r="AF170" i="1"/>
  <c r="AF128" i="1"/>
  <c r="AF315" i="1"/>
  <c r="AF459" i="1"/>
  <c r="AF603" i="1"/>
  <c r="AF746" i="1"/>
  <c r="AF890" i="1"/>
  <c r="AF171" i="1"/>
  <c r="AF129" i="1"/>
  <c r="AF316" i="1"/>
  <c r="AF460" i="1"/>
  <c r="AF604" i="1"/>
  <c r="AF747" i="1"/>
  <c r="AF891" i="1"/>
  <c r="AF172" i="1"/>
  <c r="AF130" i="1"/>
  <c r="AF317" i="1"/>
  <c r="AF461" i="1"/>
  <c r="AF605" i="1"/>
  <c r="AF748" i="1"/>
  <c r="AF892" i="1"/>
  <c r="AF173" i="1"/>
  <c r="AF131" i="1"/>
  <c r="AF318" i="1"/>
  <c r="AF462" i="1"/>
  <c r="AF606" i="1"/>
  <c r="AF749" i="1"/>
  <c r="AF893" i="1"/>
  <c r="AF174" i="1"/>
  <c r="AF132" i="1"/>
  <c r="AF319" i="1"/>
  <c r="AF463" i="1"/>
  <c r="AF607" i="1"/>
  <c r="AF750" i="1"/>
  <c r="AF894" i="1"/>
  <c r="AF175" i="1"/>
  <c r="AF133" i="1"/>
  <c r="AF320" i="1"/>
  <c r="AF464" i="1"/>
  <c r="AF608" i="1"/>
  <c r="AF751" i="1"/>
  <c r="AF895" i="1"/>
  <c r="AF176" i="1"/>
  <c r="AF134" i="1"/>
  <c r="AF321" i="1"/>
  <c r="AF465" i="1"/>
  <c r="AF609" i="1"/>
  <c r="AF752" i="1"/>
  <c r="AF896" i="1"/>
  <c r="AF177" i="1"/>
  <c r="AF135" i="1"/>
  <c r="AF322" i="1"/>
  <c r="AF466" i="1"/>
  <c r="AF610" i="1"/>
  <c r="AF753" i="1"/>
  <c r="AF897" i="1"/>
  <c r="AF178" i="1"/>
  <c r="AF136" i="1"/>
  <c r="AF323" i="1"/>
  <c r="AF467" i="1"/>
  <c r="AF611" i="1"/>
  <c r="AF754" i="1"/>
  <c r="AF898" i="1"/>
  <c r="AF179" i="1"/>
  <c r="AF137" i="1"/>
  <c r="AF324" i="1"/>
  <c r="AF468" i="1"/>
  <c r="AF612" i="1"/>
  <c r="AF755" i="1"/>
  <c r="AF899" i="1"/>
  <c r="AF180" i="1"/>
  <c r="AF138" i="1"/>
  <c r="AF325" i="1"/>
  <c r="AF469" i="1"/>
  <c r="AF613" i="1"/>
  <c r="AF756" i="1"/>
  <c r="AF900" i="1"/>
  <c r="AF181" i="1"/>
  <c r="AF139" i="1"/>
  <c r="AF326" i="1"/>
  <c r="AF470" i="1"/>
  <c r="AF614" i="1"/>
  <c r="AF757" i="1"/>
  <c r="AF901" i="1"/>
  <c r="AF140" i="1"/>
  <c r="AF327" i="1"/>
  <c r="AF471" i="1"/>
  <c r="AF615" i="1"/>
  <c r="AF758" i="1"/>
  <c r="AF902" i="1"/>
  <c r="AF182" i="1"/>
  <c r="AF183" i="1"/>
  <c r="AF141" i="1"/>
  <c r="AF328" i="1"/>
  <c r="AF472" i="1"/>
  <c r="AF616" i="1"/>
  <c r="AF759" i="1"/>
  <c r="AF903" i="1"/>
  <c r="AF142" i="1"/>
  <c r="AF329" i="1"/>
  <c r="AF473" i="1"/>
  <c r="AF617" i="1"/>
  <c r="AF760" i="1"/>
  <c r="AF904" i="1"/>
  <c r="AF184" i="1"/>
  <c r="AF185" i="1"/>
  <c r="AF143" i="1"/>
  <c r="AF330" i="1"/>
  <c r="AF474" i="1"/>
  <c r="AF618" i="1"/>
  <c r="AF761" i="1"/>
  <c r="AF905" i="1"/>
  <c r="AF144" i="1"/>
  <c r="AF331" i="1"/>
  <c r="AF475" i="1"/>
  <c r="AF619" i="1"/>
  <c r="AF762" i="1"/>
  <c r="AF906" i="1"/>
  <c r="AF186" i="1"/>
  <c r="AF187" i="1"/>
  <c r="AF145" i="1"/>
  <c r="AF332" i="1"/>
  <c r="AF476" i="1"/>
  <c r="AF620" i="1"/>
  <c r="AF763" i="1"/>
  <c r="AF907" i="1"/>
  <c r="AF188" i="1"/>
  <c r="AF2" i="1"/>
  <c r="AE189" i="1"/>
  <c r="AE333" i="1"/>
  <c r="AE477" i="1"/>
  <c r="AE621" i="1"/>
  <c r="AE764" i="1"/>
  <c r="AE3" i="1"/>
  <c r="AE190" i="1"/>
  <c r="AE334" i="1"/>
  <c r="AE478" i="1"/>
  <c r="AE622" i="1"/>
  <c r="AE765" i="1"/>
  <c r="AE4" i="1"/>
  <c r="AE191" i="1"/>
  <c r="AE335" i="1"/>
  <c r="AE479" i="1"/>
  <c r="AE623" i="1"/>
  <c r="AE766" i="1"/>
  <c r="AE5" i="1"/>
  <c r="AE192" i="1"/>
  <c r="AE336" i="1"/>
  <c r="AE480" i="1"/>
  <c r="AE624" i="1"/>
  <c r="AE767" i="1"/>
  <c r="AE6" i="1"/>
  <c r="AE193" i="1"/>
  <c r="AE337" i="1"/>
  <c r="AE481" i="1"/>
  <c r="AE625" i="1"/>
  <c r="AE768" i="1"/>
  <c r="AE7" i="1"/>
  <c r="AE194" i="1"/>
  <c r="AE338" i="1"/>
  <c r="AE482" i="1"/>
  <c r="AE626" i="1"/>
  <c r="AE769" i="1"/>
  <c r="AE8" i="1"/>
  <c r="AE195" i="1"/>
  <c r="AE339" i="1"/>
  <c r="AE483" i="1"/>
  <c r="AE627" i="1"/>
  <c r="AE770" i="1"/>
  <c r="AE9" i="1"/>
  <c r="AE196" i="1"/>
  <c r="AE340" i="1"/>
  <c r="AE484" i="1"/>
  <c r="AE628" i="1"/>
  <c r="AE771" i="1"/>
  <c r="AE10" i="1"/>
  <c r="AE197" i="1"/>
  <c r="AE341" i="1"/>
  <c r="AE485" i="1"/>
  <c r="AE629" i="1"/>
  <c r="AE772" i="1"/>
  <c r="AE11" i="1"/>
  <c r="AE198" i="1"/>
  <c r="AE342" i="1"/>
  <c r="AE486" i="1"/>
  <c r="AE630" i="1"/>
  <c r="AE773" i="1"/>
  <c r="AE12" i="1"/>
  <c r="AE199" i="1"/>
  <c r="AE343" i="1"/>
  <c r="AE487" i="1"/>
  <c r="AE631" i="1"/>
  <c r="AE774" i="1"/>
  <c r="AE13" i="1"/>
  <c r="AE200" i="1"/>
  <c r="AE344" i="1"/>
  <c r="AE488" i="1"/>
  <c r="AE632" i="1"/>
  <c r="AE775" i="1"/>
  <c r="AE14" i="1"/>
  <c r="AE201" i="1"/>
  <c r="AE345" i="1"/>
  <c r="AE489" i="1"/>
  <c r="AE633" i="1"/>
  <c r="AE776" i="1"/>
  <c r="AE15" i="1"/>
  <c r="AE202" i="1"/>
  <c r="AE346" i="1"/>
  <c r="AE490" i="1"/>
  <c r="AE634" i="1"/>
  <c r="AE777" i="1"/>
  <c r="AE16" i="1"/>
  <c r="AE203" i="1"/>
  <c r="AE347" i="1"/>
  <c r="AE491" i="1"/>
  <c r="AE635" i="1"/>
  <c r="AE778" i="1"/>
  <c r="AE17" i="1"/>
  <c r="AE204" i="1"/>
  <c r="AE348" i="1"/>
  <c r="AE492" i="1"/>
  <c r="AE636" i="1"/>
  <c r="AE779" i="1"/>
  <c r="AE18" i="1"/>
  <c r="AE205" i="1"/>
  <c r="AE349" i="1"/>
  <c r="AE493" i="1"/>
  <c r="AE637" i="1"/>
  <c r="AE780" i="1"/>
  <c r="AE19" i="1"/>
  <c r="AE206" i="1"/>
  <c r="AE350" i="1"/>
  <c r="AE494" i="1"/>
  <c r="AE638" i="1"/>
  <c r="AE781" i="1"/>
  <c r="AE20" i="1"/>
  <c r="AE207" i="1"/>
  <c r="AE351" i="1"/>
  <c r="AE495" i="1"/>
  <c r="AE639" i="1"/>
  <c r="AE782" i="1"/>
  <c r="AE21" i="1"/>
  <c r="AE208" i="1"/>
  <c r="AE352" i="1"/>
  <c r="AE496" i="1"/>
  <c r="AE640" i="1"/>
  <c r="AE783" i="1"/>
  <c r="AE22" i="1"/>
  <c r="AE209" i="1"/>
  <c r="AE353" i="1"/>
  <c r="AE497" i="1"/>
  <c r="AE641" i="1"/>
  <c r="AE784" i="1"/>
  <c r="AE23" i="1"/>
  <c r="AE210" i="1"/>
  <c r="AE354" i="1"/>
  <c r="AE498" i="1"/>
  <c r="AE642" i="1"/>
  <c r="AE785" i="1"/>
  <c r="AE24" i="1"/>
  <c r="AE211" i="1"/>
  <c r="AE355" i="1"/>
  <c r="AE499" i="1"/>
  <c r="AE643" i="1"/>
  <c r="AE786" i="1"/>
  <c r="AE25" i="1"/>
  <c r="AE212" i="1"/>
  <c r="AE356" i="1"/>
  <c r="AE500" i="1"/>
  <c r="AE644" i="1"/>
  <c r="AE787" i="1"/>
  <c r="AE26" i="1"/>
  <c r="AE213" i="1"/>
  <c r="AE357" i="1"/>
  <c r="AE501" i="1"/>
  <c r="AE645" i="1"/>
  <c r="AE788" i="1"/>
  <c r="AE27" i="1"/>
  <c r="AE214" i="1"/>
  <c r="AE358" i="1"/>
  <c r="AE502" i="1"/>
  <c r="AE646" i="1"/>
  <c r="AE789" i="1"/>
  <c r="AE28" i="1"/>
  <c r="AE215" i="1"/>
  <c r="AE359" i="1"/>
  <c r="AE503" i="1"/>
  <c r="AE647" i="1"/>
  <c r="AE790" i="1"/>
  <c r="AE29" i="1"/>
  <c r="AE216" i="1"/>
  <c r="AE360" i="1"/>
  <c r="AE504" i="1"/>
  <c r="AE648" i="1"/>
  <c r="AE791" i="1"/>
  <c r="AE30" i="1"/>
  <c r="AE217" i="1"/>
  <c r="AE361" i="1"/>
  <c r="AE505" i="1"/>
  <c r="AE649" i="1"/>
  <c r="AE792" i="1"/>
  <c r="AE31" i="1"/>
  <c r="AE218" i="1"/>
  <c r="AE362" i="1"/>
  <c r="AE506" i="1"/>
  <c r="AE650" i="1"/>
  <c r="AE793" i="1"/>
  <c r="AE32" i="1"/>
  <c r="AE219" i="1"/>
  <c r="AE363" i="1"/>
  <c r="AE507" i="1"/>
  <c r="AE651" i="1"/>
  <c r="AE794" i="1"/>
  <c r="AE33" i="1"/>
  <c r="AE220" i="1"/>
  <c r="AE364" i="1"/>
  <c r="AE508" i="1"/>
  <c r="AE652" i="1"/>
  <c r="AE795" i="1"/>
  <c r="AE34" i="1"/>
  <c r="AE221" i="1"/>
  <c r="AE365" i="1"/>
  <c r="AE509" i="1"/>
  <c r="AE653" i="1"/>
  <c r="AE796" i="1"/>
  <c r="AE35" i="1"/>
  <c r="AE222" i="1"/>
  <c r="AE366" i="1"/>
  <c r="AE510" i="1"/>
  <c r="AE654" i="1"/>
  <c r="AE797" i="1"/>
  <c r="AE36" i="1"/>
  <c r="AE223" i="1"/>
  <c r="AE367" i="1"/>
  <c r="AE511" i="1"/>
  <c r="AE655" i="1"/>
  <c r="AE798" i="1"/>
  <c r="AE37" i="1"/>
  <c r="AE224" i="1"/>
  <c r="AE368" i="1"/>
  <c r="AE512" i="1"/>
  <c r="AE656" i="1"/>
  <c r="AE799" i="1"/>
  <c r="AE38" i="1"/>
  <c r="AE225" i="1"/>
  <c r="AE369" i="1"/>
  <c r="AE513" i="1"/>
  <c r="AE657" i="1"/>
  <c r="AE800" i="1"/>
  <c r="AE39" i="1"/>
  <c r="AE226" i="1"/>
  <c r="AE370" i="1"/>
  <c r="AE514" i="1"/>
  <c r="AE658" i="1"/>
  <c r="AE801" i="1"/>
  <c r="AE40" i="1"/>
  <c r="AE227" i="1"/>
  <c r="AE371" i="1"/>
  <c r="AE515" i="1"/>
  <c r="AE659" i="1"/>
  <c r="AE802" i="1"/>
  <c r="AE41" i="1"/>
  <c r="AE228" i="1"/>
  <c r="AE372" i="1"/>
  <c r="AE516" i="1"/>
  <c r="AE660" i="1"/>
  <c r="AE803" i="1"/>
  <c r="AE42" i="1"/>
  <c r="AE229" i="1"/>
  <c r="AE373" i="1"/>
  <c r="AE517" i="1"/>
  <c r="AE661" i="1"/>
  <c r="AE804" i="1"/>
  <c r="AE43" i="1"/>
  <c r="AE230" i="1"/>
  <c r="AE374" i="1"/>
  <c r="AE518" i="1"/>
  <c r="AE662" i="1"/>
  <c r="AE805" i="1"/>
  <c r="AE44" i="1"/>
  <c r="AE231" i="1"/>
  <c r="AE375" i="1"/>
  <c r="AE519" i="1"/>
  <c r="AE663" i="1"/>
  <c r="AE806" i="1"/>
  <c r="AE45" i="1"/>
  <c r="AE232" i="1"/>
  <c r="AE376" i="1"/>
  <c r="AE520" i="1"/>
  <c r="AE664" i="1"/>
  <c r="AE807" i="1"/>
  <c r="AE46" i="1"/>
  <c r="AE233" i="1"/>
  <c r="AE377" i="1"/>
  <c r="AE521" i="1"/>
  <c r="AE665" i="1"/>
  <c r="AE808" i="1"/>
  <c r="AE47" i="1"/>
  <c r="AE234" i="1"/>
  <c r="AE378" i="1"/>
  <c r="AE522" i="1"/>
  <c r="AE666" i="1"/>
  <c r="AE809" i="1"/>
  <c r="AE48" i="1"/>
  <c r="AE235" i="1"/>
  <c r="AE379" i="1"/>
  <c r="AE523" i="1"/>
  <c r="AE667" i="1"/>
  <c r="AE810" i="1"/>
  <c r="AE49" i="1"/>
  <c r="AE236" i="1"/>
  <c r="AE380" i="1"/>
  <c r="AE524" i="1"/>
  <c r="AE668" i="1"/>
  <c r="AE811" i="1"/>
  <c r="AE50" i="1"/>
  <c r="AE237" i="1"/>
  <c r="AE381" i="1"/>
  <c r="AE525" i="1"/>
  <c r="AE669" i="1"/>
  <c r="AE812" i="1"/>
  <c r="AE51" i="1"/>
  <c r="AE382" i="1"/>
  <c r="AE526" i="1"/>
  <c r="AE670" i="1"/>
  <c r="AE813" i="1"/>
  <c r="AE52" i="1"/>
  <c r="AE238" i="1"/>
  <c r="AE239" i="1"/>
  <c r="AE383" i="1"/>
  <c r="AE527" i="1"/>
  <c r="AE671" i="1"/>
  <c r="AE814" i="1"/>
  <c r="AE53" i="1"/>
  <c r="AE240" i="1"/>
  <c r="AE384" i="1"/>
  <c r="AE528" i="1"/>
  <c r="AE672" i="1"/>
  <c r="AE815" i="1"/>
  <c r="AE54" i="1"/>
  <c r="AE241" i="1"/>
  <c r="AE385" i="1"/>
  <c r="AE529" i="1"/>
  <c r="AE673" i="1"/>
  <c r="AE816" i="1"/>
  <c r="AE55" i="1"/>
  <c r="AE242" i="1"/>
  <c r="AE386" i="1"/>
  <c r="AE530" i="1"/>
  <c r="AE674" i="1"/>
  <c r="AE817" i="1"/>
  <c r="AE56" i="1"/>
  <c r="AE243" i="1"/>
  <c r="AE387" i="1"/>
  <c r="AE531" i="1"/>
  <c r="AE675" i="1"/>
  <c r="AE818" i="1"/>
  <c r="AE57" i="1"/>
  <c r="AE244" i="1"/>
  <c r="AE388" i="1"/>
  <c r="AE532" i="1"/>
  <c r="AE676" i="1"/>
  <c r="AE819" i="1"/>
  <c r="AE58" i="1"/>
  <c r="AE245" i="1"/>
  <c r="AE389" i="1"/>
  <c r="AE533" i="1"/>
  <c r="AE677" i="1"/>
  <c r="AE820" i="1"/>
  <c r="AE59" i="1"/>
  <c r="AE246" i="1"/>
  <c r="AE390" i="1"/>
  <c r="AE534" i="1"/>
  <c r="AE678" i="1"/>
  <c r="AE821" i="1"/>
  <c r="AE60" i="1"/>
  <c r="AE247" i="1"/>
  <c r="AE391" i="1"/>
  <c r="AE535" i="1"/>
  <c r="AE679" i="1"/>
  <c r="AE822" i="1"/>
  <c r="AE61" i="1"/>
  <c r="AE248" i="1"/>
  <c r="AE392" i="1"/>
  <c r="AE536" i="1"/>
  <c r="AE680" i="1"/>
  <c r="AE823" i="1"/>
  <c r="AE62" i="1"/>
  <c r="AE249" i="1"/>
  <c r="AE393" i="1"/>
  <c r="AE537" i="1"/>
  <c r="AE681" i="1"/>
  <c r="AE824" i="1"/>
  <c r="AE63" i="1"/>
  <c r="AE250" i="1"/>
  <c r="AE394" i="1"/>
  <c r="AE538" i="1"/>
  <c r="AE682" i="1"/>
  <c r="AE825" i="1"/>
  <c r="AE64" i="1"/>
  <c r="AE251" i="1"/>
  <c r="AE395" i="1"/>
  <c r="AE539" i="1"/>
  <c r="AE683" i="1"/>
  <c r="AE826" i="1"/>
  <c r="AE65" i="1"/>
  <c r="AE252" i="1"/>
  <c r="AE396" i="1"/>
  <c r="AE540" i="1"/>
  <c r="AE684" i="1"/>
  <c r="AE827" i="1"/>
  <c r="AE66" i="1"/>
  <c r="AE253" i="1"/>
  <c r="AE397" i="1"/>
  <c r="AE541" i="1"/>
  <c r="AE685" i="1"/>
  <c r="AE828" i="1"/>
  <c r="AE67" i="1"/>
  <c r="AE254" i="1"/>
  <c r="AE398" i="1"/>
  <c r="AE542" i="1"/>
  <c r="AE686" i="1"/>
  <c r="AE829" i="1"/>
  <c r="AE68" i="1"/>
  <c r="AE255" i="1"/>
  <c r="AE399" i="1"/>
  <c r="AE543" i="1"/>
  <c r="AE687" i="1"/>
  <c r="AE830" i="1"/>
  <c r="AE69" i="1"/>
  <c r="AE256" i="1"/>
  <c r="AE400" i="1"/>
  <c r="AE544" i="1"/>
  <c r="AE688" i="1"/>
  <c r="AE831" i="1"/>
  <c r="AE70" i="1"/>
  <c r="AE257" i="1"/>
  <c r="AE401" i="1"/>
  <c r="AE545" i="1"/>
  <c r="AE689" i="1"/>
  <c r="AE832" i="1"/>
  <c r="AE71" i="1"/>
  <c r="AE258" i="1"/>
  <c r="AE402" i="1"/>
  <c r="AE546" i="1"/>
  <c r="AE690" i="1"/>
  <c r="AE833" i="1"/>
  <c r="AE72" i="1"/>
  <c r="AE259" i="1"/>
  <c r="AE403" i="1"/>
  <c r="AE547" i="1"/>
  <c r="AE691" i="1"/>
  <c r="AE834" i="1"/>
  <c r="AE73" i="1"/>
  <c r="AE260" i="1"/>
  <c r="AE404" i="1"/>
  <c r="AE548" i="1"/>
  <c r="AE692" i="1"/>
  <c r="AE835" i="1"/>
  <c r="AE74" i="1"/>
  <c r="AE261" i="1"/>
  <c r="AE405" i="1"/>
  <c r="AE549" i="1"/>
  <c r="AE693" i="1"/>
  <c r="AE836" i="1"/>
  <c r="AE75" i="1"/>
  <c r="AE262" i="1"/>
  <c r="AE406" i="1"/>
  <c r="AE550" i="1"/>
  <c r="AE694" i="1"/>
  <c r="AE837" i="1"/>
  <c r="AE76" i="1"/>
  <c r="AE263" i="1"/>
  <c r="AE407" i="1"/>
  <c r="AE551" i="1"/>
  <c r="AE695" i="1"/>
  <c r="AE838" i="1"/>
  <c r="AE77" i="1"/>
  <c r="AE264" i="1"/>
  <c r="AE408" i="1"/>
  <c r="AE552" i="1"/>
  <c r="AE696" i="1"/>
  <c r="AE839" i="1"/>
  <c r="AE78" i="1"/>
  <c r="AE265" i="1"/>
  <c r="AE409" i="1"/>
  <c r="AE553" i="1"/>
  <c r="AE697" i="1"/>
  <c r="AE840" i="1"/>
  <c r="AE79" i="1"/>
  <c r="AE266" i="1"/>
  <c r="AE410" i="1"/>
  <c r="AE554" i="1"/>
  <c r="AE698" i="1"/>
  <c r="AE841" i="1"/>
  <c r="AE80" i="1"/>
  <c r="AE267" i="1"/>
  <c r="AE411" i="1"/>
  <c r="AE555" i="1"/>
  <c r="AE699" i="1"/>
  <c r="AE842" i="1"/>
  <c r="AE81" i="1"/>
  <c r="AE268" i="1"/>
  <c r="AE412" i="1"/>
  <c r="AE556" i="1"/>
  <c r="AE700" i="1"/>
  <c r="AE843" i="1"/>
  <c r="AE82" i="1"/>
  <c r="AE269" i="1"/>
  <c r="AE413" i="1"/>
  <c r="AE557" i="1"/>
  <c r="AE701" i="1"/>
  <c r="AE844" i="1"/>
  <c r="AE83" i="1"/>
  <c r="AE270" i="1"/>
  <c r="AE414" i="1"/>
  <c r="AE558" i="1"/>
  <c r="AE702" i="1"/>
  <c r="AE845" i="1"/>
  <c r="AE84" i="1"/>
  <c r="AE271" i="1"/>
  <c r="AE415" i="1"/>
  <c r="AE559" i="1"/>
  <c r="AE703" i="1"/>
  <c r="AE846" i="1"/>
  <c r="AE85" i="1"/>
  <c r="AE272" i="1"/>
  <c r="AE416" i="1"/>
  <c r="AE560" i="1"/>
  <c r="AE704" i="1"/>
  <c r="AE847" i="1"/>
  <c r="AE86" i="1"/>
  <c r="AE273" i="1"/>
  <c r="AE417" i="1"/>
  <c r="AE561" i="1"/>
  <c r="AE705" i="1"/>
  <c r="AE848" i="1"/>
  <c r="AE87" i="1"/>
  <c r="AE274" i="1"/>
  <c r="AE418" i="1"/>
  <c r="AE562" i="1"/>
  <c r="AE706" i="1"/>
  <c r="AE849" i="1"/>
  <c r="AE88" i="1"/>
  <c r="AE275" i="1"/>
  <c r="AE419" i="1"/>
  <c r="AE563" i="1"/>
  <c r="AE707" i="1"/>
  <c r="AE850" i="1"/>
  <c r="AE89" i="1"/>
  <c r="AE276" i="1"/>
  <c r="AE420" i="1"/>
  <c r="AE564" i="1"/>
  <c r="AE708" i="1"/>
  <c r="AE851" i="1"/>
  <c r="AE90" i="1"/>
  <c r="AE277" i="1"/>
  <c r="AE421" i="1"/>
  <c r="AE565" i="1"/>
  <c r="AE709" i="1"/>
  <c r="AE852" i="1"/>
  <c r="AE91" i="1"/>
  <c r="AE278" i="1"/>
  <c r="AE422" i="1"/>
  <c r="AE566" i="1"/>
  <c r="AE710" i="1"/>
  <c r="AE853" i="1"/>
  <c r="AE92" i="1"/>
  <c r="AE279" i="1"/>
  <c r="AE423" i="1"/>
  <c r="AE567" i="1"/>
  <c r="AE711" i="1"/>
  <c r="AE854" i="1"/>
  <c r="AE93" i="1"/>
  <c r="AE280" i="1"/>
  <c r="AE424" i="1"/>
  <c r="AE568" i="1"/>
  <c r="AE712" i="1"/>
  <c r="AE855" i="1"/>
  <c r="AE94" i="1"/>
  <c r="AE281" i="1"/>
  <c r="AE425" i="1"/>
  <c r="AE569" i="1"/>
  <c r="AE713" i="1"/>
  <c r="AE856" i="1"/>
  <c r="AE95" i="1"/>
  <c r="AE282" i="1"/>
  <c r="AE426" i="1"/>
  <c r="AE570" i="1"/>
  <c r="AE714" i="1"/>
  <c r="AE857" i="1"/>
  <c r="AE96" i="1"/>
  <c r="AE283" i="1"/>
  <c r="AE427" i="1"/>
  <c r="AE571" i="1"/>
  <c r="AE715" i="1"/>
  <c r="AE858" i="1"/>
  <c r="AE97" i="1"/>
  <c r="AE284" i="1"/>
  <c r="AE428" i="1"/>
  <c r="AE572" i="1"/>
  <c r="AE716" i="1"/>
  <c r="AE859" i="1"/>
  <c r="AE98" i="1"/>
  <c r="AE285" i="1"/>
  <c r="AE429" i="1"/>
  <c r="AE573" i="1"/>
  <c r="AE717" i="1"/>
  <c r="AE860" i="1"/>
  <c r="AE99" i="1"/>
  <c r="AE286" i="1"/>
  <c r="AE430" i="1"/>
  <c r="AE574" i="1"/>
  <c r="AE718" i="1"/>
  <c r="AE861" i="1"/>
  <c r="AE100" i="1"/>
  <c r="AE287" i="1"/>
  <c r="AE431" i="1"/>
  <c r="AE575" i="1"/>
  <c r="AE719" i="1"/>
  <c r="AE862" i="1"/>
  <c r="AE101" i="1"/>
  <c r="AE288" i="1"/>
  <c r="AE432" i="1"/>
  <c r="AE576" i="1"/>
  <c r="AE720" i="1"/>
  <c r="AE863" i="1"/>
  <c r="AE102" i="1"/>
  <c r="AE289" i="1"/>
  <c r="AE433" i="1"/>
  <c r="AE577" i="1"/>
  <c r="AE721" i="1"/>
  <c r="AE864" i="1"/>
  <c r="AE103" i="1"/>
  <c r="AE290" i="1"/>
  <c r="AE434" i="1"/>
  <c r="AE578" i="1"/>
  <c r="AE722" i="1"/>
  <c r="AE865" i="1"/>
  <c r="AE146" i="1"/>
  <c r="AE104" i="1"/>
  <c r="AE291" i="1"/>
  <c r="AE435" i="1"/>
  <c r="AE579" i="1"/>
  <c r="AE723" i="1"/>
  <c r="AE866" i="1"/>
  <c r="AE147" i="1"/>
  <c r="AE105" i="1"/>
  <c r="AE292" i="1"/>
  <c r="AE436" i="1"/>
  <c r="AE580" i="1"/>
  <c r="AE724" i="1"/>
  <c r="AE867" i="1"/>
  <c r="AE148" i="1"/>
  <c r="AE106" i="1"/>
  <c r="AE293" i="1"/>
  <c r="AE437" i="1"/>
  <c r="AE581" i="1"/>
  <c r="AE725" i="1"/>
  <c r="AE868" i="1"/>
  <c r="AE149" i="1"/>
  <c r="AE107" i="1"/>
  <c r="AE294" i="1"/>
  <c r="AE438" i="1"/>
  <c r="AE582" i="1"/>
  <c r="AE726" i="1"/>
  <c r="AE869" i="1"/>
  <c r="AE150" i="1"/>
  <c r="AE108" i="1"/>
  <c r="AE295" i="1"/>
  <c r="AE439" i="1"/>
  <c r="AE583" i="1"/>
  <c r="AE727" i="1"/>
  <c r="AE870" i="1"/>
  <c r="AE151" i="1"/>
  <c r="AE109" i="1"/>
  <c r="AE296" i="1"/>
  <c r="AE440" i="1"/>
  <c r="AE584" i="1"/>
  <c r="AE728" i="1"/>
  <c r="AE871" i="1"/>
  <c r="AE152" i="1"/>
  <c r="AE110" i="1"/>
  <c r="AE297" i="1"/>
  <c r="AE441" i="1"/>
  <c r="AE585" i="1"/>
  <c r="AE729" i="1"/>
  <c r="AE872" i="1"/>
  <c r="AE153" i="1"/>
  <c r="AE111" i="1"/>
  <c r="AE298" i="1"/>
  <c r="AE442" i="1"/>
  <c r="AE586" i="1"/>
  <c r="AE730" i="1"/>
  <c r="AE873" i="1"/>
  <c r="AE154" i="1"/>
  <c r="AE112" i="1"/>
  <c r="AE299" i="1"/>
  <c r="AE443" i="1"/>
  <c r="AE587" i="1"/>
  <c r="AE874" i="1"/>
  <c r="AE155" i="1"/>
  <c r="AE113" i="1"/>
  <c r="AE300" i="1"/>
  <c r="AE444" i="1"/>
  <c r="AE588" i="1"/>
  <c r="AE731" i="1"/>
  <c r="AE875" i="1"/>
  <c r="AE156" i="1"/>
  <c r="AE114" i="1"/>
  <c r="AE301" i="1"/>
  <c r="AE445" i="1"/>
  <c r="AE589" i="1"/>
  <c r="AE732" i="1"/>
  <c r="AE876" i="1"/>
  <c r="AE157" i="1"/>
  <c r="AE158" i="1"/>
  <c r="AE115" i="1"/>
  <c r="AE302" i="1"/>
  <c r="AE446" i="1"/>
  <c r="AE590" i="1"/>
  <c r="AE733" i="1"/>
  <c r="AE877" i="1"/>
  <c r="AE116" i="1"/>
  <c r="AE303" i="1"/>
  <c r="AE447" i="1"/>
  <c r="AE591" i="1"/>
  <c r="AE734" i="1"/>
  <c r="AE878" i="1"/>
  <c r="AE159" i="1"/>
  <c r="AE304" i="1"/>
  <c r="AE448" i="1"/>
  <c r="AE592" i="1"/>
  <c r="AE735" i="1"/>
  <c r="AE879" i="1"/>
  <c r="AE117" i="1"/>
  <c r="AE160" i="1"/>
  <c r="AE305" i="1"/>
  <c r="AE449" i="1"/>
  <c r="AE593" i="1"/>
  <c r="AE736" i="1"/>
  <c r="AE880" i="1"/>
  <c r="AE161" i="1"/>
  <c r="AE118" i="1"/>
  <c r="AE119" i="1"/>
  <c r="AE306" i="1"/>
  <c r="AE450" i="1"/>
  <c r="AE594" i="1"/>
  <c r="AE737" i="1"/>
  <c r="AE881" i="1"/>
  <c r="AE162" i="1"/>
  <c r="AE120" i="1"/>
  <c r="AE307" i="1"/>
  <c r="AE451" i="1"/>
  <c r="AE595" i="1"/>
  <c r="AE738" i="1"/>
  <c r="AE882" i="1"/>
  <c r="AE163" i="1"/>
  <c r="AE121" i="1"/>
  <c r="AE308" i="1"/>
  <c r="AE452" i="1"/>
  <c r="AE596" i="1"/>
  <c r="AE739" i="1"/>
  <c r="AE883" i="1"/>
  <c r="AE164" i="1"/>
  <c r="AE122" i="1"/>
  <c r="AE309" i="1"/>
  <c r="AE453" i="1"/>
  <c r="AE597" i="1"/>
  <c r="AE740" i="1"/>
  <c r="AE884" i="1"/>
  <c r="AE165" i="1"/>
  <c r="AE123" i="1"/>
  <c r="AE310" i="1"/>
  <c r="AE454" i="1"/>
  <c r="AE598" i="1"/>
  <c r="AE741" i="1"/>
  <c r="AE885" i="1"/>
  <c r="AE166" i="1"/>
  <c r="AE124" i="1"/>
  <c r="AE311" i="1"/>
  <c r="AE455" i="1"/>
  <c r="AE599" i="1"/>
  <c r="AE742" i="1"/>
  <c r="AE886" i="1"/>
  <c r="AE167" i="1"/>
  <c r="AE125" i="1"/>
  <c r="AE312" i="1"/>
  <c r="AE456" i="1"/>
  <c r="AE600" i="1"/>
  <c r="AE743" i="1"/>
  <c r="AE887" i="1"/>
  <c r="AE168" i="1"/>
  <c r="AE126" i="1"/>
  <c r="AE313" i="1"/>
  <c r="AE457" i="1"/>
  <c r="AE601" i="1"/>
  <c r="AE744" i="1"/>
  <c r="AE888" i="1"/>
  <c r="AE169" i="1"/>
  <c r="AE127" i="1"/>
  <c r="AE314" i="1"/>
  <c r="AE458" i="1"/>
  <c r="AE602" i="1"/>
  <c r="AE745" i="1"/>
  <c r="AE889" i="1"/>
  <c r="AE170" i="1"/>
  <c r="AE128" i="1"/>
  <c r="AE315" i="1"/>
  <c r="AE459" i="1"/>
  <c r="AE603" i="1"/>
  <c r="AE746" i="1"/>
  <c r="AE890" i="1"/>
  <c r="AE171" i="1"/>
  <c r="AE129" i="1"/>
  <c r="AE316" i="1"/>
  <c r="AE460" i="1"/>
  <c r="AE604" i="1"/>
  <c r="AE747" i="1"/>
  <c r="AE891" i="1"/>
  <c r="AE172" i="1"/>
  <c r="AE130" i="1"/>
  <c r="AE317" i="1"/>
  <c r="AE461" i="1"/>
  <c r="AE605" i="1"/>
  <c r="AE748" i="1"/>
  <c r="AE892" i="1"/>
  <c r="AE173" i="1"/>
  <c r="AE131" i="1"/>
  <c r="AE318" i="1"/>
  <c r="AE462" i="1"/>
  <c r="AE606" i="1"/>
  <c r="AE749" i="1"/>
  <c r="AE893" i="1"/>
  <c r="AE174" i="1"/>
  <c r="AE132" i="1"/>
  <c r="AE319" i="1"/>
  <c r="AE463" i="1"/>
  <c r="AE607" i="1"/>
  <c r="AE750" i="1"/>
  <c r="AE894" i="1"/>
  <c r="AE175" i="1"/>
  <c r="AE133" i="1"/>
  <c r="AE320" i="1"/>
  <c r="AE464" i="1"/>
  <c r="AE608" i="1"/>
  <c r="AE751" i="1"/>
  <c r="AE895" i="1"/>
  <c r="AE176" i="1"/>
  <c r="AE134" i="1"/>
  <c r="AE321" i="1"/>
  <c r="AE465" i="1"/>
  <c r="AE609" i="1"/>
  <c r="AE752" i="1"/>
  <c r="AE896" i="1"/>
  <c r="AE177" i="1"/>
  <c r="AE135" i="1"/>
  <c r="AE322" i="1"/>
  <c r="AE466" i="1"/>
  <c r="AE610" i="1"/>
  <c r="AE753" i="1"/>
  <c r="AE897" i="1"/>
  <c r="AE178" i="1"/>
  <c r="AE136" i="1"/>
  <c r="AE323" i="1"/>
  <c r="AE467" i="1"/>
  <c r="AE611" i="1"/>
  <c r="AE754" i="1"/>
  <c r="AE898" i="1"/>
  <c r="AE179" i="1"/>
  <c r="AE137" i="1"/>
  <c r="AE324" i="1"/>
  <c r="AE468" i="1"/>
  <c r="AE612" i="1"/>
  <c r="AE755" i="1"/>
  <c r="AE899" i="1"/>
  <c r="AE180" i="1"/>
  <c r="AE138" i="1"/>
  <c r="AE325" i="1"/>
  <c r="AE469" i="1"/>
  <c r="AE613" i="1"/>
  <c r="AE756" i="1"/>
  <c r="AE900" i="1"/>
  <c r="AE181" i="1"/>
  <c r="AE139" i="1"/>
  <c r="AE326" i="1"/>
  <c r="AE470" i="1"/>
  <c r="AE614" i="1"/>
  <c r="AE757" i="1"/>
  <c r="AE901" i="1"/>
  <c r="AE140" i="1"/>
  <c r="AE327" i="1"/>
  <c r="AE471" i="1"/>
  <c r="AE615" i="1"/>
  <c r="AE758" i="1"/>
  <c r="AE902" i="1"/>
  <c r="AE182" i="1"/>
  <c r="AE183" i="1"/>
  <c r="AE141" i="1"/>
  <c r="AE328" i="1"/>
  <c r="AE472" i="1"/>
  <c r="AE616" i="1"/>
  <c r="AE759" i="1"/>
  <c r="AE903" i="1"/>
  <c r="AE142" i="1"/>
  <c r="AE329" i="1"/>
  <c r="AE473" i="1"/>
  <c r="AE617" i="1"/>
  <c r="AE760" i="1"/>
  <c r="AE904" i="1"/>
  <c r="AE184" i="1"/>
  <c r="AE185" i="1"/>
  <c r="AE143" i="1"/>
  <c r="AE330" i="1"/>
  <c r="AE474" i="1"/>
  <c r="AE618" i="1"/>
  <c r="AE761" i="1"/>
  <c r="AE905" i="1"/>
  <c r="AE144" i="1"/>
  <c r="AE331" i="1"/>
  <c r="AE475" i="1"/>
  <c r="AE619" i="1"/>
  <c r="AE762" i="1"/>
  <c r="AE906" i="1"/>
  <c r="AE186" i="1"/>
  <c r="AE187" i="1"/>
  <c r="AE145" i="1"/>
  <c r="AE332" i="1"/>
  <c r="AE476" i="1"/>
  <c r="AE620" i="1"/>
  <c r="AE763" i="1"/>
  <c r="AE907" i="1"/>
  <c r="AE188" i="1"/>
  <c r="AE2" i="1"/>
  <c r="FB2" i="7"/>
  <c r="FB156" i="7" l="1"/>
  <c r="FB157" i="7"/>
  <c r="FB3" i="7"/>
  <c r="FB4" i="7"/>
  <c r="FB5" i="7"/>
  <c r="FB6" i="7"/>
  <c r="FB7" i="7"/>
  <c r="FB8" i="7"/>
  <c r="FB9" i="7"/>
  <c r="FB10" i="7"/>
  <c r="FB11" i="7"/>
  <c r="FB12" i="7"/>
  <c r="FB13" i="7"/>
  <c r="FB14" i="7"/>
  <c r="FB15" i="7"/>
  <c r="FB16" i="7"/>
  <c r="FB17" i="7"/>
  <c r="FB18" i="7"/>
  <c r="FB19" i="7"/>
  <c r="FB20" i="7"/>
  <c r="FB21" i="7"/>
  <c r="FB22" i="7"/>
  <c r="FB23" i="7"/>
  <c r="FB24" i="7"/>
  <c r="FB25" i="7"/>
  <c r="FB26" i="7"/>
  <c r="FB27" i="7"/>
  <c r="FB28" i="7"/>
  <c r="FB29" i="7"/>
  <c r="FB30" i="7"/>
  <c r="FB31" i="7"/>
  <c r="FB32" i="7"/>
  <c r="FB33" i="7"/>
  <c r="FB34" i="7"/>
  <c r="FB35" i="7"/>
  <c r="FB36" i="7"/>
  <c r="FB37" i="7"/>
  <c r="FB38" i="7"/>
  <c r="FB39" i="7"/>
  <c r="FB40" i="7"/>
  <c r="FB41" i="7"/>
  <c r="FB42" i="7"/>
  <c r="FB43" i="7"/>
  <c r="FB44" i="7"/>
  <c r="FB45" i="7"/>
  <c r="FB46" i="7"/>
  <c r="FB47" i="7"/>
  <c r="FB48" i="7"/>
  <c r="FB49" i="7"/>
  <c r="FB50" i="7"/>
  <c r="FB51" i="7"/>
  <c r="FB52" i="7"/>
  <c r="FB53" i="7"/>
  <c r="FB54" i="7"/>
  <c r="FB55" i="7"/>
  <c r="FB56" i="7"/>
  <c r="FB57" i="7"/>
  <c r="FB58" i="7"/>
  <c r="FB59" i="7"/>
  <c r="FB60" i="7"/>
  <c r="FB61" i="7"/>
  <c r="FB62" i="7"/>
  <c r="FB63" i="7"/>
  <c r="FB64" i="7"/>
  <c r="FB65" i="7"/>
  <c r="FB66" i="7"/>
  <c r="FB67" i="7"/>
  <c r="FB68" i="7"/>
  <c r="FB69" i="7"/>
  <c r="FB70" i="7"/>
  <c r="FB71" i="7"/>
  <c r="FB72" i="7"/>
  <c r="FB73" i="7"/>
  <c r="FB74" i="7"/>
  <c r="FB75" i="7"/>
  <c r="FB76" i="7"/>
  <c r="FB77" i="7"/>
  <c r="FB78" i="7"/>
  <c r="FB79" i="7"/>
  <c r="FB80" i="7"/>
  <c r="FB81" i="7"/>
  <c r="FB82" i="7"/>
  <c r="FB83" i="7"/>
  <c r="FB84" i="7"/>
  <c r="FB85" i="7"/>
  <c r="FB86" i="7"/>
  <c r="FB87" i="7"/>
  <c r="FB88" i="7"/>
  <c r="FB89" i="7"/>
  <c r="FB90" i="7"/>
  <c r="FB91" i="7"/>
  <c r="FB92" i="7"/>
  <c r="FB93" i="7"/>
  <c r="FB94" i="7"/>
  <c r="FB95" i="7"/>
  <c r="FB96" i="7"/>
  <c r="FB97" i="7"/>
  <c r="FB98" i="7"/>
  <c r="FB99" i="7"/>
  <c r="FB100" i="7"/>
  <c r="FB101" i="7"/>
  <c r="FB102" i="7"/>
  <c r="FB103" i="7"/>
  <c r="FB104" i="7"/>
  <c r="FB105" i="7"/>
  <c r="FB106" i="7"/>
  <c r="FB107" i="7"/>
  <c r="FB108" i="7"/>
  <c r="FB109" i="7"/>
  <c r="FB110" i="7"/>
  <c r="FB111" i="7"/>
  <c r="FB112" i="7"/>
  <c r="FB113" i="7"/>
  <c r="FB114" i="7"/>
  <c r="FB115" i="7"/>
  <c r="FB116" i="7"/>
  <c r="FB117" i="7"/>
  <c r="FB118" i="7"/>
  <c r="FB119" i="7"/>
  <c r="FB120" i="7"/>
  <c r="FB121" i="7"/>
  <c r="FB122" i="7"/>
  <c r="FB123" i="7"/>
  <c r="FB124" i="7"/>
  <c r="FB125" i="7"/>
  <c r="FB126" i="7"/>
  <c r="FB127" i="7"/>
  <c r="FB128" i="7"/>
  <c r="FB129" i="7"/>
  <c r="FB130" i="7"/>
  <c r="FB131" i="7"/>
  <c r="FB132" i="7"/>
  <c r="FB133" i="7"/>
  <c r="FB134" i="7"/>
  <c r="FB135" i="7"/>
  <c r="FB136" i="7"/>
  <c r="FB137" i="7"/>
  <c r="FB138" i="7"/>
  <c r="FB139" i="7"/>
  <c r="FB140" i="7"/>
  <c r="FB141" i="7"/>
  <c r="FB142" i="7"/>
  <c r="FB143" i="7"/>
  <c r="FB144" i="7"/>
  <c r="FB145" i="7"/>
  <c r="FB146" i="7"/>
  <c r="FB147" i="7"/>
  <c r="FB148" i="7"/>
  <c r="FB149" i="7"/>
  <c r="FB150" i="7"/>
  <c r="FB151" i="7"/>
  <c r="FB152" i="7"/>
  <c r="FB153" i="7"/>
  <c r="FB154" i="7"/>
  <c r="FB155" i="7"/>
  <c r="CW908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9A168F-56AD-4DD3-AA41-A0AC9EDA31C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64CF4C9-C120-43B5-B3D8-3CE80CF2DE3C}" name="WorksheetConnection_02_CSVdatasetMes_original!$A$1:$CI$929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02_CSVdatasetMes_originalA1CI9291"/>
        </x15:connection>
      </ext>
    </extLst>
  </connection>
  <connection id="3" xr16:uid="{1CB7231C-B336-4C3E-8A9B-15F044192189}" name="WorksheetConnection_03_CSVdatasetMes_original!$A$1:$CI$1047" type="102" refreshedVersion="8" minRefreshableVersion="5">
    <extLst>
      <ext xmlns:x15="http://schemas.microsoft.com/office/spreadsheetml/2010/11/main" uri="{DE250136-89BD-433C-8126-D09CA5730AF9}">
        <x15:connection id="Intervalo 1" autoDelete="1">
          <x15:rangePr sourceName="_xlcn.WorksheetConnection_03_CSVdatasetMes_originalA1CI10471"/>
        </x15:connection>
      </ext>
    </extLst>
  </connection>
</connections>
</file>

<file path=xl/sharedStrings.xml><?xml version="1.0" encoding="utf-8"?>
<sst xmlns="http://schemas.openxmlformats.org/spreadsheetml/2006/main" count="2209" uniqueCount="284">
  <si>
    <t>UF</t>
  </si>
  <si>
    <t>RECEITA</t>
  </si>
  <si>
    <t>DolarComercial</t>
  </si>
  <si>
    <t>ICMS</t>
  </si>
  <si>
    <t>ICMS_TOTAL</t>
  </si>
  <si>
    <t>ST_EXTERNO</t>
  </si>
  <si>
    <t>ST_INTERNO</t>
  </si>
  <si>
    <t>ICMS_SIMP_NACIO</t>
  </si>
  <si>
    <t>IGPM</t>
  </si>
  <si>
    <t>Importacao</t>
  </si>
  <si>
    <t>INPC</t>
  </si>
  <si>
    <t>IPVA</t>
  </si>
  <si>
    <t>PercResSP_Nominal</t>
  </si>
  <si>
    <t>PercResSP_Primario</t>
  </si>
  <si>
    <t>POPULACAO</t>
  </si>
  <si>
    <t>Reservas_Internacionais</t>
  </si>
  <si>
    <t>SalarioMinimo</t>
  </si>
  <si>
    <t>SINAP_Alto</t>
  </si>
  <si>
    <t>SINAP_Baixo</t>
  </si>
  <si>
    <t>SINAP_Normal</t>
  </si>
  <si>
    <t>TaxaIPCA</t>
  </si>
  <si>
    <t>CFEM_MA</t>
  </si>
  <si>
    <t>CFEM_Total</t>
  </si>
  <si>
    <t>CFEM_Municipio</t>
  </si>
  <si>
    <t>Exportacao</t>
  </si>
  <si>
    <t>IBC_Br</t>
  </si>
  <si>
    <t>VeiculosPgtoIPVA</t>
  </si>
  <si>
    <t>EXPORT_SLZ_TOTAL</t>
  </si>
  <si>
    <t>EXPT_SLZ_ProdIndQuim</t>
  </si>
  <si>
    <t>Coeficiente_IPM</t>
  </si>
  <si>
    <t>AnimaisVivos</t>
  </si>
  <si>
    <t>GordOleosAnimVeget</t>
  </si>
  <si>
    <t>InstrAparFoto</t>
  </si>
  <si>
    <t>MadCarvVegObrMad</t>
  </si>
  <si>
    <t>MaqAparEletro</t>
  </si>
  <si>
    <t>MatTransporte</t>
  </si>
  <si>
    <t>MatTexteis</t>
  </si>
  <si>
    <t>MercdProdDiv</t>
  </si>
  <si>
    <t>ObrPedGesCimCerVid</t>
  </si>
  <si>
    <t>MetaisCcomuns</t>
  </si>
  <si>
    <t>Orçado</t>
  </si>
  <si>
    <t>PastMadCelulo</t>
  </si>
  <si>
    <t>PelCourBolsas</t>
  </si>
  <si>
    <t>PlastBorracha</t>
  </si>
  <si>
    <t>Prod_InduAlim</t>
  </si>
  <si>
    <t>Prod_Minerais</t>
  </si>
  <si>
    <t>Prod_ReinoVegetal</t>
  </si>
  <si>
    <t>TransacoesEspeciais</t>
  </si>
  <si>
    <t>Gasolina_Brasil</t>
  </si>
  <si>
    <t>PerPopulacaoUF</t>
  </si>
  <si>
    <t>CalcChapArtFloresArtif</t>
  </si>
  <si>
    <t>ICMS_DIV_ATI_TRIB_Municipios</t>
  </si>
  <si>
    <t>ICMS_Municipios</t>
  </si>
  <si>
    <t>IPVA_Municipios</t>
  </si>
  <si>
    <t>TOTAL_Arrec_Municipíos</t>
  </si>
  <si>
    <t>PedrasPreciosas</t>
  </si>
  <si>
    <t>FtPOPULACAO</t>
  </si>
  <si>
    <t>Per_EntreCapitais</t>
  </si>
  <si>
    <t>Coef_CIFPM_SLZ</t>
  </si>
  <si>
    <t>RndPrCap_Mun</t>
  </si>
  <si>
    <t>VA_BrtAgro</t>
  </si>
  <si>
    <t>VA_BrtAdm</t>
  </si>
  <si>
    <t>VA_BrtIndust</t>
  </si>
  <si>
    <t>VA_BrtServExclAdm</t>
  </si>
  <si>
    <t>VA_BrtTotal</t>
  </si>
  <si>
    <t>VA_ImpostosProd_</t>
  </si>
  <si>
    <t>FtInvRndPrCap_Mun</t>
  </si>
  <si>
    <t>PrcInvRndPrCpMn</t>
  </si>
  <si>
    <t>Taxa_SELIC_Periodo</t>
  </si>
  <si>
    <t>Realizado</t>
  </si>
  <si>
    <t>MA</t>
  </si>
  <si>
    <t>CFEM</t>
  </si>
  <si>
    <t>ITR</t>
  </si>
  <si>
    <t>FEP</t>
  </si>
  <si>
    <t>FPM</t>
  </si>
  <si>
    <t>IPI</t>
  </si>
  <si>
    <t>CFEM AFETADOS</t>
  </si>
  <si>
    <t>Rótulos de Coluna</t>
  </si>
  <si>
    <t>Rótulos de Linha</t>
  </si>
  <si>
    <t>Total Geral</t>
  </si>
  <si>
    <t>2010</t>
  </si>
  <si>
    <t>Trim1</t>
  </si>
  <si>
    <t>jan</t>
  </si>
  <si>
    <t>fev</t>
  </si>
  <si>
    <t>mar</t>
  </si>
  <si>
    <t>Trim2</t>
  </si>
  <si>
    <t>abr</t>
  </si>
  <si>
    <t>mai</t>
  </si>
  <si>
    <t>jun</t>
  </si>
  <si>
    <t>Trim3</t>
  </si>
  <si>
    <t>jul</t>
  </si>
  <si>
    <t>ago</t>
  </si>
  <si>
    <t>set</t>
  </si>
  <si>
    <t>Trim4</t>
  </si>
  <si>
    <t>out</t>
  </si>
  <si>
    <t>nov</t>
  </si>
  <si>
    <t>dez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</si>
  <si>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</si>
  <si>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</si>
  <si>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</si>
  <si>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</si>
  <si>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</si>
  <si>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</si>
  <si>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</si>
  <si>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</si>
  <si>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</si>
  <si>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</si>
  <si>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</si>
  <si>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Soma de Realizado</t>
  </si>
  <si>
    <t>Data</t>
  </si>
  <si>
    <t xml:space="preserve">  IPVA</t>
  </si>
  <si>
    <t xml:space="preserve">  ICMS_STS_TRANSPORTE</t>
  </si>
  <si>
    <t xml:space="preserve">  ICMS_STS_COMUNICACAO</t>
  </si>
  <si>
    <t xml:space="preserve">  ICMS_STC_VAREJISTA</t>
  </si>
  <si>
    <t xml:space="preserve">  ICMS_STC_ATACADISTA</t>
  </si>
  <si>
    <t xml:space="preserve">  ICMS_ST_OUTROS</t>
  </si>
  <si>
    <t xml:space="preserve">  ICMS_Setor_SECUNDARIO</t>
  </si>
  <si>
    <t xml:space="preserve">  ICMS_Setor_PRIMARIO</t>
  </si>
  <si>
    <t xml:space="preserve">  ICMS_OUTRAS</t>
  </si>
  <si>
    <t xml:space="preserve">  ICMS_PetroCombusLubr</t>
  </si>
  <si>
    <t xml:space="preserve">  ICMS_ENERGIA</t>
  </si>
  <si>
    <t xml:space="preserve">  ICMS_DivAtiva</t>
  </si>
  <si>
    <t>_ICMS</t>
  </si>
  <si>
    <t>ICMS_SIMP. NACI.</t>
  </si>
  <si>
    <t>ICMS_DÍV. ATI. TRIB.</t>
  </si>
  <si>
    <t>Teste</t>
  </si>
  <si>
    <t>Diferença</t>
  </si>
  <si>
    <t>DATA</t>
  </si>
  <si>
    <t>Saldo</t>
  </si>
  <si>
    <t>Corrente</t>
  </si>
  <si>
    <t>EXP_MA</t>
  </si>
  <si>
    <t>IMP_MA</t>
  </si>
  <si>
    <t>BalancaMA</t>
  </si>
  <si>
    <t>0.0</t>
  </si>
  <si>
    <t>SINAP</t>
  </si>
  <si>
    <t>SINAP_Mat</t>
  </si>
  <si>
    <t>SINAT_MdO</t>
  </si>
  <si>
    <t>SINAP_Minimo</t>
  </si>
  <si>
    <t>TxDesocupados</t>
  </si>
  <si>
    <t>IPP</t>
  </si>
  <si>
    <t>26.26</t>
  </si>
  <si>
    <t>27.08</t>
  </si>
  <si>
    <t>2.2</t>
  </si>
  <si>
    <t>16.62</t>
  </si>
  <si>
    <t>24.86</t>
  </si>
  <si>
    <t>9.05</t>
  </si>
  <si>
    <t>-1.39</t>
  </si>
  <si>
    <t>18.46</t>
  </si>
  <si>
    <t>12.77</t>
  </si>
  <si>
    <t>4.41</t>
  </si>
  <si>
    <t>-15.23</t>
  </si>
  <si>
    <t>-4.61</t>
  </si>
  <si>
    <t>0.320</t>
  </si>
  <si>
    <t>13.45</t>
  </si>
  <si>
    <t>8.52</t>
  </si>
  <si>
    <t>0.25994</t>
  </si>
  <si>
    <t>-8.93</t>
  </si>
  <si>
    <t>-2.23</t>
  </si>
  <si>
    <t>24.84</t>
  </si>
  <si>
    <t>33.57</t>
  </si>
  <si>
    <t>6.56</t>
  </si>
  <si>
    <t>6.09</t>
  </si>
  <si>
    <t>5.99</t>
  </si>
  <si>
    <t>8.64</t>
  </si>
  <si>
    <t>-0.010</t>
  </si>
  <si>
    <t>5.98</t>
  </si>
  <si>
    <t>11.88</t>
  </si>
  <si>
    <t>28.84</t>
  </si>
  <si>
    <t>18.42</t>
  </si>
  <si>
    <t>0.2900</t>
  </si>
  <si>
    <t>21.82</t>
  </si>
  <si>
    <t>9.45</t>
  </si>
  <si>
    <t>41.82</t>
  </si>
  <si>
    <t>-22.47</t>
  </si>
  <si>
    <t>2.56</t>
  </si>
  <si>
    <t>24.6</t>
  </si>
  <si>
    <t>14.65</t>
  </si>
  <si>
    <t>8.82</t>
  </si>
  <si>
    <t>-3.53</t>
  </si>
  <si>
    <t>42.33</t>
  </si>
  <si>
    <t>56.04</t>
  </si>
  <si>
    <t>9.34</t>
  </si>
  <si>
    <t>16.52</t>
  </si>
  <si>
    <t>70.26</t>
  </si>
  <si>
    <t>17.65</t>
  </si>
  <si>
    <t>-26.12</t>
  </si>
  <si>
    <t>-2.78</t>
  </si>
  <si>
    <t>11.28</t>
  </si>
  <si>
    <t>0.4399</t>
  </si>
  <si>
    <t>25.56</t>
  </si>
  <si>
    <t>32.69</t>
  </si>
  <si>
    <t>-3.78</t>
  </si>
  <si>
    <t>-9.01</t>
  </si>
  <si>
    <t>12.45</t>
  </si>
  <si>
    <t>-0.27</t>
  </si>
  <si>
    <t>-20.05</t>
  </si>
  <si>
    <t>24.49</t>
  </si>
  <si>
    <t>9.88</t>
  </si>
  <si>
    <t>14.7</t>
  </si>
  <si>
    <t>21.38</t>
  </si>
  <si>
    <t>33.75</t>
  </si>
  <si>
    <t>52.31</t>
  </si>
  <si>
    <t>39.76</t>
  </si>
  <si>
    <t>31.2</t>
  </si>
  <si>
    <t>57.87</t>
  </si>
  <si>
    <t>-30.5</t>
  </si>
  <si>
    <t>-18.83</t>
  </si>
  <si>
    <t>11.98</t>
  </si>
  <si>
    <t>24.15</t>
  </si>
  <si>
    <t>27.09</t>
  </si>
  <si>
    <t>-23.86</t>
  </si>
  <si>
    <t>-20.87</t>
  </si>
  <si>
    <t>24.64</t>
  </si>
  <si>
    <t>7.19</t>
  </si>
  <si>
    <t>0.81</t>
  </si>
  <si>
    <t>0.19997</t>
  </si>
  <si>
    <t>17.57</t>
  </si>
  <si>
    <t>28.86</t>
  </si>
  <si>
    <t>37.39</t>
  </si>
  <si>
    <t>31.23</t>
  </si>
  <si>
    <t>62.17</t>
  </si>
  <si>
    <t>67.62</t>
  </si>
  <si>
    <t>86.63</t>
  </si>
  <si>
    <t>106.91</t>
  </si>
  <si>
    <t>102.69</t>
  </si>
  <si>
    <t>52.25</t>
  </si>
  <si>
    <t>40.66</t>
  </si>
  <si>
    <t>12.64</t>
  </si>
  <si>
    <t>29.99</t>
  </si>
  <si>
    <t>35.79</t>
  </si>
  <si>
    <t>53.27</t>
  </si>
  <si>
    <t>17.2</t>
  </si>
  <si>
    <t>29.94</t>
  </si>
  <si>
    <t>-43.91</t>
  </si>
  <si>
    <t>Mês</t>
  </si>
  <si>
    <t>Brent [BRL]</t>
  </si>
  <si>
    <t>Gasolina [BRL]</t>
  </si>
  <si>
    <t>4380 - PIB mensal - Valores correntes (R$ milhões) - R$ (milhões)</t>
  </si>
  <si>
    <t>pego a coluna do outro arquivo</t>
  </si>
  <si>
    <t>insiro no confaz</t>
  </si>
  <si>
    <t>procuro aqui e recorto ela pra colocar antes damarcação</t>
  </si>
  <si>
    <t>depois altero a diferença e teste</t>
  </si>
  <si>
    <t>copio o valor do teste</t>
  </si>
  <si>
    <t>e verifico a diferença</t>
  </si>
  <si>
    <t>salva o o arquivo</t>
  </si>
  <si>
    <t>PIB_Mun</t>
  </si>
  <si>
    <t>DataCIFPM</t>
  </si>
  <si>
    <t>FinUF_MnRestPrim</t>
  </si>
  <si>
    <t>Data +3 mes</t>
  </si>
  <si>
    <t>FinUF_MnRestNom</t>
  </si>
  <si>
    <t>FinUF_Mn_JrNom</t>
  </si>
  <si>
    <t>Ajustes_UF_Munic</t>
  </si>
  <si>
    <t>DvLq_Gov_UF</t>
  </si>
  <si>
    <t>DvLq_Capital</t>
  </si>
  <si>
    <t>DvLq_UF_ExcCapital</t>
  </si>
  <si>
    <t>TIPO</t>
  </si>
  <si>
    <t>OFICIAL</t>
  </si>
  <si>
    <t>Soma de REPASSE</t>
  </si>
  <si>
    <t>Realizado IPI_Exp</t>
  </si>
  <si>
    <t>Realizado IPVA</t>
  </si>
  <si>
    <t>Coef_IPM</t>
  </si>
  <si>
    <t>TxIPCA</t>
  </si>
  <si>
    <t xml:space="preserve">ICMS_DvAtTrb </t>
  </si>
  <si>
    <t>ICMS_DvAtTrb_Muns</t>
  </si>
  <si>
    <t>ICMS_Muns</t>
  </si>
  <si>
    <t>IPVA_Muns</t>
  </si>
  <si>
    <t>TOTAL_ArrecMun</t>
  </si>
  <si>
    <t>CFEM_Mun</t>
  </si>
  <si>
    <t>Veic_PgtoIPVA</t>
  </si>
  <si>
    <t>Petroleo_Brent_Brasil</t>
  </si>
  <si>
    <t>PIB_MenBR</t>
  </si>
  <si>
    <t xml:space="preserve">RndPrCap_Mun </t>
  </si>
  <si>
    <t>ResvInternac</t>
  </si>
  <si>
    <t>PercResSP_Nom</t>
  </si>
  <si>
    <t xml:space="preserve">PercResSP_Prim </t>
  </si>
  <si>
    <t>EXPT_SLZ_TOTAL</t>
  </si>
  <si>
    <t xml:space="preserve">Ajustes_MA_Munic </t>
  </si>
  <si>
    <t>DvLq_Gov_MA</t>
  </si>
  <si>
    <t>DvLq_Sao_Luis_MA</t>
  </si>
  <si>
    <t>DvLq_MA_ExcCapital</t>
  </si>
  <si>
    <t>FinMA_Mn_JrNom</t>
  </si>
  <si>
    <t>FinMA_MnRestPrim</t>
  </si>
  <si>
    <t>FinMA_MnRestNom</t>
  </si>
  <si>
    <t>Tx_SELIC_Perd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</si>
</sst>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&quot;R$&quot;\ #,##0;[Red]\-&quot;R$&quot;\ #,##0"/>
    <numFmt numFmtId="165" formatCode="#,##0.00_ ;[Red]\-#,##0.00\ "/>
    <numFmt numFmtId="166" formatCode="0.0000"/>
    <numFmt numFmtId="167" formatCode="0.00_ ;[Red]\-0.00\ "/>
    <numFmt numFmtId="168" formatCode="0.00000_ ;[Red]\-0.00000\ "/>
    <numFmt numFmtId="169" formatCode="_(* #,##0.00_);_(* \(#,##0.00\);_(* &quot;-&quot;??_);_(@_)"/>
    <numFmt numFmtId="170" formatCode="0.0000000"/>
    <numFmt numFmtId="171" formatCode="[$-416]d\-mmm\-yy;@"/>
    <numFmt numFmtId="172" formatCode="_(* #,##0.00_);[Red]_(* \(#,##0.00\);_(* &quot;-&quot;??_);_(@_)"/>
    <numFmt numFmtId="173" formatCode="_(* #,##0.0000000_);[Red]_(* \(#,##0.0000000\);_(* &quot;-&quot;??_);_(@_)"/>
    <numFmt numFmtId="174" formatCode="0;[Red]0"/>
    <numFmt numFmtId="175" formatCode="_(* #,##0.000000_);[Red]_(* \(#,##0.000000\);_(* &quot;-&quot;??_);_(@_)"/>
    <numFmt numFmtId="176" formatCode="#,##0;[Red]#,##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7A7A7A"/>
      <name val="Segoe UI"/>
      <family val="2"/>
    </font>
    <font>
      <sz val="9.9"/>
      <color rgb="FF7A7A7A"/>
      <name val="Segoe UI"/>
      <family val="2"/>
    </font>
    <font>
      <sz val="10"/>
      <name val="Arial"/>
      <family val="2"/>
    </font>
    <font>
      <b/>
      <sz val="10"/>
      <color theme="1"/>
      <name val="Arial"/>
    </font>
    <font>
      <b/>
      <sz val="10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39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43" fontId="0" fillId="0" borderId="0" xfId="0" applyNumberFormat="1"/>
    <xf numFmtId="165" fontId="0" fillId="0" borderId="0" xfId="1" applyNumberFormat="1" applyFont="1"/>
    <xf numFmtId="22" fontId="0" fillId="0" borderId="0" xfId="0" applyNumberFormat="1"/>
    <xf numFmtId="166" fontId="0" fillId="0" borderId="0" xfId="0" applyNumberFormat="1"/>
    <xf numFmtId="164" fontId="0" fillId="0" borderId="0" xfId="1" applyNumberFormat="1" applyFont="1"/>
    <xf numFmtId="167" fontId="0" fillId="0" borderId="0" xfId="0" applyNumberFormat="1"/>
    <xf numFmtId="0" fontId="0" fillId="33" borderId="0" xfId="0" applyFill="1"/>
    <xf numFmtId="43" fontId="0" fillId="33" borderId="0" xfId="1" applyFont="1" applyFill="1"/>
    <xf numFmtId="168" fontId="0" fillId="0" borderId="0" xfId="0" applyNumberFormat="1"/>
    <xf numFmtId="168" fontId="0" fillId="0" borderId="0" xfId="1" applyNumberFormat="1" applyFont="1"/>
    <xf numFmtId="14" fontId="0" fillId="0" borderId="0" xfId="1" applyNumberFormat="1" applyFont="1"/>
    <xf numFmtId="0" fontId="18" fillId="34" borderId="10" xfId="0" applyFont="1" applyFill="1" applyBorder="1" applyAlignment="1">
      <alignment horizontal="center" vertical="top" wrapText="1"/>
    </xf>
    <xf numFmtId="17" fontId="19" fillId="35" borderId="0" xfId="0" applyNumberFormat="1" applyFont="1" applyFill="1" applyAlignment="1">
      <alignment horizontal="center" vertical="top" wrapText="1"/>
    </xf>
    <xf numFmtId="0" fontId="19" fillId="35" borderId="0" xfId="0" applyFont="1" applyFill="1" applyAlignment="1">
      <alignment horizontal="center" vertical="top" wrapText="1"/>
    </xf>
    <xf numFmtId="17" fontId="19" fillId="34" borderId="0" xfId="0" applyNumberFormat="1" applyFont="1" applyFill="1" applyAlignment="1">
      <alignment horizontal="center" vertical="top" wrapText="1"/>
    </xf>
    <xf numFmtId="0" fontId="19" fillId="34" borderId="0" xfId="0" applyFont="1" applyFill="1" applyAlignment="1">
      <alignment horizontal="center" vertical="top" wrapText="1"/>
    </xf>
    <xf numFmtId="0" fontId="18" fillId="34" borderId="0" xfId="0" applyFont="1" applyFill="1" applyAlignment="1">
      <alignment horizontal="center" vertical="top" wrapText="1"/>
    </xf>
    <xf numFmtId="2" fontId="0" fillId="0" borderId="0" xfId="0" applyNumberFormat="1"/>
    <xf numFmtId="17" fontId="0" fillId="0" borderId="0" xfId="0" applyNumberFormat="1"/>
    <xf numFmtId="4" fontId="0" fillId="0" borderId="0" xfId="0" applyNumberFormat="1"/>
    <xf numFmtId="0" fontId="20" fillId="0" borderId="0" xfId="0" applyFont="1" applyAlignment="1">
      <alignment horizontal="center"/>
    </xf>
    <xf numFmtId="14" fontId="1" fillId="0" borderId="0" xfId="43" applyNumberFormat="1"/>
    <xf numFmtId="0" fontId="1" fillId="0" borderId="0" xfId="43"/>
    <xf numFmtId="14" fontId="20" fillId="0" borderId="0" xfId="0" applyNumberFormat="1" applyFont="1"/>
    <xf numFmtId="0" fontId="21" fillId="36" borderId="11" xfId="0" applyFont="1" applyFill="1" applyBorder="1"/>
    <xf numFmtId="14" fontId="20" fillId="0" borderId="0" xfId="0" applyNumberFormat="1" applyFont="1" applyAlignment="1">
      <alignment horizontal="center"/>
    </xf>
    <xf numFmtId="0" fontId="22" fillId="36" borderId="11" xfId="0" applyFont="1" applyFill="1" applyBorder="1"/>
    <xf numFmtId="0" fontId="0" fillId="37" borderId="0" xfId="0" applyFill="1"/>
    <xf numFmtId="166" fontId="0" fillId="37" borderId="0" xfId="0" applyNumberFormat="1" applyFill="1"/>
    <xf numFmtId="2" fontId="0" fillId="37" borderId="0" xfId="0" applyNumberFormat="1" applyFill="1"/>
  </cellXfs>
  <cellStyles count="44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rmal 2 4" xfId="43" xr:uid="{6276E63A-07D9-4052-A087-D536FF2A6204}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02_CSVdatasetMes_origina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_CSVdatasetMes_original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60723340323/ownCloud/ELIVANIA%20RECEITAS/SEMFAZ_ART/RECEITAS/ARRECADA&#199;&#195;O/Arrecadacao_IPI_Exportacao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áudia Patrícia Pimentel" refreshedDate="44951.704561458333" createdVersion="8" refreshedVersion="8" minRefreshableVersion="3" recordCount="906" xr:uid="{2CF11446-42EC-42F8-BA65-D29EFD1868FF}">
  <cacheSource type="worksheet">
    <worksheetSource ref="A1:CW907" sheet="03_CSVdatasetMes_original"/>
  </cacheSource>
  <cacheFields count="106">
    <cacheField name="Data_Receita" numFmtId="14">
      <sharedItems containsSemiMixedTypes="0" containsNonDate="0" containsDate="1" containsString="0" minDate="2010-01-16T00:00:00" maxDate="2021-12-24T00:00:00" count="905">
        <d v="2010-01-16T00:00:00"/>
        <d v="2010-01-18T00:00:00"/>
        <d v="2010-01-19T00:00:00"/>
        <d v="2010-01-20T00:00:00"/>
        <d v="2010-01-21T00:00:00"/>
        <d v="2010-01-22T00:00:00"/>
        <d v="2010-02-16T00:00:00"/>
        <d v="2010-02-18T00:00:00"/>
        <d v="2010-02-19T00:00:00"/>
        <d v="2010-02-20T00:00:00"/>
        <d v="2010-02-21T00:00:00"/>
        <d v="2010-02-22T00:00:00"/>
        <d v="2010-03-16T00:00:00"/>
        <d v="2010-03-18T00:00:00"/>
        <d v="2010-03-19T00:00:00"/>
        <d v="2010-03-20T00:00:00"/>
        <d v="2010-03-21T00:00:00"/>
        <d v="2010-03-22T00:00:00"/>
        <d v="2010-04-16T00:00:00"/>
        <d v="2010-04-18T00:00:00"/>
        <d v="2010-04-19T00:00:00"/>
        <d v="2010-04-20T00:00:00"/>
        <d v="2010-04-21T00:00:00"/>
        <d v="2010-04-22T00:00:00"/>
        <d v="2010-05-16T00:00:00"/>
        <d v="2010-05-18T00:00:00"/>
        <d v="2010-05-19T00:00:00"/>
        <d v="2010-05-20T00:00:00"/>
        <d v="2010-05-21T00:00:00"/>
        <d v="2010-05-22T00:00:00"/>
        <d v="2010-06-16T00:00:00"/>
        <d v="2010-06-18T00:00:00"/>
        <d v="2010-06-19T00:00:00"/>
        <d v="2010-06-20T00:00:00"/>
        <d v="2010-06-21T00:00:00"/>
        <d v="2010-06-22T00:00:00"/>
        <d v="2010-07-16T00:00:00"/>
        <d v="2010-07-18T00:00:00"/>
        <d v="2010-07-19T00:00:00"/>
        <d v="2010-07-20T00:00:00"/>
        <d v="2010-07-21T00:00:00"/>
        <d v="2010-07-22T00:00:00"/>
        <d v="2010-08-16T00:00:00"/>
        <d v="2010-08-18T00:00:00"/>
        <d v="2010-08-19T00:00:00"/>
        <d v="2010-08-20T00:00:00"/>
        <d v="2010-08-21T00:00:00"/>
        <d v="2010-08-22T00:00:00"/>
        <d v="2010-09-16T00:00:00"/>
        <d v="2010-09-18T00:00:00"/>
        <d v="2010-09-19T00:00:00"/>
        <d v="2010-09-20T00:00:00"/>
        <d v="2010-09-21T00:00:00"/>
        <d v="2010-09-22T00:00:00"/>
        <d v="2010-10-16T00:00:00"/>
        <d v="2010-10-18T00:00:00"/>
        <d v="2010-10-19T00:00:00"/>
        <d v="2010-10-20T00:00:00"/>
        <d v="2010-10-21T00:00:00"/>
        <d v="2010-10-22T00:00:00"/>
        <d v="2010-11-16T00:00:00"/>
        <d v="2010-11-18T00:00:00"/>
        <d v="2010-11-19T00:00:00"/>
        <d v="2010-11-20T00:00:00"/>
        <d v="2010-11-21T00:00:00"/>
        <d v="2010-11-22T00:00:00"/>
        <d v="2010-12-16T00:00:00"/>
        <d v="2010-12-18T00:00:00"/>
        <d v="2010-12-19T00:00:00"/>
        <d v="2010-12-20T00:00:00"/>
        <d v="2010-12-21T00:00:00"/>
        <d v="2010-12-22T00:00:00"/>
        <d v="2011-01-16T00:00:00"/>
        <d v="2011-01-18T00:00:00"/>
        <d v="2011-01-19T00:00:00"/>
        <d v="2011-01-20T00:00:00"/>
        <d v="2011-01-21T00:00:00"/>
        <d v="2011-01-22T00:00:00"/>
        <d v="2011-02-16T00:00:00"/>
        <d v="2011-02-18T00:00:00"/>
        <d v="2011-02-19T00:00:00"/>
        <d v="2011-02-20T00:00:00"/>
        <d v="2011-02-21T00:00:00"/>
        <d v="2011-02-22T00:00:00"/>
        <d v="2011-03-16T00:00:00"/>
        <d v="2011-03-18T00:00:00"/>
        <d v="2011-03-19T00:00:00"/>
        <d v="2011-03-20T00:00:00"/>
        <d v="2011-03-21T00:00:00"/>
        <d v="2011-03-22T00:00:00"/>
        <d v="2011-04-16T00:00:00"/>
        <d v="2011-04-18T00:00:00"/>
        <d v="2011-04-19T00:00:00"/>
        <d v="2011-04-20T00:00:00"/>
        <d v="2011-04-21T00:00:00"/>
        <d v="2011-04-22T00:00:00"/>
        <d v="2011-05-16T00:00:00"/>
        <d v="2011-05-18T00:00:00"/>
        <d v="2011-05-19T00:00:00"/>
        <d v="2011-05-20T00:00:00"/>
        <d v="2011-05-21T00:00:00"/>
        <d v="2011-05-22T00:00:00"/>
        <d v="2011-06-16T00:00:00"/>
        <d v="2011-06-18T00:00:00"/>
        <d v="2011-06-19T00:00:00"/>
        <d v="2011-06-20T00:00:00"/>
        <d v="2011-06-21T00:00:00"/>
        <d v="2011-06-22T00:00:00"/>
        <d v="2011-07-16T00:00:00"/>
        <d v="2011-07-18T00:00:00"/>
        <d v="2011-07-19T00:00:00"/>
        <d v="2011-07-20T00:00:00"/>
        <d v="2011-07-21T00:00:00"/>
        <d v="2011-07-22T00:00:00"/>
        <d v="2011-08-16T00:00:00"/>
        <d v="2011-08-18T00:00:00"/>
        <d v="2011-08-19T00:00:00"/>
        <d v="2011-08-20T00:00:00"/>
        <d v="2011-08-21T00:00:00"/>
        <d v="2011-08-22T00:00:00"/>
        <d v="2011-09-16T00:00:00"/>
        <d v="2011-09-18T00:00:00"/>
        <d v="2011-09-19T00:00:00"/>
        <d v="2011-09-20T00:00:00"/>
        <d v="2011-09-21T00:00:00"/>
        <d v="2011-09-22T00:00:00"/>
        <d v="2011-10-16T00:00:00"/>
        <d v="2011-10-18T00:00:00"/>
        <d v="2011-10-19T00:00:00"/>
        <d v="2011-10-20T00:00:00"/>
        <d v="2011-10-21T00:00:00"/>
        <d v="2011-10-22T00:00:00"/>
        <d v="2011-11-16T00:00:00"/>
        <d v="2011-11-18T00:00:00"/>
        <d v="2011-11-19T00:00:00"/>
        <d v="2011-11-20T00:00:00"/>
        <d v="2011-11-21T00:00:00"/>
        <d v="2011-11-22T00:00:00"/>
        <d v="2011-12-16T00:00:00"/>
        <d v="2011-12-18T00:00:00"/>
        <d v="2011-12-19T00:00:00"/>
        <d v="2011-12-20T00:00:00"/>
        <d v="2011-12-21T00:00:00"/>
        <d v="2011-12-22T00:00:00"/>
        <d v="2012-01-16T00:00:00"/>
        <d v="2012-01-18T00:00:00"/>
        <d v="2012-01-19T00:00:00"/>
        <d v="2012-01-20T00:00:00"/>
        <d v="2012-01-21T00:00:00"/>
        <d v="2012-01-22T00:00:00"/>
        <d v="2012-02-16T00:00:00"/>
        <d v="2012-02-18T00:00:00"/>
        <d v="2012-02-19T00:00:00"/>
        <d v="2012-02-20T00:00:00"/>
        <d v="2012-02-21T00:00:00"/>
        <d v="2012-02-22T00:00:00"/>
        <d v="2012-03-16T00:00:00"/>
        <d v="2012-03-18T00:00:00"/>
        <d v="2012-03-19T00:00:00"/>
        <d v="2012-03-20T00:00:00"/>
        <d v="2012-03-21T00:00:00"/>
        <d v="2012-03-22T00:00:00"/>
        <d v="2012-04-16T00:00:00"/>
        <d v="2012-04-18T00:00:00"/>
        <d v="2012-04-19T00:00:00"/>
        <d v="2012-04-20T00:00:00"/>
        <d v="2012-04-21T00:00:00"/>
        <d v="2012-04-22T00:00:00"/>
        <d v="2012-05-16T00:00:00"/>
        <d v="2012-05-18T00:00:00"/>
        <d v="2012-05-19T00:00:00"/>
        <d v="2012-05-20T00:00:00"/>
        <d v="2012-05-21T00:00:00"/>
        <d v="2012-05-22T00:00:00"/>
        <d v="2012-06-16T00:00:00"/>
        <d v="2012-06-18T00:00:00"/>
        <d v="2012-06-19T00:00:00"/>
        <d v="2012-06-20T00:00:00"/>
        <d v="2012-06-21T00:00:00"/>
        <d v="2012-06-22T00:00:00"/>
        <d v="2012-07-16T00:00:00"/>
        <d v="2012-07-18T00:00:00"/>
        <d v="2012-07-19T00:00:00"/>
        <d v="2012-07-20T00:00:00"/>
        <d v="2012-07-21T00:00:00"/>
        <d v="2012-07-22T00:00:00"/>
        <d v="2012-08-16T00:00:00"/>
        <d v="2012-08-18T00:00:00"/>
        <d v="2012-08-19T00:00:00"/>
        <d v="2012-08-20T00:00:00"/>
        <d v="2012-08-21T00:00:00"/>
        <d v="2012-08-22T00:00:00"/>
        <d v="2012-09-16T00:00:00"/>
        <d v="2012-09-18T00:00:00"/>
        <d v="2012-09-19T00:00:00"/>
        <d v="2012-09-20T00:00:00"/>
        <d v="2012-09-21T00:00:00"/>
        <d v="2012-09-22T00:00:00"/>
        <d v="2012-10-16T00:00:00"/>
        <d v="2012-10-18T00:00:00"/>
        <d v="2012-10-19T00:00:00"/>
        <d v="2012-10-20T00:00:00"/>
        <d v="2012-10-21T00:00:00"/>
        <d v="2012-10-22T00:00:00"/>
        <d v="2012-11-16T00:00:00"/>
        <d v="2012-11-18T00:00:00"/>
        <d v="2012-11-19T00:00:00"/>
        <d v="2012-11-20T00:00:00"/>
        <d v="2012-11-21T00:00:00"/>
        <d v="2012-11-22T00:00:00"/>
        <d v="2012-12-16T00:00:00"/>
        <d v="2012-12-18T00:00:00"/>
        <d v="2012-12-19T00:00:00"/>
        <d v="2012-12-20T00:00:00"/>
        <d v="2012-12-21T00:00:00"/>
        <d v="2012-12-22T00:00:00"/>
        <d v="2013-01-16T00:00:00"/>
        <d v="2013-01-18T00:00:00"/>
        <d v="2013-01-19T00:00:00"/>
        <d v="2013-01-20T00:00:00"/>
        <d v="2013-01-21T00:00:00"/>
        <d v="2013-01-22T00:00:00"/>
        <d v="2013-02-16T00:00:00"/>
        <d v="2013-02-18T00:00:00"/>
        <d v="2013-02-19T00:00:00"/>
        <d v="2013-02-20T00:00:00"/>
        <d v="2013-02-21T00:00:00"/>
        <d v="2013-02-22T00:00:00"/>
        <d v="2013-03-16T00:00:00"/>
        <d v="2013-03-18T00:00:00"/>
        <d v="2013-03-19T00:00:00"/>
        <d v="2013-03-20T00:00:00"/>
        <d v="2013-03-21T00:00:00"/>
        <d v="2013-03-22T00:00:00"/>
        <d v="2013-04-16T00:00:00"/>
        <d v="2013-04-18T00:00:00"/>
        <d v="2013-04-19T00:00:00"/>
        <d v="2013-04-20T00:00:00"/>
        <d v="2013-04-21T00:00:00"/>
        <d v="2013-04-22T00:00:00"/>
        <d v="2013-05-16T00:00:00"/>
        <d v="2013-05-18T00:00:00"/>
        <d v="2013-05-19T00:00:00"/>
        <d v="2013-05-20T00:00:00"/>
        <d v="2013-05-21T00:00:00"/>
        <d v="2013-05-22T00:00:00"/>
        <d v="2013-06-16T00:00:00"/>
        <d v="2013-06-18T00:00:00"/>
        <d v="2013-06-19T00:00:00"/>
        <d v="2013-06-20T00:00:00"/>
        <d v="2013-06-21T00:00:00"/>
        <d v="2013-06-22T00:00:00"/>
        <d v="2013-07-16T00:00:00"/>
        <d v="2013-07-18T00:00:00"/>
        <d v="2013-07-19T00:00:00"/>
        <d v="2013-07-20T00:00:00"/>
        <d v="2013-07-21T00:00:00"/>
        <d v="2013-07-22T00:00:00"/>
        <d v="2013-08-16T00:00:00"/>
        <d v="2013-08-18T00:00:00"/>
        <d v="2013-08-19T00:00:00"/>
        <d v="2013-08-20T00:00:00"/>
        <d v="2013-08-21T00:00:00"/>
        <d v="2013-08-22T00:00:00"/>
        <d v="2013-09-16T00:00:00"/>
        <d v="2013-09-18T00:00:00"/>
        <d v="2013-09-19T00:00:00"/>
        <d v="2013-09-20T00:00:00"/>
        <d v="2013-09-21T00:00:00"/>
        <d v="2013-09-22T00:00:00"/>
        <d v="2013-10-16T00:00:00"/>
        <d v="2013-10-18T00:00:00"/>
        <d v="2013-10-19T00:00:00"/>
        <d v="2013-10-20T00:00:00"/>
        <d v="2013-10-21T00:00:00"/>
        <d v="2013-10-22T00:00:00"/>
        <d v="2013-11-16T00:00:00"/>
        <d v="2013-11-18T00:00:00"/>
        <d v="2013-11-19T00:00:00"/>
        <d v="2013-11-20T00:00:00"/>
        <d v="2013-11-21T00:00:00"/>
        <d v="2013-11-22T00:00:00"/>
        <d v="2013-12-16T00:00:00"/>
        <d v="2013-12-18T00:00:00"/>
        <d v="2013-12-19T00:00:00"/>
        <d v="2013-12-20T00:00:00"/>
        <d v="2013-12-21T00:00:00"/>
        <d v="2013-12-22T00:00:00"/>
        <d v="2014-01-16T00:00:00"/>
        <d v="2014-01-18T00:00:00"/>
        <d v="2014-01-19T00:00:00"/>
        <d v="2014-01-20T00:00:00"/>
        <d v="2014-01-21T00:00:00"/>
        <d v="2014-01-22T00:00:00"/>
        <d v="2014-02-16T00:00:00"/>
        <d v="2014-02-18T00:00:00"/>
        <d v="2014-02-19T00:00:00"/>
        <d v="2014-02-20T00:00:00"/>
        <d v="2014-02-21T00:00:00"/>
        <d v="2014-02-22T00:00:00"/>
        <d v="2014-03-16T00:00:00"/>
        <d v="2014-03-18T00:00:00"/>
        <d v="2014-03-19T00:00:00"/>
        <d v="2014-03-20T00:00:00"/>
        <d v="2014-03-21T00:00:00"/>
        <d v="2014-03-22T00:00:00"/>
        <d v="2014-04-16T00:00:00"/>
        <d v="2014-04-18T00:00:00"/>
        <d v="2014-04-19T00:00:00"/>
        <d v="2014-04-20T00:00:00"/>
        <d v="2014-04-21T00:00:00"/>
        <d v="2014-04-22T00:00:00"/>
        <d v="2014-05-16T00:00:00"/>
        <d v="2014-05-18T00:00:00"/>
        <d v="2014-05-19T00:00:00"/>
        <d v="2014-05-20T00:00:00"/>
        <d v="2014-05-21T00:00:00"/>
        <d v="2014-05-22T00:00:00"/>
        <d v="2014-06-16T00:00:00"/>
        <d v="2014-06-18T00:00:00"/>
        <d v="2014-06-19T00:00:00"/>
        <d v="2014-06-20T00:00:00"/>
        <d v="2014-06-21T00:00:00"/>
        <d v="2014-06-22T00:00:00"/>
        <d v="2014-07-16T00:00:00"/>
        <d v="2014-07-18T00:00:00"/>
        <d v="2014-07-19T00:00:00"/>
        <d v="2014-07-20T00:00:00"/>
        <d v="2014-07-21T00:00:00"/>
        <d v="2014-07-22T00:00:00"/>
        <d v="2014-08-16T00:00:00"/>
        <d v="2014-08-18T00:00:00"/>
        <d v="2014-08-19T00:00:00"/>
        <d v="2014-08-20T00:00:00"/>
        <d v="2014-08-21T00:00:00"/>
        <d v="2014-08-22T00:00:00"/>
        <d v="2014-09-16T00:00:00"/>
        <d v="2014-09-18T00:00:00"/>
        <d v="2014-09-19T00:00:00"/>
        <d v="2014-09-20T00:00:00"/>
        <d v="2014-09-21T00:00:00"/>
        <d v="2014-09-22T00:00:00"/>
        <d v="2014-10-16T00:00:00"/>
        <d v="2014-10-18T00:00:00"/>
        <d v="2014-10-19T00:00:00"/>
        <d v="2014-10-20T00:00:00"/>
        <d v="2014-10-21T00:00:00"/>
        <d v="2014-10-22T00:00:00"/>
        <d v="2014-11-16T00:00:00"/>
        <d v="2014-11-18T00:00:00"/>
        <d v="2014-11-19T00:00:00"/>
        <d v="2014-11-20T00:00:00"/>
        <d v="2014-11-21T00:00:00"/>
        <d v="2014-11-22T00:00:00"/>
        <d v="2014-12-16T00:00:00"/>
        <d v="2014-12-18T00:00:00"/>
        <d v="2014-12-19T00:00:00"/>
        <d v="2014-12-20T00:00:00"/>
        <d v="2014-12-21T00:00:00"/>
        <d v="2014-12-22T00:00:00"/>
        <d v="2015-01-16T00:00:00"/>
        <d v="2015-01-18T00:00:00"/>
        <d v="2015-01-19T00:00:00"/>
        <d v="2015-01-20T00:00:00"/>
        <d v="2015-01-21T00:00:00"/>
        <d v="2015-01-22T00:00:00"/>
        <d v="2015-02-16T00:00:00"/>
        <d v="2015-02-18T00:00:00"/>
        <d v="2015-02-19T00:00:00"/>
        <d v="2015-02-20T00:00:00"/>
        <d v="2015-02-21T00:00:00"/>
        <d v="2015-02-22T00:00:00"/>
        <d v="2015-03-16T00:00:00"/>
        <d v="2015-03-18T00:00:00"/>
        <d v="2015-03-19T00:00:00"/>
        <d v="2015-03-20T00:00:00"/>
        <d v="2015-03-21T00:00:00"/>
        <d v="2015-03-22T00:00:00"/>
        <d v="2015-04-16T00:00:00"/>
        <d v="2015-04-18T00:00:00"/>
        <d v="2015-04-19T00:00:00"/>
        <d v="2015-04-20T00:00:00"/>
        <d v="2015-04-21T00:00:00"/>
        <d v="2015-04-22T00:00:00"/>
        <d v="2015-05-16T00:00:00"/>
        <d v="2015-05-18T00:00:00"/>
        <d v="2015-05-19T00:00:00"/>
        <d v="2015-05-20T00:00:00"/>
        <d v="2015-05-21T00:00:00"/>
        <d v="2015-05-22T00:00:00"/>
        <d v="2015-06-16T00:00:00"/>
        <d v="2015-06-18T00:00:00"/>
        <d v="2015-06-19T00:00:00"/>
        <d v="2015-06-20T00:00:00"/>
        <d v="2015-06-21T00:00:00"/>
        <d v="2015-06-22T00:00:00"/>
        <d v="2015-07-16T00:00:00"/>
        <d v="2015-07-18T00:00:00"/>
        <d v="2015-07-19T00:00:00"/>
        <d v="2015-07-20T00:00:00"/>
        <d v="2015-07-21T00:00:00"/>
        <d v="2015-07-22T00:00:00"/>
        <d v="2015-08-16T00:00:00"/>
        <d v="2015-08-18T00:00:00"/>
        <d v="2015-08-19T00:00:00"/>
        <d v="2015-08-20T00:00:00"/>
        <d v="2015-08-21T00:00:00"/>
        <d v="2015-08-22T00:00:00"/>
        <d v="2015-09-16T00:00:00"/>
        <d v="2015-09-18T00:00:00"/>
        <d v="2015-09-19T00:00:00"/>
        <d v="2015-09-20T00:00:00"/>
        <d v="2015-09-21T00:00:00"/>
        <d v="2015-09-22T00:00:00"/>
        <d v="2015-10-16T00:00:00"/>
        <d v="2015-10-18T00:00:00"/>
        <d v="2015-10-19T00:00:00"/>
        <d v="2015-10-20T00:00:00"/>
        <d v="2015-10-21T00:00:00"/>
        <d v="2015-10-22T00:00:00"/>
        <d v="2015-11-16T00:00:00"/>
        <d v="2015-11-18T00:00:00"/>
        <d v="2015-11-19T00:00:00"/>
        <d v="2015-11-20T00:00:00"/>
        <d v="2015-11-21T00:00:00"/>
        <d v="2015-11-22T00:00:00"/>
        <d v="2015-12-16T00:00:00"/>
        <d v="2015-12-18T00:00:00"/>
        <d v="2015-12-19T00:00:00"/>
        <d v="2015-12-20T00:00:00"/>
        <d v="2015-12-21T00:00:00"/>
        <d v="2015-12-22T00:00:00"/>
        <d v="2016-01-16T00:00:00"/>
        <d v="2016-01-18T00:00:00"/>
        <d v="2016-01-19T00:00:00"/>
        <d v="2016-01-20T00:00:00"/>
        <d v="2016-01-21T00:00:00"/>
        <d v="2016-01-22T00:00:00"/>
        <d v="2016-02-16T00:00:00"/>
        <d v="2016-02-18T00:00:00"/>
        <d v="2016-02-19T00:00:00"/>
        <d v="2016-02-20T00:00:00"/>
        <d v="2016-02-21T00:00:00"/>
        <d v="2016-02-22T00:00:00"/>
        <d v="2016-03-16T00:00:00"/>
        <d v="2016-03-18T00:00:00"/>
        <d v="2016-03-19T00:00:00"/>
        <d v="2016-03-20T00:00:00"/>
        <d v="2016-03-21T00:00:00"/>
        <d v="2016-03-22T00:00:00"/>
        <d v="2016-04-16T00:00:00"/>
        <d v="2016-04-18T00:00:00"/>
        <d v="2016-04-19T00:00:00"/>
        <d v="2016-04-20T00:00:00"/>
        <d v="2016-04-21T00:00:00"/>
        <d v="2016-04-22T00:00:00"/>
        <d v="2016-05-16T00:00:00"/>
        <d v="2016-05-18T00:00:00"/>
        <d v="2016-05-19T00:00:00"/>
        <d v="2016-05-20T00:00:00"/>
        <d v="2016-05-21T00:00:00"/>
        <d v="2016-05-22T00:00:00"/>
        <d v="2016-06-16T00:00:00"/>
        <d v="2016-06-18T00:00:00"/>
        <d v="2016-06-19T00:00:00"/>
        <d v="2016-06-20T00:00:00"/>
        <d v="2016-06-21T00:00:00"/>
        <d v="2016-06-22T00:00:00"/>
        <d v="2016-07-16T00:00:00"/>
        <d v="2016-07-18T00:00:00"/>
        <d v="2016-07-19T00:00:00"/>
        <d v="2016-07-20T00:00:00"/>
        <d v="2016-07-21T00:00:00"/>
        <d v="2016-07-22T00:00:00"/>
        <d v="2016-08-16T00:00:00"/>
        <d v="2016-08-18T00:00:00"/>
        <d v="2016-08-19T00:00:00"/>
        <d v="2016-08-20T00:00:00"/>
        <d v="2016-08-21T00:00:00"/>
        <d v="2016-08-22T00:00:00"/>
        <d v="2016-09-16T00:00:00"/>
        <d v="2016-09-18T00:00:00"/>
        <d v="2016-09-19T00:00:00"/>
        <d v="2016-09-20T00:00:00"/>
        <d v="2016-09-21T00:00:00"/>
        <d v="2016-09-22T00:00:00"/>
        <d v="2016-10-16T00:00:00"/>
        <d v="2016-10-18T00:00:00"/>
        <d v="2016-10-19T00:00:00"/>
        <d v="2016-10-20T00:00:00"/>
        <d v="2016-10-21T00:00:00"/>
        <d v="2016-10-22T00:00:00"/>
        <d v="2016-11-16T00:00:00"/>
        <d v="2016-11-18T00:00:00"/>
        <d v="2016-11-19T00:00:00"/>
        <d v="2016-11-20T00:00:00"/>
        <d v="2016-11-21T00:00:00"/>
        <d v="2016-11-22T00:00:00"/>
        <d v="2016-12-16T00:00:00"/>
        <d v="2016-12-18T00:00:00"/>
        <d v="2016-12-19T00:00:00"/>
        <d v="2016-12-20T00:00:00"/>
        <d v="2016-12-21T00:00:00"/>
        <d v="2016-12-22T00:00:00"/>
        <d v="2017-01-16T00:00:00"/>
        <d v="2017-01-18T00:00:00"/>
        <d v="2017-01-19T00:00:00"/>
        <d v="2017-01-20T00:00:00"/>
        <d v="2017-01-21T00:00:00"/>
        <d v="2017-01-22T00:00:00"/>
        <d v="2017-02-16T00:00:00"/>
        <d v="2017-02-18T00:00:00"/>
        <d v="2017-02-19T00:00:00"/>
        <d v="2017-02-20T00:00:00"/>
        <d v="2017-02-21T00:00:00"/>
        <d v="2017-02-22T00:00:00"/>
        <d v="2017-03-16T00:00:00"/>
        <d v="2017-03-18T00:00:00"/>
        <d v="2017-03-19T00:00:00"/>
        <d v="2017-03-20T00:00:00"/>
        <d v="2017-03-21T00:00:00"/>
        <d v="2017-03-22T00:00:00"/>
        <d v="2017-04-16T00:00:00"/>
        <d v="2017-04-18T00:00:00"/>
        <d v="2017-04-19T00:00:00"/>
        <d v="2017-04-20T00:00:00"/>
        <d v="2017-04-21T00:00:00"/>
        <d v="2017-04-22T00:00:00"/>
        <d v="2017-05-16T00:00:00"/>
        <d v="2017-05-18T00:00:00"/>
        <d v="2017-05-19T00:00:00"/>
        <d v="2017-05-20T00:00:00"/>
        <d v="2017-05-21T00:00:00"/>
        <d v="2017-05-22T00:00:00"/>
        <d v="2017-06-16T00:00:00"/>
        <d v="2017-06-18T00:00:00"/>
        <d v="2017-06-19T00:00:00"/>
        <d v="2017-06-20T00:00:00"/>
        <d v="2017-06-21T00:00:00"/>
        <d v="2017-06-22T00:00:00"/>
        <d v="2017-07-16T00:00:00"/>
        <d v="2017-07-18T00:00:00"/>
        <d v="2017-07-19T00:00:00"/>
        <d v="2017-07-20T00:00:00"/>
        <d v="2017-07-21T00:00:00"/>
        <d v="2017-07-22T00:00:00"/>
        <d v="2017-08-16T00:00:00"/>
        <d v="2017-08-18T00:00:00"/>
        <d v="2017-08-19T00:00:00"/>
        <d v="2017-08-20T00:00:00"/>
        <d v="2017-08-21T00:00:00"/>
        <d v="2017-08-22T00:00:00"/>
        <d v="2017-09-16T00:00:00"/>
        <d v="2017-09-18T00:00:00"/>
        <d v="2017-09-19T00:00:00"/>
        <d v="2017-09-20T00:00:00"/>
        <d v="2017-09-21T00:00:00"/>
        <d v="2017-09-22T00:00:00"/>
        <d v="2017-10-16T00:00:00"/>
        <d v="2017-10-18T00:00:00"/>
        <d v="2017-10-19T00:00:00"/>
        <d v="2017-10-20T00:00:00"/>
        <d v="2017-10-21T00:00:00"/>
        <d v="2017-10-22T00:00:00"/>
        <d v="2017-11-16T00:00:00"/>
        <d v="2017-11-18T00:00:00"/>
        <d v="2017-11-19T00:00:00"/>
        <d v="2017-11-20T00:00:00"/>
        <d v="2017-11-21T00:00:00"/>
        <d v="2017-11-22T00:00:00"/>
        <d v="2017-12-16T00:00:00"/>
        <d v="2017-12-18T00:00:00"/>
        <d v="2017-12-19T00:00:00"/>
        <d v="2017-12-20T00:00:00"/>
        <d v="2017-12-21T00:00:00"/>
        <d v="2017-12-22T00:00:00"/>
        <d v="2018-01-16T00:00:00"/>
        <d v="2018-01-18T00:00:00"/>
        <d v="2018-01-19T00:00:00"/>
        <d v="2018-01-20T00:00:00"/>
        <d v="2018-01-21T00:00:00"/>
        <d v="2018-01-22T00:00:00"/>
        <d v="2018-02-16T00:00:00"/>
        <d v="2018-02-18T00:00:00"/>
        <d v="2018-02-19T00:00:00"/>
        <d v="2018-02-20T00:00:00"/>
        <d v="2018-02-21T00:00:00"/>
        <d v="2018-02-22T00:00:00"/>
        <d v="2018-03-16T00:00:00"/>
        <d v="2018-03-18T00:00:00"/>
        <d v="2018-03-19T00:00:00"/>
        <d v="2018-03-20T00:00:00"/>
        <d v="2018-03-21T00:00:00"/>
        <d v="2018-03-22T00:00:00"/>
        <d v="2018-04-16T00:00:00"/>
        <d v="2018-04-18T00:00:00"/>
        <d v="2018-04-19T00:00:00"/>
        <d v="2018-04-20T00:00:00"/>
        <d v="2018-04-21T00:00:00"/>
        <d v="2018-04-22T00:00:00"/>
        <d v="2018-05-16T00:00:00"/>
        <d v="2018-05-18T00:00:00"/>
        <d v="2018-05-19T00:00:00"/>
        <d v="2018-05-20T00:00:00"/>
        <d v="2018-05-21T00:00:00"/>
        <d v="2018-05-22T00:00:00"/>
        <d v="2018-06-16T00:00:00"/>
        <d v="2018-06-18T00:00:00"/>
        <d v="2018-06-19T00:00:00"/>
        <d v="2018-06-20T00:00:00"/>
        <d v="2018-06-21T00:00:00"/>
        <d v="2018-06-22T00:00:00"/>
        <d v="2018-07-16T00:00:00"/>
        <d v="2018-07-18T00:00:00"/>
        <d v="2018-07-19T00:00:00"/>
        <d v="2018-07-20T00:00:00"/>
        <d v="2018-07-21T00:00:00"/>
        <d v="2018-07-22T00:00:00"/>
        <d v="2018-07-23T00:00:00"/>
        <d v="2018-08-16T00:00:00"/>
        <d v="2018-08-18T00:00:00"/>
        <d v="2018-08-19T00:00:00"/>
        <d v="2018-08-20T00:00:00"/>
        <d v="2018-08-21T00:00:00"/>
        <d v="2018-08-22T00:00:00"/>
        <d v="2018-08-23T00:00:00"/>
        <d v="2018-09-16T00:00:00"/>
        <d v="2018-09-18T00:00:00"/>
        <d v="2018-09-19T00:00:00"/>
        <d v="2018-09-20T00:00:00"/>
        <d v="2018-09-21T00:00:00"/>
        <d v="2018-09-22T00:00:00"/>
        <d v="2018-09-23T00:00:00"/>
        <d v="2018-10-16T00:00:00"/>
        <d v="2018-10-18T00:00:00"/>
        <d v="2018-10-19T00:00:00"/>
        <d v="2018-10-20T00:00:00"/>
        <d v="2018-10-21T00:00:00"/>
        <d v="2018-10-22T00:00:00"/>
        <d v="2018-10-23T00:00:00"/>
        <d v="2018-11-16T00:00:00"/>
        <d v="2018-11-18T00:00:00"/>
        <d v="2018-11-19T00:00:00"/>
        <d v="2018-11-20T00:00:00"/>
        <d v="2018-11-21T00:00:00"/>
        <d v="2018-11-22T00:00:00"/>
        <d v="2018-11-23T00:00:00"/>
        <d v="2018-12-16T00:00:00"/>
        <d v="2018-12-18T00:00:00"/>
        <d v="2018-12-19T00:00:00"/>
        <d v="2018-12-20T00:00:00"/>
        <d v="2018-12-21T00:00:00"/>
        <d v="2018-12-22T00:00:00"/>
        <d v="2018-12-23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2-16T00:00:00"/>
        <d v="2019-02-18T00:00:00"/>
        <d v="2019-02-19T00:00:00"/>
        <d v="2019-02-20T00:00:00"/>
        <d v="2019-02-21T00:00:00"/>
        <d v="2019-02-22T00:00:00"/>
        <d v="2019-02-23T00:00:00"/>
        <d v="2019-03-16T00:00:00"/>
        <d v="2019-03-18T00:00:00"/>
        <d v="2019-03-19T00:00:00"/>
        <d v="2019-03-20T00:00:00"/>
        <d v="2019-03-22T00:00:00"/>
        <d v="2019-03-23T00:00:00"/>
        <d v="2019-04-16T00:00:00"/>
        <d v="2019-04-18T00:00:00"/>
        <d v="2019-04-19T00:00:00"/>
        <d v="2019-04-20T00:00:00"/>
        <d v="2019-04-21T00:00:00"/>
        <d v="2019-04-22T00:00:00"/>
        <d v="2019-04-23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6-16T00:00:00"/>
        <d v="2019-06-18T00:00:00"/>
        <d v="2019-06-19T00:00:00"/>
        <d v="2019-06-20T00:00:00"/>
        <d v="2019-06-21T00:00:00"/>
        <d v="2019-06-22T00:00:00"/>
        <d v="2019-06-23T00:00:00"/>
        <d v="2019-07-16T00:00:00"/>
        <d v="2019-07-18T00:00:00"/>
        <d v="2019-07-19T00:00:00"/>
        <d v="2019-07-20T00:00:00"/>
        <d v="2019-07-21T00:00:00"/>
        <d v="2019-07-22T00:00:00"/>
        <d v="2019-07-23T00:00:00"/>
        <d v="2019-08-16T00:00:00"/>
        <d v="2019-08-18T00:00:00"/>
        <d v="2019-08-19T00:00:00"/>
        <d v="2019-08-20T00:00:00"/>
        <d v="2019-08-21T00:00:00"/>
        <d v="2019-08-22T00:00:00"/>
        <d v="2019-08-23T00:00:00"/>
        <d v="2019-09-16T00:00:00"/>
        <d v="2019-09-18T00:00:00"/>
        <d v="2019-09-19T00:00:00"/>
        <d v="2019-09-20T00:00:00"/>
        <d v="2019-09-21T00:00:00"/>
        <d v="2019-09-22T00:00:00"/>
        <d v="2019-09-23T00:00:00"/>
        <d v="2019-10-16T00:00:00"/>
        <d v="2019-10-18T00:00:00"/>
        <d v="2019-10-19T00:00:00"/>
        <d v="2019-10-20T00:00:00"/>
        <d v="2019-10-21T00:00:00"/>
        <d v="2019-10-22T00:00:00"/>
        <d v="2019-10-23T00:00:00"/>
        <d v="2019-11-16T00:00:00"/>
        <d v="2019-11-18T00:00:00"/>
        <d v="2019-11-19T00:00:00"/>
        <d v="2019-11-20T00:00:00"/>
        <d v="2019-11-21T00:00:00"/>
        <d v="2019-11-22T00:00:00"/>
        <d v="2019-11-23T00:00:00"/>
        <d v="2019-12-16T00:00:00"/>
        <d v="2019-12-18T00:00:00"/>
        <d v="2019-12-19T00:00:00"/>
        <d v="2019-12-20T00:00:00"/>
        <d v="2019-12-21T00:00:00"/>
        <d v="2019-12-22T00:00:00"/>
        <d v="2019-12-23T00:00:00"/>
        <d v="2020-01-16T00:00:00"/>
        <d v="2020-01-18T00:00:00"/>
        <d v="2020-01-19T00:00:00"/>
        <d v="2020-01-20T00:00:00"/>
        <d v="2020-01-21T00:00:00"/>
        <d v="2020-01-22T00:00:00"/>
        <d v="2020-01-23T00:00:00"/>
        <d v="2020-02-16T00:00:00"/>
        <d v="2020-02-18T00:00:00"/>
        <d v="2020-02-19T00:00:00"/>
        <d v="2020-02-20T00:00:00"/>
        <d v="2020-02-21T00:00:00"/>
        <d v="2020-02-22T00:00:00"/>
        <d v="2020-02-23T00:00:00"/>
        <d v="2020-03-16T00:00:00"/>
        <d v="2020-03-18T00:00:00"/>
        <d v="2020-03-19T00:00:00"/>
        <d v="2020-03-20T00:00:00"/>
        <d v="2020-03-21T00:00:00"/>
        <d v="2020-03-22T00:00:00"/>
        <d v="2020-03-23T00:00:00"/>
        <d v="2020-04-16T00:00:00"/>
        <d v="2020-04-18T00:00:00"/>
        <d v="2020-04-19T00:00:00"/>
        <d v="2020-04-20T00:00:00"/>
        <d v="2020-04-21T00:00:00"/>
        <d v="2020-04-22T00:00:00"/>
        <d v="2020-04-23T00:00:00"/>
        <d v="2020-05-16T00:00:00"/>
        <d v="2020-05-18T00:00:00"/>
        <d v="2020-05-19T00:00:00"/>
        <d v="2020-05-20T00:00:00"/>
        <d v="2020-05-21T00:00:00"/>
        <d v="2020-05-22T00:00:00"/>
        <d v="2020-05-23T00:00:00"/>
        <d v="2020-06-16T00:00:00"/>
        <d v="2020-06-18T00:00:00"/>
        <d v="2020-06-19T00:00:00"/>
        <d v="2020-06-20T00:00:00"/>
        <d v="2020-06-21T00:00:00"/>
        <d v="2020-06-22T00:00:00"/>
        <d v="2020-06-23T00:00:00"/>
        <d v="2020-07-16T00:00:00"/>
        <d v="2020-07-18T00:00:00"/>
        <d v="2020-07-19T00:00:00"/>
        <d v="2020-07-20T00:00:00"/>
        <d v="2020-07-21T00:00:00"/>
        <d v="2020-07-22T00:00:00"/>
        <d v="2020-07-23T00:00:00"/>
        <d v="2020-08-16T00:00:00"/>
        <d v="2020-08-18T00:00:00"/>
        <d v="2020-08-19T00:00:00"/>
        <d v="2020-08-20T00:00:00"/>
        <d v="2020-08-21T00:00:00"/>
        <d v="2020-08-22T00:00:00"/>
        <d v="2020-08-23T00:00:00"/>
        <d v="2020-09-16T00:00:00"/>
        <d v="2020-09-18T00:00:00"/>
        <d v="2020-09-19T00:00:00"/>
        <d v="2020-09-20T00:00:00"/>
        <d v="2020-09-21T00:00:00"/>
        <d v="2020-09-22T00:00:00"/>
        <d v="2020-09-23T00:00:00"/>
        <d v="2020-10-16T00:00:00"/>
        <d v="2020-10-18T00:00:00"/>
        <d v="2020-10-19T00:00:00"/>
        <d v="2020-10-20T00:00:00"/>
        <d v="2020-10-21T00:00:00"/>
        <d v="2020-10-22T00:00:00"/>
        <d v="2020-10-23T00:00:00"/>
        <d v="2020-11-16T00:00:00"/>
        <d v="2020-11-18T00:00:00"/>
        <d v="2020-11-19T00:00:00"/>
        <d v="2020-11-20T00:00:00"/>
        <d v="2020-11-21T00:00:00"/>
        <d v="2020-11-22T00:00:00"/>
        <d v="2020-11-23T00:00:00"/>
        <d v="2020-12-16T00:00:00"/>
        <d v="2020-12-18T00:00:00"/>
        <d v="2020-12-19T00:00:00"/>
        <d v="2020-12-20T00:00:00"/>
        <d v="2020-12-21T00:00:00"/>
        <d v="2020-12-22T00:00:00"/>
        <d v="2020-12-23T00:00:00"/>
        <d v="2021-01-16T00:00:00"/>
        <d v="2021-01-18T00:00:00"/>
        <d v="2021-01-19T00:00:00"/>
        <d v="2021-01-20T00:00:00"/>
        <d v="2021-01-21T00:00:00"/>
        <d v="2021-01-22T00:00:00"/>
        <d v="2021-01-23T00:00:00"/>
        <d v="2021-02-16T00:00:00"/>
        <d v="2021-02-18T00:00:00"/>
        <d v="2021-02-19T00:00:00"/>
        <d v="2021-02-20T00:00:00"/>
        <d v="2021-02-21T00:00:00"/>
        <d v="2021-02-22T00:00:00"/>
        <d v="2021-02-23T00:00:00"/>
        <d v="2021-03-16T00:00:00"/>
        <d v="2021-03-18T00:00:00"/>
        <d v="2021-03-19T00:00:00"/>
        <d v="2021-03-20T00:00:00"/>
        <d v="2021-03-21T00:00:00"/>
        <d v="2021-03-22T00:00:00"/>
        <d v="2021-03-23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5-16T00:00:00"/>
        <d v="2021-05-18T00:00:00"/>
        <d v="2021-05-19T00:00:00"/>
        <d v="2021-05-20T00:00:00"/>
        <d v="2021-05-21T00:00:00"/>
        <d v="2021-05-22T00:00:00"/>
        <d v="2021-05-23T00:00:00"/>
        <d v="2021-06-16T00:00:00"/>
        <d v="2021-06-18T00:00:00"/>
        <d v="2021-06-19T00:00:00"/>
        <d v="2021-06-20T00:00:00"/>
        <d v="2021-06-21T00:00:00"/>
        <d v="2021-06-22T00:00:00"/>
        <d v="2021-06-23T00:00:00"/>
        <d v="2021-07-16T00:00:00"/>
        <d v="2021-07-18T00:00:00"/>
        <d v="2021-07-19T00:00:00"/>
        <d v="2021-07-20T00:00:00"/>
        <d v="2021-07-21T00:00:00"/>
        <d v="2021-07-22T00:00:00"/>
        <d v="2021-07-23T00:00:00"/>
        <d v="2021-08-16T00:00:00"/>
        <d v="2021-08-18T00:00:00"/>
        <d v="2021-08-19T00:00:00"/>
        <d v="2021-08-20T00:00:00"/>
        <d v="2021-08-21T00:00:00"/>
        <d v="2021-08-22T00:00:00"/>
        <d v="2021-08-23T00:00:00"/>
        <d v="2021-09-16T00:00:00"/>
        <d v="2021-09-18T00:00:00"/>
        <d v="2021-09-19T00:00:00"/>
        <d v="2021-09-20T00:00:00"/>
        <d v="2021-09-21T00:00:00"/>
        <d v="2021-09-22T00:00:00"/>
        <d v="2021-09-23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1-16T00:00:00"/>
        <d v="2021-11-18T00:00:00"/>
        <d v="2021-11-19T00:00:00"/>
        <d v="2021-11-20T00:00:00"/>
        <d v="2021-11-21T00:00:00"/>
        <d v="2021-11-22T00:00:00"/>
        <d v="2021-11-23T00:00:00"/>
        <d v="2021-12-16T00:00:00"/>
        <d v="2021-12-18T00:00:00"/>
        <d v="2021-12-19T00:00:00"/>
        <d v="2021-12-20T00:00:00"/>
        <d v="2021-12-21T00:00:00"/>
        <d v="2021-12-22T00:00:00"/>
        <d v="2021-12-23T00:00:00"/>
      </sharedItems>
      <fieldGroup par="105" base="0">
        <rangePr groupBy="months" startDate="2010-01-16T00:00:00" endDate="2021-12-24T00:00:00"/>
        <groupItems count="14">
          <s v="&lt;16/01/201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4/12/2021"/>
        </groupItems>
      </fieldGroup>
    </cacheField>
    <cacheField name="UF" numFmtId="0">
      <sharedItems/>
    </cacheField>
    <cacheField name="RECEITA" numFmtId="0">
      <sharedItems count="8">
        <s v="CFEM"/>
        <s v="FEP"/>
        <s v="FPM"/>
        <s v="ICMS"/>
        <s v="IPI"/>
        <s v="IPVA"/>
        <s v="CFEM AFETADOS"/>
        <s v="ITR" u="1"/>
      </sharedItems>
    </cacheField>
    <cacheField name="DolarComercial" numFmtId="166">
      <sharedItems containsSemiMixedTypes="0" containsString="0" containsNumber="1" minValue="1.5639000000000001" maxValue="5.6513999999999998"/>
    </cacheField>
    <cacheField name="ICMS" numFmtId="0">
      <sharedItems containsSemiMixedTypes="0" containsString="0" containsNumber="1" minValue="105622079.85000001" maxValue="701660118.67999995"/>
    </cacheField>
    <cacheField name="ICMS_DIV_ATIV_TRIB" numFmtId="0">
      <sharedItems containsSemiMixedTypes="0" containsString="0" containsNumber="1" minValue="11836.329999999998" maxValue="23292084.670000002"/>
    </cacheField>
    <cacheField name="ICMS_TOTAL" numFmtId="0">
      <sharedItems containsSemiMixedTypes="0" containsString="0" containsNumber="1" containsInteger="1" minValue="212775152" maxValue="991229983"/>
    </cacheField>
    <cacheField name="ST_EXTERNO" numFmtId="0">
      <sharedItems containsSemiMixedTypes="0" containsString="0" containsNumber="1" minValue="28155048.499999996" maxValue="163315515.17000002"/>
    </cacheField>
    <cacheField name="ST_INTERNO" numFmtId="0">
      <sharedItems containsSemiMixedTypes="0" containsString="0" containsNumber="1" minValue="10372036.320000002" maxValue="217006984.81"/>
    </cacheField>
    <cacheField name="ICMS_SIMP_NACIO" numFmtId="0">
      <sharedItems containsSemiMixedTypes="0" containsString="0" containsNumber="1" minValue="671170.4" maxValue="30264027.750000004"/>
    </cacheField>
    <cacheField name="IPVA" numFmtId="0">
      <sharedItems containsSemiMixedTypes="0" containsString="0" containsNumber="1" containsInteger="1" minValue="4136329" maxValue="114017557"/>
    </cacheField>
    <cacheField name="  ICMS_STS_TRANSPORTE" numFmtId="167">
      <sharedItems containsSemiMixedTypes="0" containsString="0" containsNumber="1" containsInteger="1" minValue="3789547" maxValue="76103970"/>
    </cacheField>
    <cacheField name="  ICMS_STS_COMUNICACAO" numFmtId="167">
      <sharedItems containsSemiMixedTypes="0" containsString="0" containsNumber="1" containsInteger="1" minValue="25581069" maxValue="84454207"/>
    </cacheField>
    <cacheField name="  ICMS_STC_VAREJISTA" numFmtId="167">
      <sharedItems containsSemiMixedTypes="0" containsString="0" containsNumber="1" containsInteger="1" minValue="26437273" maxValue="149763710"/>
    </cacheField>
    <cacheField name="  ICMS_STC_ATACADISTA" numFmtId="167">
      <sharedItems containsSemiMixedTypes="0" containsString="0" containsNumber="1" containsInteger="1" minValue="29699826" maxValue="174190672"/>
    </cacheField>
    <cacheField name="  ICMS_ST_OUTROS" numFmtId="167">
      <sharedItems containsSemiMixedTypes="0" containsString="0" containsNumber="1" containsInteger="1" minValue="1980797" maxValue="12493931"/>
    </cacheField>
    <cacheField name="  ICMS_Setor_SECUNDARIO" numFmtId="167">
      <sharedItems containsSemiMixedTypes="0" containsString="0" containsNumber="1" containsInteger="1" minValue="34416095" maxValue="147076414"/>
    </cacheField>
    <cacheField name="  ICMS_STC_VAREJISTA2" numFmtId="167">
      <sharedItems containsSemiMixedTypes="0" containsString="0" containsNumber="1" containsInteger="1" minValue="436157" maxValue="6801030"/>
    </cacheField>
    <cacheField name="  ICMS_STC_ATACADISTA2" numFmtId="167">
      <sharedItems containsSemiMixedTypes="0" containsString="0" containsNumber="1" containsInteger="1" minValue="5485819" maxValue="221700260"/>
    </cacheField>
    <cacheField name="  ICMS_ST_OUTROS2" numFmtId="167">
      <sharedItems containsSemiMixedTypes="0" containsString="0" containsNumber="1" containsInteger="1" minValue="21199296" maxValue="318154772"/>
    </cacheField>
    <cacheField name="  ICMS_Setor_SECUNDARIO2" numFmtId="167">
      <sharedItems containsSemiMixedTypes="0" containsString="0" containsNumber="1" containsInteger="1" minValue="16376800" maxValue="145001634"/>
    </cacheField>
    <cacheField name="  ICMS_Setor_PRIMARIO" numFmtId="167">
      <sharedItems containsSemiMixedTypes="0" containsString="0" containsNumber="1" containsInteger="1" minValue="436157" maxValue="6801030"/>
    </cacheField>
    <cacheField name="  ICMS_OUTRAS" numFmtId="167">
      <sharedItems containsSemiMixedTypes="0" containsString="0" containsNumber="1" containsInteger="1" minValue="5485819" maxValue="221700260"/>
    </cacheField>
    <cacheField name="  ICMS_PetroCombusLubr" numFmtId="167">
      <sharedItems containsSemiMixedTypes="0" containsString="0" containsNumber="1" containsInteger="1" minValue="21199296" maxValue="318154772"/>
    </cacheField>
    <cacheField name="  ICMS_ENERGIA" numFmtId="167">
      <sharedItems containsSemiMixedTypes="0" containsString="0" containsNumber="1" containsInteger="1" minValue="16376800" maxValue="145001634"/>
    </cacheField>
    <cacheField name="  ICMS_DivAtiva" numFmtId="167">
      <sharedItems containsSemiMixedTypes="0" containsString="0" containsNumber="1" containsInteger="1" minValue="11836" maxValue="23258592"/>
    </cacheField>
    <cacheField name="IGPM" numFmtId="167">
      <sharedItems containsSemiMixedTypes="0" containsString="0" containsNumber="1" minValue="-0.70648736130000001" maxValue="83.945276531800005"/>
    </cacheField>
    <cacheField name="IBC_Br" numFmtId="0">
      <sharedItems containsSemiMixedTypes="0" containsString="0" containsNumber="1" minValue="118.53" maxValue="152.13"/>
    </cacheField>
    <cacheField name="Exportacao" numFmtId="0">
      <sharedItems containsSemiMixedTypes="0" containsString="0" containsNumber="1" containsInteger="1" minValue="11024617489" maxValue="28257895138"/>
    </cacheField>
    <cacheField name="Importacao" numFmtId="0">
      <sharedItems containsSemiMixedTypes="0" containsString="0" containsNumber="1" containsInteger="1" minValue="10448566313" maxValue="23201590344"/>
    </cacheField>
    <cacheField name="EXP_MA" numFmtId="167">
      <sharedItems containsSemiMixedTypes="0" containsString="0" containsNumber="1" containsInteger="1" minValue="81763196" maxValue="496174222"/>
    </cacheField>
    <cacheField name="IMP_MA" numFmtId="167">
      <sharedItems containsSemiMixedTypes="0" containsString="0" containsNumber="1" containsInteger="1" minValue="62383725" maxValue="1259271312"/>
    </cacheField>
    <cacheField name="SalarioMinimo" numFmtId="0">
      <sharedItems containsSemiMixedTypes="0" containsString="0" containsNumber="1" containsInteger="1" minValue="510" maxValue="1100"/>
    </cacheField>
    <cacheField name="Reservas_Internacionais" numFmtId="0">
      <sharedItems containsSemiMixedTypes="0" containsString="0" containsNumber="1" minValue="428013423200" maxValue="2046959685600"/>
    </cacheField>
    <cacheField name="Taxa_SELIC_Periodo" numFmtId="0">
      <sharedItems containsSemiMixedTypes="0" containsString="0" containsNumber="1" minValue="1.9" maxValue="14.15"/>
    </cacheField>
    <cacheField name="INPC" numFmtId="0">
      <sharedItems containsSemiMixedTypes="0" containsString="0" containsNumber="1" minValue="-0.3" maxValue="1.51"/>
    </cacheField>
    <cacheField name="SINAP_Alto" numFmtId="0">
      <sharedItems containsSemiMixedTypes="0" containsString="0" containsNumber="1" minValue="0" maxValue="1549.3955555555499"/>
    </cacheField>
    <cacheField name="SINAP_Baixo" numFmtId="0">
      <sharedItems containsSemiMixedTypes="0" containsString="0" containsNumber="1" minValue="0" maxValue="1189.7394999999999"/>
    </cacheField>
    <cacheField name="SINAP_Mínimo" numFmtId="0">
      <sharedItems containsSemiMixedTypes="0" containsString="0" containsNumber="1" minValue="0" maxValue="1089.99047619047"/>
    </cacheField>
    <cacheField name="SINAP_Normal" numFmtId="0">
      <sharedItems containsSemiMixedTypes="0" containsString="0" containsNumber="1" minValue="0" maxValue="1364.0608"/>
    </cacheField>
    <cacheField name="TaxaDesocupados" numFmtId="0">
      <sharedItems containsSemiMixedTypes="0" containsString="0" containsNumber="1" minValue="4.7342837302397696" maxValue="14.908294980408201"/>
    </cacheField>
    <cacheField name="TaxaIPCA" numFmtId="0">
      <sharedItems containsSemiMixedTypes="0" containsString="0" containsNumber="1" minValue="0.62" maxValue="2.35"/>
    </cacheField>
    <cacheField name="IPP" numFmtId="0">
      <sharedItems containsSemiMixedTypes="0" containsString="0" containsNumber="1" minValue="-30.5" maxValue="106.91"/>
    </cacheField>
    <cacheField name="PercResSP_Nominal" numFmtId="0">
      <sharedItems containsSemiMixedTypes="0" containsString="0" containsNumber="1" minValue="-369.9" maxValue="0"/>
    </cacheField>
    <cacheField name="PercResSP_Primario" numFmtId="0">
      <sharedItems containsSemiMixedTypes="0" containsString="0" containsNumber="1" minValue="-254.88" maxValue="60.75"/>
    </cacheField>
    <cacheField name="Petóleo_Brent_Brasil" numFmtId="0">
      <sharedItems containsSemiMixedTypes="0" containsString="0" containsNumber="1" minValue="132.80000000000001" maxValue="12307.14"/>
    </cacheField>
    <cacheField name="POPULACAO" numFmtId="0">
      <sharedItems containsSemiMixedTypes="0" containsString="0" containsNumber="1" containsInteger="1" minValue="997098" maxValue="29942325"/>
    </cacheField>
    <cacheField name="CFEM_MA" numFmtId="0">
      <sharedItems containsSemiMixedTypes="0" containsString="0" containsNumber="1" minValue="78935.09" maxValue="71984730.780000001"/>
    </cacheField>
    <cacheField name="CFEM_Total" numFmtId="0">
      <sharedItems containsSemiMixedTypes="0" containsString="0" containsNumber="1" minValue="54934514.270000003" maxValue="33425468937"/>
    </cacheField>
    <cacheField name="CFEM_Municipio" numFmtId="0">
      <sharedItems containsSemiMixedTypes="0" containsString="0" containsNumber="1" minValue="6126.17" maxValue="17143500.420000002"/>
    </cacheField>
    <cacheField name="VeiculosPgtoIPVA" numFmtId="0">
      <sharedItems containsSemiMixedTypes="0" containsString="0" containsNumber="1" containsInteger="1" minValue="0" maxValue="1624104"/>
    </cacheField>
    <cacheField name="PIB_MensalBrasil" numFmtId="0">
      <sharedItems containsSemiMixedTypes="0" containsString="0" containsNumber="1" containsInteger="1" minValue="0" maxValue="19700000000000"/>
    </cacheField>
    <cacheField name="EXPORT_SLZ_TOTAL" numFmtId="0">
      <sharedItems containsSemiMixedTypes="0" containsString="0" containsNumber="1" containsInteger="1" minValue="57292497" maxValue="6620356476"/>
    </cacheField>
    <cacheField name="EXPT_SLZ_ProdIndQuim" numFmtId="0">
      <sharedItems containsSemiMixedTypes="0" containsString="0" containsNumber="1" containsInteger="1" minValue="17818672" maxValue="5881033566"/>
    </cacheField>
    <cacheField name="Coeficiente_IPM" numFmtId="0">
      <sharedItems containsSemiMixedTypes="0" containsString="0" containsNumber="1" minValue="37.798032399999997" maxValue="1097.64329"/>
    </cacheField>
    <cacheField name="AnimaisVivos" numFmtId="0">
      <sharedItems containsSemiMixedTypes="0" containsString="0" containsNumber="1" containsInteger="1" minValue="0" maxValue="332100000"/>
    </cacheField>
    <cacheField name="GordOleosAnimVeget" numFmtId="0">
      <sharedItems containsSemiMixedTypes="0" containsString="0" containsNumber="1" containsInteger="1" minValue="0" maxValue="237141"/>
    </cacheField>
    <cacheField name="InstrAparFoto" numFmtId="0">
      <sharedItems containsSemiMixedTypes="0" containsString="0" containsNumber="1" containsInteger="1" minValue="0" maxValue="1538622"/>
    </cacheField>
    <cacheField name="MadCarvVegObrMad" numFmtId="0">
      <sharedItems containsSemiMixedTypes="0" containsString="0" containsNumber="1" containsInteger="1" minValue="0" maxValue="207576"/>
    </cacheField>
    <cacheField name="MaqAparEletro" numFmtId="0">
      <sharedItems containsSemiMixedTypes="0" containsString="0" containsNumber="1" containsInteger="1" minValue="0" maxValue="16875000"/>
    </cacheField>
    <cacheField name="MatTransporte" numFmtId="0">
      <sharedItems containsSemiMixedTypes="0" containsString="0" containsNumber="1" containsInteger="1" minValue="0" maxValue="56700000"/>
    </cacheField>
    <cacheField name="MatTexteis" numFmtId="0">
      <sharedItems containsSemiMixedTypes="0" containsString="0" containsNumber="1" containsInteger="1" minValue="0" maxValue="316764"/>
    </cacheField>
    <cacheField name="MercdProdDiv" numFmtId="0">
      <sharedItems containsSemiMixedTypes="0" containsString="0" containsNumber="1" containsInteger="1" minValue="0" maxValue="82053"/>
    </cacheField>
    <cacheField name="ObrPedGesCimCerVid" numFmtId="0">
      <sharedItems containsSemiMixedTypes="0" containsString="0" containsNumber="1" containsInteger="1" minValue="0" maxValue="118422"/>
    </cacheField>
    <cacheField name="MetaisCcomuns" numFmtId="0">
      <sharedItems containsSemiMixedTypes="0" containsString="0" containsNumber="1" containsInteger="1" minValue="0" maxValue="1481809410"/>
    </cacheField>
    <cacheField name="Orçado" numFmtId="0">
      <sharedItems containsSemiMixedTypes="0" containsString="0" containsNumber="1" minValue="0" maxValue="1973046844"/>
    </cacheField>
    <cacheField name="PastMadCelulo" numFmtId="0">
      <sharedItems containsSemiMixedTypes="0" containsString="0" containsNumber="1" containsInteger="1" minValue="0" maxValue="397440"/>
    </cacheField>
    <cacheField name="PelCourBolsas" numFmtId="0">
      <sharedItems containsSemiMixedTypes="0" containsString="0" containsNumber="1" containsInteger="1" minValue="0" maxValue="35181"/>
    </cacheField>
    <cacheField name="PlastBorracha" numFmtId="0">
      <sharedItems containsSemiMixedTypes="0" containsString="0" containsNumber="1" containsInteger="1" minValue="0" maxValue="220563"/>
    </cacheField>
    <cacheField name="Prod_InduAlim" numFmtId="0">
      <sharedItems containsSemiMixedTypes="0" containsString="0" containsNumber="1" containsInteger="1" minValue="0" maxValue="54847206"/>
    </cacheField>
    <cacheField name="Prod_Minerais" numFmtId="0">
      <sharedItems containsSemiMixedTypes="0" containsString="0" containsNumber="1" containsInteger="1" minValue="0" maxValue="2559785679"/>
    </cacheField>
    <cacheField name="Prod_ReinoVegetal" numFmtId="0">
      <sharedItems containsSemiMixedTypes="0" containsString="0" containsNumber="1" containsInteger="1" minValue="0" maxValue="728020062"/>
    </cacheField>
    <cacheField name="TransacoesEspeciais" numFmtId="0">
      <sharedItems containsSemiMixedTypes="0" containsString="0" containsNumber="1" containsInteger="1" minValue="0" maxValue="238751361"/>
    </cacheField>
    <cacheField name="Gasolina_Brasil" numFmtId="0">
      <sharedItems containsSemiMixedTypes="0" containsString="0" containsNumber="1" minValue="0" maxValue="171.18"/>
    </cacheField>
    <cacheField name="Ajustes_MA_Munic" numFmtId="0">
      <sharedItems containsSemiMixedTypes="0" containsString="0" containsNumber="1" minValue="-36944.1" maxValue="17639.91"/>
    </cacheField>
    <cacheField name="Divida_Liquida_Gov_MA" numFmtId="0">
      <sharedItems containsSemiMixedTypes="0" containsString="0" containsNumber="1" minValue="0" maxValue="222182.46"/>
    </cacheField>
    <cacheField name="Divida_Liquida_MA_Munic" numFmtId="0">
      <sharedItems containsSemiMixedTypes="0" containsString="0" containsNumber="1" minValue="0" maxValue="198100.35"/>
    </cacheField>
    <cacheField name="Divida_Liquida_Sao_Luis_MA" numFmtId="0">
      <sharedItems containsSemiMixedTypes="0" containsString="0" containsNumber="1" minValue="-10001.879999999999" maxValue="0"/>
    </cacheField>
    <cacheField name="Divida_Liuida_MA_exceto_capital" numFmtId="0">
      <sharedItems containsSemiMixedTypes="0" containsString="0" containsNumber="1" minValue="-30680.37" maxValue="0"/>
    </cacheField>
    <cacheField name="Financ_MA_Munic_Juros_Nominais" numFmtId="0">
      <sharedItems containsSemiMixedTypes="0" containsString="0" containsNumber="1" minValue="-2763.45" maxValue="6517.8"/>
    </cacheField>
    <cacheField name="Financ_MA_Munic_Result_Primario" numFmtId="0">
      <sharedItems containsSemiMixedTypes="0" containsString="0" containsNumber="1" minValue="-34349.67" maxValue="28138.59"/>
    </cacheField>
    <cacheField name="Financ_MA_Munic_Result_Nominal" numFmtId="0">
      <sharedItems containsSemiMixedTypes="0" containsString="0" containsNumber="1" minValue="-32172.12" maxValue="28955.61"/>
    </cacheField>
    <cacheField name="PerPopulacaoUF" numFmtId="0">
      <sharedItems containsSemiMixedTypes="0" containsString="0" containsNumber="1" minValue="7.7299999999999994E-2" maxValue="4.1803999999999997"/>
    </cacheField>
    <cacheField name="CalcChapArtFloresArtif" numFmtId="0">
      <sharedItems containsSemiMixedTypes="0" containsString="0" containsNumber="1" containsInteger="1" minValue="0" maxValue="60966"/>
    </cacheField>
    <cacheField name="ICMS_DIV_ATI_TRIB_Municipios" numFmtId="0">
      <sharedItems containsSemiMixedTypes="0" containsString="0" containsNumber="1" minValue="0" maxValue="549333218.5"/>
    </cacheField>
    <cacheField name="ICMS_Municipios" numFmtId="0">
      <sharedItems containsSemiMixedTypes="0" containsString="0" containsNumber="1" minValue="0" maxValue="13533670325"/>
    </cacheField>
    <cacheField name="IPVA_Municipios" numFmtId="0">
      <sharedItems containsSemiMixedTypes="0" containsString="0" containsNumber="1" minValue="0" maxValue="125963648.09999999"/>
    </cacheField>
    <cacheField name="TOTAL_Arrec_Municipíos" numFmtId="0">
      <sharedItems containsSemiMixedTypes="0" containsString="0" containsNumber="1" minValue="0" maxValue="13641155361"/>
    </cacheField>
    <cacheField name="PedrasPreciosas" numFmtId="0">
      <sharedItems containsSemiMixedTypes="0" containsString="0" containsNumber="1" containsInteger="1" minValue="0" maxValue="972"/>
    </cacheField>
    <cacheField name="Receita_Arrec_ICMS_MA" numFmtId="0">
      <sharedItems containsSemiMixedTypes="0" containsString="0" containsNumber="1" containsInteger="1" minValue="0" maxValue="18732870"/>
    </cacheField>
    <cacheField name="Receita_Transf_Uniao_MA" numFmtId="0">
      <sharedItems containsSemiMixedTypes="0" containsString="0" containsNumber="1" containsInteger="1" minValue="0" maxValue="45538389"/>
    </cacheField>
    <cacheField name="FtPOPULACAO" numFmtId="0">
      <sharedItems/>
    </cacheField>
    <cacheField name="Per_EntreCapitais" numFmtId="0">
      <sharedItems/>
    </cacheField>
    <cacheField name="Coef_CIFPM_SLZ" numFmtId="0">
      <sharedItems containsMixedTypes="1" containsNumber="1" containsInteger="1" minValue="1430084700000000" maxValue="1.45411469999999E+16"/>
    </cacheField>
    <cacheField name="RndPrCap_Mun" numFmtId="0">
      <sharedItems containsMixedTypes="1" containsNumber="1" containsInteger="1" minValue="0" maxValue="6.217533E+16"/>
    </cacheField>
    <cacheField name="VA_BrtAgro" numFmtId="0">
      <sharedItems containsMixedTypes="1" containsNumber="1" containsInteger="1" minValue="0" maxValue="5.6983976549999904E+16"/>
    </cacheField>
    <cacheField name="VA_BrtAdm" numFmtId="0">
      <sharedItems containsMixedTypes="1" containsNumber="1" containsInteger="1" minValue="0" maxValue="7.8478539881399904E+16"/>
    </cacheField>
    <cacheField name="VA_BrtIndust" numFmtId="0">
      <sharedItems containsMixedTypes="1" containsNumber="1" containsInteger="1" minValue="0" maxValue="2.25187176810599E+16"/>
    </cacheField>
    <cacheField name="VA_BrtServExclAdm" numFmtId="0">
      <sharedItems containsMixedTypes="1" containsNumber="1" containsInteger="1" minValue="0" maxValue="4.591727905149E+16"/>
    </cacheField>
    <cacheField name="VA_BrtTotal" numFmtId="0">
      <sharedItems containsMixedTypes="1" containsNumber="1" containsInteger="1" minValue="0" maxValue="5.913593153766E+16"/>
    </cacheField>
    <cacheField name="VA_ImpostosProd_" numFmtId="0">
      <sharedItems containsMixedTypes="1" containsNumber="1" containsInteger="1" minValue="0" maxValue="1.989219361158E+16"/>
    </cacheField>
    <cacheField name="FtInvRndPrCap_Mun" numFmtId="0">
      <sharedItems containsMixedTypes="1" containsNumber="1" containsInteger="1" minValue="0" maxValue="1.08E+16"/>
    </cacheField>
    <cacheField name="PrcInvRndPrCpMn" numFmtId="0">
      <sharedItems containsSemiMixedTypes="0" containsString="0" containsNumber="1" containsInteger="1" minValue="0" maxValue="1.00007999999999E+16"/>
    </cacheField>
    <cacheField name="Realizado" numFmtId="0">
      <sharedItems containsSemiMixedTypes="0" containsString="0" containsNumber="1" minValue="3656.13" maxValue="180669438.90000001"/>
    </cacheField>
    <cacheField name="Trimestres" numFmtId="0" databaseField="0">
      <fieldGroup base="0">
        <rangePr groupBy="quarters" startDate="2010-01-16T00:00:00" endDate="2021-12-24T00:00:00"/>
        <groupItems count="6">
          <s v="&lt;16/01/2010"/>
          <s v="Trim1"/>
          <s v="Trim2"/>
          <s v="Trim3"/>
          <s v="Trim4"/>
          <s v="&gt;24/12/2021"/>
        </groupItems>
      </fieldGroup>
    </cacheField>
    <cacheField name="Anos" numFmtId="0" databaseField="0">
      <fieldGroup base="0">
        <rangePr groupBy="years" startDate="2010-01-16T00:00:00" endDate="2021-12-24T00:00:00"/>
        <groupItems count="14">
          <s v="&lt;16/0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24/1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vania dos Santos Ferreira" refreshedDate="44953.596020138888" createdVersion="8" refreshedVersion="8" minRefreshableVersion="3" recordCount="1003" xr:uid="{51CBF66D-3CD9-459E-B4B9-765A368DA6BA}">
  <cacheSource type="worksheet">
    <worksheetSource ref="A7:BD1010" sheet="IPI EXPORT" r:id="rId2"/>
  </cacheSource>
  <cacheFields count="58">
    <cacheField name="ANO" numFmtId="1">
      <sharedItems containsMixedTypes="1" containsNumber="1" containsInteger="1" minValue="1900" maxValue="2023" count="39">
        <n v="2023"/>
        <s v="IPCA-23"/>
        <s v="IPCA-22"/>
        <n v="2022"/>
        <s v="IPCA-21"/>
        <n v="2021"/>
        <s v="IPCA-20"/>
        <n v="2020"/>
        <s v="IPCA-19"/>
        <n v="2019"/>
        <s v="IPCA-18"/>
        <n v="2018"/>
        <s v="IPCA-17"/>
        <n v="2017"/>
        <s v="IPCA-16"/>
        <n v="2016"/>
        <s v="IPCA-15"/>
        <n v="2015"/>
        <s v="IPCA-14"/>
        <n v="2014"/>
        <s v="IPCA-13"/>
        <n v="2013"/>
        <s v="IPCA-12"/>
        <n v="2012"/>
        <s v="IPCA-11"/>
        <n v="2011"/>
        <s v="IPCA-10"/>
        <n v="2010"/>
        <s v="IPCA-09"/>
        <n v="2009"/>
        <s v="IPCA-08"/>
        <n v="2008"/>
        <s v="IPCA-07"/>
        <n v="2007"/>
        <s v="IPCA-06"/>
        <n v="2006"/>
        <s v="IPCA-05"/>
        <n v="2005"/>
        <n v="1900"/>
      </sharedItems>
    </cacheField>
    <cacheField name="DIA" numFmtId="0">
      <sharedItems containsString="0" containsBlank="1" containsNumber="1" containsInteger="1" minValue="1" maxValue="31"/>
    </cacheField>
    <cacheField name="MÊS" numFmtId="0">
      <sharedItems count="12">
        <s v="DEZ"/>
        <s v="NOV"/>
        <s v="OUT"/>
        <s v="SET"/>
        <s v="AGO"/>
        <s v="JUL"/>
        <s v="JUN"/>
        <s v="MAI"/>
        <s v="ABR"/>
        <s v="MAR"/>
        <s v="FEV"/>
        <s v="JAN"/>
      </sharedItems>
    </cacheField>
    <cacheField name="ÍNDICE" numFmtId="170">
      <sharedItems containsString="0" containsBlank="1" containsNumber="1" minValue="30.818670999999998" maxValue="51.267445000000002"/>
    </cacheField>
    <cacheField name="DATA" numFmtId="171">
      <sharedItems containsNonDate="0" containsDate="1" containsString="0" containsBlank="1" minDate="2005-01-10T00:00:00" maxDate="2023-12-29T00:00:00" count="889">
        <d v="2023-12-28T00:00:00"/>
        <d v="2023-12-20T00:00:00"/>
        <d v="2023-12-08T00:00:00"/>
        <d v="2023-11-30T00:00:00"/>
        <d v="2023-11-20T00:00:00"/>
        <d v="2023-11-10T00:00:00"/>
        <d v="2023-10-31T00:00:00"/>
        <d v="2023-10-30T00:00:00"/>
        <d v="2023-10-20T00:00:00"/>
        <d v="2023-10-10T00:00:00"/>
        <d v="2023-09-30T00:00:00"/>
        <d v="2023-09-29T00:00:00"/>
        <d v="2023-09-20T00:00:00"/>
        <d v="2023-09-08T00:00:00"/>
        <d v="2023-08-31T00:00:00"/>
        <d v="2023-08-30T00:00:00"/>
        <d v="2023-08-18T00:00:00"/>
        <d v="2023-08-10T00:00:00"/>
        <d v="2023-07-31T00:00:00"/>
        <d v="2023-07-28T00:00:00"/>
        <d v="2023-07-20T00:00:00"/>
        <d v="2023-07-10T00:00:00"/>
        <d v="2023-06-30T00:00:00"/>
        <d v="2023-06-20T00:00:00"/>
        <d v="2023-06-09T00:00:00"/>
        <d v="2023-05-31T00:00:00"/>
        <d v="2023-05-30T00:00:00"/>
        <d v="2023-05-19T00:00:00"/>
        <d v="2023-05-10T00:00:00"/>
        <d v="2023-04-30T00:00:00"/>
        <d v="2023-04-28T00:00:00"/>
        <d v="2023-04-20T00:00:00"/>
        <d v="2023-04-10T00:00:00"/>
        <d v="2023-03-31T00:00:00"/>
        <d v="2023-03-30T00:00:00"/>
        <d v="2023-03-20T00:00:00"/>
        <d v="2023-03-10T00:00:00"/>
        <d v="2023-02-28T00:00:00"/>
        <d v="2023-02-17T00:00:00"/>
        <d v="2023-02-10T00:00:00"/>
        <d v="2023-01-31T00:00:00"/>
        <d v="2023-01-30T00:00:00"/>
        <d v="2023-01-20T00:00:00"/>
        <d v="2023-01-10T00:00:00"/>
        <d v="2022-12-31T00:00:00"/>
        <d v="2022-12-29T00:00:00"/>
        <d v="2022-12-20T00:00:00"/>
        <d v="2022-12-10T00:00:00"/>
        <d v="2022-11-30T00:00:00"/>
        <d v="2022-11-18T00:00:00"/>
        <d v="2022-11-10T00:00:00"/>
        <d v="2022-10-31T00:00:00"/>
        <d v="2022-10-28T00:00:00"/>
        <d v="2022-10-20T00:00:00"/>
        <d v="2022-10-10T00:00:00"/>
        <d v="2022-09-30T00:00:00"/>
        <d v="2022-09-20T00:00:00"/>
        <d v="2022-09-09T00:00:00"/>
        <d v="2022-08-31T00:00:00"/>
        <d v="2022-08-30T00:00:00"/>
        <d v="2022-08-20T00:00:00"/>
        <d v="2022-08-10T00:00:00"/>
        <d v="2022-07-31T00:00:00"/>
        <d v="2022-07-30T00:00:00"/>
        <d v="2022-07-20T00:00:00"/>
        <d v="2022-07-08T00:00:00"/>
        <d v="2022-06-30T00:00:00"/>
        <d v="2022-06-20T00:00:00"/>
        <d v="2022-06-10T00:00:00"/>
        <d v="2022-05-31T00:00:00"/>
        <d v="2022-05-30T00:00:00"/>
        <d v="2022-05-20T00:00:00"/>
        <d v="2022-05-10T00:00:00"/>
        <d v="2022-04-30T00:00:00"/>
        <d v="2022-04-29T00:00:00"/>
        <d v="2022-04-20T00:00:00"/>
        <d v="2022-04-08T00:00:00"/>
        <d v="2022-03-31T00:00:00"/>
        <d v="2022-03-30T00:00:00"/>
        <d v="2022-03-18T00:00:00"/>
        <d v="2022-03-10T00:00:00"/>
        <d v="2022-02-28T00:00:00"/>
        <d v="2022-02-25T00:00:00"/>
        <d v="2022-02-18T00:00:00"/>
        <d v="2022-02-10T00:00:00"/>
        <d v="2022-01-31T00:00:00"/>
        <d v="2022-01-28T00:00:00"/>
        <d v="2022-01-20T00:00:00"/>
        <d v="2022-01-10T00:00:00"/>
        <d v="2021-12-31T00:00:00"/>
        <d v="2021-12-30T00:00:00"/>
        <d v="2021-12-20T00:00:00"/>
        <d v="2021-12-10T00:00:00"/>
        <d v="2021-11-30T00:00:00"/>
        <d v="2021-11-19T00:00:00"/>
        <d v="2021-11-10T00:00:00"/>
        <d v="2021-10-31T00:00:00"/>
        <d v="2021-10-29T00:00:00"/>
        <d v="2021-10-20T00:00:00"/>
        <d v="2021-10-08T00:00:00"/>
        <d v="2021-09-30T00:00:00"/>
        <d v="2021-09-20T00:00:00"/>
        <d v="2021-09-10T00:00:00"/>
        <d v="2021-08-31T00:00:00"/>
        <d v="2021-08-30T00:00:00"/>
        <d v="2021-08-20T00:00:00"/>
        <d v="2021-08-10T00:00:00"/>
        <d v="2021-07-31T00:00:00"/>
        <d v="2021-07-30T00:00:00"/>
        <d v="2021-07-20T00:00:00"/>
        <d v="2021-07-09T00:00:00"/>
        <d v="2021-06-30T00:00:00"/>
        <d v="2021-06-18T00:00:00"/>
        <d v="2021-06-10T00:00:00"/>
        <d v="2021-05-31T00:00:00"/>
        <d v="2021-05-28T00:00:00"/>
        <d v="2021-05-20T00:00:00"/>
        <d v="2021-05-10T00:00:00"/>
        <d v="2021-04-30T00:00:00"/>
        <d v="2021-04-20T00:00:00"/>
        <d v="2021-04-09T00:00:00"/>
        <d v="2021-03-31T00:00:00"/>
        <d v="2021-03-30T00:00:00"/>
        <d v="2021-03-19T00:00:00"/>
        <d v="2021-03-10T00:00:00"/>
        <d v="2021-02-28T00:00:00"/>
        <d v="2021-02-26T00:00:00"/>
        <d v="2021-02-19T00:00:00"/>
        <d v="2021-02-10T00:00:00"/>
        <d v="2021-01-31T00:00:00"/>
        <d v="2021-01-29T00:00:00"/>
        <d v="2021-01-20T00:00:00"/>
        <d v="2021-01-08T00:00:00"/>
        <d v="2020-12-31T00:00:00"/>
        <d v="2020-12-30T00:00:00"/>
        <d v="2020-12-18T00:00:00"/>
        <d v="2020-12-10T00:00:00"/>
        <d v="2020-11-30T00:00:00"/>
        <d v="2020-11-20T00:00:00"/>
        <d v="2020-11-10T00:00:00"/>
        <d v="2020-10-31T00:00:00"/>
        <d v="2020-10-30T00:00:00"/>
        <d v="2020-10-20T00:00:00"/>
        <d v="2020-10-09T00:00:00"/>
        <d v="2020-09-30T00:00:00"/>
        <d v="2020-09-18T00:00:00"/>
        <d v="2020-09-10T00:00:00"/>
        <d v="2020-08-31T00:00:00"/>
        <d v="2020-08-28T00:00:00"/>
        <d v="2020-08-20T00:00:00"/>
        <d v="2020-08-10T00:00:00"/>
        <d v="2020-07-31T00:00:00"/>
        <d v="2020-07-30T00:00:00"/>
        <d v="2020-07-20T00:00:00"/>
        <d v="2020-07-10T00:00:00"/>
        <d v="2020-06-30T00:00:00"/>
        <d v="2020-06-19T00:00:00"/>
        <d v="2020-06-10T00:00:00"/>
        <d v="2020-05-31T00:00:00"/>
        <d v="2020-05-29T00:00:00"/>
        <d v="2020-05-20T00:00:00"/>
        <d v="2020-05-08T00:00:00"/>
        <d v="2020-04-30T00:00:00"/>
        <d v="2020-04-20T00:00:00"/>
        <d v="2020-04-09T00:00:00"/>
        <d v="2020-03-31T00:00:00"/>
        <d v="2020-03-30T00:00:00"/>
        <d v="2020-03-20T00:00:00"/>
        <d v="2020-03-10T00:00:00"/>
        <d v="2020-02-29T00:00:00"/>
        <d v="2020-02-28T00:00:00"/>
        <d v="2020-02-20T00:00:00"/>
        <d v="2020-02-10T00:00:00"/>
        <d v="2020-01-31T00:00:00"/>
        <d v="2020-01-30T00:00:00"/>
        <d v="2020-01-20T00:00:00"/>
        <d v="2020-01-10T00:00:00"/>
        <d v="2019-12-31T00:00:00"/>
        <d v="2019-12-30T00:00:00"/>
        <d v="2019-12-20T00:00:00"/>
        <d v="2019-12-10T00:00:00"/>
        <d v="2019-11-30T00:00:00"/>
        <d v="2019-11-29T00:00:00"/>
        <d v="2019-11-20T00:00:00"/>
        <d v="2019-11-08T00:00:00"/>
        <d v="2019-10-31T00:00:00"/>
        <d v="2019-10-30T00:00:00"/>
        <d v="2019-10-18T00:00:00"/>
        <d v="2019-10-10T00:00:00"/>
        <d v="2019-09-30T00:00:00"/>
        <d v="2019-09-20T00:00:00"/>
        <d v="2019-09-10T00:00:00"/>
        <d v="2019-08-31T00:00:00"/>
        <d v="2019-08-30T00:00:00"/>
        <d v="2019-08-20T00:00:00"/>
        <d v="2019-08-09T00:00:00"/>
        <d v="2019-07-31T00:00:00"/>
        <d v="2019-07-30T00:00:00"/>
        <d v="2019-07-19T00:00:00"/>
        <d v="2019-07-10T00:00:00"/>
        <d v="2019-06-30T00:00:00"/>
        <d v="2019-06-28T00:00:00"/>
        <d v="2019-06-19T00:00:00"/>
        <d v="2019-06-10T00:00:00"/>
        <d v="2019-05-31T00:00:00"/>
        <d v="2019-05-30T00:00:00"/>
        <d v="2019-05-20T00:00:00"/>
        <d v="2019-05-10T00:00:00"/>
        <d v="2019-04-30T00:00:00"/>
        <d v="2019-04-18T00:00:00"/>
        <d v="2019-04-10T00:00:00"/>
        <d v="2019-03-31T00:00:00"/>
        <d v="2019-03-29T00:00:00"/>
        <d v="2019-03-20T00:00:00"/>
        <d v="2019-03-08T00:00:00"/>
        <d v="2019-02-28T00:00:00"/>
        <d v="2019-02-20T00:00:00"/>
        <d v="2019-02-08T00:00:00"/>
        <d v="2019-01-31T00:00:00"/>
        <d v="2019-01-30T00:00:00"/>
        <d v="2019-01-18T00:00:00"/>
        <d v="2019-01-10T00:00:00"/>
        <d v="2018-12-31T00:00:00"/>
        <d v="2018-12-28T00:00:00"/>
        <d v="2018-12-20T00:00:00"/>
        <d v="2018-12-10T00:00:00"/>
        <d v="2018-11-30T00:00:00"/>
        <d v="2018-11-20T00:00:00"/>
        <d v="2018-11-09T00:00:00"/>
        <d v="2018-10-31T00:00:00"/>
        <d v="2018-10-30T00:00:00"/>
        <d v="2018-10-19T00:00:00"/>
        <d v="2018-10-10T00:00:00"/>
        <d v="2018-09-30T00:00:00"/>
        <d v="2018-09-28T00:00:00"/>
        <d v="2018-09-20T00:00:00"/>
        <d v="2018-09-10T00:00:00"/>
        <d v="2018-08-31T00:00:00"/>
        <d v="2018-08-30T00:00:00"/>
        <d v="2018-08-20T00:00:00"/>
        <d v="2018-08-10T00:00:00"/>
        <d v="2018-07-31T00:00:00"/>
        <d v="2018-07-30T00:00:00"/>
        <d v="2018-07-20T00:00:00"/>
        <d v="2018-07-10T00:00:00"/>
        <d v="2018-06-30T00:00:00"/>
        <d v="2018-06-29T00:00:00"/>
        <d v="2018-06-20T00:00:00"/>
        <d v="2018-06-08T00:00:00"/>
        <d v="2018-05-31T00:00:00"/>
        <d v="2018-05-30T00:00:00"/>
        <d v="2018-05-18T00:00:00"/>
        <d v="2018-05-10T00:00:00"/>
        <d v="2018-04-30T00:00:00"/>
        <d v="2018-04-20T00:00:00"/>
        <d v="2018-04-10T00:00:00"/>
        <d v="2018-03-31T00:00:00"/>
        <d v="2018-03-29T00:00:00"/>
        <d v="2018-03-20T00:00:00"/>
        <d v="2018-03-09T00:00:00"/>
        <d v="2018-02-28T00:00:00"/>
        <d v="2018-02-26T00:00:00"/>
        <d v="2018-02-20T00:00:00"/>
        <d v="2018-02-09T00:00:00"/>
        <d v="2017-12-31T00:00:00"/>
        <d v="2018-01-30T00:00:00"/>
        <d v="2018-01-19T00:00:00"/>
        <d v="2018-01-10T00:00:00"/>
        <d v="2017-12-29T00:00:00"/>
        <d v="2017-12-20T00:00:00"/>
        <d v="2017-12-11T00:00:00"/>
        <d v="2017-11-30T00:00:00"/>
        <d v="2017-11-20T00:00:00"/>
        <d v="2017-11-10T00:00:00"/>
        <d v="2017-10-31T00:00:00"/>
        <d v="2017-10-30T00:00:00"/>
        <d v="2017-10-26T00:00:00"/>
        <d v="2017-10-20T00:00:00"/>
        <d v="2017-10-10T00:00:00"/>
        <d v="2017-09-30T00:00:00"/>
        <d v="2017-09-29T00:00:00"/>
        <d v="2017-09-20T00:00:00"/>
        <d v="2017-09-11T00:00:00"/>
        <d v="2017-08-31T00:00:00"/>
        <d v="2017-08-30T00:00:00"/>
        <d v="2017-08-18T00:00:00"/>
        <d v="2017-08-10T00:00:00"/>
        <d v="2017-08-07T00:00:00"/>
        <d v="2017-07-31T00:00:00"/>
        <d v="2017-07-28T00:00:00"/>
        <d v="2017-07-20T00:00:00"/>
        <d v="2017-07-10T00:00:00"/>
        <d v="2017-06-30T00:00:00"/>
        <d v="2017-06-20T00:00:00"/>
        <d v="2017-06-09T00:00:00"/>
        <d v="2017-05-31T00:00:00"/>
        <d v="2017-05-30T00:00:00"/>
        <d v="2017-05-19T00:00:00"/>
        <d v="2017-05-10T00:00:00"/>
        <d v="2017-04-30T00:00:00"/>
        <d v="2017-04-28T00:00:00"/>
        <d v="2017-04-20T00:00:00"/>
        <d v="2017-04-10T00:00:00"/>
        <d v="2017-03-31T00:00:00"/>
        <d v="2017-03-30T00:00:00"/>
        <d v="2017-03-20T00:00:00"/>
        <d v="2017-03-10T00:00:00"/>
        <d v="2017-02-28T00:00:00"/>
        <d v="2017-02-24T00:00:00"/>
        <d v="2017-02-20T00:00:00"/>
        <d v="2017-02-17T00:00:00"/>
        <d v="2017-02-10T00:00:00"/>
        <d v="2017-01-31T00:00:00"/>
        <d v="2017-01-30T00:00:00"/>
        <d v="2017-01-20T00:00:00"/>
        <d v="2017-01-10T00:00:00"/>
        <d v="2016-12-31T00:00:00"/>
        <d v="2016-12-29T00:00:00"/>
        <d v="2016-12-20T00:00:00"/>
        <d v="2016-12-09T00:00:00"/>
        <d v="2016-11-30T00:00:00"/>
        <d v="2016-11-18T00:00:00"/>
        <d v="2016-11-10T00:00:00"/>
        <d v="2016-10-31T00:00:00"/>
        <d v="2016-10-28T00:00:00"/>
        <d v="2016-10-20T00:00:00"/>
        <d v="2016-10-19T00:00:00"/>
        <d v="2016-10-10T00:00:00"/>
        <d v="2016-09-30T00:00:00"/>
        <d v="2016-09-20T00:00:00"/>
        <d v="2016-09-09T00:00:00"/>
        <d v="2016-08-31T00:00:00"/>
        <d v="2016-08-30T00:00:00"/>
        <d v="2016-08-19T00:00:00"/>
        <d v="2016-08-10T00:00:00"/>
        <d v="2016-07-31T00:00:00"/>
        <d v="2016-07-29T00:00:00"/>
        <d v="2016-07-20T00:00:00"/>
        <d v="2016-07-08T00:00:00"/>
        <d v="2016-06-30T00:00:00"/>
        <d v="2016-06-20T00:00:00"/>
        <d v="2016-06-10T00:00:00"/>
        <d v="2016-06-09T00:00:00"/>
        <d v="2016-05-31T00:00:00"/>
        <d v="2016-05-30T00:00:00"/>
        <d v="2016-05-20T00:00:00"/>
        <d v="2016-05-10T00:00:00"/>
        <d v="2016-04-30T00:00:00"/>
        <d v="2016-04-29T00:00:00"/>
        <d v="2016-04-20T00:00:00"/>
        <d v="2016-04-08T00:00:00"/>
        <d v="2016-03-31T00:00:00"/>
        <d v="2016-03-30T00:00:00"/>
        <d v="2016-03-18T00:00:00"/>
        <d v="2016-03-10T00:00:00"/>
        <d v="2016-02-29T00:00:00"/>
        <d v="2016-02-19T00:00:00"/>
        <d v="2016-02-10T00:00:00"/>
        <d v="2016-01-31T00:00:00"/>
        <d v="2016-01-29T00:00:00"/>
        <d v="2016-01-20T00:00:00"/>
        <d v="2016-01-08T00:00:00"/>
        <d v="2016-01-07T00:00:00"/>
        <d v="2015-12-31T00:00:00"/>
        <d v="2015-12-30T00:00:00"/>
        <d v="2015-12-18T00:00:00"/>
        <d v="2015-12-10T00:00:00"/>
        <d v="2015-11-30T00:00:00"/>
        <d v="2015-11-20T00:00:00"/>
        <d v="2015-11-10T00:00:00"/>
        <d v="2015-10-31T00:00:00"/>
        <d v="2015-10-30T00:00:00"/>
        <d v="2015-10-20T00:00:00"/>
        <d v="2015-10-19T00:00:00"/>
        <d v="2015-10-09T00:00:00"/>
        <d v="2015-10-08T00:00:00"/>
        <d v="2015-09-30T00:00:00"/>
        <d v="2015-09-18T00:00:00"/>
        <d v="2015-09-10T00:00:00"/>
        <d v="2015-08-31T00:00:00"/>
        <d v="2015-08-28T00:00:00"/>
        <d v="2015-08-20T00:00:00"/>
        <d v="2015-08-10T00:00:00"/>
        <d v="2015-07-31T00:00:00"/>
        <d v="2015-07-30T00:00:00"/>
        <d v="2015-07-20T00:00:00"/>
        <d v="2015-07-10T00:00:00"/>
        <d v="2015-06-30T00:00:00"/>
        <d v="2015-06-19T00:00:00"/>
        <d v="2015-06-10T00:00:00"/>
        <d v="2015-05-31T00:00:00"/>
        <d v="2015-05-29T00:00:00"/>
        <d v="2015-05-28T00:00:00"/>
        <d v="2015-05-20T00:00:00"/>
        <d v="2015-05-08T00:00:00"/>
        <d v="2015-04-30T00:00:00"/>
        <d v="2015-04-20T00:00:00"/>
        <d v="2015-04-10T00:00:00"/>
        <d v="2015-03-31T00:00:00"/>
        <d v="2015-03-30T00:00:00"/>
        <d v="2015-03-20T00:00:00"/>
        <d v="2015-03-10T00:00:00"/>
        <d v="2015-02-28T00:00:00"/>
        <d v="2015-02-27T00:00:00"/>
        <d v="2015-02-20T00:00:00"/>
        <d v="2015-02-10T00:00:00"/>
        <d v="2015-01-31T00:00:00"/>
        <d v="2015-01-30T00:00:00"/>
        <d v="2015-01-20T00:00:00"/>
        <d v="2015-01-09T00:00:00"/>
        <d v="2015-01-08T00:00:00"/>
        <d v="2014-12-31T00:00:00"/>
        <d v="2014-12-30T00:00:00"/>
        <d v="2014-12-19T00:00:00"/>
        <d v="2014-12-10T00:00:00"/>
        <d v="2014-11-30T00:00:00"/>
        <d v="2014-11-28T00:00:00"/>
        <d v="2014-11-20T00:00:00"/>
        <d v="2014-11-10T00:00:00"/>
        <d v="2014-10-31T00:00:00"/>
        <d v="2014-10-30T00:00:00"/>
        <d v="2014-10-20T00:00:00"/>
        <d v="2014-10-10T00:00:00"/>
        <d v="2014-09-30T00:00:00"/>
        <d v="2014-09-19T00:00:00"/>
        <d v="2014-09-10T00:00:00"/>
        <d v="2014-08-31T00:00:00"/>
        <d v="2014-08-29T00:00:00"/>
        <d v="2014-08-20T00:00:00"/>
        <d v="2014-08-08T00:00:00"/>
        <d v="2014-07-31T00:00:00"/>
        <d v="2014-07-30T00:00:00"/>
        <d v="2014-07-18T00:00:00"/>
        <d v="2014-07-10T00:00:00"/>
        <d v="2014-06-30T00:00:00"/>
        <d v="2014-06-20T00:00:00"/>
        <d v="2014-06-10T00:00:00"/>
        <d v="2014-05-31T00:00:00"/>
        <d v="2014-05-30T00:00:00"/>
        <d v="2014-05-20T00:00:00"/>
        <d v="2014-05-09T00:00:00"/>
        <d v="2014-04-30T00:00:00"/>
        <d v="2014-04-17T00:00:00"/>
        <d v="2014-04-10T00:00:00"/>
        <d v="2014-03-31T00:00:00"/>
        <d v="2014-03-28T00:00:00"/>
        <d v="2014-03-20T00:00:00"/>
        <d v="2014-03-10T00:00:00"/>
        <d v="2014-02-28T00:00:00"/>
        <d v="2014-02-20T00:00:00"/>
        <d v="2014-02-10T00:00:00"/>
        <d v="2014-01-31T00:00:00"/>
        <d v="2014-01-30T00:00:00"/>
        <d v="2014-01-20T00:00:00"/>
        <d v="2014-01-10T00:00:00"/>
        <d v="2013-12-31T00:00:00"/>
        <d v="2013-12-30T00:00:00"/>
        <d v="2013-12-20T00:00:00"/>
        <d v="2013-12-10T00:00:00"/>
        <d v="2013-11-30T00:00:00"/>
        <d v="2013-11-29T00:00:00"/>
        <d v="2013-11-20T00:00:00"/>
        <d v="2013-11-08T00:00:00"/>
        <d v="2013-10-31T00:00:00"/>
        <d v="2013-10-30T00:00:00"/>
        <d v="2013-10-18T00:00:00"/>
        <d v="2013-10-10T00:00:00"/>
        <d v="2013-09-30T00:00:00"/>
        <d v="2013-09-20T00:00:00"/>
        <d v="2013-09-10T00:00:00"/>
        <d v="2013-08-31T00:00:00"/>
        <d v="2013-08-30T00:00:00"/>
        <d v="2013-08-20T00:00:00"/>
        <d v="2013-08-09T00:00:00"/>
        <d v="2013-07-31T00:00:00"/>
        <d v="2013-07-30T00:00:00"/>
        <d v="2013-07-19T00:00:00"/>
        <d v="2013-07-10T00:00:00"/>
        <d v="2013-06-30T00:00:00"/>
        <d v="2013-06-28T00:00:00"/>
        <d v="2013-06-20T00:00:00"/>
        <d v="2013-06-10T00:00:00"/>
        <d v="2013-05-31T00:00:00"/>
        <d v="2013-05-29T00:00:00"/>
        <d v="2013-05-20T00:00:00"/>
        <d v="2013-05-10T00:00:00"/>
        <d v="2013-04-30T00:00:00"/>
        <d v="2013-04-19T00:00:00"/>
        <d v="2013-04-10T00:00:00"/>
        <d v="2013-03-31T00:00:00"/>
        <d v="2013-03-28T00:00:00"/>
        <d v="2013-03-20T00:00:00"/>
        <d v="2013-03-08T00:00:00"/>
        <d v="2013-02-28T00:00:00"/>
        <d v="2013-02-20T00:00:00"/>
        <d v="2013-02-08T00:00:00"/>
        <d v="2013-01-31T00:00:00"/>
        <d v="2013-01-30T00:00:00"/>
        <d v="2013-01-18T00:00:00"/>
        <d v="2013-01-10T00:00:00"/>
        <d v="2012-12-31T00:00:00"/>
        <d v="2012-12-28T00:00:00"/>
        <d v="2012-12-27T00:00:00"/>
        <d v="2012-12-20T00:00:00"/>
        <d v="2012-12-10T00:00:00"/>
        <d v="2012-11-30T00:00:00"/>
        <d v="2012-11-19T00:00:00"/>
        <d v="2012-11-09T00:00:00"/>
        <d v="2012-10-31T00:00:00"/>
        <d v="2012-10-30T00:00:00"/>
        <d v="2012-10-19T00:00:00"/>
        <d v="2012-10-10T00:00:00"/>
        <d v="2012-09-30T00:00:00"/>
        <d v="2012-09-28T00:00:00"/>
        <d v="2012-09-27T00:00:00"/>
        <d v="2012-09-20T00:00:00"/>
        <d v="2012-09-10T00:00:00"/>
        <d v="2012-08-31T00:00:00"/>
        <d v="2012-08-30T00:00:00"/>
        <d v="2012-08-20T00:00:00"/>
        <d v="2012-08-10T00:00:00"/>
        <d v="2012-07-31T00:00:00"/>
        <d v="2012-07-30T00:00:00"/>
        <d v="2012-07-20T00:00:00"/>
        <d v="2012-07-10T00:00:00"/>
        <d v="2012-06-30T00:00:00"/>
        <d v="2012-06-29T00:00:00"/>
        <d v="2012-06-20T00:00:00"/>
        <d v="2012-06-08T00:00:00"/>
        <d v="2012-05-31T00:00:00"/>
        <d v="2012-05-30T00:00:00"/>
        <d v="2012-05-18T00:00:00"/>
        <d v="2012-05-10T00:00:00"/>
        <d v="2012-04-30T00:00:00"/>
        <d v="2012-04-27T00:00:00"/>
        <d v="2012-04-20T00:00:00"/>
        <d v="2012-04-10T00:00:00"/>
        <d v="2012-03-31T00:00:00"/>
        <d v="2012-03-30T00:00:00"/>
        <d v="2012-03-20T00:00:00"/>
        <d v="2012-03-09T00:00:00"/>
        <d v="2012-02-29T00:00:00"/>
        <d v="2012-02-17T00:00:00"/>
        <d v="2012-02-16T00:00:00"/>
        <d v="2012-02-10T00:00:00"/>
        <d v="2012-01-31T00:00:00"/>
        <d v="2012-01-30T00:00:00"/>
        <d v="2012-01-27T00:00:00"/>
        <d v="2012-01-20T00:00:00"/>
        <d v="2012-01-10T00:00:00"/>
        <d v="2011-12-31T00:00:00"/>
        <d v="2011-12-29T00:00:00"/>
        <d v="2011-12-20T00:00:00"/>
        <d v="2011-12-09T00:00:00"/>
        <d v="2011-11-30T00:00:00"/>
        <d v="2011-11-18T00:00:00"/>
        <d v="2011-11-10T00:00:00"/>
        <d v="2011-11-09T00:00:00"/>
        <d v="2011-10-31T00:00:00"/>
        <d v="2011-10-28T00:00:00"/>
        <d v="2011-10-27T00:00:00"/>
        <d v="2011-10-20T00:00:00"/>
        <d v="2011-10-10T00:00:00"/>
        <d v="2011-09-30T00:00:00"/>
        <d v="2011-09-20T00:00:00"/>
        <d v="2011-09-09T00:00:00"/>
        <d v="2011-08-31T00:00:00"/>
        <d v="2011-08-30T00:00:00"/>
        <d v="2011-08-19T00:00:00"/>
        <d v="2011-08-10T00:00:00"/>
        <d v="2011-07-31T00:00:00"/>
        <d v="2011-07-29T00:00:00"/>
        <d v="2011-07-28T00:00:00"/>
        <d v="2011-07-27T00:00:00"/>
        <d v="2011-07-20T00:00:00"/>
        <d v="2011-07-08T00:00:00"/>
        <d v="2011-06-30T00:00:00"/>
        <d v="2011-06-20T00:00:00"/>
        <d v="2011-06-10T00:00:00"/>
        <d v="2011-05-31T00:00:00"/>
        <d v="2011-05-30T00:00:00"/>
        <d v="2011-05-20T00:00:00"/>
        <d v="2011-05-10T00:00:00"/>
        <d v="2011-04-30T00:00:00"/>
        <d v="2011-04-29T00:00:00"/>
        <d v="2011-04-20T00:00:00"/>
        <d v="2011-04-19T00:00:00"/>
        <d v="2011-04-08T00:00:00"/>
        <d v="2011-03-31T00:00:00"/>
        <d v="2011-03-30T00:00:00"/>
        <d v="2011-03-18T00:00:00"/>
        <d v="2011-03-10T00:00:00"/>
        <d v="2011-02-28T00:00:00"/>
        <d v="2011-02-18T00:00:00"/>
        <d v="2011-02-10T00:00:00"/>
        <d v="2011-01-31T00:00:00"/>
        <d v="2011-01-28T00:00:00"/>
        <d v="2011-01-20T00:00:00"/>
        <d v="2011-01-19T00:00:00"/>
        <d v="2011-01-10T00:00:00"/>
        <d v="2010-12-31T00:00:00"/>
        <d v="2010-12-30T00:00:00"/>
        <d v="2010-12-20T00:00:00"/>
        <d v="2010-12-10T00:00:00"/>
        <d v="2010-11-30T00:00:00"/>
        <d v="2010-11-19T00:00:00"/>
        <d v="2010-11-10T00:00:00"/>
        <d v="2010-10-31T00:00:00"/>
        <d v="2010-10-29T00:00:00"/>
        <d v="2010-10-20T00:00:00"/>
        <d v="2010-10-08T00:00:00"/>
        <d v="2010-09-30T00:00:00"/>
        <d v="2010-09-20T00:00:00"/>
        <d v="2010-09-10T00:00:00"/>
        <d v="2010-08-31T00:00:00"/>
        <d v="2010-08-30T00:00:00"/>
        <d v="2010-08-20T00:00:00"/>
        <d v="2010-08-19T00:00:00"/>
        <d v="2010-08-10T00:00:00"/>
        <d v="2010-07-31T00:00:00"/>
        <d v="2010-07-30T00:00:00"/>
        <d v="2010-07-20T00:00:00"/>
        <d v="2010-07-09T00:00:00"/>
        <d v="2010-06-30T00:00:00"/>
        <d v="2010-06-18T00:00:00"/>
        <d v="2010-06-10T00:00:00"/>
        <d v="2010-05-31T00:00:00"/>
        <d v="2010-05-20T00:00:00"/>
        <d v="2010-05-10T00:00:00"/>
        <d v="2010-04-30T00:00:00"/>
        <d v="2010-04-20T00:00:00"/>
        <d v="2010-04-19T00:00:00"/>
        <d v="2010-04-09T00:00:00"/>
        <d v="2010-03-31T00:00:00"/>
        <d v="2010-03-30T00:00:00"/>
        <d v="2010-03-19T00:00:00"/>
        <d v="2010-03-10T00:00:00"/>
        <d v="2010-02-28T00:00:00"/>
        <d v="2010-02-26T00:00:00"/>
        <d v="2010-02-19T00:00:00"/>
        <d v="2010-02-10T00:00:00"/>
        <d v="2010-01-31T00:00:00"/>
        <d v="2010-01-29T00:00:00"/>
        <d v="2010-01-28T00:00:00"/>
        <d v="2010-01-20T00:00:00"/>
        <d v="2010-01-08T00:00:00"/>
        <d v="2009-12-31T00:00:00"/>
        <d v="2009-12-30T00:00:00"/>
        <d v="2009-12-29T00:00:00"/>
        <d v="2009-12-18T00:00:00"/>
        <d v="2009-12-10T00:00:00"/>
        <d v="2009-12-09T00:00:00"/>
        <d v="2009-11-30T00:00:00"/>
        <d v="2009-11-20T00:00:00"/>
        <d v="2009-11-10T00:00:00"/>
        <d v="2009-10-31T00:00:00"/>
        <d v="2009-10-30T00:00:00"/>
        <d v="2009-10-29T00:00:00"/>
        <d v="2009-10-20T00:00:00"/>
        <d v="2009-10-09T00:00:00"/>
        <d v="2009-09-30T00:00:00"/>
        <d v="2009-09-29T00:00:00"/>
        <d v="2009-09-28T00:00:00"/>
        <d v="2009-09-18T00:00:00"/>
        <d v="2009-09-10T00:00:00"/>
        <d v="2009-08-31T00:00:00"/>
        <d v="2009-08-28T00:00:00"/>
        <d v="2009-08-20T00:00:00"/>
        <d v="2009-08-10T00:00:00"/>
        <d v="2009-07-31T00:00:00"/>
        <d v="2009-07-30T00:00:00"/>
        <d v="2009-07-20T00:00:00"/>
        <d v="2009-07-10T00:00:00"/>
        <d v="2009-06-30T00:00:00"/>
        <d v="2009-06-19T00:00:00"/>
        <d v="2009-06-10T00:00:00"/>
        <d v="2009-05-31T00:00:00"/>
        <d v="2009-05-29T00:00:00"/>
        <d v="2009-05-28T00:00:00"/>
        <d v="2009-05-26T00:00:00"/>
        <d v="2009-05-20T00:00:00"/>
        <d v="2009-05-08T00:00:00"/>
        <d v="2009-04-30T00:00:00"/>
        <d v="2009-04-20T00:00:00"/>
        <d v="2009-04-09T00:00:00"/>
        <d v="2009-03-31T00:00:00"/>
        <d v="2009-03-30T00:00:00"/>
        <d v="2009-03-20T00:00:00"/>
        <d v="2009-03-10T00:00:00"/>
        <d v="2009-02-28T00:00:00"/>
        <d v="2009-02-27T00:00:00"/>
        <d v="2009-02-20T00:00:00"/>
        <d v="2009-02-10T00:00:00"/>
        <d v="2009-01-31T00:00:00"/>
        <d v="2009-01-30T00:00:00"/>
        <d v="2009-01-20T00:00:00"/>
        <d v="2009-01-09T00:00:00"/>
        <d v="2009-01-07T00:00:00"/>
        <d v="2008-12-31T00:00:00"/>
        <d v="2008-12-30T00:00:00"/>
        <d v="2008-12-19T00:00:00"/>
        <d v="2008-12-10T00:00:00"/>
        <d v="2008-11-30T00:00:00"/>
        <d v="2008-11-28T00:00:00"/>
        <d v="2008-11-20T00:00:00"/>
        <d v="2008-11-10T00:00:00"/>
        <d v="2008-10-31T00:00:00"/>
        <d v="2008-10-30T00:00:00"/>
        <d v="2008-10-22T00:00:00"/>
        <d v="2008-10-20T00:00:00"/>
        <d v="2008-10-10T00:00:00"/>
        <d v="2008-09-30T00:00:00"/>
        <d v="2008-09-19T00:00:00"/>
        <d v="2008-09-10T00:00:00"/>
        <d v="2008-08-31T00:00:00"/>
        <d v="2008-08-29T00:00:00"/>
        <d v="2008-08-20T00:00:00"/>
        <d v="2008-08-08T00:00:00"/>
        <d v="2008-07-31T00:00:00"/>
        <d v="2008-07-30T00:00:00"/>
        <d v="2008-07-18T00:00:00"/>
        <d v="2008-07-10T00:00:00"/>
        <d v="2008-06-30T00:00:00"/>
        <d v="2008-06-20T00:00:00"/>
        <d v="2008-06-10T00:00:00"/>
        <d v="2008-05-31T00:00:00"/>
        <d v="2008-05-30T00:00:00"/>
        <d v="2008-05-20T00:00:00"/>
        <d v="2008-05-09T00:00:00"/>
        <d v="2008-04-30T00:00:00"/>
        <d v="2008-04-18T00:00:00"/>
        <d v="2008-04-10T00:00:00"/>
        <d v="2008-03-28T00:00:00"/>
        <d v="2008-03-31T00:00:00"/>
        <d v="2008-03-20T00:00:00"/>
        <d v="2008-03-10T00:00:00"/>
        <d v="2008-02-29T00:00:00"/>
        <d v="2008-02-20T00:00:00"/>
        <d v="2008-02-19T00:00:00"/>
        <d v="2008-02-08T00:00:00"/>
        <d v="2008-01-31T00:00:00"/>
        <d v="2008-01-30T00:00:00"/>
        <d v="2008-01-18T00:00:00"/>
        <d v="2008-01-10T00:00:00"/>
        <d v="2007-12-31T00:00:00"/>
        <d v="2007-12-28T00:00:00"/>
        <d v="2007-12-20T00:00:00"/>
        <d v="2007-12-14T00:00:00"/>
        <d v="2007-12-13T00:00:00"/>
        <d v="2007-12-10T00:00:00"/>
        <d v="2007-11-30T00:00:00"/>
        <d v="2007-11-20T00:00:00"/>
        <d v="2007-11-09T00:00:00"/>
        <d v="2007-10-31T00:00:00"/>
        <d v="2007-10-30T00:00:00"/>
        <d v="2007-10-19T00:00:00"/>
        <d v="2007-10-10T00:00:00"/>
        <d v="2007-09-30T00:00:00"/>
        <d v="2007-09-28T00:00:00"/>
        <d v="2007-09-27T00:00:00"/>
        <d v="2007-09-26T00:00:00"/>
        <d v="2007-09-20T00:00:00"/>
        <d v="2007-09-10T00:00:00"/>
        <d v="2007-08-31T00:00:00"/>
        <d v="2007-08-30T00:00:00"/>
        <d v="2007-08-20T00:00:00"/>
        <d v="2007-08-10T00:00:00"/>
        <d v="2007-07-31T00:00:00"/>
        <d v="2007-07-30T00:00:00"/>
        <d v="2007-07-20T00:00:00"/>
        <d v="2007-07-10T00:00:00"/>
        <d v="2007-06-30T00:00:00"/>
        <d v="2007-06-20T00:00:00"/>
        <d v="2007-06-10T00:00:00"/>
        <d v="2007-05-31T00:00:00"/>
        <d v="2007-05-30T00:00:00"/>
        <d v="2007-05-18T00:00:00"/>
        <d v="2007-05-10T00:00:00"/>
        <d v="2007-04-30T00:00:00"/>
        <d v="2007-04-20T00:00:00"/>
        <d v="2007-04-10T00:00:00"/>
        <d v="2007-03-31T00:00:00"/>
        <d v="2007-03-30T00:00:00"/>
        <d v="2007-03-20T00:00:00"/>
        <d v="2007-03-09T00:00:00"/>
        <d v="2007-02-28T00:00:00"/>
        <d v="2007-02-16T00:00:00"/>
        <d v="2007-02-09T00:00:00"/>
        <d v="2007-01-31T00:00:00"/>
        <d v="2007-01-30T00:00:00"/>
        <d v="2007-01-19T00:00:00"/>
        <d v="2007-01-10T00:00:00"/>
        <d v="2006-12-31T00:00:00"/>
        <d v="2006-12-28T00:00:00"/>
        <d v="2006-12-20T00:00:00"/>
        <d v="2006-12-08T00:00:00"/>
        <d v="2006-11-30T00:00:00"/>
        <d v="2006-11-20T00:00:00"/>
        <d v="2006-11-10T00:00:00"/>
        <d v="2006-10-31T00:00:00"/>
        <d v="2006-10-30T00:00:00"/>
        <d v="2006-10-20T00:00:00"/>
        <d v="2006-10-10T00:00:00"/>
        <d v="2006-09-30T00:00:00"/>
        <d v="2006-09-29T00:00:00"/>
        <d v="2006-09-20T00:00:00"/>
        <d v="2006-09-08T00:00:00"/>
        <d v="2006-08-31T00:00:00"/>
        <d v="2006-08-30T00:00:00"/>
        <d v="2006-08-18T00:00:00"/>
        <d v="2006-08-10T00:00:00"/>
        <d v="2006-07-31T00:00:00"/>
        <d v="2006-07-28T00:00:00"/>
        <d v="2006-07-20T00:00:00"/>
        <d v="2006-07-17T00:00:00"/>
        <d v="2006-07-14T00:00:00"/>
        <d v="2006-07-13T00:00:00"/>
        <d v="2006-07-10T00:00:00"/>
        <d v="2006-06-30T00:00:00"/>
        <d v="2006-06-20T00:00:00"/>
        <d v="2006-06-09T00:00:00"/>
        <d v="2006-05-31T00:00:00"/>
        <d v="2006-05-30T00:00:00"/>
        <d v="2006-05-19T00:00:00"/>
        <d v="2006-05-10T00:00:00"/>
        <d v="2006-04-30T00:00:00"/>
        <d v="2006-04-28T00:00:00"/>
        <d v="2006-04-20T00:00:00"/>
        <d v="2006-04-10T00:00:00"/>
        <d v="2006-03-31T00:00:00"/>
        <d v="2006-03-30T00:00:00"/>
        <d v="2006-03-20T00:00:00"/>
        <d v="2006-03-10T00:00:00"/>
        <d v="2006-02-28T00:00:00"/>
        <d v="2006-02-24T00:00:00"/>
        <d v="2006-02-20T00:00:00"/>
        <d v="2006-02-10T00:00:00"/>
        <d v="2006-01-31T00:00:00"/>
        <d v="2006-01-28T00:00:00"/>
        <d v="2006-01-20T00:00:00"/>
        <d v="2006-01-10T00:00:00"/>
        <d v="2005-12-31T00:00:00"/>
        <d v="2005-12-29T00:00:00"/>
        <d v="2005-12-20T00:00:00"/>
        <d v="2005-12-09T00:00:00"/>
        <d v="2005-12-05T00:00:00"/>
        <d v="2005-12-02T00:00:00"/>
        <d v="2005-12-01T00:00:00"/>
        <d v="2005-11-30T00:00:00"/>
        <d v="2005-11-18T00:00:00"/>
        <d v="2005-11-10T00:00:00"/>
        <d v="2005-10-31T00:00:00"/>
        <d v="2005-10-28T00:00:00"/>
        <d v="2005-10-20T00:00:00"/>
        <d v="2005-10-10T00:00:00"/>
        <d v="2005-09-30T00:00:00"/>
        <d v="2005-09-20T00:00:00"/>
        <d v="2005-09-09T00:00:00"/>
        <d v="2005-08-31T00:00:00"/>
        <d v="2005-08-30T00:00:00"/>
        <d v="2005-08-19T00:00:00"/>
        <d v="2005-08-10T00:00:00"/>
        <d v="2005-07-31T00:00:00"/>
        <d v="2005-07-29T00:00:00"/>
        <d v="2005-07-20T00:00:00"/>
        <d v="2005-07-08T00:00:00"/>
        <d v="2005-06-30T00:00:00"/>
        <d v="2005-06-20T00:00:00"/>
        <d v="2005-06-10T00:00:00"/>
        <d v="2005-05-31T00:00:00"/>
        <d v="2005-05-30T00:00:00"/>
        <d v="2005-05-20T00:00:00"/>
        <d v="2005-05-10T00:00:00"/>
        <d v="2005-04-30T00:00:00"/>
        <d v="2005-04-29T00:00:00"/>
        <d v="2005-04-20T00:00:00"/>
        <d v="2005-04-08T00:00:00"/>
        <d v="2005-03-31T00:00:00"/>
        <d v="2005-03-30T00:00:00"/>
        <d v="2005-03-18T00:00:00"/>
        <d v="2005-03-10T00:00:00"/>
        <d v="2005-02-28T00:00:00"/>
        <d v="2005-02-18T00:00:00"/>
        <d v="2005-02-10T00:00:00"/>
        <d v="2005-01-31T00:00:00"/>
        <d v="2005-01-28T00:00:00"/>
        <d v="2005-01-20T00:00:00"/>
        <d v="2005-01-10T00:00:00"/>
        <m/>
      </sharedItems>
      <fieldGroup par="57" base="4">
        <rangePr groupBy="months" startDate="2005-01-10T00:00:00" endDate="2023-12-29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2/2023"/>
        </groupItems>
      </fieldGroup>
    </cacheField>
    <cacheField name="Mês_Comp" numFmtId="171">
      <sharedItems containsBlank="1" count="230">
        <s v="DEZ.23"/>
        <s v="NOV.23"/>
        <s v="OUT.23"/>
        <s v="SET.23"/>
        <s v="AGO.23"/>
        <s v="JUL.23"/>
        <s v="JUN.23"/>
        <s v="MAI.23"/>
        <s v="ABR.23"/>
        <s v="MAR.23"/>
        <s v="FEV.23"/>
        <s v="JAN.23"/>
        <s v="DEZ.22"/>
        <s v="NOV.22"/>
        <s v="OUT.22"/>
        <s v="SET.22"/>
        <s v="AGO.22"/>
        <s v="JUL.22"/>
        <s v="JUN.22"/>
        <s v="MAI.22"/>
        <s v="ABR.22"/>
        <s v="MAR.22"/>
        <s v="FEV.22"/>
        <s v="JAN.22"/>
        <s v="DEZ.21"/>
        <s v="NOV.21"/>
        <s v="OUT.21"/>
        <s v="SET.21"/>
        <s v="AGO.21"/>
        <s v="JUL.21"/>
        <s v="JUN.21"/>
        <s v="MAI.21"/>
        <s v="ABR.21"/>
        <s v="MAR.21"/>
        <s v="FEV.21"/>
        <s v="JAN.21"/>
        <s v="DEZ.20"/>
        <s v="NOV.20"/>
        <s v="OUT.20"/>
        <s v="SET.20"/>
        <s v="AGO.20"/>
        <s v="JUL.20"/>
        <s v="JUN.20"/>
        <s v="MAI.20"/>
        <s v="ABR.20"/>
        <s v="MAR.20"/>
        <s v="FEV.20"/>
        <s v="JAN.20"/>
        <s v="DEZ.19"/>
        <s v="NOV.19"/>
        <s v="OUT.19"/>
        <s v="SET.19"/>
        <s v="AGO.19"/>
        <s v="JUL.19"/>
        <s v="JUN.19"/>
        <s v="MAI.19"/>
        <s v="ABR.19"/>
        <s v="MAR.19"/>
        <s v="FEV.19"/>
        <s v="JAN.19"/>
        <s v="DEZ.18"/>
        <s v="NOV.18"/>
        <s v="OUT.18"/>
        <s v="SET.18"/>
        <s v="AGO.18"/>
        <s v="JUL.18"/>
        <s v="JUN.18"/>
        <s v="MAI.18"/>
        <s v="ABR.18"/>
        <s v="MAR.18"/>
        <s v="FEV.18"/>
        <s v="DEZ.17"/>
        <s v="JAN.18"/>
        <s v="NOV.17"/>
        <s v="OUT.17"/>
        <s v="SET.17"/>
        <s v="AGO.17"/>
        <s v="JUL.17"/>
        <s v="JUN.17"/>
        <s v="MAI.17"/>
        <s v="ABR.17"/>
        <s v="MAR.17"/>
        <s v="FEV.17"/>
        <s v="JAN.17"/>
        <s v="DEZ.16"/>
        <s v="NOV.16"/>
        <s v="OUT.16"/>
        <s v="SET.16"/>
        <s v="AGO.16"/>
        <s v="JUL.16"/>
        <s v="JUN.16"/>
        <s v="MAI.16"/>
        <s v="ABR.16"/>
        <s v="MAR.16"/>
        <s v="FEV.16"/>
        <s v="JAN.16"/>
        <s v="DEZ.15"/>
        <s v="NOV.15"/>
        <s v="OUT.15"/>
        <s v="SET.15"/>
        <s v="AGO.15"/>
        <s v="JUL.15"/>
        <s v="JUN.15"/>
        <s v="MAI.15"/>
        <s v="ABR.15"/>
        <s v="MAR.15"/>
        <s v="FEV.15"/>
        <s v="JAN.15"/>
        <s v="DEZ.14"/>
        <s v="NOV.14"/>
        <s v="OUT.14"/>
        <s v="SET.14"/>
        <s v="AGO.14"/>
        <s v="JUL.14"/>
        <s v="JUN.14"/>
        <s v="MAI.14"/>
        <s v="ABR.14"/>
        <s v="MAR.14"/>
        <s v="FEV.14"/>
        <s v="JAN.14"/>
        <s v="DEZ.13"/>
        <s v="NOV.13"/>
        <s v="OUT.13"/>
        <s v="SET.13"/>
        <s v="AGO.13"/>
        <s v="JUL.13"/>
        <s v="JUN.13"/>
        <s v="MAI.13"/>
        <s v="ABR.13"/>
        <s v="MAR.13"/>
        <s v="FEV.13"/>
        <s v="JAN.13"/>
        <s v="DEZ.12"/>
        <s v="NOV.12"/>
        <s v="OUT.12"/>
        <s v="SET.12"/>
        <s v="AGO.12"/>
        <s v="JUL.12"/>
        <s v="JUN.12"/>
        <s v="MAI.12"/>
        <s v="ABR.12"/>
        <s v="MAR.12"/>
        <s v="FEV.12"/>
        <s v="JAN.12"/>
        <s v="DEZ.11"/>
        <s v="NOV.11"/>
        <s v="OUT.11"/>
        <s v="SET.11"/>
        <s v="AGO.11"/>
        <s v="JUL.11"/>
        <s v="JUN.11"/>
        <s v="MAI.11"/>
        <s v="ABR.11"/>
        <s v="MAR.11"/>
        <s v="FEV.11"/>
        <s v="JAN.11"/>
        <s v="DEZ.10"/>
        <s v="NOV.10"/>
        <s v="OUT.10"/>
        <s v="SET.10"/>
        <s v="AGO.10"/>
        <s v="JUL.10"/>
        <s v="JUN.10"/>
        <s v="MAI.10"/>
        <s v="ABR.10"/>
        <s v="MAR.10"/>
        <s v="FEV.10"/>
        <s v="JAN.10"/>
        <s v="DEZ.09"/>
        <s v="NOV.09"/>
        <s v="OUT.09"/>
        <s v="SET.09"/>
        <s v="AGO.09"/>
        <s v="JUL.09"/>
        <s v="JUN.09"/>
        <s v="MAI.09"/>
        <s v="ABR.09"/>
        <s v="MAR.09"/>
        <s v="FEV.09"/>
        <s v="JAN.09"/>
        <s v="DEZ.08"/>
        <s v="NOV.08"/>
        <s v="OUT.08"/>
        <s v="SET.08"/>
        <s v="AGO.08"/>
        <s v="JUL.08"/>
        <s v="JUN.08"/>
        <s v="MAI.08"/>
        <s v="ABR.08"/>
        <s v="MAR.08"/>
        <s v="FEV.08"/>
        <s v="JAN.08"/>
        <s v="DEZ.07"/>
        <s v="NOV.07"/>
        <s v="OUT.07"/>
        <s v="SET.07"/>
        <s v="AGO.07"/>
        <s v="JUL.07"/>
        <s v="JUN.07"/>
        <s v="MAI.07"/>
        <s v="ABR.07"/>
        <m/>
        <s v="MAR.07"/>
        <s v="FEV.07"/>
        <s v="JAN.07"/>
        <s v="DEZ.06"/>
        <s v="NOV.06"/>
        <s v="OUT.06"/>
        <s v="SET.06"/>
        <s v="AGO.06"/>
        <s v="JUL.06"/>
        <s v="JUN.06"/>
        <s v="MAI.06"/>
        <s v="ABR.06"/>
        <s v="MAR.06"/>
        <s v="FEV.06"/>
        <s v="JAN.06"/>
        <s v="DEZ.05"/>
        <s v="NOV.05"/>
        <s v="OUT.05"/>
        <s v="SET.05"/>
        <s v="AGO.05"/>
        <s v="JUL.05"/>
        <s v="JUN.05"/>
        <s v="MAI.05"/>
        <s v="ABR.05"/>
        <s v="MAR.05"/>
        <s v="FEV.05"/>
        <s v="JAN.05"/>
        <s v="JAN.00"/>
      </sharedItems>
    </cacheField>
    <cacheField name="  ESTADO" numFmtId="172">
      <sharedItems containsString="0" containsBlank="1" containsNumber="1" minValue="-4660399.75" maxValue="6305806.5699999994"/>
    </cacheField>
    <cacheField name=" MUNICÍPIOS" numFmtId="172">
      <sharedItems containsString="0" containsBlank="1" containsNumber="1" minValue="-1165099.9375" maxValue="1576451.6424999998"/>
    </cacheField>
    <cacheField name="REPASSE" numFmtId="172">
      <sharedItems containsString="0" containsBlank="1" containsNumber="1" minValue="-536008.55000000005" maxValue="601904.96"/>
    </cacheField>
    <cacheField name="FUNDEB" numFmtId="172">
      <sharedItems containsString="0" containsBlank="1" containsNumber="1" minValue="-89299.02" maxValue="110329.18"/>
    </cacheField>
    <cacheField name="PASEP" numFmtId="172">
      <sharedItems containsString="0" containsBlank="1" containsNumber="1" minValue="-4467.1000000000004" maxValue="4386.9399999999996"/>
    </cacheField>
    <cacheField name="LÍQUIDO - A" numFmtId="172">
      <sharedItems containsString="0" containsBlank="1" containsNumber="1" minValue="-442242.43000000005" maxValue="434307.24000000005"/>
    </cacheField>
    <cacheField name="DEPOSITADO - B" numFmtId="172">
      <sharedItems containsString="0" containsBlank="1" containsNumber="1" minValue="-23324119.449999999" maxValue="23324119.449999999"/>
    </cacheField>
    <cacheField name="DEPOS_RECEITA" numFmtId="172">
      <sharedItems containsString="0" containsBlank="1" containsNumber="1" minValue="-23324119.449999999" maxValue="23324119.449999999"/>
    </cacheField>
    <cacheField name="TIPO" numFmtId="165">
      <sharedItems containsBlank="1" count="10">
        <s v="OFICIAL"/>
        <s v="IPCA"/>
        <s v="DIF_IND"/>
        <s v="ERRO"/>
        <s v="EXTRA"/>
        <s v="AJUSTE"/>
        <s v="PAES"/>
        <s v="DN68"/>
        <s v="DN75"/>
        <m/>
      </sharedItems>
    </cacheField>
    <cacheField name="15% SAÚDE" numFmtId="172">
      <sharedItems containsString="0" containsBlank="1" containsNumber="1" minValue="-3498617.9175" maxValue="3498617.9175"/>
    </cacheField>
    <cacheField name="5% MDE" numFmtId="172">
      <sharedItems containsString="0" containsBlank="1" containsNumber="1" minValue="-1166205.9724999999" maxValue="1166205.9724999999"/>
    </cacheField>
    <cacheField name="DISPONIVEL" numFmtId="172">
      <sharedItems containsString="0" containsBlank="1" containsNumber="1" minValue="-18659295.559999999" maxValue="18659295.559999999"/>
    </cacheField>
    <cacheField name="VLR FUNDEB" numFmtId="172">
      <sharedItems containsString="0" containsBlank="1" containsNumber="1" minValue="-4664823.8899999997" maxValue="4664823.8899999997"/>
    </cacheField>
    <cacheField name="VLR PASEP" numFmtId="172">
      <sharedItems containsString="0" containsBlank="1" containsNumber="1" minValue="-46648.24" maxValue="46648.24"/>
    </cacheField>
    <cacheField name="DEPOS_FUNDEB" numFmtId="172">
      <sharedItems containsString="0" containsBlank="1" containsNumber="1" minValue="-366893.41" maxValue="948469.54"/>
    </cacheField>
    <cacheField name="DATA DEPOS FUNDEB" numFmtId="171">
      <sharedItems containsNonDate="0" containsDate="1" containsString="0" containsBlank="1" minDate="2005-01-10T00:00:00" maxDate="2023-01-11T00:00:00"/>
    </cacheField>
    <cacheField name="C/CORRENTE" numFmtId="172">
      <sharedItems containsBlank="1"/>
    </cacheField>
    <cacheField name="IPCA" numFmtId="172">
      <sharedItems containsString="0" containsBlank="1" containsNumber="1" minValue="0" maxValue="16.427912977909997"/>
    </cacheField>
    <cacheField name="Decêndio" numFmtId="172">
      <sharedItems containsBlank="1" containsMixedTypes="1" containsNumber="1" containsInteger="1" minValue="0" maxValue="0"/>
    </cacheField>
    <cacheField name="DTPAGt" numFmtId="14">
      <sharedItems containsDate="1" containsBlank="1" containsMixedTypes="1" minDate="2007-01-10T00:00:00" maxDate="2023-01-21T00:00:00"/>
    </cacheField>
    <cacheField name="Portaria" numFmtId="14">
      <sharedItems containsBlank="1"/>
    </cacheField>
    <cacheField name="Publicado" numFmtId="172">
      <sharedItems containsString="0" containsBlank="1" containsNumber="1" minValue="0" maxValue="676398.1"/>
    </cacheField>
    <cacheField name="Arrec Publicado" numFmtId="172">
      <sharedItems containsString="0" containsBlank="1" containsNumber="1" minValue="0" maxValue="9976519.8200000003"/>
    </cacheField>
    <cacheField name="(B-A)" numFmtId="172">
      <sharedItems containsString="0" containsBlank="1" containsNumber="1" minValue="-23324119.449999999" maxValue="23324119.449999999"/>
    </cacheField>
    <cacheField name="ÍNDICE COMP" numFmtId="173">
      <sharedItems containsString="0" containsBlank="1" containsNumber="1" minValue="30.818670999999998" maxValue="51.267445000000002"/>
    </cacheField>
    <cacheField name="%Projeção" numFmtId="172">
      <sharedItems containsString="0" containsBlank="1" containsNumber="1" minValue="0" maxValue="1.0009999999999999"/>
    </cacheField>
    <cacheField name="R$ Projeção" numFmtId="172">
      <sharedItems containsString="0" containsBlank="1" containsNumber="1" minValue="0" maxValue="427527.37"/>
    </cacheField>
    <cacheField name="Boletim" numFmtId="172">
      <sharedItems containsString="0" containsBlank="1" containsNumber="1" containsInteger="1" minValue="0" maxValue="0"/>
    </cacheField>
    <cacheField name="%Prev" numFmtId="172">
      <sharedItems containsString="0" containsBlank="1" containsNumber="1" minValue="3.9735999999999998" maxValue="3.9735999999999998"/>
    </cacheField>
    <cacheField name="R$ Previsão" numFmtId="172">
      <sharedItems containsNonDate="0" containsString="0" containsBlank="1"/>
    </cacheField>
    <cacheField name="ARRECAD. LÍQUIDA" numFmtId="169">
      <sharedItems containsString="0" containsBlank="1" containsNumber="1" containsInteger="1" minValue="176560000" maxValue="2308988000"/>
    </cacheField>
    <cacheField name="10% ESTADOS" numFmtId="172">
      <sharedItems containsString="0" containsBlank="1" containsNumber="1" containsInteger="1" minValue="0" maxValue="230898800"/>
    </cacheField>
    <cacheField name="FUNDEB2" numFmtId="172">
      <sharedItems containsString="0" containsBlank="1" containsNumber="1" containsInteger="1" minValue="0" maxValue="46179760"/>
    </cacheField>
    <cacheField name="LÍQUIDO REPASSE" numFmtId="172">
      <sharedItems containsString="0" containsBlank="1" containsNumber="1" containsInteger="1" minValue="0" maxValue="184719040"/>
    </cacheField>
    <cacheField name="ANO COMP." numFmtId="174">
      <sharedItems containsBlank="1" containsMixedTypes="1" containsNumber="1" containsInteger="1" minValue="2004" maxValue="2023"/>
    </cacheField>
    <cacheField name="COEF. MA" numFmtId="175">
      <sharedItems containsString="0" containsBlank="1" containsNumber="1" minValue="0.77836399999999994" maxValue="1.4947220000000001"/>
    </cacheField>
    <cacheField name="REPASSE MA" numFmtId="172">
      <sharedItems containsString="0" containsBlank="1" containsNumber="1" minValue="0" maxValue="2384937.5422840002"/>
    </cacheField>
    <cacheField name="REP. LÍQ. MA" numFmtId="172">
      <sharedItems containsString="0" containsBlank="1" containsNumber="1" minValue="0" maxValue="1907950.0338272001"/>
    </cacheField>
    <cacheField name="Receita Bal." numFmtId="0">
      <sharedItems containsString="0" containsBlank="1" containsNumber="1" minValue="0" maxValue="616541.39"/>
    </cacheField>
    <cacheField name="FUNDEB Bal." numFmtId="0">
      <sharedItems containsString="0" containsBlank="1" containsNumber="1" minValue="0" maxValue="113012.05"/>
    </cacheField>
    <cacheField name="Liquido Bal." numFmtId="0">
      <sharedItems containsString="0" containsBlank="1" containsNumber="1" minValue="0" maxValue="503529.34"/>
    </cacheField>
    <cacheField name="SITUAÇÃO" numFmtId="0">
      <sharedItems containsBlank="1" containsMixedTypes="1" containsNumber="1" containsInteger="1" minValue="0" maxValue="0"/>
    </cacheField>
    <cacheField name="Dias de Atrazo Depósito" numFmtId="0">
      <sharedItems containsMixedTypes="1" containsNumber="1" containsInteger="1" minValue="-6591" maxValue="29"/>
    </cacheField>
    <cacheField name="Bruto Calc" numFmtId="169">
      <sharedItems containsSemiMixedTypes="0" containsString="0" containsNumber="1" minValue="-536008.55000000005" maxValue="539807.32999999996"/>
    </cacheField>
    <cacheField name="FUNDEB Calc" numFmtId="169">
      <sharedItems containsSemiMixedTypes="0" containsString="0" containsNumber="1" minValue="-80401.279999999999" maxValue="107961.47"/>
    </cacheField>
    <cacheField name="PASEP Calc" numFmtId="169">
      <sharedItems containsSemiMixedTypes="0" containsString="0" containsNumber="1" minValue="-4556.07" maxValue="4474.32"/>
    </cacheField>
    <cacheField name="Líquido Calc" numFmtId="169">
      <sharedItems containsSemiMixedTypes="0" containsString="0" containsNumber="1" minValue="-451051.2" maxValue="442957.94"/>
    </cacheField>
    <cacheField name="Dif. Calc" numFmtId="40">
      <sharedItems containsSemiMixedTypes="0" containsString="0" containsNumber="1" minValue="-23324119.449999999" maxValue="23324119.449999999"/>
    </cacheField>
    <cacheField name="Nº SEMANA PAGT" numFmtId="0">
      <sharedItems containsMixedTypes="1" containsNumber="1" containsInteger="1" minValue="0" maxValue="53"/>
    </cacheField>
    <cacheField name="Nr_Mes" numFmtId="176">
      <sharedItems containsMixedTypes="1" containsNumber="1" containsInteger="1" minValue="1" maxValue="12"/>
    </cacheField>
    <cacheField name="Trimestres" numFmtId="0" databaseField="0">
      <fieldGroup base="4">
        <rangePr groupBy="quarters" startDate="2005-01-10T00:00:00" endDate="2023-12-29T00:00:00"/>
        <groupItems count="6">
          <s v="&lt;10/01/2005"/>
          <s v="Trim1"/>
          <s v="Trim2"/>
          <s v="Trim3"/>
          <s v="Trim4"/>
          <s v="&gt;29/12/2023"/>
        </groupItems>
      </fieldGroup>
    </cacheField>
    <cacheField name="Anos" numFmtId="0" databaseField="0">
      <fieldGroup base="4">
        <rangePr groupBy="years" startDate="2005-01-10T00:00:00" endDate="2023-12-29T00:00:00"/>
        <groupItems count="21">
          <s v="&lt;10/01/2005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29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6">
  <r>
    <x v="0"/>
    <s v="MA"/>
    <x v="0"/>
    <n v="1.7798"/>
    <n v="119205090.79999998"/>
    <n v="34587.19"/>
    <n v="242934163"/>
    <n v="31747766.080000002"/>
    <n v="74995611.999999955"/>
    <n v="5794728.5500000007"/>
    <n v="7182153"/>
    <n v="5385551"/>
    <n v="29045086"/>
    <n v="38214958"/>
    <n v="33269130"/>
    <n v="2188363"/>
    <n v="41009163"/>
    <n v="916037"/>
    <n v="5983345"/>
    <n v="68081089"/>
    <n v="18806854"/>
    <n v="916037"/>
    <n v="5983345"/>
    <n v="68081089"/>
    <n v="18806854"/>
    <n v="34587"/>
    <n v="19.68"/>
    <n v="125.81"/>
    <n v="11153005703"/>
    <n v="11628213109"/>
    <n v="81763196"/>
    <n v="119623465"/>
    <n v="510"/>
    <n v="428013423200"/>
    <n v="8.65"/>
    <n v="0.88"/>
    <n v="0"/>
    <n v="0"/>
    <n v="0"/>
    <n v="0"/>
    <n v="7.2276023980212099"/>
    <n v="1.75"/>
    <n v="0"/>
    <n v="-2.2599999999999998"/>
    <n v="3.17"/>
    <n v="138.54"/>
    <n v="997098"/>
    <n v="78935.09"/>
    <n v="57929066.07"/>
    <n v="25087.9"/>
    <n v="7778"/>
    <n v="289000000000"/>
    <n v="61783854"/>
    <n v="49522890"/>
    <n v="40.418357999999998"/>
    <n v="0"/>
    <n v="0"/>
    <n v="0"/>
    <n v="0"/>
    <n v="0"/>
    <n v="0"/>
    <n v="0"/>
    <n v="0"/>
    <n v="0"/>
    <n v="11566677"/>
    <n v="0"/>
    <n v="0"/>
    <n v="0"/>
    <n v="0"/>
    <n v="0"/>
    <n v="0"/>
    <n v="0"/>
    <n v="694287"/>
    <n v="2.59"/>
    <n v="-10.77"/>
    <n v="3823.25"/>
    <n v="3126.54"/>
    <n v="-235.94"/>
    <n v="-460.77"/>
    <n v="15.34"/>
    <n v="313.89"/>
    <n v="329.23"/>
    <n v="0.15659999999999999"/>
    <n v="0"/>
    <n v="20840.5"/>
    <n v="152076818"/>
    <n v="15010.94"/>
    <n v="152112669.40000001"/>
    <n v="0"/>
    <n v="226970"/>
    <n v="634188"/>
    <s v="2.5"/>
    <s v="0.022"/>
    <s v="0.5287648"/>
    <s v="885.04"/>
    <s v="1266518.12"/>
    <s v="83133814.99"/>
    <s v="183429467.31"/>
    <s v="422754318.32"/>
    <s v="690584044.38"/>
    <s v="156857945.45"/>
    <s v="0.4"/>
    <n v="3704"/>
    <n v="16307.14"/>
  </r>
  <r>
    <x v="1"/>
    <s v="MA"/>
    <x v="1"/>
    <n v="1.7798"/>
    <n v="119205090.79999998"/>
    <n v="34587.19"/>
    <n v="242934163"/>
    <n v="31747766.080000002"/>
    <n v="74995611.999999955"/>
    <n v="5794728.5500000007"/>
    <n v="7182153"/>
    <n v="5385551"/>
    <n v="29045086"/>
    <n v="38214958"/>
    <n v="33269130"/>
    <n v="2188363"/>
    <n v="41009163"/>
    <n v="916037"/>
    <n v="5983345"/>
    <n v="68081089"/>
    <n v="18806854"/>
    <n v="916037"/>
    <n v="5983345"/>
    <n v="68081089"/>
    <n v="18806854"/>
    <n v="34587"/>
    <n v="19.68"/>
    <n v="125.81"/>
    <n v="11153005703"/>
    <n v="11628213109"/>
    <n v="81763196"/>
    <n v="119623465"/>
    <n v="510"/>
    <n v="428013423200"/>
    <n v="8.65"/>
    <n v="0.88"/>
    <n v="0"/>
    <n v="0"/>
    <n v="0"/>
    <n v="0"/>
    <n v="7.2276023980212099"/>
    <n v="1.75"/>
    <n v="0"/>
    <n v="-2.2599999999999998"/>
    <n v="3.17"/>
    <n v="138.54"/>
    <n v="997098"/>
    <n v="78935.09"/>
    <n v="57929066.07"/>
    <n v="25087.9"/>
    <n v="7778"/>
    <n v="289000000000"/>
    <n v="61783854"/>
    <n v="49522890"/>
    <n v="40.418357999999998"/>
    <n v="0"/>
    <n v="0"/>
    <n v="0"/>
    <n v="0"/>
    <n v="0"/>
    <n v="0"/>
    <n v="0"/>
    <n v="0"/>
    <n v="0"/>
    <n v="11566677"/>
    <n v="0"/>
    <n v="0"/>
    <n v="0"/>
    <n v="0"/>
    <n v="0"/>
    <n v="0"/>
    <n v="0"/>
    <n v="694287"/>
    <n v="2.59"/>
    <n v="-10.77"/>
    <n v="3823.25"/>
    <n v="3126.54"/>
    <n v="-235.94"/>
    <n v="-460.77"/>
    <n v="15.34"/>
    <n v="313.89"/>
    <n v="329.23"/>
    <n v="0.15659999999999999"/>
    <n v="0"/>
    <n v="20840.5"/>
    <n v="152076818"/>
    <n v="15010.94"/>
    <n v="152112669.40000001"/>
    <n v="0"/>
    <n v="226970"/>
    <n v="634188"/>
    <s v="2.5"/>
    <s v="0.022"/>
    <s v="0.5287648"/>
    <s v="885.04"/>
    <s v="1266518.12"/>
    <s v="83133814.99"/>
    <s v="183429467.31"/>
    <s v="422754318.32"/>
    <s v="690584044.38"/>
    <s v="156857945.45"/>
    <s v="0.4"/>
    <n v="3704"/>
    <n v="299523.15999999997"/>
  </r>
  <r>
    <x v="2"/>
    <s v="MA"/>
    <x v="2"/>
    <n v="1.7798"/>
    <n v="119205090.79999998"/>
    <n v="34587.19"/>
    <n v="242934163"/>
    <n v="31747766.080000002"/>
    <n v="74995611.999999955"/>
    <n v="5794728.5500000007"/>
    <n v="7182153"/>
    <n v="5385551"/>
    <n v="29045086"/>
    <n v="38214958"/>
    <n v="33269130"/>
    <n v="2188363"/>
    <n v="41009163"/>
    <n v="916037"/>
    <n v="5983345"/>
    <n v="68081089"/>
    <n v="18806854"/>
    <n v="916037"/>
    <n v="5983345"/>
    <n v="68081089"/>
    <n v="18806854"/>
    <n v="34587"/>
    <n v="19.68"/>
    <n v="125.81"/>
    <n v="11153005703"/>
    <n v="11628213109"/>
    <n v="81763196"/>
    <n v="119623465"/>
    <n v="510"/>
    <n v="428013423200"/>
    <n v="8.65"/>
    <n v="0.88"/>
    <n v="0"/>
    <n v="0"/>
    <n v="0"/>
    <n v="0"/>
    <n v="7.2276023980212099"/>
    <n v="1.75"/>
    <n v="0"/>
    <n v="-2.2599999999999998"/>
    <n v="3.17"/>
    <n v="138.54"/>
    <n v="997098"/>
    <n v="78935.09"/>
    <n v="57929066.07"/>
    <n v="25087.9"/>
    <n v="7778"/>
    <n v="289000000000"/>
    <n v="61783854"/>
    <n v="49522890"/>
    <n v="40.418357999999998"/>
    <n v="0"/>
    <n v="0"/>
    <n v="0"/>
    <n v="0"/>
    <n v="0"/>
    <n v="0"/>
    <n v="0"/>
    <n v="0"/>
    <n v="0"/>
    <n v="11566677"/>
    <n v="0"/>
    <n v="0"/>
    <n v="0"/>
    <n v="0"/>
    <n v="0"/>
    <n v="0"/>
    <n v="0"/>
    <n v="694287"/>
    <n v="2.59"/>
    <n v="-10.77"/>
    <n v="3823.25"/>
    <n v="3126.54"/>
    <n v="-235.94"/>
    <n v="-460.77"/>
    <n v="15.34"/>
    <n v="313.89"/>
    <n v="329.23"/>
    <n v="0.15659999999999999"/>
    <n v="0"/>
    <n v="20840.5"/>
    <n v="152076818"/>
    <n v="15010.94"/>
    <n v="152112669.40000001"/>
    <n v="0"/>
    <n v="226970"/>
    <n v="634188"/>
    <s v="2.5"/>
    <s v="0.022"/>
    <s v="0.5287648"/>
    <s v="885.04"/>
    <s v="1266518.12"/>
    <s v="83133814.99"/>
    <s v="183429467.31"/>
    <s v="422754318.32"/>
    <s v="690584044.38"/>
    <s v="156857945.45"/>
    <s v="0.4"/>
    <n v="3704"/>
    <n v="16354473.679999998"/>
  </r>
  <r>
    <x v="3"/>
    <s v="MA"/>
    <x v="3"/>
    <n v="1.7798"/>
    <n v="119205090.79999998"/>
    <n v="34587.19"/>
    <n v="242934163"/>
    <n v="31747766.080000002"/>
    <n v="74995611.999999955"/>
    <n v="5794728.5500000007"/>
    <n v="7182153"/>
    <n v="5385551"/>
    <n v="29045086"/>
    <n v="38214958"/>
    <n v="33269130"/>
    <n v="2188363"/>
    <n v="41009163"/>
    <n v="916037"/>
    <n v="5983345"/>
    <n v="68081089"/>
    <n v="18806854"/>
    <n v="916037"/>
    <n v="5983345"/>
    <n v="68081089"/>
    <n v="18806854"/>
    <n v="34587"/>
    <n v="19.68"/>
    <n v="125.81"/>
    <n v="11153005703"/>
    <n v="11628213109"/>
    <n v="81763196"/>
    <n v="119623465"/>
    <n v="510"/>
    <n v="428013423200"/>
    <n v="8.65"/>
    <n v="0.88"/>
    <n v="0"/>
    <n v="0"/>
    <n v="0"/>
    <n v="0"/>
    <n v="7.2276023980212099"/>
    <n v="1.75"/>
    <n v="0"/>
    <n v="-2.2599999999999998"/>
    <n v="3.17"/>
    <n v="138.54"/>
    <n v="997098"/>
    <n v="78935.09"/>
    <n v="57929066.07"/>
    <n v="25087.9"/>
    <n v="7778"/>
    <n v="289000000000"/>
    <n v="61783854"/>
    <n v="49522890"/>
    <n v="40.418357999999998"/>
    <n v="0"/>
    <n v="0"/>
    <n v="0"/>
    <n v="0"/>
    <n v="0"/>
    <n v="0"/>
    <n v="0"/>
    <n v="0"/>
    <n v="0"/>
    <n v="11566677"/>
    <n v="0"/>
    <n v="0"/>
    <n v="0"/>
    <n v="0"/>
    <n v="0"/>
    <n v="0"/>
    <n v="0"/>
    <n v="694287"/>
    <n v="2.59"/>
    <n v="-10.77"/>
    <n v="3823.25"/>
    <n v="3126.54"/>
    <n v="-235.94"/>
    <n v="-460.77"/>
    <n v="15.34"/>
    <n v="313.89"/>
    <n v="329.23"/>
    <n v="0.15659999999999999"/>
    <n v="0"/>
    <n v="20840.5"/>
    <n v="152076818"/>
    <n v="15010.94"/>
    <n v="152112669.40000001"/>
    <n v="0"/>
    <n v="226970"/>
    <n v="634188"/>
    <s v="2.5"/>
    <s v="0.022"/>
    <s v="0.5287648"/>
    <s v="885.04"/>
    <s v="1266518.12"/>
    <s v="83133814.99"/>
    <s v="183429467.31"/>
    <s v="422754318.32"/>
    <s v="690584044.38"/>
    <s v="156857945.45"/>
    <s v="0.4"/>
    <n v="3704"/>
    <n v="21995046.370000001"/>
  </r>
  <r>
    <x v="4"/>
    <s v="MA"/>
    <x v="4"/>
    <n v="1.7798"/>
    <n v="119205090.79999998"/>
    <n v="34587.19"/>
    <n v="242934163"/>
    <n v="31747766.080000002"/>
    <n v="74995611.999999955"/>
    <n v="5794728.5500000007"/>
    <n v="7182153"/>
    <n v="5385551"/>
    <n v="29045086"/>
    <n v="38214958"/>
    <n v="33269130"/>
    <n v="2188363"/>
    <n v="41009163"/>
    <n v="916037"/>
    <n v="5983345"/>
    <n v="68081089"/>
    <n v="18806854"/>
    <n v="916037"/>
    <n v="5983345"/>
    <n v="68081089"/>
    <n v="18806854"/>
    <n v="34587"/>
    <n v="19.68"/>
    <n v="125.81"/>
    <n v="11153005703"/>
    <n v="11628213109"/>
    <n v="81763196"/>
    <n v="119623465"/>
    <n v="510"/>
    <n v="428013423200"/>
    <n v="8.65"/>
    <n v="0.88"/>
    <n v="0"/>
    <n v="0"/>
    <n v="0"/>
    <n v="0"/>
    <n v="7.2276023980212099"/>
    <n v="1.75"/>
    <n v="0"/>
    <n v="-2.2599999999999998"/>
    <n v="3.17"/>
    <n v="138.54"/>
    <n v="997098"/>
    <n v="78935.09"/>
    <n v="57929066.07"/>
    <n v="25087.9"/>
    <n v="7778"/>
    <n v="289000000000"/>
    <n v="61783854"/>
    <n v="49522890"/>
    <n v="40.418357999999998"/>
    <n v="0"/>
    <n v="0"/>
    <n v="0"/>
    <n v="0"/>
    <n v="0"/>
    <n v="0"/>
    <n v="0"/>
    <n v="0"/>
    <n v="0"/>
    <n v="11566677"/>
    <n v="0"/>
    <n v="0"/>
    <n v="0"/>
    <n v="0"/>
    <n v="0"/>
    <n v="0"/>
    <n v="0"/>
    <n v="694287"/>
    <n v="2.59"/>
    <n v="-10.77"/>
    <n v="3823.25"/>
    <n v="3126.54"/>
    <n v="-235.94"/>
    <n v="-460.77"/>
    <n v="15.34"/>
    <n v="313.89"/>
    <n v="329.23"/>
    <n v="0.15659999999999999"/>
    <n v="0"/>
    <n v="20840.5"/>
    <n v="152076818"/>
    <n v="15010.94"/>
    <n v="152112669.40000001"/>
    <n v="0"/>
    <n v="226970"/>
    <n v="634188"/>
    <s v="2.5"/>
    <s v="0.022"/>
    <s v="0.5287648"/>
    <s v="885.04"/>
    <s v="1266518.12"/>
    <s v="83133814.99"/>
    <s v="183429467.31"/>
    <s v="422754318.32"/>
    <s v="690584044.38"/>
    <s v="156857945.45"/>
    <s v="0.4"/>
    <n v="3704"/>
    <n v="323672.92"/>
  </r>
  <r>
    <x v="5"/>
    <s v="MA"/>
    <x v="5"/>
    <n v="1.7798"/>
    <n v="119205090.79999998"/>
    <n v="34587.19"/>
    <n v="242934163"/>
    <n v="31747766.080000002"/>
    <n v="74995611.999999955"/>
    <n v="5794728.5500000007"/>
    <n v="7182153"/>
    <n v="5385551"/>
    <n v="29045086"/>
    <n v="38214958"/>
    <n v="33269130"/>
    <n v="2188363"/>
    <n v="41009163"/>
    <n v="916037"/>
    <n v="5983345"/>
    <n v="68081089"/>
    <n v="18806854"/>
    <n v="916037"/>
    <n v="5983345"/>
    <n v="68081089"/>
    <n v="18806854"/>
    <n v="34587"/>
    <n v="19.68"/>
    <n v="125.81"/>
    <n v="11153005703"/>
    <n v="11628213109"/>
    <n v="81763196"/>
    <n v="119623465"/>
    <n v="510"/>
    <n v="428013423200"/>
    <n v="8.65"/>
    <n v="0.88"/>
    <n v="0"/>
    <n v="0"/>
    <n v="0"/>
    <n v="0"/>
    <n v="7.2276023980212099"/>
    <n v="1.75"/>
    <n v="0"/>
    <n v="-2.2599999999999998"/>
    <n v="3.17"/>
    <n v="138.54"/>
    <n v="997098"/>
    <n v="78935.09"/>
    <n v="57929066.07"/>
    <n v="25087.9"/>
    <n v="7778"/>
    <n v="289000000000"/>
    <n v="61783854"/>
    <n v="49522890"/>
    <n v="40.418357999999998"/>
    <n v="0"/>
    <n v="0"/>
    <n v="0"/>
    <n v="0"/>
    <n v="0"/>
    <n v="0"/>
    <n v="0"/>
    <n v="0"/>
    <n v="0"/>
    <n v="11566677"/>
    <n v="0"/>
    <n v="0"/>
    <n v="0"/>
    <n v="0"/>
    <n v="0"/>
    <n v="0"/>
    <n v="0"/>
    <n v="694287"/>
    <n v="2.59"/>
    <n v="-10.77"/>
    <n v="3823.25"/>
    <n v="3126.54"/>
    <n v="-235.94"/>
    <n v="-460.77"/>
    <n v="15.34"/>
    <n v="313.89"/>
    <n v="329.23"/>
    <n v="0.15659999999999999"/>
    <n v="0"/>
    <n v="20840.5"/>
    <n v="152076818"/>
    <n v="15010.94"/>
    <n v="152112669.40000001"/>
    <n v="0"/>
    <n v="226970"/>
    <n v="634188"/>
    <s v="2.5"/>
    <s v="0.022"/>
    <s v="0.5287648"/>
    <s v="885.04"/>
    <s v="1266518.12"/>
    <s v="83133814.99"/>
    <s v="183429467.31"/>
    <s v="422754318.32"/>
    <s v="690584044.38"/>
    <s v="156857945.45"/>
    <s v="0.4"/>
    <n v="3704"/>
    <n v="1286088.5900000001"/>
  </r>
  <r>
    <x v="6"/>
    <s v="MA"/>
    <x v="0"/>
    <n v="1.8415999999999999"/>
    <n v="107267721.37"/>
    <n v="35017.79"/>
    <n v="212775152"/>
    <n v="28973996.890000001"/>
    <n v="61221034.880000003"/>
    <n v="4263317.79"/>
    <n v="23556749"/>
    <n v="9401856"/>
    <n v="27178198"/>
    <n v="26955841"/>
    <n v="31001860"/>
    <n v="1980797"/>
    <n v="35041464"/>
    <n v="573084"/>
    <n v="6012011"/>
    <n v="57791192"/>
    <n v="16803831"/>
    <n v="573084"/>
    <n v="6012011"/>
    <n v="57791192"/>
    <n v="16803831"/>
    <n v="35018"/>
    <n v="35.905112776599999"/>
    <n v="127.61"/>
    <n v="12066643269"/>
    <n v="11936118599"/>
    <n v="271450482"/>
    <n v="276681461"/>
    <n v="510"/>
    <n v="443976611200"/>
    <n v="8.65"/>
    <n v="0.7"/>
    <n v="0"/>
    <n v="0"/>
    <n v="0"/>
    <n v="0"/>
    <n v="7.3500563462581896"/>
    <n v="1.78"/>
    <n v="26.26"/>
    <n v="-2.2599999999999998"/>
    <n v="3.17"/>
    <n v="135.26"/>
    <n v="997098"/>
    <n v="117954.53"/>
    <n v="54934514.270000003"/>
    <n v="21683.32"/>
    <n v="10564"/>
    <n v="286000000000"/>
    <n v="77276499"/>
    <n v="33828667"/>
    <n v="40.418357999999998"/>
    <n v="0"/>
    <n v="0"/>
    <n v="0"/>
    <n v="0"/>
    <n v="0"/>
    <n v="0"/>
    <n v="0"/>
    <n v="0"/>
    <n v="0"/>
    <n v="41758723"/>
    <n v="0"/>
    <n v="0"/>
    <n v="0"/>
    <n v="0"/>
    <n v="0"/>
    <n v="0"/>
    <n v="0"/>
    <n v="1689109"/>
    <n v="2.61"/>
    <n v="2.59"/>
    <n v="3691.04"/>
    <n v="3052.92"/>
    <n v="-277.27999999999997"/>
    <n v="-360.84"/>
    <n v="112.3"/>
    <n v="-188.51"/>
    <n v="-76.209999999999994"/>
    <n v="0.15659999999999999"/>
    <n v="0"/>
    <n v="11395.56"/>
    <n v="133237916.40000001"/>
    <n v="100478.77"/>
    <n v="133351118.90000001"/>
    <n v="0"/>
    <n v="242934"/>
    <n v="456667"/>
    <s v="2.5"/>
    <s v="0.022"/>
    <s v="0.5287648"/>
    <s v="875.09"/>
    <s v="1252275.68"/>
    <s v="82198946.22"/>
    <s v="181366738.93"/>
    <s v="418000298.45"/>
    <s v="682818185.75"/>
    <s v="155094023.11"/>
    <s v="0.4"/>
    <n v="3704"/>
    <n v="14094.16"/>
  </r>
  <r>
    <x v="7"/>
    <s v="MA"/>
    <x v="1"/>
    <n v="1.8415999999999999"/>
    <n v="107267721.37"/>
    <n v="35017.79"/>
    <n v="212775152"/>
    <n v="28973996.890000001"/>
    <n v="61221034.880000003"/>
    <n v="4263317.79"/>
    <n v="23556749"/>
    <n v="9401856"/>
    <n v="27178198"/>
    <n v="26955841"/>
    <n v="31001860"/>
    <n v="1980797"/>
    <n v="35041464"/>
    <n v="573084"/>
    <n v="6012011"/>
    <n v="57791192"/>
    <n v="16803831"/>
    <n v="573084"/>
    <n v="6012011"/>
    <n v="57791192"/>
    <n v="16803831"/>
    <n v="35018"/>
    <n v="35.905112776599999"/>
    <n v="127.61"/>
    <n v="12066643269"/>
    <n v="11936118599"/>
    <n v="271450482"/>
    <n v="276681461"/>
    <n v="510"/>
    <n v="443976611200"/>
    <n v="8.65"/>
    <n v="0.7"/>
    <n v="0"/>
    <n v="0"/>
    <n v="0"/>
    <n v="0"/>
    <n v="7.3500563462581896"/>
    <n v="1.78"/>
    <n v="26.26"/>
    <n v="-2.2599999999999998"/>
    <n v="3.17"/>
    <n v="135.26"/>
    <n v="997098"/>
    <n v="117954.53"/>
    <n v="54934514.270000003"/>
    <n v="21683.32"/>
    <n v="10564"/>
    <n v="286000000000"/>
    <n v="77276499"/>
    <n v="33828667"/>
    <n v="40.418357999999998"/>
    <n v="0"/>
    <n v="0"/>
    <n v="0"/>
    <n v="0"/>
    <n v="0"/>
    <n v="0"/>
    <n v="0"/>
    <n v="0"/>
    <n v="0"/>
    <n v="41758723"/>
    <n v="0"/>
    <n v="0"/>
    <n v="0"/>
    <n v="0"/>
    <n v="0"/>
    <n v="0"/>
    <n v="0"/>
    <n v="1689109"/>
    <n v="2.61"/>
    <n v="2.59"/>
    <n v="3691.04"/>
    <n v="3052.92"/>
    <n v="-277.27999999999997"/>
    <n v="-360.84"/>
    <n v="112.3"/>
    <n v="-188.51"/>
    <n v="-76.209999999999994"/>
    <n v="0.15659999999999999"/>
    <n v="0"/>
    <n v="11395.56"/>
    <n v="133237916.40000001"/>
    <n v="100478.77"/>
    <n v="133351118.90000001"/>
    <n v="0"/>
    <n v="242934"/>
    <n v="456667"/>
    <s v="2.5"/>
    <s v="0.022"/>
    <s v="0.5287648"/>
    <s v="875.09"/>
    <s v="1252275.68"/>
    <s v="82198946.22"/>
    <s v="181366738.93"/>
    <s v="418000298.45"/>
    <s v="682818185.75"/>
    <s v="155094023.11"/>
    <s v="0.4"/>
    <n v="3704"/>
    <n v="338333.2"/>
  </r>
  <r>
    <x v="8"/>
    <s v="MA"/>
    <x v="2"/>
    <n v="1.8415999999999999"/>
    <n v="107267721.37"/>
    <n v="35017.79"/>
    <n v="212775152"/>
    <n v="28973996.890000001"/>
    <n v="61221034.880000003"/>
    <n v="4263317.79"/>
    <n v="23556749"/>
    <n v="9401856"/>
    <n v="27178198"/>
    <n v="26955841"/>
    <n v="31001860"/>
    <n v="1980797"/>
    <n v="35041464"/>
    <n v="573084"/>
    <n v="6012011"/>
    <n v="57791192"/>
    <n v="16803831"/>
    <n v="573084"/>
    <n v="6012011"/>
    <n v="57791192"/>
    <n v="16803831"/>
    <n v="35018"/>
    <n v="35.905112776599999"/>
    <n v="127.61"/>
    <n v="12066643269"/>
    <n v="11936118599"/>
    <n v="271450482"/>
    <n v="276681461"/>
    <n v="510"/>
    <n v="443976611200"/>
    <n v="8.65"/>
    <n v="0.7"/>
    <n v="0"/>
    <n v="0"/>
    <n v="0"/>
    <n v="0"/>
    <n v="7.3500563462581896"/>
    <n v="1.78"/>
    <n v="26.26"/>
    <n v="-2.2599999999999998"/>
    <n v="3.17"/>
    <n v="135.26"/>
    <n v="997098"/>
    <n v="117954.53"/>
    <n v="54934514.270000003"/>
    <n v="21683.32"/>
    <n v="10564"/>
    <n v="286000000000"/>
    <n v="77276499"/>
    <n v="33828667"/>
    <n v="40.418357999999998"/>
    <n v="0"/>
    <n v="0"/>
    <n v="0"/>
    <n v="0"/>
    <n v="0"/>
    <n v="0"/>
    <n v="0"/>
    <n v="0"/>
    <n v="0"/>
    <n v="41758723"/>
    <n v="0"/>
    <n v="0"/>
    <n v="0"/>
    <n v="0"/>
    <n v="0"/>
    <n v="0"/>
    <n v="0"/>
    <n v="1689109"/>
    <n v="2.61"/>
    <n v="2.59"/>
    <n v="3691.04"/>
    <n v="3052.92"/>
    <n v="-277.27999999999997"/>
    <n v="-360.84"/>
    <n v="112.3"/>
    <n v="-188.51"/>
    <n v="-76.209999999999994"/>
    <n v="0.15659999999999999"/>
    <n v="0"/>
    <n v="11395.56"/>
    <n v="133237916.40000001"/>
    <n v="100478.77"/>
    <n v="133351118.90000001"/>
    <n v="0"/>
    <n v="242934"/>
    <n v="456667"/>
    <s v="2.5"/>
    <s v="0.022"/>
    <s v="0.5287648"/>
    <s v="875.09"/>
    <s v="1252275.68"/>
    <s v="82198946.22"/>
    <s v="181366738.93"/>
    <s v="418000298.45"/>
    <s v="682818185.75"/>
    <s v="155094023.11"/>
    <s v="0.4"/>
    <n v="3704"/>
    <n v="24189163.02"/>
  </r>
  <r>
    <x v="9"/>
    <s v="MA"/>
    <x v="3"/>
    <n v="1.8415999999999999"/>
    <n v="107267721.37"/>
    <n v="35017.79"/>
    <n v="212775152"/>
    <n v="28973996.890000001"/>
    <n v="61221034.880000003"/>
    <n v="4263317.79"/>
    <n v="23556749"/>
    <n v="9401856"/>
    <n v="27178198"/>
    <n v="26955841"/>
    <n v="31001860"/>
    <n v="1980797"/>
    <n v="35041464"/>
    <n v="573084"/>
    <n v="6012011"/>
    <n v="57791192"/>
    <n v="16803831"/>
    <n v="573084"/>
    <n v="6012011"/>
    <n v="57791192"/>
    <n v="16803831"/>
    <n v="35018"/>
    <n v="35.905112776599999"/>
    <n v="127.61"/>
    <n v="12066643269"/>
    <n v="11936118599"/>
    <n v="271450482"/>
    <n v="276681461"/>
    <n v="510"/>
    <n v="443976611200"/>
    <n v="8.65"/>
    <n v="0.7"/>
    <n v="0"/>
    <n v="0"/>
    <n v="0"/>
    <n v="0"/>
    <n v="7.3500563462581896"/>
    <n v="1.78"/>
    <n v="26.26"/>
    <n v="-2.2599999999999998"/>
    <n v="3.17"/>
    <n v="135.26"/>
    <n v="997098"/>
    <n v="117954.53"/>
    <n v="54934514.270000003"/>
    <n v="21683.32"/>
    <n v="10564"/>
    <n v="286000000000"/>
    <n v="77276499"/>
    <n v="33828667"/>
    <n v="40.418357999999998"/>
    <n v="0"/>
    <n v="0"/>
    <n v="0"/>
    <n v="0"/>
    <n v="0"/>
    <n v="0"/>
    <n v="0"/>
    <n v="0"/>
    <n v="0"/>
    <n v="41758723"/>
    <n v="0"/>
    <n v="0"/>
    <n v="0"/>
    <n v="0"/>
    <n v="0"/>
    <n v="0"/>
    <n v="0"/>
    <n v="1689109"/>
    <n v="2.61"/>
    <n v="2.59"/>
    <n v="3691.04"/>
    <n v="3052.92"/>
    <n v="-277.27999999999997"/>
    <n v="-360.84"/>
    <n v="112.3"/>
    <n v="-188.51"/>
    <n v="-76.209999999999994"/>
    <n v="0.15659999999999999"/>
    <n v="0"/>
    <n v="11395.56"/>
    <n v="133237916.40000001"/>
    <n v="100478.77"/>
    <n v="133351118.90000001"/>
    <n v="0"/>
    <n v="242934"/>
    <n v="456667"/>
    <s v="2.5"/>
    <s v="0.022"/>
    <s v="0.5287648"/>
    <s v="875.09"/>
    <s v="1252275.68"/>
    <s v="82198946.22"/>
    <s v="181366738.93"/>
    <s v="418000298.45"/>
    <s v="682818185.75"/>
    <s v="155094023.11"/>
    <s v="0.4"/>
    <n v="3704"/>
    <n v="21826912.039999999"/>
  </r>
  <r>
    <x v="10"/>
    <s v="MA"/>
    <x v="4"/>
    <n v="1.8415999999999999"/>
    <n v="107267721.37"/>
    <n v="35017.79"/>
    <n v="212775152"/>
    <n v="28973996.890000001"/>
    <n v="61221034.880000003"/>
    <n v="4263317.79"/>
    <n v="23556749"/>
    <n v="9401856"/>
    <n v="27178198"/>
    <n v="26955841"/>
    <n v="31001860"/>
    <n v="1980797"/>
    <n v="35041464"/>
    <n v="573084"/>
    <n v="6012011"/>
    <n v="57791192"/>
    <n v="16803831"/>
    <n v="573084"/>
    <n v="6012011"/>
    <n v="57791192"/>
    <n v="16803831"/>
    <n v="35018"/>
    <n v="35.905112776599999"/>
    <n v="127.61"/>
    <n v="12066643269"/>
    <n v="11936118599"/>
    <n v="271450482"/>
    <n v="276681461"/>
    <n v="510"/>
    <n v="443976611200"/>
    <n v="8.65"/>
    <n v="0.7"/>
    <n v="0"/>
    <n v="0"/>
    <n v="0"/>
    <n v="0"/>
    <n v="7.3500563462581896"/>
    <n v="1.78"/>
    <n v="26.26"/>
    <n v="-2.2599999999999998"/>
    <n v="3.17"/>
    <n v="135.26"/>
    <n v="997098"/>
    <n v="117954.53"/>
    <n v="54934514.270000003"/>
    <n v="21683.32"/>
    <n v="10564"/>
    <n v="286000000000"/>
    <n v="77276499"/>
    <n v="33828667"/>
    <n v="40.418357999999998"/>
    <n v="0"/>
    <n v="0"/>
    <n v="0"/>
    <n v="0"/>
    <n v="0"/>
    <n v="0"/>
    <n v="0"/>
    <n v="0"/>
    <n v="0"/>
    <n v="41758723"/>
    <n v="0"/>
    <n v="0"/>
    <n v="0"/>
    <n v="0"/>
    <n v="0"/>
    <n v="0"/>
    <n v="0"/>
    <n v="1689109"/>
    <n v="2.61"/>
    <n v="2.59"/>
    <n v="3691.04"/>
    <n v="3052.92"/>
    <n v="-277.27999999999997"/>
    <n v="-360.84"/>
    <n v="112.3"/>
    <n v="-188.51"/>
    <n v="-76.209999999999994"/>
    <n v="0.15659999999999999"/>
    <n v="0"/>
    <n v="11395.56"/>
    <n v="133237916.40000001"/>
    <n v="100478.77"/>
    <n v="133351118.90000001"/>
    <n v="0"/>
    <n v="242934"/>
    <n v="456667"/>
    <s v="2.5"/>
    <s v="0.022"/>
    <s v="0.5287648"/>
    <s v="875.09"/>
    <s v="1252275.68"/>
    <s v="82198946.22"/>
    <s v="181366738.93"/>
    <s v="418000298.45"/>
    <s v="682818185.75"/>
    <s v="155094023.11"/>
    <s v="0.4"/>
    <n v="3704"/>
    <n v="285153.53999999998"/>
  </r>
  <r>
    <x v="11"/>
    <s v="MA"/>
    <x v="5"/>
    <n v="1.8415999999999999"/>
    <n v="107267721.37"/>
    <n v="35017.79"/>
    <n v="212775152"/>
    <n v="28973996.890000001"/>
    <n v="61221034.880000003"/>
    <n v="4263317.79"/>
    <n v="23556749"/>
    <n v="9401856"/>
    <n v="27178198"/>
    <n v="26955841"/>
    <n v="31001860"/>
    <n v="1980797"/>
    <n v="35041464"/>
    <n v="573084"/>
    <n v="6012011"/>
    <n v="57791192"/>
    <n v="16803831"/>
    <n v="573084"/>
    <n v="6012011"/>
    <n v="57791192"/>
    <n v="16803831"/>
    <n v="35018"/>
    <n v="35.905112776599999"/>
    <n v="127.61"/>
    <n v="12066643269"/>
    <n v="11936118599"/>
    <n v="271450482"/>
    <n v="276681461"/>
    <n v="510"/>
    <n v="443976611200"/>
    <n v="8.65"/>
    <n v="0.7"/>
    <n v="0"/>
    <n v="0"/>
    <n v="0"/>
    <n v="0"/>
    <n v="7.3500563462581896"/>
    <n v="1.78"/>
    <n v="26.26"/>
    <n v="-2.2599999999999998"/>
    <n v="3.17"/>
    <n v="135.26"/>
    <n v="997098"/>
    <n v="117954.53"/>
    <n v="54934514.270000003"/>
    <n v="21683.32"/>
    <n v="10564"/>
    <n v="286000000000"/>
    <n v="77276499"/>
    <n v="33828667"/>
    <n v="40.418357999999998"/>
    <n v="0"/>
    <n v="0"/>
    <n v="0"/>
    <n v="0"/>
    <n v="0"/>
    <n v="0"/>
    <n v="0"/>
    <n v="0"/>
    <n v="0"/>
    <n v="41758723"/>
    <n v="0"/>
    <n v="0"/>
    <n v="0"/>
    <n v="0"/>
    <n v="0"/>
    <n v="0"/>
    <n v="0"/>
    <n v="1689109"/>
    <n v="2.61"/>
    <n v="2.59"/>
    <n v="3691.04"/>
    <n v="3052.92"/>
    <n v="-277.27999999999997"/>
    <n v="-360.84"/>
    <n v="112.3"/>
    <n v="-188.51"/>
    <n v="-76.209999999999994"/>
    <n v="0.15659999999999999"/>
    <n v="0"/>
    <n v="11395.56"/>
    <n v="133237916.40000001"/>
    <n v="100478.77"/>
    <n v="133351118.90000001"/>
    <n v="0"/>
    <n v="242934"/>
    <n v="456667"/>
    <s v="2.5"/>
    <s v="0.022"/>
    <s v="0.5287648"/>
    <s v="875.09"/>
    <s v="1252275.68"/>
    <s v="82198946.22"/>
    <s v="181366738.93"/>
    <s v="418000298.45"/>
    <s v="682818185.75"/>
    <s v="155094023.11"/>
    <s v="0.4"/>
    <n v="3704"/>
    <n v="4695983.6399999997"/>
  </r>
  <r>
    <x v="12"/>
    <s v="MA"/>
    <x v="0"/>
    <n v="1.7858000000000001"/>
    <n v="105622079.85000001"/>
    <n v="27830.329999999998"/>
    <n v="215952715"/>
    <n v="28155048.499999996"/>
    <n v="67990895.87000002"/>
    <n v="4451300.54"/>
    <n v="46325269"/>
    <n v="9038163"/>
    <n v="25581069"/>
    <n v="26437273"/>
    <n v="29699826"/>
    <n v="2304332"/>
    <n v="34416095"/>
    <n v="733995"/>
    <n v="6666655"/>
    <n v="64669919"/>
    <n v="16376800"/>
    <n v="733995"/>
    <n v="6666655"/>
    <n v="64669919"/>
    <n v="16376800"/>
    <n v="28588"/>
    <n v="36.916140753299999"/>
    <n v="143.44"/>
    <n v="15637886925"/>
    <n v="15181212723"/>
    <n v="484904959"/>
    <n v="397976976"/>
    <n v="510"/>
    <n v="435310179600"/>
    <n v="8.65"/>
    <n v="0.71"/>
    <n v="0"/>
    <n v="0"/>
    <n v="0"/>
    <n v="0"/>
    <n v="7.5905263594508199"/>
    <n v="1.52"/>
    <n v="27.08"/>
    <n v="-2.2599999999999998"/>
    <n v="3.17"/>
    <n v="142.59"/>
    <n v="997098"/>
    <n v="103120.18"/>
    <n v="59796141.609999999"/>
    <n v="18099.71"/>
    <n v="10976"/>
    <n v="312000000000"/>
    <n v="67840014"/>
    <n v="17818672"/>
    <n v="40.418357999999998"/>
    <n v="0"/>
    <n v="0"/>
    <n v="0"/>
    <n v="0"/>
    <n v="0"/>
    <n v="0"/>
    <n v="0"/>
    <n v="0"/>
    <n v="0"/>
    <n v="20773074"/>
    <n v="0"/>
    <n v="0"/>
    <n v="0"/>
    <n v="0"/>
    <n v="0"/>
    <n v="28014839"/>
    <n v="0"/>
    <n v="1233429"/>
    <n v="2.58"/>
    <n v="2.59"/>
    <n v="3691.04"/>
    <n v="3052.92"/>
    <n v="-277.27999999999997"/>
    <n v="-360.84"/>
    <n v="112.3"/>
    <n v="-188.51"/>
    <n v="-76.209999999999994"/>
    <n v="0.15659999999999999"/>
    <n v="0"/>
    <n v="16502.38"/>
    <n v="137097730.90000001"/>
    <n v="215829.7"/>
    <n v="137330243"/>
    <n v="0"/>
    <n v="212775"/>
    <n v="514423"/>
    <s v="2.5"/>
    <s v="0.022"/>
    <s v="0.5287648"/>
    <s v="954.5"/>
    <s v="1365915.4"/>
    <s v="89658218.54"/>
    <s v="197825148.16"/>
    <s v="455932391.26"/>
    <s v="744781593.16"/>
    <s v="169168273.53"/>
    <s v="0.4"/>
    <n v="3704"/>
    <n v="11764.81"/>
  </r>
  <r>
    <x v="13"/>
    <s v="MA"/>
    <x v="1"/>
    <n v="1.7858000000000001"/>
    <n v="105622079.85000001"/>
    <n v="27830.329999999998"/>
    <n v="215952715"/>
    <n v="28155048.499999996"/>
    <n v="67990895.87000002"/>
    <n v="4451300.54"/>
    <n v="46325269"/>
    <n v="9038163"/>
    <n v="25581069"/>
    <n v="26437273"/>
    <n v="29699826"/>
    <n v="2304332"/>
    <n v="34416095"/>
    <n v="733995"/>
    <n v="6666655"/>
    <n v="64669919"/>
    <n v="16376800"/>
    <n v="733995"/>
    <n v="6666655"/>
    <n v="64669919"/>
    <n v="16376800"/>
    <n v="28588"/>
    <n v="36.916140753299999"/>
    <n v="143.44"/>
    <n v="15637886925"/>
    <n v="15181212723"/>
    <n v="484904959"/>
    <n v="397976976"/>
    <n v="510"/>
    <n v="435310179600"/>
    <n v="8.65"/>
    <n v="0.71"/>
    <n v="0"/>
    <n v="0"/>
    <n v="0"/>
    <n v="0"/>
    <n v="7.5905263594508199"/>
    <n v="1.52"/>
    <n v="27.08"/>
    <n v="-2.2599999999999998"/>
    <n v="3.17"/>
    <n v="142.59"/>
    <n v="997098"/>
    <n v="103120.18"/>
    <n v="59796141.609999999"/>
    <n v="18099.71"/>
    <n v="10976"/>
    <n v="312000000000"/>
    <n v="67840014"/>
    <n v="17818672"/>
    <n v="40.418357999999998"/>
    <n v="0"/>
    <n v="0"/>
    <n v="0"/>
    <n v="0"/>
    <n v="0"/>
    <n v="0"/>
    <n v="0"/>
    <n v="0"/>
    <n v="0"/>
    <n v="20773074"/>
    <n v="0"/>
    <n v="0"/>
    <n v="0"/>
    <n v="0"/>
    <n v="0"/>
    <n v="28014839"/>
    <n v="0"/>
    <n v="1233429"/>
    <n v="2.58"/>
    <n v="2.59"/>
    <n v="3691.04"/>
    <n v="3052.92"/>
    <n v="-277.27999999999997"/>
    <n v="-360.84"/>
    <n v="112.3"/>
    <n v="-188.51"/>
    <n v="-76.209999999999994"/>
    <n v="0.15659999999999999"/>
    <n v="0"/>
    <n v="16502.38"/>
    <n v="137097730.90000001"/>
    <n v="215829.7"/>
    <n v="137330243"/>
    <n v="0"/>
    <n v="212775"/>
    <n v="514423"/>
    <s v="2.5"/>
    <s v="0.022"/>
    <s v="0.5287648"/>
    <s v="954.5"/>
    <s v="1365915.4"/>
    <s v="89658218.54"/>
    <s v="197825148.16"/>
    <s v="455932391.26"/>
    <s v="744781593.16"/>
    <s v="169168273.53"/>
    <s v="0.4"/>
    <n v="3704"/>
    <n v="343660.02"/>
  </r>
  <r>
    <x v="14"/>
    <s v="MA"/>
    <x v="2"/>
    <n v="1.7858000000000001"/>
    <n v="105622079.85000001"/>
    <n v="27830.329999999998"/>
    <n v="215952715"/>
    <n v="28155048.499999996"/>
    <n v="67990895.87000002"/>
    <n v="4451300.54"/>
    <n v="46325269"/>
    <n v="9038163"/>
    <n v="25581069"/>
    <n v="26437273"/>
    <n v="29699826"/>
    <n v="2304332"/>
    <n v="34416095"/>
    <n v="733995"/>
    <n v="6666655"/>
    <n v="64669919"/>
    <n v="16376800"/>
    <n v="733995"/>
    <n v="6666655"/>
    <n v="64669919"/>
    <n v="16376800"/>
    <n v="28588"/>
    <n v="36.916140753299999"/>
    <n v="143.44"/>
    <n v="15637886925"/>
    <n v="15181212723"/>
    <n v="484904959"/>
    <n v="397976976"/>
    <n v="510"/>
    <n v="435310179600"/>
    <n v="8.65"/>
    <n v="0.71"/>
    <n v="0"/>
    <n v="0"/>
    <n v="0"/>
    <n v="0"/>
    <n v="7.5905263594508199"/>
    <n v="1.52"/>
    <n v="27.08"/>
    <n v="-2.2599999999999998"/>
    <n v="3.17"/>
    <n v="142.59"/>
    <n v="997098"/>
    <n v="103120.18"/>
    <n v="59796141.609999999"/>
    <n v="18099.71"/>
    <n v="10976"/>
    <n v="312000000000"/>
    <n v="67840014"/>
    <n v="17818672"/>
    <n v="40.418357999999998"/>
    <n v="0"/>
    <n v="0"/>
    <n v="0"/>
    <n v="0"/>
    <n v="0"/>
    <n v="0"/>
    <n v="0"/>
    <n v="0"/>
    <n v="0"/>
    <n v="20773074"/>
    <n v="0"/>
    <n v="0"/>
    <n v="0"/>
    <n v="0"/>
    <n v="0"/>
    <n v="28014839"/>
    <n v="0"/>
    <n v="1233429"/>
    <n v="2.58"/>
    <n v="2.59"/>
    <n v="3691.04"/>
    <n v="3052.92"/>
    <n v="-277.27999999999997"/>
    <n v="-360.84"/>
    <n v="112.3"/>
    <n v="-188.51"/>
    <n v="-76.209999999999994"/>
    <n v="0.15659999999999999"/>
    <n v="0"/>
    <n v="16502.38"/>
    <n v="137097730.90000001"/>
    <n v="215829.7"/>
    <n v="137330243"/>
    <n v="0"/>
    <n v="212775"/>
    <n v="514423"/>
    <s v="2.5"/>
    <s v="0.022"/>
    <s v="0.5287648"/>
    <s v="954.5"/>
    <s v="1365915.4"/>
    <s v="89658218.54"/>
    <s v="197825148.16"/>
    <s v="455932391.26"/>
    <s v="744781593.16"/>
    <s v="169168273.53"/>
    <s v="0.4"/>
    <n v="3704"/>
    <n v="17969068.129999999"/>
  </r>
  <r>
    <x v="15"/>
    <s v="MA"/>
    <x v="3"/>
    <n v="1.7858000000000001"/>
    <n v="105622079.85000001"/>
    <n v="27830.329999999998"/>
    <n v="215952715"/>
    <n v="28155048.499999996"/>
    <n v="67990895.87000002"/>
    <n v="4451300.54"/>
    <n v="46325269"/>
    <n v="9038163"/>
    <n v="25581069"/>
    <n v="26437273"/>
    <n v="29699826"/>
    <n v="2304332"/>
    <n v="34416095"/>
    <n v="733995"/>
    <n v="6666655"/>
    <n v="64669919"/>
    <n v="16376800"/>
    <n v="733995"/>
    <n v="6666655"/>
    <n v="64669919"/>
    <n v="16376800"/>
    <n v="28588"/>
    <n v="36.916140753299999"/>
    <n v="143.44"/>
    <n v="15637886925"/>
    <n v="15181212723"/>
    <n v="484904959"/>
    <n v="397976976"/>
    <n v="510"/>
    <n v="435310179600"/>
    <n v="8.65"/>
    <n v="0.71"/>
    <n v="0"/>
    <n v="0"/>
    <n v="0"/>
    <n v="0"/>
    <n v="7.5905263594508199"/>
    <n v="1.52"/>
    <n v="27.08"/>
    <n v="-2.2599999999999998"/>
    <n v="3.17"/>
    <n v="142.59"/>
    <n v="997098"/>
    <n v="103120.18"/>
    <n v="59796141.609999999"/>
    <n v="18099.71"/>
    <n v="10976"/>
    <n v="312000000000"/>
    <n v="67840014"/>
    <n v="17818672"/>
    <n v="40.418357999999998"/>
    <n v="0"/>
    <n v="0"/>
    <n v="0"/>
    <n v="0"/>
    <n v="0"/>
    <n v="0"/>
    <n v="0"/>
    <n v="0"/>
    <n v="0"/>
    <n v="20773074"/>
    <n v="0"/>
    <n v="0"/>
    <n v="0"/>
    <n v="0"/>
    <n v="0"/>
    <n v="28014839"/>
    <n v="0"/>
    <n v="1233429"/>
    <n v="2.58"/>
    <n v="2.59"/>
    <n v="3691.04"/>
    <n v="3052.92"/>
    <n v="-277.27999999999997"/>
    <n v="-360.84"/>
    <n v="112.3"/>
    <n v="-188.51"/>
    <n v="-76.209999999999994"/>
    <n v="0.15659999999999999"/>
    <n v="0"/>
    <n v="16502.38"/>
    <n v="137097730.90000001"/>
    <n v="215829.7"/>
    <n v="137330243"/>
    <n v="0"/>
    <n v="212775"/>
    <n v="514423"/>
    <s v="2.5"/>
    <s v="0.022"/>
    <s v="0.5287648"/>
    <s v="954.5"/>
    <s v="1365915.4"/>
    <s v="89658218.54"/>
    <s v="197825148.16"/>
    <s v="455932391.26"/>
    <s v="744781593.16"/>
    <s v="169168273.53"/>
    <s v="0.4"/>
    <n v="3704"/>
    <n v="20362895.050000001"/>
  </r>
  <r>
    <x v="16"/>
    <s v="MA"/>
    <x v="4"/>
    <n v="1.7858000000000001"/>
    <n v="105622079.85000001"/>
    <n v="27830.329999999998"/>
    <n v="215952715"/>
    <n v="28155048.499999996"/>
    <n v="67990895.87000002"/>
    <n v="4451300.54"/>
    <n v="46325269"/>
    <n v="9038163"/>
    <n v="25581069"/>
    <n v="26437273"/>
    <n v="29699826"/>
    <n v="2304332"/>
    <n v="34416095"/>
    <n v="733995"/>
    <n v="6666655"/>
    <n v="64669919"/>
    <n v="16376800"/>
    <n v="733995"/>
    <n v="6666655"/>
    <n v="64669919"/>
    <n v="16376800"/>
    <n v="28588"/>
    <n v="36.916140753299999"/>
    <n v="143.44"/>
    <n v="15637886925"/>
    <n v="15181212723"/>
    <n v="484904959"/>
    <n v="397976976"/>
    <n v="510"/>
    <n v="435310179600"/>
    <n v="8.65"/>
    <n v="0.71"/>
    <n v="0"/>
    <n v="0"/>
    <n v="0"/>
    <n v="0"/>
    <n v="7.5905263594508199"/>
    <n v="1.52"/>
    <n v="27.08"/>
    <n v="-2.2599999999999998"/>
    <n v="3.17"/>
    <n v="142.59"/>
    <n v="997098"/>
    <n v="103120.18"/>
    <n v="59796141.609999999"/>
    <n v="18099.71"/>
    <n v="10976"/>
    <n v="312000000000"/>
    <n v="67840014"/>
    <n v="17818672"/>
    <n v="40.418357999999998"/>
    <n v="0"/>
    <n v="0"/>
    <n v="0"/>
    <n v="0"/>
    <n v="0"/>
    <n v="0"/>
    <n v="0"/>
    <n v="0"/>
    <n v="0"/>
    <n v="20773074"/>
    <n v="0"/>
    <n v="0"/>
    <n v="0"/>
    <n v="0"/>
    <n v="0"/>
    <n v="28014839"/>
    <n v="0"/>
    <n v="1233429"/>
    <n v="2.58"/>
    <n v="2.59"/>
    <n v="3691.04"/>
    <n v="3052.92"/>
    <n v="-277.27999999999997"/>
    <n v="-360.84"/>
    <n v="112.3"/>
    <n v="-188.51"/>
    <n v="-76.209999999999994"/>
    <n v="0.15659999999999999"/>
    <n v="0"/>
    <n v="16502.38"/>
    <n v="137097730.90000001"/>
    <n v="215829.7"/>
    <n v="137330243"/>
    <n v="0"/>
    <n v="212775"/>
    <n v="514423"/>
    <s v="2.5"/>
    <s v="0.022"/>
    <s v="0.5287648"/>
    <s v="954.5"/>
    <s v="1365915.4"/>
    <s v="89658218.54"/>
    <s v="197825148.16"/>
    <s v="455932391.26"/>
    <s v="744781593.16"/>
    <s v="169168273.53"/>
    <s v="0.4"/>
    <n v="3704"/>
    <n v="252893.6"/>
  </r>
  <r>
    <x v="17"/>
    <s v="MA"/>
    <x v="5"/>
    <n v="1.7858000000000001"/>
    <n v="105622079.85000001"/>
    <n v="27830.329999999998"/>
    <n v="215952715"/>
    <n v="28155048.499999996"/>
    <n v="67990895.87000002"/>
    <n v="4451300.54"/>
    <n v="46325269"/>
    <n v="9038163"/>
    <n v="25581069"/>
    <n v="26437273"/>
    <n v="29699826"/>
    <n v="2304332"/>
    <n v="34416095"/>
    <n v="733995"/>
    <n v="6666655"/>
    <n v="64669919"/>
    <n v="16376800"/>
    <n v="733995"/>
    <n v="6666655"/>
    <n v="64669919"/>
    <n v="16376800"/>
    <n v="28588"/>
    <n v="36.916140753299999"/>
    <n v="143.44"/>
    <n v="15637886925"/>
    <n v="15181212723"/>
    <n v="484904959"/>
    <n v="397976976"/>
    <n v="510"/>
    <n v="435310179600"/>
    <n v="8.65"/>
    <n v="0.71"/>
    <n v="0"/>
    <n v="0"/>
    <n v="0"/>
    <n v="0"/>
    <n v="7.5905263594508199"/>
    <n v="1.52"/>
    <n v="27.08"/>
    <n v="-2.2599999999999998"/>
    <n v="3.17"/>
    <n v="142.59"/>
    <n v="997098"/>
    <n v="103120.18"/>
    <n v="59796141.609999999"/>
    <n v="18099.71"/>
    <n v="10976"/>
    <n v="312000000000"/>
    <n v="67840014"/>
    <n v="17818672"/>
    <n v="40.418357999999998"/>
    <n v="0"/>
    <n v="0"/>
    <n v="0"/>
    <n v="0"/>
    <n v="0"/>
    <n v="0"/>
    <n v="0"/>
    <n v="0"/>
    <n v="0"/>
    <n v="20773074"/>
    <n v="0"/>
    <n v="0"/>
    <n v="0"/>
    <n v="0"/>
    <n v="0"/>
    <n v="28014839"/>
    <n v="0"/>
    <n v="1233429"/>
    <n v="2.58"/>
    <n v="2.59"/>
    <n v="3691.04"/>
    <n v="3052.92"/>
    <n v="-277.27999999999997"/>
    <n v="-360.84"/>
    <n v="112.3"/>
    <n v="-188.51"/>
    <n v="-76.209999999999994"/>
    <n v="0.15659999999999999"/>
    <n v="0"/>
    <n v="16502.38"/>
    <n v="137097730.90000001"/>
    <n v="215829.7"/>
    <n v="137330243"/>
    <n v="0"/>
    <n v="212775"/>
    <n v="514423"/>
    <s v="2.5"/>
    <s v="0.022"/>
    <s v="0.5287648"/>
    <s v="954.5"/>
    <s v="1365915.4"/>
    <s v="89658218.54"/>
    <s v="197825148.16"/>
    <s v="455932391.26"/>
    <s v="744781593.16"/>
    <s v="169168273.53"/>
    <s v="0.4"/>
    <n v="3704"/>
    <n v="13659987.810000001"/>
  </r>
  <r>
    <x v="18"/>
    <s v="MA"/>
    <x v="0"/>
    <n v="1.7565999999999999"/>
    <n v="112536253.30999999"/>
    <n v="72292.58"/>
    <n v="220640541"/>
    <n v="32682367.500000004"/>
    <n v="59785336.209999993"/>
    <n v="4788061.3699999992"/>
    <n v="28009499"/>
    <n v="4162366"/>
    <n v="28204129"/>
    <n v="27335474"/>
    <n v="34599681"/>
    <n v="2338293"/>
    <n v="36849049"/>
    <n v="504777"/>
    <n v="5485819"/>
    <n v="56446859"/>
    <n v="24641801"/>
    <n v="504777"/>
    <n v="5485819"/>
    <n v="56446859"/>
    <n v="24641801"/>
    <n v="72293"/>
    <n v="39.917564334300003"/>
    <n v="136.87"/>
    <n v="15074159639"/>
    <n v="14007783168"/>
    <n v="322425729"/>
    <n v="393879396"/>
    <n v="510"/>
    <n v="434393127200"/>
    <n v="8.7200000000000006"/>
    <n v="0.73"/>
    <n v="0"/>
    <n v="0"/>
    <n v="0"/>
    <n v="0"/>
    <n v="7.2519083969465603"/>
    <n v="1.56999"/>
    <n v="2.2000000000000002"/>
    <n v="-2.2599999999999998"/>
    <n v="3.17"/>
    <n v="149.38999999999999"/>
    <n v="997098"/>
    <n v="134941.23000000001"/>
    <n v="61817621.740000002"/>
    <n v="24616.720000000001"/>
    <n v="10022"/>
    <n v="307000000000"/>
    <n v="57292497"/>
    <n v="30169474"/>
    <n v="40.418357999999998"/>
    <n v="0"/>
    <n v="0"/>
    <n v="0"/>
    <n v="0"/>
    <n v="0"/>
    <n v="0"/>
    <n v="0"/>
    <n v="0"/>
    <n v="0"/>
    <n v="12164237"/>
    <n v="0"/>
    <n v="0"/>
    <n v="0"/>
    <n v="0"/>
    <n v="0"/>
    <n v="11589975"/>
    <n v="337297"/>
    <n v="3031514"/>
    <n v="2.56"/>
    <n v="2.59"/>
    <n v="3691.04"/>
    <n v="3052.92"/>
    <n v="-277.27999999999997"/>
    <n v="-360.84"/>
    <n v="112.3"/>
    <n v="-188.51"/>
    <n v="-76.209999999999994"/>
    <n v="0.15659999999999999"/>
    <n v="0"/>
    <n v="56437.29"/>
    <n v="132644174.59999999"/>
    <n v="105551.35"/>
    <n v="132810963.3"/>
    <n v="0"/>
    <n v="215953"/>
    <n v="382801"/>
    <s v="2.5"/>
    <s v="0.022"/>
    <s v="0.5287648"/>
    <s v="940.51"/>
    <s v="1345894.2"/>
    <s v="88344034.02"/>
    <s v="194925483.73"/>
    <s v="449249464.69"/>
    <s v="733864797.62"/>
    <s v="166688653.37"/>
    <s v="0.4"/>
    <n v="3704"/>
    <n v="16000.87"/>
  </r>
  <r>
    <x v="19"/>
    <s v="MA"/>
    <x v="1"/>
    <n v="1.7565999999999999"/>
    <n v="112536253.30999999"/>
    <n v="72292.58"/>
    <n v="220640541"/>
    <n v="32682367.500000004"/>
    <n v="59785336.209999993"/>
    <n v="4788061.3699999992"/>
    <n v="28009499"/>
    <n v="4162366"/>
    <n v="28204129"/>
    <n v="27335474"/>
    <n v="34599681"/>
    <n v="2338293"/>
    <n v="36849049"/>
    <n v="504777"/>
    <n v="5485819"/>
    <n v="56446859"/>
    <n v="24641801"/>
    <n v="504777"/>
    <n v="5485819"/>
    <n v="56446859"/>
    <n v="24641801"/>
    <n v="72293"/>
    <n v="39.917564334300003"/>
    <n v="136.87"/>
    <n v="15074159639"/>
    <n v="14007783168"/>
    <n v="322425729"/>
    <n v="393879396"/>
    <n v="510"/>
    <n v="434393127200"/>
    <n v="8.7200000000000006"/>
    <n v="0.73"/>
    <n v="0"/>
    <n v="0"/>
    <n v="0"/>
    <n v="0"/>
    <n v="7.2519083969465603"/>
    <n v="1.56999"/>
    <n v="2.2000000000000002"/>
    <n v="-2.2599999999999998"/>
    <n v="3.17"/>
    <n v="149.38999999999999"/>
    <n v="997098"/>
    <n v="134941.23000000001"/>
    <n v="61817621.740000002"/>
    <n v="24616.720000000001"/>
    <n v="10022"/>
    <n v="307000000000"/>
    <n v="57292497"/>
    <n v="30169474"/>
    <n v="40.418357999999998"/>
    <n v="0"/>
    <n v="0"/>
    <n v="0"/>
    <n v="0"/>
    <n v="0"/>
    <n v="0"/>
    <n v="0"/>
    <n v="0"/>
    <n v="0"/>
    <n v="12164237"/>
    <n v="0"/>
    <n v="0"/>
    <n v="0"/>
    <n v="0"/>
    <n v="0"/>
    <n v="11589975"/>
    <n v="337297"/>
    <n v="3031514"/>
    <n v="2.56"/>
    <n v="2.59"/>
    <n v="3691.04"/>
    <n v="3052.92"/>
    <n v="-277.27999999999997"/>
    <n v="-360.84"/>
    <n v="112.3"/>
    <n v="-188.51"/>
    <n v="-76.209999999999994"/>
    <n v="0.15659999999999999"/>
    <n v="0"/>
    <n v="56437.29"/>
    <n v="132644174.59999999"/>
    <n v="105551.35"/>
    <n v="132810963.3"/>
    <n v="0"/>
    <n v="215953"/>
    <n v="382801"/>
    <s v="2.5"/>
    <s v="0.022"/>
    <s v="0.5287648"/>
    <s v="940.51"/>
    <s v="1345894.2"/>
    <s v="88344034.02"/>
    <s v="194925483.73"/>
    <s v="449249464.69"/>
    <s v="733864797.62"/>
    <s v="166688653.37"/>
    <s v="0.4"/>
    <n v="3704"/>
    <n v="319438.94"/>
  </r>
  <r>
    <x v="20"/>
    <s v="MA"/>
    <x v="2"/>
    <n v="1.7565999999999999"/>
    <n v="112536253.30999999"/>
    <n v="72292.58"/>
    <n v="220640541"/>
    <n v="32682367.500000004"/>
    <n v="59785336.209999993"/>
    <n v="4788061.3699999992"/>
    <n v="28009499"/>
    <n v="4162366"/>
    <n v="28204129"/>
    <n v="27335474"/>
    <n v="34599681"/>
    <n v="2338293"/>
    <n v="36849049"/>
    <n v="504777"/>
    <n v="5485819"/>
    <n v="56446859"/>
    <n v="24641801"/>
    <n v="504777"/>
    <n v="5485819"/>
    <n v="56446859"/>
    <n v="24641801"/>
    <n v="72293"/>
    <n v="39.917564334300003"/>
    <n v="136.87"/>
    <n v="15074159639"/>
    <n v="14007783168"/>
    <n v="322425729"/>
    <n v="393879396"/>
    <n v="510"/>
    <n v="434393127200"/>
    <n v="8.7200000000000006"/>
    <n v="0.73"/>
    <n v="0"/>
    <n v="0"/>
    <n v="0"/>
    <n v="0"/>
    <n v="7.2519083969465603"/>
    <n v="1.56999"/>
    <n v="2.2000000000000002"/>
    <n v="-2.2599999999999998"/>
    <n v="3.17"/>
    <n v="149.38999999999999"/>
    <n v="997098"/>
    <n v="134941.23000000001"/>
    <n v="61817621.740000002"/>
    <n v="24616.720000000001"/>
    <n v="10022"/>
    <n v="307000000000"/>
    <n v="57292497"/>
    <n v="30169474"/>
    <n v="40.418357999999998"/>
    <n v="0"/>
    <n v="0"/>
    <n v="0"/>
    <n v="0"/>
    <n v="0"/>
    <n v="0"/>
    <n v="0"/>
    <n v="0"/>
    <n v="0"/>
    <n v="12164237"/>
    <n v="0"/>
    <n v="0"/>
    <n v="0"/>
    <n v="0"/>
    <n v="0"/>
    <n v="11589975"/>
    <n v="337297"/>
    <n v="3031514"/>
    <n v="2.56"/>
    <n v="2.59"/>
    <n v="3691.04"/>
    <n v="3052.92"/>
    <n v="-277.27999999999997"/>
    <n v="-360.84"/>
    <n v="112.3"/>
    <n v="-188.51"/>
    <n v="-76.209999999999994"/>
    <n v="0.15659999999999999"/>
    <n v="0"/>
    <n v="56437.29"/>
    <n v="132644174.59999999"/>
    <n v="105551.35"/>
    <n v="132810963.3"/>
    <n v="0"/>
    <n v="215953"/>
    <n v="382801"/>
    <s v="2.5"/>
    <s v="0.022"/>
    <s v="0.5287648"/>
    <s v="940.51"/>
    <s v="1345894.2"/>
    <s v="88344034.02"/>
    <s v="194925483.73"/>
    <s v="449249464.69"/>
    <s v="733864797.62"/>
    <s v="166688653.37"/>
    <s v="0.4"/>
    <n v="3704"/>
    <n v="20905059.530000001"/>
  </r>
  <r>
    <x v="21"/>
    <s v="MA"/>
    <x v="3"/>
    <n v="1.7565999999999999"/>
    <n v="112536253.30999999"/>
    <n v="72292.58"/>
    <n v="220640541"/>
    <n v="32682367.500000004"/>
    <n v="59785336.209999993"/>
    <n v="4788061.3699999992"/>
    <n v="28009499"/>
    <n v="4162366"/>
    <n v="28204129"/>
    <n v="27335474"/>
    <n v="34599681"/>
    <n v="2338293"/>
    <n v="36849049"/>
    <n v="504777"/>
    <n v="5485819"/>
    <n v="56446859"/>
    <n v="24641801"/>
    <n v="504777"/>
    <n v="5485819"/>
    <n v="56446859"/>
    <n v="24641801"/>
    <n v="72293"/>
    <n v="39.917564334300003"/>
    <n v="136.87"/>
    <n v="15074159639"/>
    <n v="14007783168"/>
    <n v="322425729"/>
    <n v="393879396"/>
    <n v="510"/>
    <n v="434393127200"/>
    <n v="8.7200000000000006"/>
    <n v="0.73"/>
    <n v="0"/>
    <n v="0"/>
    <n v="0"/>
    <n v="0"/>
    <n v="7.2519083969465603"/>
    <n v="1.56999"/>
    <n v="2.2000000000000002"/>
    <n v="-2.2599999999999998"/>
    <n v="3.17"/>
    <n v="149.38999999999999"/>
    <n v="997098"/>
    <n v="134941.23000000001"/>
    <n v="61817621.740000002"/>
    <n v="24616.720000000001"/>
    <n v="10022"/>
    <n v="307000000000"/>
    <n v="57292497"/>
    <n v="30169474"/>
    <n v="40.418357999999998"/>
    <n v="0"/>
    <n v="0"/>
    <n v="0"/>
    <n v="0"/>
    <n v="0"/>
    <n v="0"/>
    <n v="0"/>
    <n v="0"/>
    <n v="0"/>
    <n v="12164237"/>
    <n v="0"/>
    <n v="0"/>
    <n v="0"/>
    <n v="0"/>
    <n v="0"/>
    <n v="11589975"/>
    <n v="337297"/>
    <n v="3031514"/>
    <n v="2.56"/>
    <n v="2.59"/>
    <n v="3691.04"/>
    <n v="3052.92"/>
    <n v="-277.27999999999997"/>
    <n v="-360.84"/>
    <n v="112.3"/>
    <n v="-188.51"/>
    <n v="-76.209999999999994"/>
    <n v="0.15659999999999999"/>
    <n v="0"/>
    <n v="56437.29"/>
    <n v="132644174.59999999"/>
    <n v="105551.35"/>
    <n v="132810963.3"/>
    <n v="0"/>
    <n v="215953"/>
    <n v="382801"/>
    <s v="2.5"/>
    <s v="0.022"/>
    <s v="0.5287648"/>
    <s v="940.51"/>
    <s v="1345894.2"/>
    <s v="88344034.02"/>
    <s v="194925483.73"/>
    <s v="449249464.69"/>
    <s v="733864797.62"/>
    <s v="166688653.37"/>
    <s v="0.4"/>
    <n v="3704"/>
    <n v="20747711.100000001"/>
  </r>
  <r>
    <x v="22"/>
    <s v="MA"/>
    <x v="4"/>
    <n v="1.7565999999999999"/>
    <n v="112536253.30999999"/>
    <n v="72292.58"/>
    <n v="220640541"/>
    <n v="32682367.500000004"/>
    <n v="59785336.209999993"/>
    <n v="4788061.3699999992"/>
    <n v="28009499"/>
    <n v="4162366"/>
    <n v="28204129"/>
    <n v="27335474"/>
    <n v="34599681"/>
    <n v="2338293"/>
    <n v="36849049"/>
    <n v="504777"/>
    <n v="5485819"/>
    <n v="56446859"/>
    <n v="24641801"/>
    <n v="504777"/>
    <n v="5485819"/>
    <n v="56446859"/>
    <n v="24641801"/>
    <n v="72293"/>
    <n v="39.917564334300003"/>
    <n v="136.87"/>
    <n v="15074159639"/>
    <n v="14007783168"/>
    <n v="322425729"/>
    <n v="393879396"/>
    <n v="510"/>
    <n v="434393127200"/>
    <n v="8.7200000000000006"/>
    <n v="0.73"/>
    <n v="0"/>
    <n v="0"/>
    <n v="0"/>
    <n v="0"/>
    <n v="7.2519083969465603"/>
    <n v="1.56999"/>
    <n v="2.2000000000000002"/>
    <n v="-2.2599999999999998"/>
    <n v="3.17"/>
    <n v="149.38999999999999"/>
    <n v="997098"/>
    <n v="134941.23000000001"/>
    <n v="61817621.740000002"/>
    <n v="24616.720000000001"/>
    <n v="10022"/>
    <n v="307000000000"/>
    <n v="57292497"/>
    <n v="30169474"/>
    <n v="40.418357999999998"/>
    <n v="0"/>
    <n v="0"/>
    <n v="0"/>
    <n v="0"/>
    <n v="0"/>
    <n v="0"/>
    <n v="0"/>
    <n v="0"/>
    <n v="0"/>
    <n v="12164237"/>
    <n v="0"/>
    <n v="0"/>
    <n v="0"/>
    <n v="0"/>
    <n v="0"/>
    <n v="11589975"/>
    <n v="337297"/>
    <n v="3031514"/>
    <n v="2.56"/>
    <n v="2.59"/>
    <n v="3691.04"/>
    <n v="3052.92"/>
    <n v="-277.27999999999997"/>
    <n v="-360.84"/>
    <n v="112.3"/>
    <n v="-188.51"/>
    <n v="-76.209999999999994"/>
    <n v="0.15659999999999999"/>
    <n v="0"/>
    <n v="56437.29"/>
    <n v="132644174.59999999"/>
    <n v="105551.35"/>
    <n v="132810963.3"/>
    <n v="0"/>
    <n v="215953"/>
    <n v="382801"/>
    <s v="2.5"/>
    <s v="0.022"/>
    <s v="0.5287648"/>
    <s v="940.51"/>
    <s v="1345894.2"/>
    <s v="88344034.02"/>
    <s v="194925483.73"/>
    <s v="449249464.69"/>
    <s v="733864797.62"/>
    <s v="166688653.37"/>
    <s v="0.4"/>
    <n v="3704"/>
    <n v="269832.53000000003"/>
  </r>
  <r>
    <x v="23"/>
    <s v="MA"/>
    <x v="5"/>
    <n v="1.7565999999999999"/>
    <n v="112536253.30999999"/>
    <n v="72292.58"/>
    <n v="220640541"/>
    <n v="32682367.500000004"/>
    <n v="59785336.209999993"/>
    <n v="4788061.3699999992"/>
    <n v="28009499"/>
    <n v="4162366"/>
    <n v="28204129"/>
    <n v="27335474"/>
    <n v="34599681"/>
    <n v="2338293"/>
    <n v="36849049"/>
    <n v="504777"/>
    <n v="5485819"/>
    <n v="56446859"/>
    <n v="24641801"/>
    <n v="504777"/>
    <n v="5485819"/>
    <n v="56446859"/>
    <n v="24641801"/>
    <n v="72293"/>
    <n v="39.917564334300003"/>
    <n v="136.87"/>
    <n v="15074159639"/>
    <n v="14007783168"/>
    <n v="322425729"/>
    <n v="393879396"/>
    <n v="510"/>
    <n v="434393127200"/>
    <n v="8.7200000000000006"/>
    <n v="0.73"/>
    <n v="0"/>
    <n v="0"/>
    <n v="0"/>
    <n v="0"/>
    <n v="7.2519083969465603"/>
    <n v="1.56999"/>
    <n v="2.2000000000000002"/>
    <n v="-2.2599999999999998"/>
    <n v="3.17"/>
    <n v="149.38999999999999"/>
    <n v="997098"/>
    <n v="134941.23000000001"/>
    <n v="61817621.740000002"/>
    <n v="24616.720000000001"/>
    <n v="10022"/>
    <n v="307000000000"/>
    <n v="57292497"/>
    <n v="30169474"/>
    <n v="40.418357999999998"/>
    <n v="0"/>
    <n v="0"/>
    <n v="0"/>
    <n v="0"/>
    <n v="0"/>
    <n v="0"/>
    <n v="0"/>
    <n v="0"/>
    <n v="0"/>
    <n v="12164237"/>
    <n v="0"/>
    <n v="0"/>
    <n v="0"/>
    <n v="0"/>
    <n v="0"/>
    <n v="11589975"/>
    <n v="337297"/>
    <n v="3031514"/>
    <n v="2.56"/>
    <n v="2.59"/>
    <n v="3691.04"/>
    <n v="3052.92"/>
    <n v="-277.27999999999997"/>
    <n v="-360.84"/>
    <n v="112.3"/>
    <n v="-188.51"/>
    <n v="-76.209999999999994"/>
    <n v="0.15659999999999999"/>
    <n v="0"/>
    <n v="56437.29"/>
    <n v="132644174.59999999"/>
    <n v="105551.35"/>
    <n v="132810963.3"/>
    <n v="0"/>
    <n v="215953"/>
    <n v="382801"/>
    <s v="2.5"/>
    <s v="0.022"/>
    <s v="0.5287648"/>
    <s v="940.51"/>
    <s v="1345894.2"/>
    <s v="88344034.02"/>
    <s v="194925483.73"/>
    <s v="449249464.69"/>
    <s v="733864797.62"/>
    <s v="166688653.37"/>
    <s v="0.4"/>
    <n v="3704"/>
    <n v="7836277.6600000001"/>
  </r>
  <r>
    <x v="24"/>
    <s v="MA"/>
    <x v="0"/>
    <n v="1.8131999999999999"/>
    <n v="116487494.89000003"/>
    <n v="211354.31000000003"/>
    <n v="238449164"/>
    <n v="29445003.409999996"/>
    <n v="76408721.990000024"/>
    <n v="5028078.0699999994"/>
    <n v="20196187"/>
    <n v="3957253"/>
    <n v="28715520"/>
    <n v="27391228"/>
    <n v="33962024"/>
    <n v="2454410"/>
    <n v="37199127"/>
    <n v="640285"/>
    <n v="6185920"/>
    <n v="72537828"/>
    <n v="25194215"/>
    <n v="640285"/>
    <n v="6185920"/>
    <n v="72537828"/>
    <n v="25194215"/>
    <n v="211354"/>
    <n v="40.636267126699998"/>
    <n v="136.52000000000001"/>
    <n v="17632178264"/>
    <n v="14374167768"/>
    <n v="199717294"/>
    <n v="220855268"/>
    <n v="510"/>
    <n v="453020767200"/>
    <n v="9.4"/>
    <n v="0.43"/>
    <n v="0"/>
    <n v="0"/>
    <n v="0"/>
    <n v="0"/>
    <n v="7.4448757122801199"/>
    <n v="1.43"/>
    <n v="16.62"/>
    <n v="-2.2599999999999998"/>
    <n v="3.17"/>
    <n v="143.58000000000001"/>
    <n v="997098"/>
    <n v="116906.79"/>
    <n v="63139238.43"/>
    <n v="24353.3"/>
    <n v="9940"/>
    <n v="316000000000"/>
    <n v="130757834"/>
    <n v="21546505"/>
    <n v="40.418357999999998"/>
    <n v="0"/>
    <n v="0"/>
    <n v="0"/>
    <n v="0"/>
    <n v="0"/>
    <n v="0"/>
    <n v="0"/>
    <n v="805"/>
    <n v="0"/>
    <n v="38909592"/>
    <n v="0"/>
    <n v="0"/>
    <n v="0"/>
    <n v="0"/>
    <n v="0"/>
    <n v="68304600"/>
    <n v="0"/>
    <n v="1996332"/>
    <n v="2.5499999999999998"/>
    <n v="5.24"/>
    <n v="3731.5"/>
    <n v="3120.7"/>
    <n v="-282.45999999999998"/>
    <n v="-328.35"/>
    <n v="132.96"/>
    <n v="-70.42"/>
    <n v="62.54"/>
    <n v="0.15659999999999999"/>
    <n v="0"/>
    <n v="18486.45"/>
    <n v="155205320.40000001"/>
    <n v="69277.42"/>
    <n v="155293084.30000001"/>
    <n v="0"/>
    <n v="220641"/>
    <n v="529550"/>
    <s v="2.5"/>
    <s v="0.022"/>
    <s v="0.5287648"/>
    <s v="967.78"/>
    <s v="1384922.85"/>
    <s v="90905860.98"/>
    <s v="200577991.73"/>
    <s v="462276936.24"/>
    <s v="755145630.48"/>
    <s v="171522341.24"/>
    <s v="0.4"/>
    <n v="3704"/>
    <n v="15829.65"/>
  </r>
  <r>
    <x v="25"/>
    <s v="MA"/>
    <x v="1"/>
    <n v="1.8131999999999999"/>
    <n v="116487494.89000003"/>
    <n v="211354.31000000003"/>
    <n v="238449164"/>
    <n v="29445003.409999996"/>
    <n v="76408721.990000024"/>
    <n v="5028078.0699999994"/>
    <n v="20196187"/>
    <n v="3957253"/>
    <n v="28715520"/>
    <n v="27391228"/>
    <n v="33962024"/>
    <n v="2454410"/>
    <n v="37199127"/>
    <n v="640285"/>
    <n v="6185920"/>
    <n v="72537828"/>
    <n v="25194215"/>
    <n v="640285"/>
    <n v="6185920"/>
    <n v="72537828"/>
    <n v="25194215"/>
    <n v="211354"/>
    <n v="40.636267126699998"/>
    <n v="136.52000000000001"/>
    <n v="17632178264"/>
    <n v="14374167768"/>
    <n v="199717294"/>
    <n v="220855268"/>
    <n v="510"/>
    <n v="453020767200"/>
    <n v="9.4"/>
    <n v="0.43"/>
    <n v="0"/>
    <n v="0"/>
    <n v="0"/>
    <n v="0"/>
    <n v="7.4448757122801199"/>
    <n v="1.43"/>
    <n v="16.62"/>
    <n v="-2.2599999999999998"/>
    <n v="3.17"/>
    <n v="143.58000000000001"/>
    <n v="997098"/>
    <n v="116906.79"/>
    <n v="63139238.43"/>
    <n v="24353.3"/>
    <n v="9940"/>
    <n v="316000000000"/>
    <n v="130757834"/>
    <n v="21546505"/>
    <n v="40.418357999999998"/>
    <n v="0"/>
    <n v="0"/>
    <n v="0"/>
    <n v="0"/>
    <n v="0"/>
    <n v="0"/>
    <n v="0"/>
    <n v="805"/>
    <n v="0"/>
    <n v="38909592"/>
    <n v="0"/>
    <n v="0"/>
    <n v="0"/>
    <n v="0"/>
    <n v="0"/>
    <n v="68304600"/>
    <n v="0"/>
    <n v="1996332"/>
    <n v="2.5499999999999998"/>
    <n v="5.24"/>
    <n v="3731.5"/>
    <n v="3120.7"/>
    <n v="-282.45999999999998"/>
    <n v="-328.35"/>
    <n v="132.96"/>
    <n v="-70.42"/>
    <n v="62.54"/>
    <n v="0.15659999999999999"/>
    <n v="0"/>
    <n v="18486.45"/>
    <n v="155205320.40000001"/>
    <n v="69277.42"/>
    <n v="155293084.30000001"/>
    <n v="0"/>
    <n v="220641"/>
    <n v="529550"/>
    <s v="2.5"/>
    <s v="0.022"/>
    <s v="0.5287648"/>
    <s v="967.78"/>
    <s v="1384922.85"/>
    <s v="90905860.98"/>
    <s v="200577991.73"/>
    <s v="462276936.24"/>
    <s v="755145630.48"/>
    <s v="171522341.24"/>
    <s v="0.4"/>
    <n v="3704"/>
    <n v="383935.38"/>
  </r>
  <r>
    <x v="26"/>
    <s v="MA"/>
    <x v="2"/>
    <n v="1.8131999999999999"/>
    <n v="116487494.89000003"/>
    <n v="211354.31000000003"/>
    <n v="238449164"/>
    <n v="29445003.409999996"/>
    <n v="76408721.990000024"/>
    <n v="5028078.0699999994"/>
    <n v="20196187"/>
    <n v="3957253"/>
    <n v="28715520"/>
    <n v="27391228"/>
    <n v="33962024"/>
    <n v="2454410"/>
    <n v="37199127"/>
    <n v="640285"/>
    <n v="6185920"/>
    <n v="72537828"/>
    <n v="25194215"/>
    <n v="640285"/>
    <n v="6185920"/>
    <n v="72537828"/>
    <n v="25194215"/>
    <n v="211354"/>
    <n v="40.636267126699998"/>
    <n v="136.52000000000001"/>
    <n v="17632178264"/>
    <n v="14374167768"/>
    <n v="199717294"/>
    <n v="220855268"/>
    <n v="510"/>
    <n v="453020767200"/>
    <n v="9.4"/>
    <n v="0.43"/>
    <n v="0"/>
    <n v="0"/>
    <n v="0"/>
    <n v="0"/>
    <n v="7.4448757122801199"/>
    <n v="1.43"/>
    <n v="16.62"/>
    <n v="-2.2599999999999998"/>
    <n v="3.17"/>
    <n v="143.58000000000001"/>
    <n v="997098"/>
    <n v="116906.79"/>
    <n v="63139238.43"/>
    <n v="24353.3"/>
    <n v="9940"/>
    <n v="316000000000"/>
    <n v="130757834"/>
    <n v="21546505"/>
    <n v="40.418357999999998"/>
    <n v="0"/>
    <n v="0"/>
    <n v="0"/>
    <n v="0"/>
    <n v="0"/>
    <n v="0"/>
    <n v="0"/>
    <n v="805"/>
    <n v="0"/>
    <n v="38909592"/>
    <n v="0"/>
    <n v="0"/>
    <n v="0"/>
    <n v="0"/>
    <n v="0"/>
    <n v="68304600"/>
    <n v="0"/>
    <n v="1996332"/>
    <n v="2.5499999999999998"/>
    <n v="5.24"/>
    <n v="3731.5"/>
    <n v="3120.7"/>
    <n v="-282.45999999999998"/>
    <n v="-328.35"/>
    <n v="132.96"/>
    <n v="-70.42"/>
    <n v="62.54"/>
    <n v="0.15659999999999999"/>
    <n v="0"/>
    <n v="18486.45"/>
    <n v="155205320.40000001"/>
    <n v="69277.42"/>
    <n v="155293084.30000001"/>
    <n v="0"/>
    <n v="220641"/>
    <n v="529550"/>
    <s v="2.5"/>
    <s v="0.022"/>
    <s v="0.5287648"/>
    <s v="967.78"/>
    <s v="1384922.85"/>
    <s v="90905860.98"/>
    <s v="200577991.73"/>
    <s v="462276936.24"/>
    <s v="755145630.48"/>
    <s v="171522341.24"/>
    <s v="0.4"/>
    <n v="3704"/>
    <n v="26333434.960000001"/>
  </r>
  <r>
    <x v="27"/>
    <s v="MA"/>
    <x v="3"/>
    <n v="1.8131999999999999"/>
    <n v="116487494.89000003"/>
    <n v="211354.31000000003"/>
    <n v="238449164"/>
    <n v="29445003.409999996"/>
    <n v="76408721.990000024"/>
    <n v="5028078.0699999994"/>
    <n v="20196187"/>
    <n v="3957253"/>
    <n v="28715520"/>
    <n v="27391228"/>
    <n v="33962024"/>
    <n v="2454410"/>
    <n v="37199127"/>
    <n v="640285"/>
    <n v="6185920"/>
    <n v="72537828"/>
    <n v="25194215"/>
    <n v="640285"/>
    <n v="6185920"/>
    <n v="72537828"/>
    <n v="25194215"/>
    <n v="211354"/>
    <n v="40.636267126699998"/>
    <n v="136.52000000000001"/>
    <n v="17632178264"/>
    <n v="14374167768"/>
    <n v="199717294"/>
    <n v="220855268"/>
    <n v="510"/>
    <n v="453020767200"/>
    <n v="9.4"/>
    <n v="0.43"/>
    <n v="0"/>
    <n v="0"/>
    <n v="0"/>
    <n v="0"/>
    <n v="7.4448757122801199"/>
    <n v="1.43"/>
    <n v="16.62"/>
    <n v="-2.2599999999999998"/>
    <n v="3.17"/>
    <n v="143.58000000000001"/>
    <n v="997098"/>
    <n v="116906.79"/>
    <n v="63139238.43"/>
    <n v="24353.3"/>
    <n v="9940"/>
    <n v="316000000000"/>
    <n v="130757834"/>
    <n v="21546505"/>
    <n v="40.418357999999998"/>
    <n v="0"/>
    <n v="0"/>
    <n v="0"/>
    <n v="0"/>
    <n v="0"/>
    <n v="0"/>
    <n v="0"/>
    <n v="805"/>
    <n v="0"/>
    <n v="38909592"/>
    <n v="0"/>
    <n v="0"/>
    <n v="0"/>
    <n v="0"/>
    <n v="0"/>
    <n v="68304600"/>
    <n v="0"/>
    <n v="1996332"/>
    <n v="2.5499999999999998"/>
    <n v="5.24"/>
    <n v="3731.5"/>
    <n v="3120.7"/>
    <n v="-282.45999999999998"/>
    <n v="-328.35"/>
    <n v="132.96"/>
    <n v="-70.42"/>
    <n v="62.54"/>
    <n v="0.15659999999999999"/>
    <n v="0"/>
    <n v="18486.45"/>
    <n v="155205320.40000001"/>
    <n v="69277.42"/>
    <n v="155293084.30000001"/>
    <n v="0"/>
    <n v="220641"/>
    <n v="529550"/>
    <s v="2.5"/>
    <s v="0.022"/>
    <s v="0.5287648"/>
    <s v="967.78"/>
    <s v="1384922.85"/>
    <s v="90905860.98"/>
    <s v="200577991.73"/>
    <s v="462276936.24"/>
    <s v="755145630.48"/>
    <s v="171522341.24"/>
    <s v="0.4"/>
    <n v="3704"/>
    <n v="23699351.02"/>
  </r>
  <r>
    <x v="28"/>
    <s v="MA"/>
    <x v="4"/>
    <n v="1.8131999999999999"/>
    <n v="116487494.89000003"/>
    <n v="211354.31000000003"/>
    <n v="238449164"/>
    <n v="29445003.409999996"/>
    <n v="76408721.990000024"/>
    <n v="5028078.0699999994"/>
    <n v="20196187"/>
    <n v="3957253"/>
    <n v="28715520"/>
    <n v="27391228"/>
    <n v="33962024"/>
    <n v="2454410"/>
    <n v="37199127"/>
    <n v="640285"/>
    <n v="6185920"/>
    <n v="72537828"/>
    <n v="25194215"/>
    <n v="640285"/>
    <n v="6185920"/>
    <n v="72537828"/>
    <n v="25194215"/>
    <n v="211354"/>
    <n v="40.636267126699998"/>
    <n v="136.52000000000001"/>
    <n v="17632178264"/>
    <n v="14374167768"/>
    <n v="199717294"/>
    <n v="220855268"/>
    <n v="510"/>
    <n v="453020767200"/>
    <n v="9.4"/>
    <n v="0.43"/>
    <n v="0"/>
    <n v="0"/>
    <n v="0"/>
    <n v="0"/>
    <n v="7.4448757122801199"/>
    <n v="1.43"/>
    <n v="16.62"/>
    <n v="-2.2599999999999998"/>
    <n v="3.17"/>
    <n v="143.58000000000001"/>
    <n v="997098"/>
    <n v="116906.79"/>
    <n v="63139238.43"/>
    <n v="24353.3"/>
    <n v="9940"/>
    <n v="316000000000"/>
    <n v="130757834"/>
    <n v="21546505"/>
    <n v="40.418357999999998"/>
    <n v="0"/>
    <n v="0"/>
    <n v="0"/>
    <n v="0"/>
    <n v="0"/>
    <n v="0"/>
    <n v="0"/>
    <n v="805"/>
    <n v="0"/>
    <n v="38909592"/>
    <n v="0"/>
    <n v="0"/>
    <n v="0"/>
    <n v="0"/>
    <n v="0"/>
    <n v="68304600"/>
    <n v="0"/>
    <n v="1996332"/>
    <n v="2.5499999999999998"/>
    <n v="5.24"/>
    <n v="3731.5"/>
    <n v="3120.7"/>
    <n v="-282.45999999999998"/>
    <n v="-328.35"/>
    <n v="132.96"/>
    <n v="-70.42"/>
    <n v="62.54"/>
    <n v="0.15659999999999999"/>
    <n v="0"/>
    <n v="18486.45"/>
    <n v="155205320.40000001"/>
    <n v="69277.42"/>
    <n v="155293084.30000001"/>
    <n v="0"/>
    <n v="220641"/>
    <n v="529550"/>
    <s v="2.5"/>
    <s v="0.022"/>
    <s v="0.5287648"/>
    <s v="967.78"/>
    <s v="1384922.85"/>
    <s v="90905860.98"/>
    <s v="200577991.73"/>
    <s v="462276936.24"/>
    <s v="755145630.48"/>
    <s v="171522341.24"/>
    <s v="0.4"/>
    <n v="3704"/>
    <n v="304961.81"/>
  </r>
  <r>
    <x v="29"/>
    <s v="MA"/>
    <x v="5"/>
    <n v="1.8131999999999999"/>
    <n v="116487494.89000003"/>
    <n v="211354.31000000003"/>
    <n v="238449164"/>
    <n v="29445003.409999996"/>
    <n v="76408721.990000024"/>
    <n v="5028078.0699999994"/>
    <n v="20196187"/>
    <n v="3957253"/>
    <n v="28715520"/>
    <n v="27391228"/>
    <n v="33962024"/>
    <n v="2454410"/>
    <n v="37199127"/>
    <n v="640285"/>
    <n v="6185920"/>
    <n v="72537828"/>
    <n v="25194215"/>
    <n v="640285"/>
    <n v="6185920"/>
    <n v="72537828"/>
    <n v="25194215"/>
    <n v="211354"/>
    <n v="40.636267126699998"/>
    <n v="136.52000000000001"/>
    <n v="17632178264"/>
    <n v="14374167768"/>
    <n v="199717294"/>
    <n v="220855268"/>
    <n v="510"/>
    <n v="453020767200"/>
    <n v="9.4"/>
    <n v="0.43"/>
    <n v="0"/>
    <n v="0"/>
    <n v="0"/>
    <n v="0"/>
    <n v="7.4448757122801199"/>
    <n v="1.43"/>
    <n v="16.62"/>
    <n v="-2.2599999999999998"/>
    <n v="3.17"/>
    <n v="143.58000000000001"/>
    <n v="997098"/>
    <n v="116906.79"/>
    <n v="63139238.43"/>
    <n v="24353.3"/>
    <n v="9940"/>
    <n v="316000000000"/>
    <n v="130757834"/>
    <n v="21546505"/>
    <n v="40.418357999999998"/>
    <n v="0"/>
    <n v="0"/>
    <n v="0"/>
    <n v="0"/>
    <n v="0"/>
    <n v="0"/>
    <n v="0"/>
    <n v="805"/>
    <n v="0"/>
    <n v="38909592"/>
    <n v="0"/>
    <n v="0"/>
    <n v="0"/>
    <n v="0"/>
    <n v="0"/>
    <n v="68304600"/>
    <n v="0"/>
    <n v="1996332"/>
    <n v="2.5499999999999998"/>
    <n v="5.24"/>
    <n v="3731.5"/>
    <n v="3120.7"/>
    <n v="-282.45999999999998"/>
    <n v="-328.35"/>
    <n v="132.96"/>
    <n v="-70.42"/>
    <n v="62.54"/>
    <n v="0.15659999999999999"/>
    <n v="0"/>
    <n v="18486.45"/>
    <n v="155205320.40000001"/>
    <n v="69277.42"/>
    <n v="155293084.30000001"/>
    <n v="0"/>
    <n v="220641"/>
    <n v="529550"/>
    <s v="2.5"/>
    <s v="0.022"/>
    <s v="0.5287648"/>
    <s v="967.78"/>
    <s v="1384922.85"/>
    <s v="90905860.98"/>
    <s v="200577991.73"/>
    <s v="462276936.24"/>
    <s v="755145630.48"/>
    <s v="171522341.24"/>
    <s v="0.4"/>
    <n v="3704"/>
    <n v="6707325.4900000002"/>
  </r>
  <r>
    <x v="30"/>
    <s v="MA"/>
    <x v="0"/>
    <n v="1.8065"/>
    <n v="121142763.79000001"/>
    <n v="2722854.5100000002"/>
    <n v="238652900"/>
    <n v="31379067.290000003"/>
    <n v="67261651.349999994"/>
    <n v="5376387.96"/>
    <n v="11860274"/>
    <n v="3789547"/>
    <n v="28968428"/>
    <n v="29373904"/>
    <n v="34276412"/>
    <n v="3171011"/>
    <n v="41863326"/>
    <n v="479135"/>
    <n v="6464046"/>
    <n v="62035917"/>
    <n v="25508436"/>
    <n v="479135"/>
    <n v="6464046"/>
    <n v="62035917"/>
    <n v="25508436"/>
    <n v="2722738"/>
    <n v="40.481729823899997"/>
    <n v="136.09"/>
    <n v="17012419860"/>
    <n v="14960403236"/>
    <n v="223396646"/>
    <n v="252492285"/>
    <n v="510"/>
    <n v="457250441000"/>
    <n v="9.94"/>
    <n v="-0.11"/>
    <n v="0"/>
    <n v="0"/>
    <n v="0"/>
    <n v="0"/>
    <n v="6.9863923000331898"/>
    <n v="1"/>
    <n v="24.86"/>
    <n v="-2.2599999999999998"/>
    <n v="3.17"/>
    <n v="136.49"/>
    <n v="997098"/>
    <n v="137749.46"/>
    <n v="62656276.5"/>
    <n v="17539.11"/>
    <n v="9514"/>
    <n v="321000000000"/>
    <n v="129405603"/>
    <n v="19051806"/>
    <n v="40.418357999999998"/>
    <n v="0"/>
    <n v="0"/>
    <n v="0"/>
    <n v="0"/>
    <n v="0"/>
    <n v="0"/>
    <n v="0"/>
    <n v="0"/>
    <n v="0"/>
    <n v="36398465"/>
    <n v="0"/>
    <n v="0"/>
    <n v="0"/>
    <n v="0"/>
    <n v="0"/>
    <n v="68984994"/>
    <n v="2692410"/>
    <n v="2277928"/>
    <n v="2.5299999999999998"/>
    <n v="5.24"/>
    <n v="3731.5"/>
    <n v="3120.7"/>
    <n v="-282.45999999999998"/>
    <n v="-328.35"/>
    <n v="132.96"/>
    <n v="-70.42"/>
    <n v="62.54"/>
    <n v="0.15659999999999999"/>
    <n v="0"/>
    <n v="2692858.83"/>
    <n v="148929106.09999999"/>
    <n v="32610.07"/>
    <n v="151654575"/>
    <n v="0"/>
    <n v="238449"/>
    <n v="563115"/>
    <s v="2.5"/>
    <s v="0.022"/>
    <s v="0.5287648"/>
    <s v="983.2"/>
    <s v="1406989.51"/>
    <s v="92354309.18"/>
    <s v="203773900.42"/>
    <s v="469642624.09"/>
    <s v="767177740.58"/>
    <s v="174255291.83"/>
    <s v="0.4"/>
    <n v="3704"/>
    <n v="11400.42"/>
  </r>
  <r>
    <x v="31"/>
    <s v="MA"/>
    <x v="1"/>
    <n v="1.8065"/>
    <n v="121142763.79000001"/>
    <n v="2722854.5100000002"/>
    <n v="238652900"/>
    <n v="31379067.290000003"/>
    <n v="67261651.349999994"/>
    <n v="5376387.96"/>
    <n v="11860274"/>
    <n v="3789547"/>
    <n v="28968428"/>
    <n v="29373904"/>
    <n v="34276412"/>
    <n v="3171011"/>
    <n v="41863326"/>
    <n v="479135"/>
    <n v="6464046"/>
    <n v="62035917"/>
    <n v="25508436"/>
    <n v="479135"/>
    <n v="6464046"/>
    <n v="62035917"/>
    <n v="25508436"/>
    <n v="2722738"/>
    <n v="40.481729823899997"/>
    <n v="136.09"/>
    <n v="17012419860"/>
    <n v="14960403236"/>
    <n v="223396646"/>
    <n v="252492285"/>
    <n v="510"/>
    <n v="457250441000"/>
    <n v="9.94"/>
    <n v="-0.11"/>
    <n v="0"/>
    <n v="0"/>
    <n v="0"/>
    <n v="0"/>
    <n v="6.9863923000331898"/>
    <n v="1"/>
    <n v="24.86"/>
    <n v="-2.2599999999999998"/>
    <n v="3.17"/>
    <n v="136.49"/>
    <n v="997098"/>
    <n v="137749.46"/>
    <n v="62656276.5"/>
    <n v="17539.11"/>
    <n v="9514"/>
    <n v="321000000000"/>
    <n v="129405603"/>
    <n v="19051806"/>
    <n v="40.418357999999998"/>
    <n v="0"/>
    <n v="0"/>
    <n v="0"/>
    <n v="0"/>
    <n v="0"/>
    <n v="0"/>
    <n v="0"/>
    <n v="0"/>
    <n v="0"/>
    <n v="36398465"/>
    <n v="0"/>
    <n v="0"/>
    <n v="0"/>
    <n v="0"/>
    <n v="0"/>
    <n v="68984994"/>
    <n v="2692410"/>
    <n v="2277928"/>
    <n v="2.5299999999999998"/>
    <n v="5.24"/>
    <n v="3731.5"/>
    <n v="3120.7"/>
    <n v="-282.45999999999998"/>
    <n v="-328.35"/>
    <n v="132.96"/>
    <n v="-70.42"/>
    <n v="62.54"/>
    <n v="0.15659999999999999"/>
    <n v="0"/>
    <n v="2692858.83"/>
    <n v="148929106.09999999"/>
    <n v="32610.07"/>
    <n v="151654575"/>
    <n v="0"/>
    <n v="238449"/>
    <n v="563115"/>
    <s v="2.5"/>
    <s v="0.022"/>
    <s v="0.5287648"/>
    <s v="983.2"/>
    <s v="1406989.51"/>
    <s v="92354309.18"/>
    <s v="203773900.42"/>
    <s v="469642624.09"/>
    <s v="767177740.58"/>
    <s v="174255291.83"/>
    <s v="0.4"/>
    <n v="3704"/>
    <n v="382194.06"/>
  </r>
  <r>
    <x v="32"/>
    <s v="MA"/>
    <x v="2"/>
    <n v="1.8065"/>
    <n v="121142763.79000001"/>
    <n v="2722854.5100000002"/>
    <n v="238652900"/>
    <n v="31379067.290000003"/>
    <n v="67261651.349999994"/>
    <n v="5376387.96"/>
    <n v="11860274"/>
    <n v="3789547"/>
    <n v="28968428"/>
    <n v="29373904"/>
    <n v="34276412"/>
    <n v="3171011"/>
    <n v="41863326"/>
    <n v="479135"/>
    <n v="6464046"/>
    <n v="62035917"/>
    <n v="25508436"/>
    <n v="479135"/>
    <n v="6464046"/>
    <n v="62035917"/>
    <n v="25508436"/>
    <n v="2722738"/>
    <n v="40.481729823899997"/>
    <n v="136.09"/>
    <n v="17012419860"/>
    <n v="14960403236"/>
    <n v="223396646"/>
    <n v="252492285"/>
    <n v="510"/>
    <n v="457250441000"/>
    <n v="9.94"/>
    <n v="-0.11"/>
    <n v="0"/>
    <n v="0"/>
    <n v="0"/>
    <n v="0"/>
    <n v="6.9863923000331898"/>
    <n v="1"/>
    <n v="24.86"/>
    <n v="-2.2599999999999998"/>
    <n v="3.17"/>
    <n v="136.49"/>
    <n v="997098"/>
    <n v="137749.46"/>
    <n v="62656276.5"/>
    <n v="17539.11"/>
    <n v="9514"/>
    <n v="321000000000"/>
    <n v="129405603"/>
    <n v="19051806"/>
    <n v="40.418357999999998"/>
    <n v="0"/>
    <n v="0"/>
    <n v="0"/>
    <n v="0"/>
    <n v="0"/>
    <n v="0"/>
    <n v="0"/>
    <n v="0"/>
    <n v="0"/>
    <n v="36398465"/>
    <n v="0"/>
    <n v="0"/>
    <n v="0"/>
    <n v="0"/>
    <n v="0"/>
    <n v="68984994"/>
    <n v="2692410"/>
    <n v="2277928"/>
    <n v="2.5299999999999998"/>
    <n v="5.24"/>
    <n v="3731.5"/>
    <n v="3120.7"/>
    <n v="-282.45999999999998"/>
    <n v="-328.35"/>
    <n v="132.96"/>
    <n v="-70.42"/>
    <n v="62.54"/>
    <n v="0.15659999999999999"/>
    <n v="0"/>
    <n v="2692858.83"/>
    <n v="148929106.09999999"/>
    <n v="32610.07"/>
    <n v="151654575"/>
    <n v="0"/>
    <n v="238449"/>
    <n v="563115"/>
    <s v="2.5"/>
    <s v="0.022"/>
    <s v="0.5287648"/>
    <s v="983.2"/>
    <s v="1406989.51"/>
    <s v="92354309.18"/>
    <s v="203773900.42"/>
    <s v="469642624.09"/>
    <s v="767177740.58"/>
    <s v="174255291.83"/>
    <s v="0.4"/>
    <n v="3704"/>
    <n v="22283457.379999999"/>
  </r>
  <r>
    <x v="33"/>
    <s v="MA"/>
    <x v="3"/>
    <n v="1.8065"/>
    <n v="121142763.79000001"/>
    <n v="2722854.5100000002"/>
    <n v="238652900"/>
    <n v="31379067.290000003"/>
    <n v="67261651.349999994"/>
    <n v="5376387.96"/>
    <n v="11860274"/>
    <n v="3789547"/>
    <n v="28968428"/>
    <n v="29373904"/>
    <n v="34276412"/>
    <n v="3171011"/>
    <n v="41863326"/>
    <n v="479135"/>
    <n v="6464046"/>
    <n v="62035917"/>
    <n v="25508436"/>
    <n v="479135"/>
    <n v="6464046"/>
    <n v="62035917"/>
    <n v="25508436"/>
    <n v="2722738"/>
    <n v="40.481729823899997"/>
    <n v="136.09"/>
    <n v="17012419860"/>
    <n v="14960403236"/>
    <n v="223396646"/>
    <n v="252492285"/>
    <n v="510"/>
    <n v="457250441000"/>
    <n v="9.94"/>
    <n v="-0.11"/>
    <n v="0"/>
    <n v="0"/>
    <n v="0"/>
    <n v="0"/>
    <n v="6.9863923000331898"/>
    <n v="1"/>
    <n v="24.86"/>
    <n v="-2.2599999999999998"/>
    <n v="3.17"/>
    <n v="136.49"/>
    <n v="997098"/>
    <n v="137749.46"/>
    <n v="62656276.5"/>
    <n v="17539.11"/>
    <n v="9514"/>
    <n v="321000000000"/>
    <n v="129405603"/>
    <n v="19051806"/>
    <n v="40.418357999999998"/>
    <n v="0"/>
    <n v="0"/>
    <n v="0"/>
    <n v="0"/>
    <n v="0"/>
    <n v="0"/>
    <n v="0"/>
    <n v="0"/>
    <n v="0"/>
    <n v="36398465"/>
    <n v="0"/>
    <n v="0"/>
    <n v="0"/>
    <n v="0"/>
    <n v="0"/>
    <n v="68984994"/>
    <n v="2692410"/>
    <n v="2277928"/>
    <n v="2.5299999999999998"/>
    <n v="5.24"/>
    <n v="3731.5"/>
    <n v="3120.7"/>
    <n v="-282.45999999999998"/>
    <n v="-328.35"/>
    <n v="132.96"/>
    <n v="-70.42"/>
    <n v="62.54"/>
    <n v="0.15659999999999999"/>
    <n v="0"/>
    <n v="2692858.83"/>
    <n v="148929106.09999999"/>
    <n v="32610.07"/>
    <n v="151654575"/>
    <n v="0"/>
    <n v="238449"/>
    <n v="563115"/>
    <s v="2.5"/>
    <s v="0.022"/>
    <s v="0.5287648"/>
    <s v="983.2"/>
    <s v="1406989.51"/>
    <s v="92354309.18"/>
    <s v="203773900.42"/>
    <s v="469642624.09"/>
    <s v="767177740.58"/>
    <s v="174255291.83"/>
    <s v="0.4"/>
    <n v="3704"/>
    <n v="22841724.079999998"/>
  </r>
  <r>
    <x v="34"/>
    <s v="MA"/>
    <x v="4"/>
    <n v="1.8065"/>
    <n v="121142763.79000001"/>
    <n v="2722854.5100000002"/>
    <n v="238652900"/>
    <n v="31379067.290000003"/>
    <n v="67261651.349999994"/>
    <n v="5376387.96"/>
    <n v="11860274"/>
    <n v="3789547"/>
    <n v="28968428"/>
    <n v="29373904"/>
    <n v="34276412"/>
    <n v="3171011"/>
    <n v="41863326"/>
    <n v="479135"/>
    <n v="6464046"/>
    <n v="62035917"/>
    <n v="25508436"/>
    <n v="479135"/>
    <n v="6464046"/>
    <n v="62035917"/>
    <n v="25508436"/>
    <n v="2722738"/>
    <n v="40.481729823899997"/>
    <n v="136.09"/>
    <n v="17012419860"/>
    <n v="14960403236"/>
    <n v="223396646"/>
    <n v="252492285"/>
    <n v="510"/>
    <n v="457250441000"/>
    <n v="9.94"/>
    <n v="-0.11"/>
    <n v="0"/>
    <n v="0"/>
    <n v="0"/>
    <n v="0"/>
    <n v="6.9863923000331898"/>
    <n v="1"/>
    <n v="24.86"/>
    <n v="-2.2599999999999998"/>
    <n v="3.17"/>
    <n v="136.49"/>
    <n v="997098"/>
    <n v="137749.46"/>
    <n v="62656276.5"/>
    <n v="17539.11"/>
    <n v="9514"/>
    <n v="321000000000"/>
    <n v="129405603"/>
    <n v="19051806"/>
    <n v="40.418357999999998"/>
    <n v="0"/>
    <n v="0"/>
    <n v="0"/>
    <n v="0"/>
    <n v="0"/>
    <n v="0"/>
    <n v="0"/>
    <n v="0"/>
    <n v="0"/>
    <n v="36398465"/>
    <n v="0"/>
    <n v="0"/>
    <n v="0"/>
    <n v="0"/>
    <n v="0"/>
    <n v="68984994"/>
    <n v="2692410"/>
    <n v="2277928"/>
    <n v="2.5299999999999998"/>
    <n v="5.24"/>
    <n v="3731.5"/>
    <n v="3120.7"/>
    <n v="-282.45999999999998"/>
    <n v="-328.35"/>
    <n v="132.96"/>
    <n v="-70.42"/>
    <n v="62.54"/>
    <n v="0.15659999999999999"/>
    <n v="0"/>
    <n v="2692858.83"/>
    <n v="148929106.09999999"/>
    <n v="32610.07"/>
    <n v="151654575"/>
    <n v="0"/>
    <n v="238449"/>
    <n v="563115"/>
    <s v="2.5"/>
    <s v="0.022"/>
    <s v="0.5287648"/>
    <s v="983.2"/>
    <s v="1406989.51"/>
    <s v="92354309.18"/>
    <s v="203773900.42"/>
    <s v="469642624.09"/>
    <s v="767177740.58"/>
    <s v="174255291.83"/>
    <s v="0.4"/>
    <n v="3704"/>
    <n v="292942.58"/>
  </r>
  <r>
    <x v="35"/>
    <s v="MA"/>
    <x v="5"/>
    <n v="1.8065"/>
    <n v="121142763.79000001"/>
    <n v="2722854.5100000002"/>
    <n v="238652900"/>
    <n v="31379067.290000003"/>
    <n v="67261651.349999994"/>
    <n v="5376387.96"/>
    <n v="11860274"/>
    <n v="3789547"/>
    <n v="28968428"/>
    <n v="29373904"/>
    <n v="34276412"/>
    <n v="3171011"/>
    <n v="41863326"/>
    <n v="479135"/>
    <n v="6464046"/>
    <n v="62035917"/>
    <n v="25508436"/>
    <n v="479135"/>
    <n v="6464046"/>
    <n v="62035917"/>
    <n v="25508436"/>
    <n v="2722738"/>
    <n v="40.481729823899997"/>
    <n v="136.09"/>
    <n v="17012419860"/>
    <n v="14960403236"/>
    <n v="223396646"/>
    <n v="252492285"/>
    <n v="510"/>
    <n v="457250441000"/>
    <n v="9.94"/>
    <n v="-0.11"/>
    <n v="0"/>
    <n v="0"/>
    <n v="0"/>
    <n v="0"/>
    <n v="6.9863923000331898"/>
    <n v="1"/>
    <n v="24.86"/>
    <n v="-2.2599999999999998"/>
    <n v="3.17"/>
    <n v="136.49"/>
    <n v="997098"/>
    <n v="137749.46"/>
    <n v="62656276.5"/>
    <n v="17539.11"/>
    <n v="9514"/>
    <n v="321000000000"/>
    <n v="129405603"/>
    <n v="19051806"/>
    <n v="40.418357999999998"/>
    <n v="0"/>
    <n v="0"/>
    <n v="0"/>
    <n v="0"/>
    <n v="0"/>
    <n v="0"/>
    <n v="0"/>
    <n v="0"/>
    <n v="0"/>
    <n v="36398465"/>
    <n v="0"/>
    <n v="0"/>
    <n v="0"/>
    <n v="0"/>
    <n v="0"/>
    <n v="68984994"/>
    <n v="2692410"/>
    <n v="2277928"/>
    <n v="2.5299999999999998"/>
    <n v="5.24"/>
    <n v="3731.5"/>
    <n v="3120.7"/>
    <n v="-282.45999999999998"/>
    <n v="-328.35"/>
    <n v="132.96"/>
    <n v="-70.42"/>
    <n v="62.54"/>
    <n v="0.15659999999999999"/>
    <n v="0"/>
    <n v="2692858.83"/>
    <n v="148929106.09999999"/>
    <n v="32610.07"/>
    <n v="151654575"/>
    <n v="0"/>
    <n v="238449"/>
    <n v="563115"/>
    <s v="2.5"/>
    <s v="0.022"/>
    <s v="0.5287648"/>
    <s v="983.2"/>
    <s v="1406989.51"/>
    <s v="92354309.18"/>
    <s v="203773900.42"/>
    <s v="469642624.09"/>
    <s v="767177740.58"/>
    <s v="174255291.83"/>
    <s v="0.4"/>
    <n v="3704"/>
    <n v="2900629.38"/>
  </r>
  <r>
    <x v="36"/>
    <s v="MA"/>
    <x v="0"/>
    <n v="1.7696000000000001"/>
    <n v="126186302.83000001"/>
    <n v="407010.07000000012"/>
    <n v="244575938"/>
    <n v="33650092.500000007"/>
    <n v="68464735.760000005"/>
    <n v="5218139.22"/>
    <n v="10102560"/>
    <n v="5619172"/>
    <n v="29106351"/>
    <n v="31927769"/>
    <n v="34710531"/>
    <n v="2241095"/>
    <n v="44224068"/>
    <n v="596404"/>
    <n v="6377419"/>
    <n v="59846205"/>
    <n v="29519345"/>
    <n v="596404"/>
    <n v="6377419"/>
    <n v="59846205"/>
    <n v="29519345"/>
    <n v="407579"/>
    <n v="47.131925926900003"/>
    <n v="141.63999999999999"/>
    <n v="17555470535"/>
    <n v="16464840453"/>
    <n v="190750604"/>
    <n v="274451165"/>
    <n v="510"/>
    <n v="455316310400"/>
    <n v="10.32"/>
    <n v="-7.0000000000000007E-2"/>
    <n v="0"/>
    <n v="0"/>
    <n v="0"/>
    <n v="0"/>
    <n v="6.9195876288659797"/>
    <n v="1.01"/>
    <n v="9.0500000000000007"/>
    <n v="-2.2599999999999998"/>
    <n v="3.17"/>
    <n v="132.80000000000001"/>
    <n v="997098"/>
    <n v="102386.94"/>
    <n v="81204566.549999997"/>
    <n v="20084.060000000001"/>
    <n v="10720"/>
    <n v="332000000000"/>
    <n v="117466900"/>
    <n v="27628496"/>
    <n v="40.418357999999998"/>
    <n v="0"/>
    <n v="0"/>
    <n v="0"/>
    <n v="0"/>
    <n v="0"/>
    <n v="0"/>
    <n v="0"/>
    <n v="0"/>
    <n v="0"/>
    <n v="7611051"/>
    <n v="0"/>
    <n v="0"/>
    <n v="0"/>
    <n v="0"/>
    <n v="0"/>
    <n v="78747667"/>
    <n v="1404746"/>
    <n v="2074940"/>
    <n v="2.5299999999999998"/>
    <n v="5.24"/>
    <n v="3731.5"/>
    <n v="3120.7"/>
    <n v="-282.45999999999998"/>
    <n v="-328.35"/>
    <n v="132.96"/>
    <n v="-70.42"/>
    <n v="62.54"/>
    <n v="0.15659999999999999"/>
    <n v="0"/>
    <n v="382295.55"/>
    <n v="153118780.19999999"/>
    <n v="27689.47"/>
    <n v="153529265.19999999"/>
    <n v="0"/>
    <n v="238653"/>
    <n v="489019"/>
    <s v="2.5"/>
    <s v="0.022"/>
    <s v="0.5287648"/>
    <s v="1018.21"/>
    <s v="1457089.62"/>
    <s v="95642863.11"/>
    <s v="211029885.21"/>
    <s v="486365667.27"/>
    <s v="794495419.66"/>
    <s v="180460177.46"/>
    <s v="0.4"/>
    <n v="3704"/>
    <n v="13054.64"/>
  </r>
  <r>
    <x v="37"/>
    <s v="MA"/>
    <x v="1"/>
    <n v="1.7696000000000001"/>
    <n v="126186302.83000001"/>
    <n v="407010.07000000012"/>
    <n v="244575938"/>
    <n v="33650092.500000007"/>
    <n v="68464735.760000005"/>
    <n v="5218139.22"/>
    <n v="10102560"/>
    <n v="5619172"/>
    <n v="29106351"/>
    <n v="31927769"/>
    <n v="34710531"/>
    <n v="2241095"/>
    <n v="44224068"/>
    <n v="596404"/>
    <n v="6377419"/>
    <n v="59846205"/>
    <n v="29519345"/>
    <n v="596404"/>
    <n v="6377419"/>
    <n v="59846205"/>
    <n v="29519345"/>
    <n v="407579"/>
    <n v="47.131925926900003"/>
    <n v="141.63999999999999"/>
    <n v="17555470535"/>
    <n v="16464840453"/>
    <n v="190750604"/>
    <n v="274451165"/>
    <n v="510"/>
    <n v="455316310400"/>
    <n v="10.32"/>
    <n v="-7.0000000000000007E-2"/>
    <n v="0"/>
    <n v="0"/>
    <n v="0"/>
    <n v="0"/>
    <n v="6.9195876288659797"/>
    <n v="1.01"/>
    <n v="9.0500000000000007"/>
    <n v="-2.2599999999999998"/>
    <n v="3.17"/>
    <n v="132.80000000000001"/>
    <n v="997098"/>
    <n v="102386.94"/>
    <n v="81204566.549999997"/>
    <n v="20084.060000000001"/>
    <n v="10720"/>
    <n v="332000000000"/>
    <n v="117466900"/>
    <n v="27628496"/>
    <n v="40.418357999999998"/>
    <n v="0"/>
    <n v="0"/>
    <n v="0"/>
    <n v="0"/>
    <n v="0"/>
    <n v="0"/>
    <n v="0"/>
    <n v="0"/>
    <n v="0"/>
    <n v="7611051"/>
    <n v="0"/>
    <n v="0"/>
    <n v="0"/>
    <n v="0"/>
    <n v="0"/>
    <n v="78747667"/>
    <n v="1404746"/>
    <n v="2074940"/>
    <n v="2.5299999999999998"/>
    <n v="5.24"/>
    <n v="3731.5"/>
    <n v="3120.7"/>
    <n v="-282.45999999999998"/>
    <n v="-328.35"/>
    <n v="132.96"/>
    <n v="-70.42"/>
    <n v="62.54"/>
    <n v="0.15659999999999999"/>
    <n v="0"/>
    <n v="382295.55"/>
    <n v="153118780.19999999"/>
    <n v="27689.47"/>
    <n v="153529265.19999999"/>
    <n v="0"/>
    <n v="238653"/>
    <n v="489019"/>
    <s v="2.5"/>
    <s v="0.022"/>
    <s v="0.5287648"/>
    <s v="1018.21"/>
    <s v="1457089.62"/>
    <s v="95642863.11"/>
    <s v="211029885.21"/>
    <s v="486365667.27"/>
    <s v="794495419.66"/>
    <s v="180460177.46"/>
    <s v="0.4"/>
    <n v="3704"/>
    <n v="399888.95"/>
  </r>
  <r>
    <x v="38"/>
    <s v="MA"/>
    <x v="2"/>
    <n v="1.7696000000000001"/>
    <n v="126186302.83000001"/>
    <n v="407010.07000000012"/>
    <n v="244575938"/>
    <n v="33650092.500000007"/>
    <n v="68464735.760000005"/>
    <n v="5218139.22"/>
    <n v="10102560"/>
    <n v="5619172"/>
    <n v="29106351"/>
    <n v="31927769"/>
    <n v="34710531"/>
    <n v="2241095"/>
    <n v="44224068"/>
    <n v="596404"/>
    <n v="6377419"/>
    <n v="59846205"/>
    <n v="29519345"/>
    <n v="596404"/>
    <n v="6377419"/>
    <n v="59846205"/>
    <n v="29519345"/>
    <n v="407579"/>
    <n v="47.131925926900003"/>
    <n v="141.63999999999999"/>
    <n v="17555470535"/>
    <n v="16464840453"/>
    <n v="190750604"/>
    <n v="274451165"/>
    <n v="510"/>
    <n v="455316310400"/>
    <n v="10.32"/>
    <n v="-7.0000000000000007E-2"/>
    <n v="0"/>
    <n v="0"/>
    <n v="0"/>
    <n v="0"/>
    <n v="6.9195876288659797"/>
    <n v="1.01"/>
    <n v="9.0500000000000007"/>
    <n v="-2.2599999999999998"/>
    <n v="3.17"/>
    <n v="132.80000000000001"/>
    <n v="997098"/>
    <n v="102386.94"/>
    <n v="81204566.549999997"/>
    <n v="20084.060000000001"/>
    <n v="10720"/>
    <n v="332000000000"/>
    <n v="117466900"/>
    <n v="27628496"/>
    <n v="40.418357999999998"/>
    <n v="0"/>
    <n v="0"/>
    <n v="0"/>
    <n v="0"/>
    <n v="0"/>
    <n v="0"/>
    <n v="0"/>
    <n v="0"/>
    <n v="0"/>
    <n v="7611051"/>
    <n v="0"/>
    <n v="0"/>
    <n v="0"/>
    <n v="0"/>
    <n v="0"/>
    <n v="78747667"/>
    <n v="1404746"/>
    <n v="2074940"/>
    <n v="2.5299999999999998"/>
    <n v="5.24"/>
    <n v="3731.5"/>
    <n v="3120.7"/>
    <n v="-282.45999999999998"/>
    <n v="-328.35"/>
    <n v="132.96"/>
    <n v="-70.42"/>
    <n v="62.54"/>
    <n v="0.15659999999999999"/>
    <n v="0"/>
    <n v="382295.55"/>
    <n v="153118780.19999999"/>
    <n v="27689.47"/>
    <n v="153529265.19999999"/>
    <n v="0"/>
    <n v="238653"/>
    <n v="489019"/>
    <s v="2.5"/>
    <s v="0.022"/>
    <s v="0.5287648"/>
    <s v="1018.21"/>
    <s v="1457089.62"/>
    <s v="95642863.11"/>
    <s v="211029885.21"/>
    <s v="486365667.27"/>
    <s v="794495419.66"/>
    <s v="180460177.46"/>
    <s v="0.4"/>
    <n v="3704"/>
    <n v="16385883.949999999"/>
  </r>
  <r>
    <x v="39"/>
    <s v="MA"/>
    <x v="3"/>
    <n v="1.7696000000000001"/>
    <n v="126186302.83000001"/>
    <n v="407010.07000000012"/>
    <n v="244575938"/>
    <n v="33650092.500000007"/>
    <n v="68464735.760000005"/>
    <n v="5218139.22"/>
    <n v="10102560"/>
    <n v="5619172"/>
    <n v="29106351"/>
    <n v="31927769"/>
    <n v="34710531"/>
    <n v="2241095"/>
    <n v="44224068"/>
    <n v="596404"/>
    <n v="6377419"/>
    <n v="59846205"/>
    <n v="29519345"/>
    <n v="596404"/>
    <n v="6377419"/>
    <n v="59846205"/>
    <n v="29519345"/>
    <n v="407579"/>
    <n v="47.131925926900003"/>
    <n v="141.63999999999999"/>
    <n v="17555470535"/>
    <n v="16464840453"/>
    <n v="190750604"/>
    <n v="274451165"/>
    <n v="510"/>
    <n v="455316310400"/>
    <n v="10.32"/>
    <n v="-7.0000000000000007E-2"/>
    <n v="0"/>
    <n v="0"/>
    <n v="0"/>
    <n v="0"/>
    <n v="6.9195876288659797"/>
    <n v="1.01"/>
    <n v="9.0500000000000007"/>
    <n v="-2.2599999999999998"/>
    <n v="3.17"/>
    <n v="132.80000000000001"/>
    <n v="997098"/>
    <n v="102386.94"/>
    <n v="81204566.549999997"/>
    <n v="20084.060000000001"/>
    <n v="10720"/>
    <n v="332000000000"/>
    <n v="117466900"/>
    <n v="27628496"/>
    <n v="40.418357999999998"/>
    <n v="0"/>
    <n v="0"/>
    <n v="0"/>
    <n v="0"/>
    <n v="0"/>
    <n v="0"/>
    <n v="0"/>
    <n v="0"/>
    <n v="0"/>
    <n v="7611051"/>
    <n v="0"/>
    <n v="0"/>
    <n v="0"/>
    <n v="0"/>
    <n v="0"/>
    <n v="78747667"/>
    <n v="1404746"/>
    <n v="2074940"/>
    <n v="2.5299999999999998"/>
    <n v="5.24"/>
    <n v="3731.5"/>
    <n v="3120.7"/>
    <n v="-282.45999999999998"/>
    <n v="-328.35"/>
    <n v="132.96"/>
    <n v="-70.42"/>
    <n v="62.54"/>
    <n v="0.15659999999999999"/>
    <n v="0"/>
    <n v="382295.55"/>
    <n v="153118780.19999999"/>
    <n v="27689.47"/>
    <n v="153529265.19999999"/>
    <n v="0"/>
    <n v="238653"/>
    <n v="489019"/>
    <s v="2.5"/>
    <s v="0.022"/>
    <s v="0.5287648"/>
    <s v="1018.21"/>
    <s v="1457089.62"/>
    <s v="95642863.11"/>
    <s v="211029885.21"/>
    <s v="486365667.27"/>
    <s v="794495419.66"/>
    <s v="180460177.46"/>
    <s v="0.4"/>
    <n v="3704"/>
    <n v="23728582.420000002"/>
  </r>
  <r>
    <x v="40"/>
    <s v="MA"/>
    <x v="4"/>
    <n v="1.7696000000000001"/>
    <n v="126186302.83000001"/>
    <n v="407010.07000000012"/>
    <n v="244575938"/>
    <n v="33650092.500000007"/>
    <n v="68464735.760000005"/>
    <n v="5218139.22"/>
    <n v="10102560"/>
    <n v="5619172"/>
    <n v="29106351"/>
    <n v="31927769"/>
    <n v="34710531"/>
    <n v="2241095"/>
    <n v="44224068"/>
    <n v="596404"/>
    <n v="6377419"/>
    <n v="59846205"/>
    <n v="29519345"/>
    <n v="596404"/>
    <n v="6377419"/>
    <n v="59846205"/>
    <n v="29519345"/>
    <n v="407579"/>
    <n v="47.131925926900003"/>
    <n v="141.63999999999999"/>
    <n v="17555470535"/>
    <n v="16464840453"/>
    <n v="190750604"/>
    <n v="274451165"/>
    <n v="510"/>
    <n v="455316310400"/>
    <n v="10.32"/>
    <n v="-7.0000000000000007E-2"/>
    <n v="0"/>
    <n v="0"/>
    <n v="0"/>
    <n v="0"/>
    <n v="6.9195876288659797"/>
    <n v="1.01"/>
    <n v="9.0500000000000007"/>
    <n v="-2.2599999999999998"/>
    <n v="3.17"/>
    <n v="132.80000000000001"/>
    <n v="997098"/>
    <n v="102386.94"/>
    <n v="81204566.549999997"/>
    <n v="20084.060000000001"/>
    <n v="10720"/>
    <n v="332000000000"/>
    <n v="117466900"/>
    <n v="27628496"/>
    <n v="40.418357999999998"/>
    <n v="0"/>
    <n v="0"/>
    <n v="0"/>
    <n v="0"/>
    <n v="0"/>
    <n v="0"/>
    <n v="0"/>
    <n v="0"/>
    <n v="0"/>
    <n v="7611051"/>
    <n v="0"/>
    <n v="0"/>
    <n v="0"/>
    <n v="0"/>
    <n v="0"/>
    <n v="78747667"/>
    <n v="1404746"/>
    <n v="2074940"/>
    <n v="2.5299999999999998"/>
    <n v="5.24"/>
    <n v="3731.5"/>
    <n v="3120.7"/>
    <n v="-282.45999999999998"/>
    <n v="-328.35"/>
    <n v="132.96"/>
    <n v="-70.42"/>
    <n v="62.54"/>
    <n v="0.15659999999999999"/>
    <n v="0"/>
    <n v="382295.55"/>
    <n v="153118780.19999999"/>
    <n v="27689.47"/>
    <n v="153529265.19999999"/>
    <n v="0"/>
    <n v="238653"/>
    <n v="489019"/>
    <s v="2.5"/>
    <s v="0.022"/>
    <s v="0.5287648"/>
    <s v="1018.21"/>
    <s v="1457089.62"/>
    <s v="95642863.11"/>
    <s v="211029885.21"/>
    <s v="486365667.27"/>
    <s v="794495419.66"/>
    <s v="180460177.46"/>
    <s v="0.4"/>
    <n v="3704"/>
    <n v="322803.37"/>
  </r>
  <r>
    <x v="41"/>
    <s v="MA"/>
    <x v="5"/>
    <n v="1.7696000000000001"/>
    <n v="126186302.83000001"/>
    <n v="407010.07000000012"/>
    <n v="244575938"/>
    <n v="33650092.500000007"/>
    <n v="68464735.760000005"/>
    <n v="5218139.22"/>
    <n v="10102560"/>
    <n v="5619172"/>
    <n v="29106351"/>
    <n v="31927769"/>
    <n v="34710531"/>
    <n v="2241095"/>
    <n v="44224068"/>
    <n v="596404"/>
    <n v="6377419"/>
    <n v="59846205"/>
    <n v="29519345"/>
    <n v="596404"/>
    <n v="6377419"/>
    <n v="59846205"/>
    <n v="29519345"/>
    <n v="407579"/>
    <n v="47.131925926900003"/>
    <n v="141.63999999999999"/>
    <n v="17555470535"/>
    <n v="16464840453"/>
    <n v="190750604"/>
    <n v="274451165"/>
    <n v="510"/>
    <n v="455316310400"/>
    <n v="10.32"/>
    <n v="-7.0000000000000007E-2"/>
    <n v="0"/>
    <n v="0"/>
    <n v="0"/>
    <n v="0"/>
    <n v="6.9195876288659797"/>
    <n v="1.01"/>
    <n v="9.0500000000000007"/>
    <n v="-2.2599999999999998"/>
    <n v="3.17"/>
    <n v="132.80000000000001"/>
    <n v="997098"/>
    <n v="102386.94"/>
    <n v="81204566.549999997"/>
    <n v="20084.060000000001"/>
    <n v="10720"/>
    <n v="332000000000"/>
    <n v="117466900"/>
    <n v="27628496"/>
    <n v="40.418357999999998"/>
    <n v="0"/>
    <n v="0"/>
    <n v="0"/>
    <n v="0"/>
    <n v="0"/>
    <n v="0"/>
    <n v="0"/>
    <n v="0"/>
    <n v="0"/>
    <n v="7611051"/>
    <n v="0"/>
    <n v="0"/>
    <n v="0"/>
    <n v="0"/>
    <n v="0"/>
    <n v="78747667"/>
    <n v="1404746"/>
    <n v="2074940"/>
    <n v="2.5299999999999998"/>
    <n v="5.24"/>
    <n v="3731.5"/>
    <n v="3120.7"/>
    <n v="-282.45999999999998"/>
    <n v="-328.35"/>
    <n v="132.96"/>
    <n v="-70.42"/>
    <n v="62.54"/>
    <n v="0.15659999999999999"/>
    <n v="0"/>
    <n v="382295.55"/>
    <n v="153118780.19999999"/>
    <n v="27689.47"/>
    <n v="153529265.19999999"/>
    <n v="0"/>
    <n v="238653"/>
    <n v="489019"/>
    <s v="2.5"/>
    <s v="0.022"/>
    <s v="0.5287648"/>
    <s v="1018.21"/>
    <s v="1457089.62"/>
    <s v="95642863.11"/>
    <s v="211029885.21"/>
    <s v="486365667.27"/>
    <s v="794495419.66"/>
    <s v="180460177.46"/>
    <s v="0.4"/>
    <n v="3704"/>
    <n v="2300036.25"/>
  </r>
  <r>
    <x v="42"/>
    <s v="MA"/>
    <x v="0"/>
    <n v="1.7596000000000001"/>
    <n v="126220293.50000001"/>
    <n v="336135.20999999996"/>
    <n v="249944556"/>
    <n v="33797393.600000001"/>
    <n v="72415420.289999977"/>
    <n v="5798743.9799999995"/>
    <n v="7688871"/>
    <n v="4529639"/>
    <n v="30053759"/>
    <n v="32332604"/>
    <n v="35583515"/>
    <n v="2335652"/>
    <n v="45383273"/>
    <n v="905738"/>
    <n v="7699668"/>
    <n v="64901314"/>
    <n v="25883259"/>
    <n v="905738"/>
    <n v="7699668"/>
    <n v="64901314"/>
    <n v="25883259"/>
    <n v="336135"/>
    <n v="61.460084712700002"/>
    <n v="141.55000000000001"/>
    <n v="19084996312"/>
    <n v="16961829274"/>
    <n v="260384155"/>
    <n v="368700738"/>
    <n v="510"/>
    <n v="459818672000"/>
    <n v="10.66"/>
    <n v="-7.0000000000000007E-2"/>
    <n v="0"/>
    <n v="0"/>
    <n v="0"/>
    <n v="0"/>
    <n v="6.7173689619732704"/>
    <n v="1.04"/>
    <n v="-1.66"/>
    <n v="-2.2599999999999998"/>
    <n v="3.17"/>
    <n v="136.33000000000001"/>
    <n v="997098"/>
    <n v="103253.87"/>
    <n v="96843041.030000001"/>
    <n v="16609.72"/>
    <n v="11533"/>
    <n v="334000000000"/>
    <n v="172062295"/>
    <n v="25812383"/>
    <n v="40.418357999999998"/>
    <n v="0"/>
    <n v="0"/>
    <n v="0"/>
    <n v="0"/>
    <n v="0"/>
    <n v="0"/>
    <n v="0"/>
    <n v="0"/>
    <n v="0"/>
    <n v="18114750"/>
    <n v="0"/>
    <n v="0"/>
    <n v="0"/>
    <n v="0"/>
    <n v="0"/>
    <n v="125197367"/>
    <n v="0"/>
    <n v="2937795"/>
    <n v="2.54"/>
    <n v="-21.11"/>
    <n v="3826.01"/>
    <n v="3232.11"/>
    <n v="-260.54000000000002"/>
    <n v="-333.36"/>
    <n v="105.5"/>
    <n v="27.02"/>
    <n v="132.52000000000001"/>
    <n v="0.15659999999999999"/>
    <n v="0"/>
    <n v="275231.34999999998"/>
    <n v="151621791.90000001"/>
    <n v="15152.89"/>
    <n v="151912176.09999999"/>
    <n v="0"/>
    <n v="244576"/>
    <n v="372266"/>
    <s v="2.5"/>
    <s v="0.022"/>
    <s v="0.5287648"/>
    <s v="1023.64"/>
    <s v="1464853.36"/>
    <s v="96152472.46"/>
    <s v="212154305.77"/>
    <s v="488957146.47"/>
    <s v="798728692.05"/>
    <s v="181421714.89"/>
    <s v="0.4"/>
    <n v="3704"/>
    <n v="10796.32"/>
  </r>
  <r>
    <x v="43"/>
    <s v="MA"/>
    <x v="1"/>
    <n v="1.7596000000000001"/>
    <n v="126220293.50000001"/>
    <n v="336135.20999999996"/>
    <n v="249944556"/>
    <n v="33797393.600000001"/>
    <n v="72415420.289999977"/>
    <n v="5798743.9799999995"/>
    <n v="7688871"/>
    <n v="4529639"/>
    <n v="30053759"/>
    <n v="32332604"/>
    <n v="35583515"/>
    <n v="2335652"/>
    <n v="45383273"/>
    <n v="905738"/>
    <n v="7699668"/>
    <n v="64901314"/>
    <n v="25883259"/>
    <n v="905738"/>
    <n v="7699668"/>
    <n v="64901314"/>
    <n v="25883259"/>
    <n v="336135"/>
    <n v="61.460084712700002"/>
    <n v="141.55000000000001"/>
    <n v="19084996312"/>
    <n v="16961829274"/>
    <n v="260384155"/>
    <n v="368700738"/>
    <n v="510"/>
    <n v="459818672000"/>
    <n v="10.66"/>
    <n v="-7.0000000000000007E-2"/>
    <n v="0"/>
    <n v="0"/>
    <n v="0"/>
    <n v="0"/>
    <n v="6.7173689619732704"/>
    <n v="1.04"/>
    <n v="-1.66"/>
    <n v="-2.2599999999999998"/>
    <n v="3.17"/>
    <n v="136.33000000000001"/>
    <n v="997098"/>
    <n v="103253.87"/>
    <n v="96843041.030000001"/>
    <n v="16609.72"/>
    <n v="11533"/>
    <n v="334000000000"/>
    <n v="172062295"/>
    <n v="25812383"/>
    <n v="40.418357999999998"/>
    <n v="0"/>
    <n v="0"/>
    <n v="0"/>
    <n v="0"/>
    <n v="0"/>
    <n v="0"/>
    <n v="0"/>
    <n v="0"/>
    <n v="0"/>
    <n v="18114750"/>
    <n v="0"/>
    <n v="0"/>
    <n v="0"/>
    <n v="0"/>
    <n v="0"/>
    <n v="125197367"/>
    <n v="0"/>
    <n v="2937795"/>
    <n v="2.54"/>
    <n v="-21.11"/>
    <n v="3826.01"/>
    <n v="3232.11"/>
    <n v="-260.54000000000002"/>
    <n v="-333.36"/>
    <n v="105.5"/>
    <n v="27.02"/>
    <n v="132.52000000000001"/>
    <n v="0.15659999999999999"/>
    <n v="0"/>
    <n v="275231.34999999998"/>
    <n v="151621791.90000001"/>
    <n v="15152.89"/>
    <n v="151912176.09999999"/>
    <n v="0"/>
    <n v="244576"/>
    <n v="372266"/>
    <s v="2.5"/>
    <s v="0.022"/>
    <s v="0.5287648"/>
    <s v="1023.64"/>
    <s v="1464853.36"/>
    <s v="96152472.46"/>
    <s v="212154305.77"/>
    <s v="488957146.47"/>
    <s v="798728692.05"/>
    <s v="181421714.89"/>
    <s v="0.4"/>
    <n v="3704"/>
    <n v="384169.34"/>
  </r>
  <r>
    <x v="44"/>
    <s v="MA"/>
    <x v="2"/>
    <n v="1.7596000000000001"/>
    <n v="126220293.50000001"/>
    <n v="336135.20999999996"/>
    <n v="249944556"/>
    <n v="33797393.600000001"/>
    <n v="72415420.289999977"/>
    <n v="5798743.9799999995"/>
    <n v="7688871"/>
    <n v="4529639"/>
    <n v="30053759"/>
    <n v="32332604"/>
    <n v="35583515"/>
    <n v="2335652"/>
    <n v="45383273"/>
    <n v="905738"/>
    <n v="7699668"/>
    <n v="64901314"/>
    <n v="25883259"/>
    <n v="905738"/>
    <n v="7699668"/>
    <n v="64901314"/>
    <n v="25883259"/>
    <n v="336135"/>
    <n v="61.460084712700002"/>
    <n v="141.55000000000001"/>
    <n v="19084996312"/>
    <n v="16961829274"/>
    <n v="260384155"/>
    <n v="368700738"/>
    <n v="510"/>
    <n v="459818672000"/>
    <n v="10.66"/>
    <n v="-7.0000000000000007E-2"/>
    <n v="0"/>
    <n v="0"/>
    <n v="0"/>
    <n v="0"/>
    <n v="6.7173689619732704"/>
    <n v="1.04"/>
    <n v="-1.66"/>
    <n v="-2.2599999999999998"/>
    <n v="3.17"/>
    <n v="136.33000000000001"/>
    <n v="997098"/>
    <n v="103253.87"/>
    <n v="96843041.030000001"/>
    <n v="16609.72"/>
    <n v="11533"/>
    <n v="334000000000"/>
    <n v="172062295"/>
    <n v="25812383"/>
    <n v="40.418357999999998"/>
    <n v="0"/>
    <n v="0"/>
    <n v="0"/>
    <n v="0"/>
    <n v="0"/>
    <n v="0"/>
    <n v="0"/>
    <n v="0"/>
    <n v="0"/>
    <n v="18114750"/>
    <n v="0"/>
    <n v="0"/>
    <n v="0"/>
    <n v="0"/>
    <n v="0"/>
    <n v="125197367"/>
    <n v="0"/>
    <n v="2937795"/>
    <n v="2.54"/>
    <n v="-21.11"/>
    <n v="3826.01"/>
    <n v="3232.11"/>
    <n v="-260.54000000000002"/>
    <n v="-333.36"/>
    <n v="105.5"/>
    <n v="27.02"/>
    <n v="132.52000000000001"/>
    <n v="0.15659999999999999"/>
    <n v="0"/>
    <n v="275231.34999999998"/>
    <n v="151621791.90000001"/>
    <n v="15152.89"/>
    <n v="151912176.09999999"/>
    <n v="0"/>
    <n v="244576"/>
    <n v="372266"/>
    <s v="2.5"/>
    <s v="0.022"/>
    <s v="0.5287648"/>
    <s v="1023.64"/>
    <s v="1464853.36"/>
    <s v="96152472.46"/>
    <s v="212154305.77"/>
    <s v="488957146.47"/>
    <s v="798728692.05"/>
    <s v="181421714.89"/>
    <s v="0.4"/>
    <n v="3704"/>
    <n v="21140218"/>
  </r>
  <r>
    <x v="45"/>
    <s v="MA"/>
    <x v="3"/>
    <n v="1.7596000000000001"/>
    <n v="126220293.50000001"/>
    <n v="336135.20999999996"/>
    <n v="249944556"/>
    <n v="33797393.600000001"/>
    <n v="72415420.289999977"/>
    <n v="5798743.9799999995"/>
    <n v="7688871"/>
    <n v="4529639"/>
    <n v="30053759"/>
    <n v="32332604"/>
    <n v="35583515"/>
    <n v="2335652"/>
    <n v="45383273"/>
    <n v="905738"/>
    <n v="7699668"/>
    <n v="64901314"/>
    <n v="25883259"/>
    <n v="905738"/>
    <n v="7699668"/>
    <n v="64901314"/>
    <n v="25883259"/>
    <n v="336135"/>
    <n v="61.460084712700002"/>
    <n v="141.55000000000001"/>
    <n v="19084996312"/>
    <n v="16961829274"/>
    <n v="260384155"/>
    <n v="368700738"/>
    <n v="510"/>
    <n v="459818672000"/>
    <n v="10.66"/>
    <n v="-7.0000000000000007E-2"/>
    <n v="0"/>
    <n v="0"/>
    <n v="0"/>
    <n v="0"/>
    <n v="6.7173689619732704"/>
    <n v="1.04"/>
    <n v="-1.66"/>
    <n v="-2.2599999999999998"/>
    <n v="3.17"/>
    <n v="136.33000000000001"/>
    <n v="997098"/>
    <n v="103253.87"/>
    <n v="96843041.030000001"/>
    <n v="16609.72"/>
    <n v="11533"/>
    <n v="334000000000"/>
    <n v="172062295"/>
    <n v="25812383"/>
    <n v="40.418357999999998"/>
    <n v="0"/>
    <n v="0"/>
    <n v="0"/>
    <n v="0"/>
    <n v="0"/>
    <n v="0"/>
    <n v="0"/>
    <n v="0"/>
    <n v="0"/>
    <n v="18114750"/>
    <n v="0"/>
    <n v="0"/>
    <n v="0"/>
    <n v="0"/>
    <n v="0"/>
    <n v="125197367"/>
    <n v="0"/>
    <n v="2937795"/>
    <n v="2.54"/>
    <n v="-21.11"/>
    <n v="3826.01"/>
    <n v="3232.11"/>
    <n v="-260.54000000000002"/>
    <n v="-333.36"/>
    <n v="105.5"/>
    <n v="27.02"/>
    <n v="132.52000000000001"/>
    <n v="0.15659999999999999"/>
    <n v="0"/>
    <n v="275231.34999999998"/>
    <n v="151621791.90000001"/>
    <n v="15152.89"/>
    <n v="151912176.09999999"/>
    <n v="0"/>
    <n v="244576"/>
    <n v="372266"/>
    <s v="2.5"/>
    <s v="0.022"/>
    <s v="0.5287648"/>
    <s v="1023.64"/>
    <s v="1464853.36"/>
    <s v="96152472.46"/>
    <s v="212154305.77"/>
    <s v="488957146.47"/>
    <s v="798728692.05"/>
    <s v="181421714.89"/>
    <s v="0.4"/>
    <n v="3704"/>
    <n v="24244639.09"/>
  </r>
  <r>
    <x v="46"/>
    <s v="MA"/>
    <x v="4"/>
    <n v="1.7596000000000001"/>
    <n v="126220293.50000001"/>
    <n v="336135.20999999996"/>
    <n v="249944556"/>
    <n v="33797393.600000001"/>
    <n v="72415420.289999977"/>
    <n v="5798743.9799999995"/>
    <n v="7688871"/>
    <n v="4529639"/>
    <n v="30053759"/>
    <n v="32332604"/>
    <n v="35583515"/>
    <n v="2335652"/>
    <n v="45383273"/>
    <n v="905738"/>
    <n v="7699668"/>
    <n v="64901314"/>
    <n v="25883259"/>
    <n v="905738"/>
    <n v="7699668"/>
    <n v="64901314"/>
    <n v="25883259"/>
    <n v="336135"/>
    <n v="61.460084712700002"/>
    <n v="141.55000000000001"/>
    <n v="19084996312"/>
    <n v="16961829274"/>
    <n v="260384155"/>
    <n v="368700738"/>
    <n v="510"/>
    <n v="459818672000"/>
    <n v="10.66"/>
    <n v="-7.0000000000000007E-2"/>
    <n v="0"/>
    <n v="0"/>
    <n v="0"/>
    <n v="0"/>
    <n v="6.7173689619732704"/>
    <n v="1.04"/>
    <n v="-1.66"/>
    <n v="-2.2599999999999998"/>
    <n v="3.17"/>
    <n v="136.33000000000001"/>
    <n v="997098"/>
    <n v="103253.87"/>
    <n v="96843041.030000001"/>
    <n v="16609.72"/>
    <n v="11533"/>
    <n v="334000000000"/>
    <n v="172062295"/>
    <n v="25812383"/>
    <n v="40.418357999999998"/>
    <n v="0"/>
    <n v="0"/>
    <n v="0"/>
    <n v="0"/>
    <n v="0"/>
    <n v="0"/>
    <n v="0"/>
    <n v="0"/>
    <n v="0"/>
    <n v="18114750"/>
    <n v="0"/>
    <n v="0"/>
    <n v="0"/>
    <n v="0"/>
    <n v="0"/>
    <n v="125197367"/>
    <n v="0"/>
    <n v="2937795"/>
    <n v="2.54"/>
    <n v="-21.11"/>
    <n v="3826.01"/>
    <n v="3232.11"/>
    <n v="-260.54000000000002"/>
    <n v="-333.36"/>
    <n v="105.5"/>
    <n v="27.02"/>
    <n v="132.52000000000001"/>
    <n v="0.15659999999999999"/>
    <n v="0"/>
    <n v="275231.34999999998"/>
    <n v="151621791.90000001"/>
    <n v="15152.89"/>
    <n v="151912176.09999999"/>
    <n v="0"/>
    <n v="244576"/>
    <n v="372266"/>
    <s v="2.5"/>
    <s v="0.022"/>
    <s v="0.5287648"/>
    <s v="1023.64"/>
    <s v="1464853.36"/>
    <s v="96152472.46"/>
    <s v="212154305.77"/>
    <s v="488957146.47"/>
    <s v="798728692.05"/>
    <s v="181421714.89"/>
    <s v="0.4"/>
    <n v="3704"/>
    <n v="364744.51"/>
  </r>
  <r>
    <x v="47"/>
    <s v="MA"/>
    <x v="5"/>
    <n v="1.7596000000000001"/>
    <n v="126220293.50000001"/>
    <n v="336135.20999999996"/>
    <n v="249944556"/>
    <n v="33797393.600000001"/>
    <n v="72415420.289999977"/>
    <n v="5798743.9799999995"/>
    <n v="7688871"/>
    <n v="4529639"/>
    <n v="30053759"/>
    <n v="32332604"/>
    <n v="35583515"/>
    <n v="2335652"/>
    <n v="45383273"/>
    <n v="905738"/>
    <n v="7699668"/>
    <n v="64901314"/>
    <n v="25883259"/>
    <n v="905738"/>
    <n v="7699668"/>
    <n v="64901314"/>
    <n v="25883259"/>
    <n v="336135"/>
    <n v="61.460084712700002"/>
    <n v="141.55000000000001"/>
    <n v="19084996312"/>
    <n v="16961829274"/>
    <n v="260384155"/>
    <n v="368700738"/>
    <n v="510"/>
    <n v="459818672000"/>
    <n v="10.66"/>
    <n v="-7.0000000000000007E-2"/>
    <n v="0"/>
    <n v="0"/>
    <n v="0"/>
    <n v="0"/>
    <n v="6.7173689619732704"/>
    <n v="1.04"/>
    <n v="-1.66"/>
    <n v="-2.2599999999999998"/>
    <n v="3.17"/>
    <n v="136.33000000000001"/>
    <n v="997098"/>
    <n v="103253.87"/>
    <n v="96843041.030000001"/>
    <n v="16609.72"/>
    <n v="11533"/>
    <n v="334000000000"/>
    <n v="172062295"/>
    <n v="25812383"/>
    <n v="40.418357999999998"/>
    <n v="0"/>
    <n v="0"/>
    <n v="0"/>
    <n v="0"/>
    <n v="0"/>
    <n v="0"/>
    <n v="0"/>
    <n v="0"/>
    <n v="0"/>
    <n v="18114750"/>
    <n v="0"/>
    <n v="0"/>
    <n v="0"/>
    <n v="0"/>
    <n v="0"/>
    <n v="125197367"/>
    <n v="0"/>
    <n v="2937795"/>
    <n v="2.54"/>
    <n v="-21.11"/>
    <n v="3826.01"/>
    <n v="3232.11"/>
    <n v="-260.54000000000002"/>
    <n v="-333.36"/>
    <n v="105.5"/>
    <n v="27.02"/>
    <n v="132.52000000000001"/>
    <n v="0.15659999999999999"/>
    <n v="0"/>
    <n v="275231.34999999998"/>
    <n v="151621791.90000001"/>
    <n v="15152.89"/>
    <n v="151912176.09999999"/>
    <n v="0"/>
    <n v="244576"/>
    <n v="372266"/>
    <s v="2.5"/>
    <s v="0.022"/>
    <s v="0.5287648"/>
    <s v="1023.64"/>
    <s v="1464853.36"/>
    <s v="96152472.46"/>
    <s v="212154305.77"/>
    <s v="488957146.47"/>
    <s v="798728692.05"/>
    <s v="181421714.89"/>
    <s v="0.4"/>
    <n v="3704"/>
    <n v="2058030.9"/>
  </r>
  <r>
    <x v="48"/>
    <s v="MA"/>
    <x v="0"/>
    <n v="1.7186999999999999"/>
    <n v="136273756.65000001"/>
    <n v="812682.11999999988"/>
    <n v="275723331"/>
    <n v="38091473.609999992"/>
    <n v="83022862.26000002"/>
    <n v="5712499.8300000001"/>
    <n v="5853324"/>
    <n v="8893813"/>
    <n v="30861687"/>
    <n v="33300590"/>
    <n v="37528775"/>
    <n v="2894345"/>
    <n v="44902240"/>
    <n v="1071340"/>
    <n v="7655905"/>
    <n v="79766438"/>
    <n v="28035616"/>
    <n v="1071340"/>
    <n v="7655905"/>
    <n v="79766438"/>
    <n v="28035616"/>
    <n v="812582"/>
    <n v="81.2853455849"/>
    <n v="139.46"/>
    <n v="18726305741"/>
    <n v="17891795638"/>
    <n v="233838742"/>
    <n v="383838301"/>
    <n v="510"/>
    <n v="472996552200"/>
    <n v="10.66"/>
    <n v="0.54"/>
    <n v="0"/>
    <n v="0"/>
    <n v="0"/>
    <n v="0"/>
    <n v="6.2079159139431699"/>
    <n v="1.45"/>
    <n v="7.4489999999999998"/>
    <n v="-2.2599999999999998"/>
    <n v="3.17"/>
    <n v="135.21"/>
    <n v="997098"/>
    <n v="147433.95000000001"/>
    <n v="105319261.7"/>
    <n v="21329.61"/>
    <n v="10877"/>
    <n v="331000000000"/>
    <n v="174981482"/>
    <n v="48955769"/>
    <n v="40.418357999999998"/>
    <n v="0"/>
    <n v="0"/>
    <n v="0"/>
    <n v="0"/>
    <n v="35121"/>
    <n v="0"/>
    <n v="0"/>
    <n v="0"/>
    <n v="0"/>
    <n v="30436795"/>
    <n v="0"/>
    <n v="0"/>
    <n v="0"/>
    <n v="0"/>
    <n v="0"/>
    <n v="94809783"/>
    <n v="0"/>
    <n v="744014"/>
    <n v="2.54"/>
    <n v="-21.11"/>
    <n v="3826.01"/>
    <n v="3232.11"/>
    <n v="-260.54000000000002"/>
    <n v="-333.36"/>
    <n v="105.5"/>
    <n v="27.02"/>
    <n v="132.52000000000001"/>
    <n v="0.15659999999999999"/>
    <n v="0"/>
    <n v="501744.66"/>
    <n v="171646316.80000001"/>
    <n v="18367.93"/>
    <n v="172166429.40000001"/>
    <n v="0"/>
    <n v="249945"/>
    <n v="481893"/>
    <s v="2.5"/>
    <s v="0.022"/>
    <s v="0.5287648"/>
    <s v="1014.54"/>
    <s v="1451837.68"/>
    <s v="95298127.38"/>
    <s v="210269247.77"/>
    <s v="484612607.81"/>
    <s v="791631735.39"/>
    <s v="179809725.67"/>
    <s v="0.4"/>
    <n v="3704"/>
    <n v="13864.25"/>
  </r>
  <r>
    <x v="49"/>
    <s v="MA"/>
    <x v="1"/>
    <n v="1.7186999999999999"/>
    <n v="136273756.65000001"/>
    <n v="812682.11999999988"/>
    <n v="275723331"/>
    <n v="38091473.609999992"/>
    <n v="83022862.26000002"/>
    <n v="5712499.8300000001"/>
    <n v="5853324"/>
    <n v="8893813"/>
    <n v="30861687"/>
    <n v="33300590"/>
    <n v="37528775"/>
    <n v="2894345"/>
    <n v="44902240"/>
    <n v="1071340"/>
    <n v="7655905"/>
    <n v="79766438"/>
    <n v="28035616"/>
    <n v="1071340"/>
    <n v="7655905"/>
    <n v="79766438"/>
    <n v="28035616"/>
    <n v="812582"/>
    <n v="81.2853455849"/>
    <n v="139.46"/>
    <n v="18726305741"/>
    <n v="17891795638"/>
    <n v="233838742"/>
    <n v="383838301"/>
    <n v="510"/>
    <n v="472996552200"/>
    <n v="10.66"/>
    <n v="0.54"/>
    <n v="0"/>
    <n v="0"/>
    <n v="0"/>
    <n v="0"/>
    <n v="6.2079159139431699"/>
    <n v="1.45"/>
    <n v="7.4489999999999998"/>
    <n v="-2.2599999999999998"/>
    <n v="3.17"/>
    <n v="135.21"/>
    <n v="997098"/>
    <n v="147433.95000000001"/>
    <n v="105319261.7"/>
    <n v="21329.61"/>
    <n v="10877"/>
    <n v="331000000000"/>
    <n v="174981482"/>
    <n v="48955769"/>
    <n v="40.418357999999998"/>
    <n v="0"/>
    <n v="0"/>
    <n v="0"/>
    <n v="0"/>
    <n v="35121"/>
    <n v="0"/>
    <n v="0"/>
    <n v="0"/>
    <n v="0"/>
    <n v="30436795"/>
    <n v="0"/>
    <n v="0"/>
    <n v="0"/>
    <n v="0"/>
    <n v="0"/>
    <n v="94809783"/>
    <n v="0"/>
    <n v="744014"/>
    <n v="2.54"/>
    <n v="-21.11"/>
    <n v="3826.01"/>
    <n v="3232.11"/>
    <n v="-260.54000000000002"/>
    <n v="-333.36"/>
    <n v="105.5"/>
    <n v="27.02"/>
    <n v="132.52000000000001"/>
    <n v="0.15659999999999999"/>
    <n v="0"/>
    <n v="501744.66"/>
    <n v="171646316.80000001"/>
    <n v="18367.93"/>
    <n v="172166429.40000001"/>
    <n v="0"/>
    <n v="249945"/>
    <n v="481893"/>
    <s v="2.5"/>
    <s v="0.022"/>
    <s v="0.5287648"/>
    <s v="1014.54"/>
    <s v="1451837.68"/>
    <s v="95298127.38"/>
    <s v="210269247.77"/>
    <s v="484612607.81"/>
    <s v="791631735.39"/>
    <s v="179809725.67"/>
    <s v="0.4"/>
    <n v="3704"/>
    <n v="381579.21"/>
  </r>
  <r>
    <x v="50"/>
    <s v="MA"/>
    <x v="2"/>
    <n v="1.7186999999999999"/>
    <n v="136273756.65000001"/>
    <n v="812682.11999999988"/>
    <n v="275723331"/>
    <n v="38091473.609999992"/>
    <n v="83022862.26000002"/>
    <n v="5712499.8300000001"/>
    <n v="5853324"/>
    <n v="8893813"/>
    <n v="30861687"/>
    <n v="33300590"/>
    <n v="37528775"/>
    <n v="2894345"/>
    <n v="44902240"/>
    <n v="1071340"/>
    <n v="7655905"/>
    <n v="79766438"/>
    <n v="28035616"/>
    <n v="1071340"/>
    <n v="7655905"/>
    <n v="79766438"/>
    <n v="28035616"/>
    <n v="812582"/>
    <n v="81.2853455849"/>
    <n v="139.46"/>
    <n v="18726305741"/>
    <n v="17891795638"/>
    <n v="233838742"/>
    <n v="383838301"/>
    <n v="510"/>
    <n v="472996552200"/>
    <n v="10.66"/>
    <n v="0.54"/>
    <n v="0"/>
    <n v="0"/>
    <n v="0"/>
    <n v="0"/>
    <n v="6.2079159139431699"/>
    <n v="1.45"/>
    <n v="7.4489999999999998"/>
    <n v="-2.2599999999999998"/>
    <n v="3.17"/>
    <n v="135.21"/>
    <n v="997098"/>
    <n v="147433.95000000001"/>
    <n v="105319261.7"/>
    <n v="21329.61"/>
    <n v="10877"/>
    <n v="331000000000"/>
    <n v="174981482"/>
    <n v="48955769"/>
    <n v="40.418357999999998"/>
    <n v="0"/>
    <n v="0"/>
    <n v="0"/>
    <n v="0"/>
    <n v="35121"/>
    <n v="0"/>
    <n v="0"/>
    <n v="0"/>
    <n v="0"/>
    <n v="30436795"/>
    <n v="0"/>
    <n v="0"/>
    <n v="0"/>
    <n v="0"/>
    <n v="0"/>
    <n v="94809783"/>
    <n v="0"/>
    <n v="744014"/>
    <n v="2.54"/>
    <n v="-21.11"/>
    <n v="3826.01"/>
    <n v="3232.11"/>
    <n v="-260.54000000000002"/>
    <n v="-333.36"/>
    <n v="105.5"/>
    <n v="27.02"/>
    <n v="132.52000000000001"/>
    <n v="0.15659999999999999"/>
    <n v="0"/>
    <n v="501744.66"/>
    <n v="171646316.80000001"/>
    <n v="18367.93"/>
    <n v="172166429.40000001"/>
    <n v="0"/>
    <n v="249945"/>
    <n v="481893"/>
    <s v="2.5"/>
    <s v="0.022"/>
    <s v="0.5287648"/>
    <s v="1014.54"/>
    <s v="1451837.68"/>
    <s v="95298127.38"/>
    <s v="210269247.77"/>
    <s v="484612607.81"/>
    <s v="791631735.39"/>
    <s v="179809725.67"/>
    <s v="0.4"/>
    <n v="3704"/>
    <n v="18925387.09"/>
  </r>
  <r>
    <x v="51"/>
    <s v="MA"/>
    <x v="3"/>
    <n v="1.7186999999999999"/>
    <n v="136273756.65000001"/>
    <n v="812682.11999999988"/>
    <n v="275723331"/>
    <n v="38091473.609999992"/>
    <n v="83022862.26000002"/>
    <n v="5712499.8300000001"/>
    <n v="5853324"/>
    <n v="8893813"/>
    <n v="30861687"/>
    <n v="33300590"/>
    <n v="37528775"/>
    <n v="2894345"/>
    <n v="44902240"/>
    <n v="1071340"/>
    <n v="7655905"/>
    <n v="79766438"/>
    <n v="28035616"/>
    <n v="1071340"/>
    <n v="7655905"/>
    <n v="79766438"/>
    <n v="28035616"/>
    <n v="812582"/>
    <n v="81.2853455849"/>
    <n v="139.46"/>
    <n v="18726305741"/>
    <n v="17891795638"/>
    <n v="233838742"/>
    <n v="383838301"/>
    <n v="510"/>
    <n v="472996552200"/>
    <n v="10.66"/>
    <n v="0.54"/>
    <n v="0"/>
    <n v="0"/>
    <n v="0"/>
    <n v="0"/>
    <n v="6.2079159139431699"/>
    <n v="1.45"/>
    <n v="7.4489999999999998"/>
    <n v="-2.2599999999999998"/>
    <n v="3.17"/>
    <n v="135.21"/>
    <n v="997098"/>
    <n v="147433.95000000001"/>
    <n v="105319261.7"/>
    <n v="21329.61"/>
    <n v="10877"/>
    <n v="331000000000"/>
    <n v="174981482"/>
    <n v="48955769"/>
    <n v="40.418357999999998"/>
    <n v="0"/>
    <n v="0"/>
    <n v="0"/>
    <n v="0"/>
    <n v="35121"/>
    <n v="0"/>
    <n v="0"/>
    <n v="0"/>
    <n v="0"/>
    <n v="30436795"/>
    <n v="0"/>
    <n v="0"/>
    <n v="0"/>
    <n v="0"/>
    <n v="0"/>
    <n v="94809783"/>
    <n v="0"/>
    <n v="744014"/>
    <n v="2.54"/>
    <n v="-21.11"/>
    <n v="3826.01"/>
    <n v="3232.11"/>
    <n v="-260.54000000000002"/>
    <n v="-333.36"/>
    <n v="105.5"/>
    <n v="27.02"/>
    <n v="132.52000000000001"/>
    <n v="0.15659999999999999"/>
    <n v="0"/>
    <n v="501744.66"/>
    <n v="171646316.80000001"/>
    <n v="18367.93"/>
    <n v="172166429.40000001"/>
    <n v="0"/>
    <n v="249945"/>
    <n v="481893"/>
    <s v="2.5"/>
    <s v="0.022"/>
    <s v="0.5287648"/>
    <s v="1014.54"/>
    <s v="1451837.68"/>
    <s v="95298127.38"/>
    <s v="210269247.77"/>
    <s v="484612607.81"/>
    <s v="791631735.39"/>
    <s v="179809725.67"/>
    <s v="0.4"/>
    <n v="3704"/>
    <n v="24961352.620000001"/>
  </r>
  <r>
    <x v="52"/>
    <s v="MA"/>
    <x v="4"/>
    <n v="1.7186999999999999"/>
    <n v="136273756.65000001"/>
    <n v="812682.11999999988"/>
    <n v="275723331"/>
    <n v="38091473.609999992"/>
    <n v="83022862.26000002"/>
    <n v="5712499.8300000001"/>
    <n v="5853324"/>
    <n v="8893813"/>
    <n v="30861687"/>
    <n v="33300590"/>
    <n v="37528775"/>
    <n v="2894345"/>
    <n v="44902240"/>
    <n v="1071340"/>
    <n v="7655905"/>
    <n v="79766438"/>
    <n v="28035616"/>
    <n v="1071340"/>
    <n v="7655905"/>
    <n v="79766438"/>
    <n v="28035616"/>
    <n v="812582"/>
    <n v="81.2853455849"/>
    <n v="139.46"/>
    <n v="18726305741"/>
    <n v="17891795638"/>
    <n v="233838742"/>
    <n v="383838301"/>
    <n v="510"/>
    <n v="472996552200"/>
    <n v="10.66"/>
    <n v="0.54"/>
    <n v="0"/>
    <n v="0"/>
    <n v="0"/>
    <n v="0"/>
    <n v="6.2079159139431699"/>
    <n v="1.45"/>
    <n v="7.4489999999999998"/>
    <n v="-2.2599999999999998"/>
    <n v="3.17"/>
    <n v="135.21"/>
    <n v="997098"/>
    <n v="147433.95000000001"/>
    <n v="105319261.7"/>
    <n v="21329.61"/>
    <n v="10877"/>
    <n v="331000000000"/>
    <n v="174981482"/>
    <n v="48955769"/>
    <n v="40.418357999999998"/>
    <n v="0"/>
    <n v="0"/>
    <n v="0"/>
    <n v="0"/>
    <n v="35121"/>
    <n v="0"/>
    <n v="0"/>
    <n v="0"/>
    <n v="0"/>
    <n v="30436795"/>
    <n v="0"/>
    <n v="0"/>
    <n v="0"/>
    <n v="0"/>
    <n v="0"/>
    <n v="94809783"/>
    <n v="0"/>
    <n v="744014"/>
    <n v="2.54"/>
    <n v="-21.11"/>
    <n v="3826.01"/>
    <n v="3232.11"/>
    <n v="-260.54000000000002"/>
    <n v="-333.36"/>
    <n v="105.5"/>
    <n v="27.02"/>
    <n v="132.52000000000001"/>
    <n v="0.15659999999999999"/>
    <n v="0"/>
    <n v="501744.66"/>
    <n v="171646316.80000001"/>
    <n v="18367.93"/>
    <n v="172166429.40000001"/>
    <n v="0"/>
    <n v="249945"/>
    <n v="481893"/>
    <s v="2.5"/>
    <s v="0.022"/>
    <s v="0.5287648"/>
    <s v="1014.54"/>
    <s v="1451837.68"/>
    <s v="95298127.38"/>
    <s v="210269247.77"/>
    <s v="484612607.81"/>
    <s v="791631735.39"/>
    <s v="179809725.67"/>
    <s v="0.4"/>
    <n v="3704"/>
    <n v="292471.57"/>
  </r>
  <r>
    <x v="53"/>
    <s v="MA"/>
    <x v="5"/>
    <n v="1.7186999999999999"/>
    <n v="136273756.65000001"/>
    <n v="812682.11999999988"/>
    <n v="275723331"/>
    <n v="38091473.609999992"/>
    <n v="83022862.26000002"/>
    <n v="5712499.8300000001"/>
    <n v="5853324"/>
    <n v="8893813"/>
    <n v="30861687"/>
    <n v="33300590"/>
    <n v="37528775"/>
    <n v="2894345"/>
    <n v="44902240"/>
    <n v="1071340"/>
    <n v="7655905"/>
    <n v="79766438"/>
    <n v="28035616"/>
    <n v="1071340"/>
    <n v="7655905"/>
    <n v="79766438"/>
    <n v="28035616"/>
    <n v="812582"/>
    <n v="81.2853455849"/>
    <n v="139.46"/>
    <n v="18726305741"/>
    <n v="17891795638"/>
    <n v="233838742"/>
    <n v="383838301"/>
    <n v="510"/>
    <n v="472996552200"/>
    <n v="10.66"/>
    <n v="0.54"/>
    <n v="0"/>
    <n v="0"/>
    <n v="0"/>
    <n v="0"/>
    <n v="6.2079159139431699"/>
    <n v="1.45"/>
    <n v="7.4489999999999998"/>
    <n v="-2.2599999999999998"/>
    <n v="3.17"/>
    <n v="135.21"/>
    <n v="997098"/>
    <n v="147433.95000000001"/>
    <n v="105319261.7"/>
    <n v="21329.61"/>
    <n v="10877"/>
    <n v="331000000000"/>
    <n v="174981482"/>
    <n v="48955769"/>
    <n v="40.418357999999998"/>
    <n v="0"/>
    <n v="0"/>
    <n v="0"/>
    <n v="0"/>
    <n v="35121"/>
    <n v="0"/>
    <n v="0"/>
    <n v="0"/>
    <n v="0"/>
    <n v="30436795"/>
    <n v="0"/>
    <n v="0"/>
    <n v="0"/>
    <n v="0"/>
    <n v="0"/>
    <n v="94809783"/>
    <n v="0"/>
    <n v="744014"/>
    <n v="2.54"/>
    <n v="-21.11"/>
    <n v="3826.01"/>
    <n v="3232.11"/>
    <n v="-260.54000000000002"/>
    <n v="-333.36"/>
    <n v="105.5"/>
    <n v="27.02"/>
    <n v="132.52000000000001"/>
    <n v="0.15659999999999999"/>
    <n v="0"/>
    <n v="501744.66"/>
    <n v="171646316.80000001"/>
    <n v="18367.93"/>
    <n v="172166429.40000001"/>
    <n v="0"/>
    <n v="249945"/>
    <n v="481893"/>
    <s v="2.5"/>
    <s v="0.022"/>
    <s v="0.5287648"/>
    <s v="1014.54"/>
    <s v="1451837.68"/>
    <s v="95298127.38"/>
    <s v="210269247.77"/>
    <s v="484612607.81"/>
    <s v="791631735.39"/>
    <s v="179809725.67"/>
    <s v="0.4"/>
    <n v="3704"/>
    <n v="1480344.25"/>
  </r>
  <r>
    <x v="54"/>
    <s v="MA"/>
    <x v="0"/>
    <n v="1.6835"/>
    <n v="132563470.87999998"/>
    <n v="11836.329999999998"/>
    <n v="271524127"/>
    <n v="37532141.520000003"/>
    <n v="83276471.799999997"/>
    <n v="5875100.5999999987"/>
    <n v="4486633"/>
    <n v="7644566"/>
    <n v="29450375"/>
    <n v="32096473"/>
    <n v="38746027"/>
    <n v="3495574"/>
    <n v="41724600"/>
    <n v="961147"/>
    <n v="6858199"/>
    <n v="81871550"/>
    <n v="28663780"/>
    <n v="961147"/>
    <n v="6858199"/>
    <n v="81871550"/>
    <n v="28663780"/>
    <n v="11836"/>
    <n v="83.945276531800005"/>
    <n v="139.33000000000001"/>
    <n v="18136570769"/>
    <n v="16685019583"/>
    <n v="228791180"/>
    <n v="343383802"/>
    <n v="510"/>
    <n v="479679655000"/>
    <n v="10.66"/>
    <n v="0.92"/>
    <n v="0"/>
    <n v="0"/>
    <n v="0"/>
    <n v="0"/>
    <n v="6.0446996104162398"/>
    <n v="1.75"/>
    <n v="-1.39"/>
    <n v="-2.2599999999999998"/>
    <n v="3.17"/>
    <n v="140.44999999999999"/>
    <n v="997098"/>
    <n v="111351.73"/>
    <n v="121959740.59999999"/>
    <n v="17335.55"/>
    <n v="10105"/>
    <n v="345000000000"/>
    <n v="157289893"/>
    <n v="41421614"/>
    <n v="40.418357999999998"/>
    <n v="0"/>
    <n v="0"/>
    <n v="0"/>
    <n v="0"/>
    <n v="0"/>
    <n v="0"/>
    <n v="0"/>
    <n v="0"/>
    <n v="0"/>
    <n v="7933432"/>
    <n v="0"/>
    <n v="0"/>
    <n v="0"/>
    <n v="0"/>
    <n v="0"/>
    <n v="103639916"/>
    <n v="2501277"/>
    <n v="1793654"/>
    <n v="2.57"/>
    <n v="-21.11"/>
    <n v="3826.01"/>
    <n v="3232.11"/>
    <n v="-260.54000000000002"/>
    <n v="-333.36"/>
    <n v="105.5"/>
    <n v="27.02"/>
    <n v="132.52000000000001"/>
    <n v="0.15659999999999999"/>
    <n v="0"/>
    <n v="3402.31"/>
    <n v="166774208.59999999"/>
    <n v="6540.08"/>
    <n v="166784151"/>
    <n v="0"/>
    <n v="275723"/>
    <n v="403439"/>
    <s v="2.5"/>
    <s v="0.022"/>
    <s v="0.5287648"/>
    <s v="1056.53"/>
    <s v="1511917.05"/>
    <s v="99241716.61"/>
    <s v="218970526.21"/>
    <s v="504666654.15"/>
    <s v="824390725.24"/>
    <s v="187250540.27"/>
    <s v="0.4"/>
    <n v="3704"/>
    <n v="11299.59"/>
  </r>
  <r>
    <x v="55"/>
    <s v="MA"/>
    <x v="1"/>
    <n v="1.6835"/>
    <n v="132563470.87999998"/>
    <n v="11836.329999999998"/>
    <n v="271524127"/>
    <n v="37532141.520000003"/>
    <n v="83276471.799999997"/>
    <n v="5875100.5999999987"/>
    <n v="4486633"/>
    <n v="7644566"/>
    <n v="29450375"/>
    <n v="32096473"/>
    <n v="38746027"/>
    <n v="3495574"/>
    <n v="41724600"/>
    <n v="961147"/>
    <n v="6858199"/>
    <n v="81871550"/>
    <n v="28663780"/>
    <n v="961147"/>
    <n v="6858199"/>
    <n v="81871550"/>
    <n v="28663780"/>
    <n v="11836"/>
    <n v="83.945276531800005"/>
    <n v="139.33000000000001"/>
    <n v="18136570769"/>
    <n v="16685019583"/>
    <n v="228791180"/>
    <n v="343383802"/>
    <n v="510"/>
    <n v="479679655000"/>
    <n v="10.66"/>
    <n v="0.92"/>
    <n v="0"/>
    <n v="0"/>
    <n v="0"/>
    <n v="0"/>
    <n v="6.0446996104162398"/>
    <n v="1.75"/>
    <n v="-1.39"/>
    <n v="-2.2599999999999998"/>
    <n v="3.17"/>
    <n v="140.44999999999999"/>
    <n v="997098"/>
    <n v="111351.73"/>
    <n v="121959740.59999999"/>
    <n v="17335.55"/>
    <n v="10105"/>
    <n v="345000000000"/>
    <n v="157289893"/>
    <n v="41421614"/>
    <n v="40.418357999999998"/>
    <n v="0"/>
    <n v="0"/>
    <n v="0"/>
    <n v="0"/>
    <n v="0"/>
    <n v="0"/>
    <n v="0"/>
    <n v="0"/>
    <n v="0"/>
    <n v="7933432"/>
    <n v="0"/>
    <n v="0"/>
    <n v="0"/>
    <n v="0"/>
    <n v="0"/>
    <n v="103639916"/>
    <n v="2501277"/>
    <n v="1793654"/>
    <n v="2.57"/>
    <n v="-21.11"/>
    <n v="3826.01"/>
    <n v="3232.11"/>
    <n v="-260.54000000000002"/>
    <n v="-333.36"/>
    <n v="105.5"/>
    <n v="27.02"/>
    <n v="132.52000000000001"/>
    <n v="0.15659999999999999"/>
    <n v="0"/>
    <n v="3402.31"/>
    <n v="166774208.59999999"/>
    <n v="6540.08"/>
    <n v="166784151"/>
    <n v="0"/>
    <n v="275723"/>
    <n v="403439"/>
    <s v="2.5"/>
    <s v="0.022"/>
    <s v="0.5287648"/>
    <s v="1056.53"/>
    <s v="1511917.05"/>
    <s v="99241716.61"/>
    <s v="218970526.21"/>
    <s v="504666654.15"/>
    <s v="824390725.24"/>
    <s v="187250540.27"/>
    <s v="0.4"/>
    <n v="3704"/>
    <n v="376212.94"/>
  </r>
  <r>
    <x v="56"/>
    <s v="MA"/>
    <x v="2"/>
    <n v="1.6835"/>
    <n v="132563470.87999998"/>
    <n v="11836.329999999998"/>
    <n v="271524127"/>
    <n v="37532141.520000003"/>
    <n v="83276471.799999997"/>
    <n v="5875100.5999999987"/>
    <n v="4486633"/>
    <n v="7644566"/>
    <n v="29450375"/>
    <n v="32096473"/>
    <n v="38746027"/>
    <n v="3495574"/>
    <n v="41724600"/>
    <n v="961147"/>
    <n v="6858199"/>
    <n v="81871550"/>
    <n v="28663780"/>
    <n v="961147"/>
    <n v="6858199"/>
    <n v="81871550"/>
    <n v="28663780"/>
    <n v="11836"/>
    <n v="83.945276531800005"/>
    <n v="139.33000000000001"/>
    <n v="18136570769"/>
    <n v="16685019583"/>
    <n v="228791180"/>
    <n v="343383802"/>
    <n v="510"/>
    <n v="479679655000"/>
    <n v="10.66"/>
    <n v="0.92"/>
    <n v="0"/>
    <n v="0"/>
    <n v="0"/>
    <n v="0"/>
    <n v="6.0446996104162398"/>
    <n v="1.75"/>
    <n v="-1.39"/>
    <n v="-2.2599999999999998"/>
    <n v="3.17"/>
    <n v="140.44999999999999"/>
    <n v="997098"/>
    <n v="111351.73"/>
    <n v="121959740.59999999"/>
    <n v="17335.55"/>
    <n v="10105"/>
    <n v="345000000000"/>
    <n v="157289893"/>
    <n v="41421614"/>
    <n v="40.418357999999998"/>
    <n v="0"/>
    <n v="0"/>
    <n v="0"/>
    <n v="0"/>
    <n v="0"/>
    <n v="0"/>
    <n v="0"/>
    <n v="0"/>
    <n v="0"/>
    <n v="7933432"/>
    <n v="0"/>
    <n v="0"/>
    <n v="0"/>
    <n v="0"/>
    <n v="0"/>
    <n v="103639916"/>
    <n v="2501277"/>
    <n v="1793654"/>
    <n v="2.57"/>
    <n v="-21.11"/>
    <n v="3826.01"/>
    <n v="3232.11"/>
    <n v="-260.54000000000002"/>
    <n v="-333.36"/>
    <n v="105.5"/>
    <n v="27.02"/>
    <n v="132.52000000000001"/>
    <n v="0.15659999999999999"/>
    <n v="0"/>
    <n v="3402.31"/>
    <n v="166774208.59999999"/>
    <n v="6540.08"/>
    <n v="166784151"/>
    <n v="0"/>
    <n v="275723"/>
    <n v="403439"/>
    <s v="2.5"/>
    <s v="0.022"/>
    <s v="0.5287648"/>
    <s v="1056.53"/>
    <s v="1511917.05"/>
    <s v="99241716.61"/>
    <s v="218970526.21"/>
    <s v="504666654.15"/>
    <s v="824390725.24"/>
    <s v="187250540.27"/>
    <s v="0.4"/>
    <n v="3704"/>
    <n v="20372958.109999999"/>
  </r>
  <r>
    <x v="57"/>
    <s v="MA"/>
    <x v="3"/>
    <n v="1.6835"/>
    <n v="132563470.87999998"/>
    <n v="11836.329999999998"/>
    <n v="271524127"/>
    <n v="37532141.520000003"/>
    <n v="83276471.799999997"/>
    <n v="5875100.5999999987"/>
    <n v="4486633"/>
    <n v="7644566"/>
    <n v="29450375"/>
    <n v="32096473"/>
    <n v="38746027"/>
    <n v="3495574"/>
    <n v="41724600"/>
    <n v="961147"/>
    <n v="6858199"/>
    <n v="81871550"/>
    <n v="28663780"/>
    <n v="961147"/>
    <n v="6858199"/>
    <n v="81871550"/>
    <n v="28663780"/>
    <n v="11836"/>
    <n v="83.945276531800005"/>
    <n v="139.33000000000001"/>
    <n v="18136570769"/>
    <n v="16685019583"/>
    <n v="228791180"/>
    <n v="343383802"/>
    <n v="510"/>
    <n v="479679655000"/>
    <n v="10.66"/>
    <n v="0.92"/>
    <n v="0"/>
    <n v="0"/>
    <n v="0"/>
    <n v="0"/>
    <n v="6.0446996104162398"/>
    <n v="1.75"/>
    <n v="-1.39"/>
    <n v="-2.2599999999999998"/>
    <n v="3.17"/>
    <n v="140.44999999999999"/>
    <n v="997098"/>
    <n v="111351.73"/>
    <n v="121959740.59999999"/>
    <n v="17335.55"/>
    <n v="10105"/>
    <n v="345000000000"/>
    <n v="157289893"/>
    <n v="41421614"/>
    <n v="40.418357999999998"/>
    <n v="0"/>
    <n v="0"/>
    <n v="0"/>
    <n v="0"/>
    <n v="0"/>
    <n v="0"/>
    <n v="0"/>
    <n v="0"/>
    <n v="0"/>
    <n v="7933432"/>
    <n v="0"/>
    <n v="0"/>
    <n v="0"/>
    <n v="0"/>
    <n v="0"/>
    <n v="103639916"/>
    <n v="2501277"/>
    <n v="1793654"/>
    <n v="2.57"/>
    <n v="-21.11"/>
    <n v="3826.01"/>
    <n v="3232.11"/>
    <n v="-260.54000000000002"/>
    <n v="-333.36"/>
    <n v="105.5"/>
    <n v="27.02"/>
    <n v="132.52000000000001"/>
    <n v="0.15659999999999999"/>
    <n v="0"/>
    <n v="3402.31"/>
    <n v="166774208.59999999"/>
    <n v="6540.08"/>
    <n v="166784151"/>
    <n v="0"/>
    <n v="275723"/>
    <n v="403439"/>
    <s v="2.5"/>
    <s v="0.022"/>
    <s v="0.5287648"/>
    <s v="1056.53"/>
    <s v="1511917.05"/>
    <s v="99241716.61"/>
    <s v="218970526.21"/>
    <s v="504666654.15"/>
    <s v="824390725.24"/>
    <s v="187250540.27"/>
    <s v="0.4"/>
    <n v="3704"/>
    <n v="26580274.52"/>
  </r>
  <r>
    <x v="58"/>
    <s v="MA"/>
    <x v="4"/>
    <n v="1.6835"/>
    <n v="132563470.87999998"/>
    <n v="11836.329999999998"/>
    <n v="271524127"/>
    <n v="37532141.520000003"/>
    <n v="83276471.799999997"/>
    <n v="5875100.5999999987"/>
    <n v="4486633"/>
    <n v="7644566"/>
    <n v="29450375"/>
    <n v="32096473"/>
    <n v="38746027"/>
    <n v="3495574"/>
    <n v="41724600"/>
    <n v="961147"/>
    <n v="6858199"/>
    <n v="81871550"/>
    <n v="28663780"/>
    <n v="961147"/>
    <n v="6858199"/>
    <n v="81871550"/>
    <n v="28663780"/>
    <n v="11836"/>
    <n v="83.945276531800005"/>
    <n v="139.33000000000001"/>
    <n v="18136570769"/>
    <n v="16685019583"/>
    <n v="228791180"/>
    <n v="343383802"/>
    <n v="510"/>
    <n v="479679655000"/>
    <n v="10.66"/>
    <n v="0.92"/>
    <n v="0"/>
    <n v="0"/>
    <n v="0"/>
    <n v="0"/>
    <n v="6.0446996104162398"/>
    <n v="1.75"/>
    <n v="-1.39"/>
    <n v="-2.2599999999999998"/>
    <n v="3.17"/>
    <n v="140.44999999999999"/>
    <n v="997098"/>
    <n v="111351.73"/>
    <n v="121959740.59999999"/>
    <n v="17335.55"/>
    <n v="10105"/>
    <n v="345000000000"/>
    <n v="157289893"/>
    <n v="41421614"/>
    <n v="40.418357999999998"/>
    <n v="0"/>
    <n v="0"/>
    <n v="0"/>
    <n v="0"/>
    <n v="0"/>
    <n v="0"/>
    <n v="0"/>
    <n v="0"/>
    <n v="0"/>
    <n v="7933432"/>
    <n v="0"/>
    <n v="0"/>
    <n v="0"/>
    <n v="0"/>
    <n v="0"/>
    <n v="103639916"/>
    <n v="2501277"/>
    <n v="1793654"/>
    <n v="2.57"/>
    <n v="-21.11"/>
    <n v="3826.01"/>
    <n v="3232.11"/>
    <n v="-260.54000000000002"/>
    <n v="-333.36"/>
    <n v="105.5"/>
    <n v="27.02"/>
    <n v="132.52000000000001"/>
    <n v="0.15659999999999999"/>
    <n v="0"/>
    <n v="3402.31"/>
    <n v="166774208.59999999"/>
    <n v="6540.08"/>
    <n v="166784151"/>
    <n v="0"/>
    <n v="275723"/>
    <n v="403439"/>
    <s v="2.5"/>
    <s v="0.022"/>
    <s v="0.5287648"/>
    <s v="1056.53"/>
    <s v="1511917.05"/>
    <s v="99241716.61"/>
    <s v="218970526.21"/>
    <s v="504666654.15"/>
    <s v="824390725.24"/>
    <s v="187250540.27"/>
    <s v="0.4"/>
    <n v="3704"/>
    <n v="330463.52"/>
  </r>
  <r>
    <x v="59"/>
    <s v="MA"/>
    <x v="5"/>
    <n v="1.6835"/>
    <n v="132563470.87999998"/>
    <n v="11836.329999999998"/>
    <n v="271524127"/>
    <n v="37532141.520000003"/>
    <n v="83276471.799999997"/>
    <n v="5875100.5999999987"/>
    <n v="4486633"/>
    <n v="7644566"/>
    <n v="29450375"/>
    <n v="32096473"/>
    <n v="38746027"/>
    <n v="3495574"/>
    <n v="41724600"/>
    <n v="961147"/>
    <n v="6858199"/>
    <n v="81871550"/>
    <n v="28663780"/>
    <n v="961147"/>
    <n v="6858199"/>
    <n v="81871550"/>
    <n v="28663780"/>
    <n v="11836"/>
    <n v="83.945276531800005"/>
    <n v="139.33000000000001"/>
    <n v="18136570769"/>
    <n v="16685019583"/>
    <n v="228791180"/>
    <n v="343383802"/>
    <n v="510"/>
    <n v="479679655000"/>
    <n v="10.66"/>
    <n v="0.92"/>
    <n v="0"/>
    <n v="0"/>
    <n v="0"/>
    <n v="0"/>
    <n v="6.0446996104162398"/>
    <n v="1.75"/>
    <n v="-1.39"/>
    <n v="-2.2599999999999998"/>
    <n v="3.17"/>
    <n v="140.44999999999999"/>
    <n v="997098"/>
    <n v="111351.73"/>
    <n v="121959740.59999999"/>
    <n v="17335.55"/>
    <n v="10105"/>
    <n v="345000000000"/>
    <n v="157289893"/>
    <n v="41421614"/>
    <n v="40.418357999999998"/>
    <n v="0"/>
    <n v="0"/>
    <n v="0"/>
    <n v="0"/>
    <n v="0"/>
    <n v="0"/>
    <n v="0"/>
    <n v="0"/>
    <n v="0"/>
    <n v="7933432"/>
    <n v="0"/>
    <n v="0"/>
    <n v="0"/>
    <n v="0"/>
    <n v="0"/>
    <n v="103639916"/>
    <n v="2501277"/>
    <n v="1793654"/>
    <n v="2.57"/>
    <n v="-21.11"/>
    <n v="3826.01"/>
    <n v="3232.11"/>
    <n v="-260.54000000000002"/>
    <n v="-333.36"/>
    <n v="105.5"/>
    <n v="27.02"/>
    <n v="132.52000000000001"/>
    <n v="0.15659999999999999"/>
    <n v="0"/>
    <n v="3402.31"/>
    <n v="166774208.59999999"/>
    <n v="6540.08"/>
    <n v="166784151"/>
    <n v="0"/>
    <n v="275723"/>
    <n v="403439"/>
    <s v="2.5"/>
    <s v="0.022"/>
    <s v="0.5287648"/>
    <s v="1056.53"/>
    <s v="1511917.05"/>
    <s v="99241716.61"/>
    <s v="218970526.21"/>
    <s v="504666654.15"/>
    <s v="824390725.24"/>
    <s v="187250540.27"/>
    <s v="0.4"/>
    <n v="3704"/>
    <n v="981840.7"/>
  </r>
  <r>
    <x v="60"/>
    <s v="MA"/>
    <x v="0"/>
    <n v="1.7133"/>
    <n v="134685740.70999998"/>
    <n v="28875.22"/>
    <n v="254639515"/>
    <n v="37831684.239999995"/>
    <n v="64562634.579999991"/>
    <n v="5867616.7399999993"/>
    <n v="4136329"/>
    <n v="5454986"/>
    <n v="31333491"/>
    <n v="32054243"/>
    <n v="42904579"/>
    <n v="2639229"/>
    <n v="44094605"/>
    <n v="984617"/>
    <n v="9017302"/>
    <n v="60431226"/>
    <n v="25696412"/>
    <n v="984617"/>
    <n v="9017302"/>
    <n v="60431226"/>
    <n v="25696412"/>
    <n v="28825"/>
    <n v="28.350080155699999"/>
    <n v="139.68"/>
    <n v="17558595004"/>
    <n v="17538417516"/>
    <n v="167691617"/>
    <n v="552671583"/>
    <n v="510"/>
    <n v="489080331300"/>
    <n v="10.66"/>
    <n v="1.03"/>
    <n v="0"/>
    <n v="0"/>
    <n v="0"/>
    <n v="0"/>
    <n v="5.69563074901445"/>
    <n v="1.83"/>
    <n v="14.259"/>
    <n v="-2.2599999999999998"/>
    <n v="3.17"/>
    <n v="146.79"/>
    <n v="997098"/>
    <n v="197036.58"/>
    <n v="128250938.90000001"/>
    <n v="12925.57"/>
    <n v="11798"/>
    <n v="357000000000"/>
    <n v="130873826"/>
    <n v="42454741"/>
    <n v="40.418357999999998"/>
    <n v="0"/>
    <n v="0"/>
    <n v="0"/>
    <n v="0"/>
    <n v="0"/>
    <n v="0"/>
    <n v="0"/>
    <n v="0"/>
    <n v="0"/>
    <n v="22345337"/>
    <n v="0"/>
    <n v="0"/>
    <n v="0"/>
    <n v="0"/>
    <n v="0"/>
    <n v="64277589"/>
    <n v="0"/>
    <n v="1796159"/>
    <n v="2.59"/>
    <n v="-2.79"/>
    <n v="4274.12"/>
    <n v="3740.39"/>
    <n v="-216.45"/>
    <n v="-317.27"/>
    <n v="154.75"/>
    <n v="356.32"/>
    <n v="511.08"/>
    <n v="0.15659999999999999"/>
    <n v="0"/>
    <n v="9877.07"/>
    <n v="153103462.80000001"/>
    <n v="8184.03"/>
    <n v="153122123.90000001"/>
    <n v="0"/>
    <n v="271524"/>
    <n v="450100"/>
    <s v="2.5"/>
    <s v="0.022"/>
    <s v="0.5287648"/>
    <s v="1092.5"/>
    <s v="1563387.67"/>
    <s v="102620230.38"/>
    <s v="226425001.63"/>
    <s v="521847163.48"/>
    <s v="852455691.36"/>
    <s v="193625163.26"/>
    <s v="0.4"/>
    <n v="3704"/>
    <n v="8401.6200000000008"/>
  </r>
  <r>
    <x v="61"/>
    <s v="MA"/>
    <x v="1"/>
    <n v="1.7133"/>
    <n v="134685740.70999998"/>
    <n v="28875.22"/>
    <n v="254639515"/>
    <n v="37831684.239999995"/>
    <n v="64562634.579999991"/>
    <n v="5867616.7399999993"/>
    <n v="4136329"/>
    <n v="5454986"/>
    <n v="31333491"/>
    <n v="32054243"/>
    <n v="42904579"/>
    <n v="2639229"/>
    <n v="44094605"/>
    <n v="984617"/>
    <n v="9017302"/>
    <n v="60431226"/>
    <n v="25696412"/>
    <n v="984617"/>
    <n v="9017302"/>
    <n v="60431226"/>
    <n v="25696412"/>
    <n v="28825"/>
    <n v="28.350080155699999"/>
    <n v="139.68"/>
    <n v="17558595004"/>
    <n v="17538417516"/>
    <n v="167691617"/>
    <n v="552671583"/>
    <n v="510"/>
    <n v="489080331300"/>
    <n v="10.66"/>
    <n v="1.03"/>
    <n v="0"/>
    <n v="0"/>
    <n v="0"/>
    <n v="0"/>
    <n v="5.69563074901445"/>
    <n v="1.83"/>
    <n v="14.259"/>
    <n v="-2.2599999999999998"/>
    <n v="3.17"/>
    <n v="146.79"/>
    <n v="997098"/>
    <n v="197036.58"/>
    <n v="128250938.90000001"/>
    <n v="12925.57"/>
    <n v="11798"/>
    <n v="357000000000"/>
    <n v="130873826"/>
    <n v="42454741"/>
    <n v="40.418357999999998"/>
    <n v="0"/>
    <n v="0"/>
    <n v="0"/>
    <n v="0"/>
    <n v="0"/>
    <n v="0"/>
    <n v="0"/>
    <n v="0"/>
    <n v="0"/>
    <n v="22345337"/>
    <n v="0"/>
    <n v="0"/>
    <n v="0"/>
    <n v="0"/>
    <n v="0"/>
    <n v="64277589"/>
    <n v="0"/>
    <n v="1796159"/>
    <n v="2.59"/>
    <n v="-2.79"/>
    <n v="4274.12"/>
    <n v="3740.39"/>
    <n v="-216.45"/>
    <n v="-317.27"/>
    <n v="154.75"/>
    <n v="356.32"/>
    <n v="511.08"/>
    <n v="0.15659999999999999"/>
    <n v="0"/>
    <n v="9877.07"/>
    <n v="153103462.80000001"/>
    <n v="8184.03"/>
    <n v="153122123.90000001"/>
    <n v="0"/>
    <n v="271524"/>
    <n v="450100"/>
    <s v="2.5"/>
    <s v="0.022"/>
    <s v="0.5287648"/>
    <s v="1092.5"/>
    <s v="1563387.67"/>
    <s v="102620230.38"/>
    <s v="226425001.63"/>
    <s v="521847163.48"/>
    <s v="852455691.36"/>
    <s v="193625163.26"/>
    <s v="0.4"/>
    <n v="3704"/>
    <n v="408175.3"/>
  </r>
  <r>
    <x v="62"/>
    <s v="MA"/>
    <x v="2"/>
    <n v="1.7133"/>
    <n v="134685740.70999998"/>
    <n v="28875.22"/>
    <n v="254639515"/>
    <n v="37831684.239999995"/>
    <n v="64562634.579999991"/>
    <n v="5867616.7399999993"/>
    <n v="4136329"/>
    <n v="5454986"/>
    <n v="31333491"/>
    <n v="32054243"/>
    <n v="42904579"/>
    <n v="2639229"/>
    <n v="44094605"/>
    <n v="984617"/>
    <n v="9017302"/>
    <n v="60431226"/>
    <n v="25696412"/>
    <n v="984617"/>
    <n v="9017302"/>
    <n v="60431226"/>
    <n v="25696412"/>
    <n v="28825"/>
    <n v="28.350080155699999"/>
    <n v="139.68"/>
    <n v="17558595004"/>
    <n v="17538417516"/>
    <n v="167691617"/>
    <n v="552671583"/>
    <n v="510"/>
    <n v="489080331300"/>
    <n v="10.66"/>
    <n v="1.03"/>
    <n v="0"/>
    <n v="0"/>
    <n v="0"/>
    <n v="0"/>
    <n v="5.69563074901445"/>
    <n v="1.83"/>
    <n v="14.259"/>
    <n v="-2.2599999999999998"/>
    <n v="3.17"/>
    <n v="146.79"/>
    <n v="997098"/>
    <n v="197036.58"/>
    <n v="128250938.90000001"/>
    <n v="12925.57"/>
    <n v="11798"/>
    <n v="357000000000"/>
    <n v="130873826"/>
    <n v="42454741"/>
    <n v="40.418357999999998"/>
    <n v="0"/>
    <n v="0"/>
    <n v="0"/>
    <n v="0"/>
    <n v="0"/>
    <n v="0"/>
    <n v="0"/>
    <n v="0"/>
    <n v="0"/>
    <n v="22345337"/>
    <n v="0"/>
    <n v="0"/>
    <n v="0"/>
    <n v="0"/>
    <n v="0"/>
    <n v="64277589"/>
    <n v="0"/>
    <n v="1796159"/>
    <n v="2.59"/>
    <n v="-2.79"/>
    <n v="4274.12"/>
    <n v="3740.39"/>
    <n v="-216.45"/>
    <n v="-317.27"/>
    <n v="154.75"/>
    <n v="356.32"/>
    <n v="511.08"/>
    <n v="0.15659999999999999"/>
    <n v="0"/>
    <n v="9877.07"/>
    <n v="153103462.80000001"/>
    <n v="8184.03"/>
    <n v="153122123.90000001"/>
    <n v="0"/>
    <n v="271524"/>
    <n v="450100"/>
    <s v="2.5"/>
    <s v="0.022"/>
    <s v="0.5287648"/>
    <s v="1092.5"/>
    <s v="1563387.67"/>
    <s v="102620230.38"/>
    <s v="226425001.63"/>
    <s v="521847163.48"/>
    <s v="852455691.36"/>
    <s v="193625163.26"/>
    <s v="0.4"/>
    <n v="3704"/>
    <n v="24422378.59"/>
  </r>
  <r>
    <x v="63"/>
    <s v="MA"/>
    <x v="3"/>
    <n v="1.7133"/>
    <n v="134685740.70999998"/>
    <n v="28875.22"/>
    <n v="254639515"/>
    <n v="37831684.239999995"/>
    <n v="64562634.579999991"/>
    <n v="5867616.7399999993"/>
    <n v="4136329"/>
    <n v="5454986"/>
    <n v="31333491"/>
    <n v="32054243"/>
    <n v="42904579"/>
    <n v="2639229"/>
    <n v="44094605"/>
    <n v="984617"/>
    <n v="9017302"/>
    <n v="60431226"/>
    <n v="25696412"/>
    <n v="984617"/>
    <n v="9017302"/>
    <n v="60431226"/>
    <n v="25696412"/>
    <n v="28825"/>
    <n v="28.350080155699999"/>
    <n v="139.68"/>
    <n v="17558595004"/>
    <n v="17538417516"/>
    <n v="167691617"/>
    <n v="552671583"/>
    <n v="510"/>
    <n v="489080331300"/>
    <n v="10.66"/>
    <n v="1.03"/>
    <n v="0"/>
    <n v="0"/>
    <n v="0"/>
    <n v="0"/>
    <n v="5.69563074901445"/>
    <n v="1.83"/>
    <n v="14.259"/>
    <n v="-2.2599999999999998"/>
    <n v="3.17"/>
    <n v="146.79"/>
    <n v="997098"/>
    <n v="197036.58"/>
    <n v="128250938.90000001"/>
    <n v="12925.57"/>
    <n v="11798"/>
    <n v="357000000000"/>
    <n v="130873826"/>
    <n v="42454741"/>
    <n v="40.418357999999998"/>
    <n v="0"/>
    <n v="0"/>
    <n v="0"/>
    <n v="0"/>
    <n v="0"/>
    <n v="0"/>
    <n v="0"/>
    <n v="0"/>
    <n v="0"/>
    <n v="22345337"/>
    <n v="0"/>
    <n v="0"/>
    <n v="0"/>
    <n v="0"/>
    <n v="0"/>
    <n v="64277589"/>
    <n v="0"/>
    <n v="1796159"/>
    <n v="2.59"/>
    <n v="-2.79"/>
    <n v="4274.12"/>
    <n v="3740.39"/>
    <n v="-216.45"/>
    <n v="-317.27"/>
    <n v="154.75"/>
    <n v="356.32"/>
    <n v="511.08"/>
    <n v="0.15659999999999999"/>
    <n v="0"/>
    <n v="9877.07"/>
    <n v="153103462.80000001"/>
    <n v="8184.03"/>
    <n v="153122123.90000001"/>
    <n v="0"/>
    <n v="271524"/>
    <n v="450100"/>
    <s v="2.5"/>
    <s v="0.022"/>
    <s v="0.5287648"/>
    <s v="1092.5"/>
    <s v="1563387.67"/>
    <s v="102620230.38"/>
    <s v="226425001.63"/>
    <s v="521847163.48"/>
    <s v="852455691.36"/>
    <s v="193625163.26"/>
    <s v="0.4"/>
    <n v="3704"/>
    <n v="25426114.449999999"/>
  </r>
  <r>
    <x v="64"/>
    <s v="MA"/>
    <x v="4"/>
    <n v="1.7133"/>
    <n v="134685740.70999998"/>
    <n v="28875.22"/>
    <n v="254639515"/>
    <n v="37831684.239999995"/>
    <n v="64562634.579999991"/>
    <n v="5867616.7399999993"/>
    <n v="4136329"/>
    <n v="5454986"/>
    <n v="31333491"/>
    <n v="32054243"/>
    <n v="42904579"/>
    <n v="2639229"/>
    <n v="44094605"/>
    <n v="984617"/>
    <n v="9017302"/>
    <n v="60431226"/>
    <n v="25696412"/>
    <n v="984617"/>
    <n v="9017302"/>
    <n v="60431226"/>
    <n v="25696412"/>
    <n v="28825"/>
    <n v="28.350080155699999"/>
    <n v="139.68"/>
    <n v="17558595004"/>
    <n v="17538417516"/>
    <n v="167691617"/>
    <n v="552671583"/>
    <n v="510"/>
    <n v="489080331300"/>
    <n v="10.66"/>
    <n v="1.03"/>
    <n v="0"/>
    <n v="0"/>
    <n v="0"/>
    <n v="0"/>
    <n v="5.69563074901445"/>
    <n v="1.83"/>
    <n v="14.259"/>
    <n v="-2.2599999999999998"/>
    <n v="3.17"/>
    <n v="146.79"/>
    <n v="997098"/>
    <n v="197036.58"/>
    <n v="128250938.90000001"/>
    <n v="12925.57"/>
    <n v="11798"/>
    <n v="357000000000"/>
    <n v="130873826"/>
    <n v="42454741"/>
    <n v="40.418357999999998"/>
    <n v="0"/>
    <n v="0"/>
    <n v="0"/>
    <n v="0"/>
    <n v="0"/>
    <n v="0"/>
    <n v="0"/>
    <n v="0"/>
    <n v="0"/>
    <n v="22345337"/>
    <n v="0"/>
    <n v="0"/>
    <n v="0"/>
    <n v="0"/>
    <n v="0"/>
    <n v="64277589"/>
    <n v="0"/>
    <n v="1796159"/>
    <n v="2.59"/>
    <n v="-2.79"/>
    <n v="4274.12"/>
    <n v="3740.39"/>
    <n v="-216.45"/>
    <n v="-317.27"/>
    <n v="154.75"/>
    <n v="356.32"/>
    <n v="511.08"/>
    <n v="0.15659999999999999"/>
    <n v="0"/>
    <n v="9877.07"/>
    <n v="153103462.80000001"/>
    <n v="8184.03"/>
    <n v="153122123.90000001"/>
    <n v="0"/>
    <n v="271524"/>
    <n v="450100"/>
    <s v="2.5"/>
    <s v="0.022"/>
    <s v="0.5287648"/>
    <s v="1092.5"/>
    <s v="1563387.67"/>
    <s v="102620230.38"/>
    <s v="226425001.63"/>
    <s v="521847163.48"/>
    <s v="852455691.36"/>
    <s v="193625163.26"/>
    <s v="0.4"/>
    <n v="3704"/>
    <n v="368012.07"/>
  </r>
  <r>
    <x v="65"/>
    <s v="MA"/>
    <x v="5"/>
    <n v="1.7133"/>
    <n v="134685740.70999998"/>
    <n v="28875.22"/>
    <n v="254639515"/>
    <n v="37831684.239999995"/>
    <n v="64562634.579999991"/>
    <n v="5867616.7399999993"/>
    <n v="4136329"/>
    <n v="5454986"/>
    <n v="31333491"/>
    <n v="32054243"/>
    <n v="42904579"/>
    <n v="2639229"/>
    <n v="44094605"/>
    <n v="984617"/>
    <n v="9017302"/>
    <n v="60431226"/>
    <n v="25696412"/>
    <n v="984617"/>
    <n v="9017302"/>
    <n v="60431226"/>
    <n v="25696412"/>
    <n v="28825"/>
    <n v="28.350080155699999"/>
    <n v="139.68"/>
    <n v="17558595004"/>
    <n v="17538417516"/>
    <n v="167691617"/>
    <n v="552671583"/>
    <n v="510"/>
    <n v="489080331300"/>
    <n v="10.66"/>
    <n v="1.03"/>
    <n v="0"/>
    <n v="0"/>
    <n v="0"/>
    <n v="0"/>
    <n v="5.69563074901445"/>
    <n v="1.83"/>
    <n v="14.259"/>
    <n v="-2.2599999999999998"/>
    <n v="3.17"/>
    <n v="146.79"/>
    <n v="997098"/>
    <n v="197036.58"/>
    <n v="128250938.90000001"/>
    <n v="12925.57"/>
    <n v="11798"/>
    <n v="357000000000"/>
    <n v="130873826"/>
    <n v="42454741"/>
    <n v="40.418357999999998"/>
    <n v="0"/>
    <n v="0"/>
    <n v="0"/>
    <n v="0"/>
    <n v="0"/>
    <n v="0"/>
    <n v="0"/>
    <n v="0"/>
    <n v="0"/>
    <n v="22345337"/>
    <n v="0"/>
    <n v="0"/>
    <n v="0"/>
    <n v="0"/>
    <n v="0"/>
    <n v="64277589"/>
    <n v="0"/>
    <n v="1796159"/>
    <n v="2.59"/>
    <n v="-2.79"/>
    <n v="4274.12"/>
    <n v="3740.39"/>
    <n v="-216.45"/>
    <n v="-317.27"/>
    <n v="154.75"/>
    <n v="356.32"/>
    <n v="511.08"/>
    <n v="0.15659999999999999"/>
    <n v="0"/>
    <n v="9877.07"/>
    <n v="153103462.80000001"/>
    <n v="8184.03"/>
    <n v="153122123.90000001"/>
    <n v="0"/>
    <n v="271524"/>
    <n v="450100"/>
    <s v="2.5"/>
    <s v="0.022"/>
    <s v="0.5287648"/>
    <s v="1092.5"/>
    <s v="1563387.67"/>
    <s v="102620230.38"/>
    <s v="226425001.63"/>
    <s v="521847163.48"/>
    <s v="852455691.36"/>
    <s v="193625163.26"/>
    <s v="0.4"/>
    <n v="3704"/>
    <n v="1081386.43"/>
  </r>
  <r>
    <x v="66"/>
    <s v="MA"/>
    <x v="0"/>
    <n v="1.6934"/>
    <n v="136772987.86000001"/>
    <n v="45747.9"/>
    <n v="282313489"/>
    <n v="40549349.440000013"/>
    <n v="86244068.489999995"/>
    <n v="6615274.2000000011"/>
    <n v="4343031"/>
    <n v="5322024"/>
    <n v="31572531"/>
    <n v="32878473"/>
    <n v="39746588"/>
    <n v="2996794"/>
    <n v="47690452"/>
    <n v="654869"/>
    <n v="12185759"/>
    <n v="84275134"/>
    <n v="24945239"/>
    <n v="654869"/>
    <n v="12185759"/>
    <n v="84275134"/>
    <n v="24945239"/>
    <n v="45626"/>
    <n v="5.9263885249000001"/>
    <n v="136.69"/>
    <n v="20795902805"/>
    <n v="15707163779"/>
    <n v="254380673"/>
    <n v="232187786"/>
    <n v="510"/>
    <n v="488672905000"/>
    <n v="10.66"/>
    <n v="0.6"/>
    <n v="0"/>
    <n v="0"/>
    <n v="0"/>
    <n v="0"/>
    <n v="5.2644577073471899"/>
    <n v="1.63"/>
    <n v="18.46"/>
    <n v="-2.2599999999999998"/>
    <n v="3.17"/>
    <n v="152.66999999999999"/>
    <n v="997098"/>
    <n v="156048.73000000001"/>
    <n v="130563896.8"/>
    <n v="21767.96"/>
    <n v="13312"/>
    <n v="356000000000"/>
    <n v="172478731"/>
    <n v="64003030"/>
    <n v="40.418357999999998"/>
    <n v="0"/>
    <n v="0"/>
    <n v="0"/>
    <n v="0"/>
    <n v="0"/>
    <n v="0"/>
    <n v="0"/>
    <n v="0"/>
    <n v="0"/>
    <n v="29944368"/>
    <n v="0"/>
    <n v="0"/>
    <n v="0"/>
    <n v="0"/>
    <n v="0"/>
    <n v="76853890"/>
    <n v="0"/>
    <n v="1677443"/>
    <n v="2.6"/>
    <n v="-2.79"/>
    <n v="4274.12"/>
    <n v="3740.39"/>
    <n v="-216.45"/>
    <n v="-317.27"/>
    <n v="154.75"/>
    <n v="356.32"/>
    <n v="511.08"/>
    <n v="0.15659999999999999"/>
    <n v="0"/>
    <n v="13697.58"/>
    <n v="179705888.5"/>
    <n v="6594.83"/>
    <n v="179726180.90000001"/>
    <n v="0"/>
    <n v="254640"/>
    <n v="520060"/>
    <s v="2.5"/>
    <s v="0.022"/>
    <s v="0.5287648"/>
    <s v="1089.71"/>
    <s v="1559398.86"/>
    <s v="102358406.13"/>
    <s v="225847303.12"/>
    <s v="520515727.77"/>
    <s v="850280744.31"/>
    <s v="193131149.93"/>
    <s v="0.4"/>
    <n v="3704"/>
    <n v="11559.55"/>
  </r>
  <r>
    <x v="67"/>
    <s v="MA"/>
    <x v="1"/>
    <n v="1.6934"/>
    <n v="136772987.86000001"/>
    <n v="45747.9"/>
    <n v="282313489"/>
    <n v="40549349.440000013"/>
    <n v="86244068.489999995"/>
    <n v="6615274.2000000011"/>
    <n v="4343031"/>
    <n v="5322024"/>
    <n v="31572531"/>
    <n v="32878473"/>
    <n v="39746588"/>
    <n v="2996794"/>
    <n v="47690452"/>
    <n v="654869"/>
    <n v="12185759"/>
    <n v="84275134"/>
    <n v="24945239"/>
    <n v="654869"/>
    <n v="12185759"/>
    <n v="84275134"/>
    <n v="24945239"/>
    <n v="45626"/>
    <n v="5.9263885249000001"/>
    <n v="136.69"/>
    <n v="20795902805"/>
    <n v="15707163779"/>
    <n v="254380673"/>
    <n v="232187786"/>
    <n v="510"/>
    <n v="488672905000"/>
    <n v="10.66"/>
    <n v="0.6"/>
    <n v="0"/>
    <n v="0"/>
    <n v="0"/>
    <n v="0"/>
    <n v="5.2644577073471899"/>
    <n v="1.63"/>
    <n v="18.46"/>
    <n v="-2.2599999999999998"/>
    <n v="3.17"/>
    <n v="152.66999999999999"/>
    <n v="997098"/>
    <n v="156048.73000000001"/>
    <n v="130563896.8"/>
    <n v="21767.96"/>
    <n v="13312"/>
    <n v="356000000000"/>
    <n v="172478731"/>
    <n v="64003030"/>
    <n v="40.418357999999998"/>
    <n v="0"/>
    <n v="0"/>
    <n v="0"/>
    <n v="0"/>
    <n v="0"/>
    <n v="0"/>
    <n v="0"/>
    <n v="0"/>
    <n v="0"/>
    <n v="29944368"/>
    <n v="0"/>
    <n v="0"/>
    <n v="0"/>
    <n v="0"/>
    <n v="0"/>
    <n v="76853890"/>
    <n v="0"/>
    <n v="1677443"/>
    <n v="2.6"/>
    <n v="-2.79"/>
    <n v="4274.12"/>
    <n v="3740.39"/>
    <n v="-216.45"/>
    <n v="-317.27"/>
    <n v="154.75"/>
    <n v="356.32"/>
    <n v="511.08"/>
    <n v="0.15659999999999999"/>
    <n v="0"/>
    <n v="13697.58"/>
    <n v="179705888.5"/>
    <n v="6594.83"/>
    <n v="179726180.90000001"/>
    <n v="0"/>
    <n v="254640"/>
    <n v="520060"/>
    <s v="2.5"/>
    <s v="0.022"/>
    <s v="0.5287648"/>
    <s v="1089.71"/>
    <s v="1559398.86"/>
    <s v="102358406.13"/>
    <s v="225847303.12"/>
    <s v="520515727.77"/>
    <s v="850280744.31"/>
    <s v="193131149.93"/>
    <s v="0.4"/>
    <n v="3704"/>
    <n v="416950.5"/>
  </r>
  <r>
    <x v="68"/>
    <s v="MA"/>
    <x v="2"/>
    <n v="1.6934"/>
    <n v="136772987.86000001"/>
    <n v="45747.9"/>
    <n v="282313489"/>
    <n v="40549349.440000013"/>
    <n v="86244068.489999995"/>
    <n v="6615274.2000000011"/>
    <n v="4343031"/>
    <n v="5322024"/>
    <n v="31572531"/>
    <n v="32878473"/>
    <n v="39746588"/>
    <n v="2996794"/>
    <n v="47690452"/>
    <n v="654869"/>
    <n v="12185759"/>
    <n v="84275134"/>
    <n v="24945239"/>
    <n v="654869"/>
    <n v="12185759"/>
    <n v="84275134"/>
    <n v="24945239"/>
    <n v="45626"/>
    <n v="5.9263885249000001"/>
    <n v="136.69"/>
    <n v="20795902805"/>
    <n v="15707163779"/>
    <n v="254380673"/>
    <n v="232187786"/>
    <n v="510"/>
    <n v="488672905000"/>
    <n v="10.66"/>
    <n v="0.6"/>
    <n v="0"/>
    <n v="0"/>
    <n v="0"/>
    <n v="0"/>
    <n v="5.2644577073471899"/>
    <n v="1.63"/>
    <n v="18.46"/>
    <n v="-2.2599999999999998"/>
    <n v="3.17"/>
    <n v="152.66999999999999"/>
    <n v="997098"/>
    <n v="156048.73000000001"/>
    <n v="130563896.8"/>
    <n v="21767.96"/>
    <n v="13312"/>
    <n v="356000000000"/>
    <n v="172478731"/>
    <n v="64003030"/>
    <n v="40.418357999999998"/>
    <n v="0"/>
    <n v="0"/>
    <n v="0"/>
    <n v="0"/>
    <n v="0"/>
    <n v="0"/>
    <n v="0"/>
    <n v="0"/>
    <n v="0"/>
    <n v="29944368"/>
    <n v="0"/>
    <n v="0"/>
    <n v="0"/>
    <n v="0"/>
    <n v="0"/>
    <n v="76853890"/>
    <n v="0"/>
    <n v="1677443"/>
    <n v="2.6"/>
    <n v="-2.79"/>
    <n v="4274.12"/>
    <n v="3740.39"/>
    <n v="-216.45"/>
    <n v="-317.27"/>
    <n v="154.75"/>
    <n v="356.32"/>
    <n v="511.08"/>
    <n v="0.15659999999999999"/>
    <n v="0"/>
    <n v="13697.58"/>
    <n v="179705888.5"/>
    <n v="6594.83"/>
    <n v="179726180.90000001"/>
    <n v="0"/>
    <n v="254640"/>
    <n v="520060"/>
    <s v="2.5"/>
    <s v="0.022"/>
    <s v="0.5287648"/>
    <s v="1089.71"/>
    <s v="1559398.86"/>
    <s v="102358406.13"/>
    <s v="225847303.12"/>
    <s v="520515727.77"/>
    <s v="850280744.31"/>
    <s v="193131149.93"/>
    <s v="0.4"/>
    <n v="3704"/>
    <n v="30783197.710000001"/>
  </r>
  <r>
    <x v="69"/>
    <s v="MA"/>
    <x v="3"/>
    <n v="1.6934"/>
    <n v="136772987.86000001"/>
    <n v="45747.9"/>
    <n v="282313489"/>
    <n v="40549349.440000013"/>
    <n v="86244068.489999995"/>
    <n v="6615274.2000000011"/>
    <n v="4343031"/>
    <n v="5322024"/>
    <n v="31572531"/>
    <n v="32878473"/>
    <n v="39746588"/>
    <n v="2996794"/>
    <n v="47690452"/>
    <n v="654869"/>
    <n v="12185759"/>
    <n v="84275134"/>
    <n v="24945239"/>
    <n v="654869"/>
    <n v="12185759"/>
    <n v="84275134"/>
    <n v="24945239"/>
    <n v="45626"/>
    <n v="5.9263885249000001"/>
    <n v="136.69"/>
    <n v="20795902805"/>
    <n v="15707163779"/>
    <n v="254380673"/>
    <n v="232187786"/>
    <n v="510"/>
    <n v="488672905000"/>
    <n v="10.66"/>
    <n v="0.6"/>
    <n v="0"/>
    <n v="0"/>
    <n v="0"/>
    <n v="0"/>
    <n v="5.2644577073471899"/>
    <n v="1.63"/>
    <n v="18.46"/>
    <n v="-2.2599999999999998"/>
    <n v="3.17"/>
    <n v="152.66999999999999"/>
    <n v="997098"/>
    <n v="156048.73000000001"/>
    <n v="130563896.8"/>
    <n v="21767.96"/>
    <n v="13312"/>
    <n v="356000000000"/>
    <n v="172478731"/>
    <n v="64003030"/>
    <n v="40.418357999999998"/>
    <n v="0"/>
    <n v="0"/>
    <n v="0"/>
    <n v="0"/>
    <n v="0"/>
    <n v="0"/>
    <n v="0"/>
    <n v="0"/>
    <n v="0"/>
    <n v="29944368"/>
    <n v="0"/>
    <n v="0"/>
    <n v="0"/>
    <n v="0"/>
    <n v="0"/>
    <n v="76853890"/>
    <n v="0"/>
    <n v="1677443"/>
    <n v="2.6"/>
    <n v="-2.79"/>
    <n v="4274.12"/>
    <n v="3740.39"/>
    <n v="-216.45"/>
    <n v="-317.27"/>
    <n v="154.75"/>
    <n v="356.32"/>
    <n v="511.08"/>
    <n v="0.15659999999999999"/>
    <n v="0"/>
    <n v="13697.58"/>
    <n v="179705888.5"/>
    <n v="6594.83"/>
    <n v="179726180.90000001"/>
    <n v="0"/>
    <n v="254640"/>
    <n v="520060"/>
    <s v="2.5"/>
    <s v="0.022"/>
    <s v="0.5287648"/>
    <s v="1089.71"/>
    <s v="1559398.86"/>
    <s v="102358406.13"/>
    <s v="225847303.12"/>
    <s v="520515727.77"/>
    <s v="850280744.31"/>
    <s v="193131149.93"/>
    <s v="0.4"/>
    <n v="3704"/>
    <n v="27341125.449999999"/>
  </r>
  <r>
    <x v="70"/>
    <s v="MA"/>
    <x v="4"/>
    <n v="1.6934"/>
    <n v="136772987.86000001"/>
    <n v="45747.9"/>
    <n v="282313489"/>
    <n v="40549349.440000013"/>
    <n v="86244068.489999995"/>
    <n v="6615274.2000000011"/>
    <n v="4343031"/>
    <n v="5322024"/>
    <n v="31572531"/>
    <n v="32878473"/>
    <n v="39746588"/>
    <n v="2996794"/>
    <n v="47690452"/>
    <n v="654869"/>
    <n v="12185759"/>
    <n v="84275134"/>
    <n v="24945239"/>
    <n v="654869"/>
    <n v="12185759"/>
    <n v="84275134"/>
    <n v="24945239"/>
    <n v="45626"/>
    <n v="5.9263885249000001"/>
    <n v="136.69"/>
    <n v="20795902805"/>
    <n v="15707163779"/>
    <n v="254380673"/>
    <n v="232187786"/>
    <n v="510"/>
    <n v="488672905000"/>
    <n v="10.66"/>
    <n v="0.6"/>
    <n v="0"/>
    <n v="0"/>
    <n v="0"/>
    <n v="0"/>
    <n v="5.2644577073471899"/>
    <n v="1.63"/>
    <n v="18.46"/>
    <n v="-2.2599999999999998"/>
    <n v="3.17"/>
    <n v="152.66999999999999"/>
    <n v="997098"/>
    <n v="156048.73000000001"/>
    <n v="130563896.8"/>
    <n v="21767.96"/>
    <n v="13312"/>
    <n v="356000000000"/>
    <n v="172478731"/>
    <n v="64003030"/>
    <n v="40.418357999999998"/>
    <n v="0"/>
    <n v="0"/>
    <n v="0"/>
    <n v="0"/>
    <n v="0"/>
    <n v="0"/>
    <n v="0"/>
    <n v="0"/>
    <n v="0"/>
    <n v="29944368"/>
    <n v="0"/>
    <n v="0"/>
    <n v="0"/>
    <n v="0"/>
    <n v="0"/>
    <n v="76853890"/>
    <n v="0"/>
    <n v="1677443"/>
    <n v="2.6"/>
    <n v="-2.79"/>
    <n v="4274.12"/>
    <n v="3740.39"/>
    <n v="-216.45"/>
    <n v="-317.27"/>
    <n v="154.75"/>
    <n v="356.32"/>
    <n v="511.08"/>
    <n v="0.15659999999999999"/>
    <n v="0"/>
    <n v="13697.58"/>
    <n v="179705888.5"/>
    <n v="6594.83"/>
    <n v="179726180.90000001"/>
    <n v="0"/>
    <n v="254640"/>
    <n v="520060"/>
    <s v="2.5"/>
    <s v="0.022"/>
    <s v="0.5287648"/>
    <s v="1089.71"/>
    <s v="1559398.86"/>
    <s v="102358406.13"/>
    <s v="225847303.12"/>
    <s v="520515727.77"/>
    <s v="850280744.31"/>
    <s v="193131149.93"/>
    <s v="0.4"/>
    <n v="3704"/>
    <n v="409906.41"/>
  </r>
  <r>
    <x v="71"/>
    <s v="MA"/>
    <x v="5"/>
    <n v="1.6934"/>
    <n v="136772987.86000001"/>
    <n v="45747.9"/>
    <n v="282313489"/>
    <n v="40549349.440000013"/>
    <n v="86244068.489999995"/>
    <n v="6615274.2000000011"/>
    <n v="4343031"/>
    <n v="5322024"/>
    <n v="31572531"/>
    <n v="32878473"/>
    <n v="39746588"/>
    <n v="2996794"/>
    <n v="47690452"/>
    <n v="654869"/>
    <n v="12185759"/>
    <n v="84275134"/>
    <n v="24945239"/>
    <n v="654869"/>
    <n v="12185759"/>
    <n v="84275134"/>
    <n v="24945239"/>
    <n v="45626"/>
    <n v="5.9263885249000001"/>
    <n v="136.69"/>
    <n v="20795902805"/>
    <n v="15707163779"/>
    <n v="254380673"/>
    <n v="232187786"/>
    <n v="510"/>
    <n v="488672905000"/>
    <n v="10.66"/>
    <n v="0.6"/>
    <n v="0"/>
    <n v="0"/>
    <n v="0"/>
    <n v="0"/>
    <n v="5.2644577073471899"/>
    <n v="1.63"/>
    <n v="18.46"/>
    <n v="-2.2599999999999998"/>
    <n v="3.17"/>
    <n v="152.66999999999999"/>
    <n v="997098"/>
    <n v="156048.73000000001"/>
    <n v="130563896.8"/>
    <n v="21767.96"/>
    <n v="13312"/>
    <n v="356000000000"/>
    <n v="172478731"/>
    <n v="64003030"/>
    <n v="40.418357999999998"/>
    <n v="0"/>
    <n v="0"/>
    <n v="0"/>
    <n v="0"/>
    <n v="0"/>
    <n v="0"/>
    <n v="0"/>
    <n v="0"/>
    <n v="0"/>
    <n v="29944368"/>
    <n v="0"/>
    <n v="0"/>
    <n v="0"/>
    <n v="0"/>
    <n v="0"/>
    <n v="76853890"/>
    <n v="0"/>
    <n v="1677443"/>
    <n v="2.6"/>
    <n v="-2.79"/>
    <n v="4274.12"/>
    <n v="3740.39"/>
    <n v="-216.45"/>
    <n v="-317.27"/>
    <n v="154.75"/>
    <n v="356.32"/>
    <n v="511.08"/>
    <n v="0.15659999999999999"/>
    <n v="0"/>
    <n v="13697.58"/>
    <n v="179705888.5"/>
    <n v="6594.83"/>
    <n v="179726180.90000001"/>
    <n v="0"/>
    <n v="254640"/>
    <n v="520060"/>
    <s v="2.5"/>
    <s v="0.022"/>
    <s v="0.5287648"/>
    <s v="1089.71"/>
    <s v="1559398.86"/>
    <s v="102358406.13"/>
    <s v="225847303.12"/>
    <s v="520515727.77"/>
    <s v="850280744.31"/>
    <s v="193131149.93"/>
    <s v="0.4"/>
    <n v="3704"/>
    <n v="844373.75"/>
  </r>
  <r>
    <x v="72"/>
    <s v="MA"/>
    <x v="0"/>
    <n v="1.6749000000000001"/>
    <n v="141091656.44"/>
    <n v="55965.100000000006"/>
    <n v="279147070"/>
    <n v="37355342.629999995"/>
    <n v="81980036.530000016"/>
    <n v="7182863.6900000004"/>
    <n v="7778398"/>
    <n v="5703030"/>
    <n v="32034558"/>
    <n v="46115509"/>
    <n v="44258309"/>
    <n v="3011510"/>
    <n v="48095862"/>
    <n v="616650"/>
    <n v="7722730"/>
    <n v="70558213"/>
    <n v="20974734"/>
    <n v="616650"/>
    <n v="7722730"/>
    <n v="70558213"/>
    <n v="20974734"/>
    <n v="55965"/>
    <n v="9.9369781689999996"/>
    <n v="132.66"/>
    <n v="15031610457"/>
    <n v="14962070227"/>
    <n v="175419864"/>
    <n v="161227180"/>
    <n v="540"/>
    <n v="498611030400"/>
    <n v="10.85"/>
    <n v="0.94"/>
    <n v="0"/>
    <n v="0"/>
    <n v="0"/>
    <n v="0"/>
    <n v="6.0266467438675102"/>
    <n v="1.83"/>
    <n v="7.9"/>
    <n v="-2.2599999999999998"/>
    <n v="3.17"/>
    <n v="162.06"/>
    <n v="1014837"/>
    <n v="201000.4"/>
    <n v="116533628.40000001"/>
    <n v="23194.26"/>
    <n v="9218"/>
    <n v="333000000000"/>
    <n v="101716727"/>
    <n v="52651809"/>
    <n v="41.468921000000002"/>
    <n v="0"/>
    <n v="0"/>
    <n v="0"/>
    <n v="0"/>
    <n v="0"/>
    <n v="0"/>
    <n v="0"/>
    <n v="0"/>
    <n v="0"/>
    <n v="8369435"/>
    <n v="0"/>
    <n v="0"/>
    <n v="0"/>
    <n v="0"/>
    <n v="0"/>
    <n v="39864143"/>
    <n v="0"/>
    <n v="831340"/>
    <n v="2.61"/>
    <n v="-2.79"/>
    <n v="4274.12"/>
    <n v="3740.39"/>
    <n v="-216.45"/>
    <n v="-317.27"/>
    <n v="154.75"/>
    <n v="356.32"/>
    <n v="511.08"/>
    <n v="0.15440000000000001"/>
    <n v="0"/>
    <n v="27477.49"/>
    <n v="175495151.19999999"/>
    <n v="18941.36"/>
    <n v="175543570.09999999"/>
    <n v="0"/>
    <n v="282313"/>
    <n v="747930"/>
    <s v="2.5"/>
    <s v="0.022"/>
    <s v="0.5272037"/>
    <s v="1075.79"/>
    <s v="1788398.22"/>
    <s v="97498905.35"/>
    <n v="253245143"/>
    <s v="512269987.35"/>
    <s v="864802433.92"/>
    <s v="196820039.99"/>
    <s v="0.4"/>
    <n v="3704"/>
    <n v="16441.240000000002"/>
  </r>
  <r>
    <x v="73"/>
    <s v="MA"/>
    <x v="1"/>
    <n v="1.6749000000000001"/>
    <n v="141091656.44"/>
    <n v="55965.100000000006"/>
    <n v="279147070"/>
    <n v="37355342.629999995"/>
    <n v="81980036.530000016"/>
    <n v="7182863.6900000004"/>
    <n v="7778398"/>
    <n v="5703030"/>
    <n v="32034558"/>
    <n v="46115509"/>
    <n v="44258309"/>
    <n v="3011510"/>
    <n v="48095862"/>
    <n v="616650"/>
    <n v="7722730"/>
    <n v="70558213"/>
    <n v="20974734"/>
    <n v="616650"/>
    <n v="7722730"/>
    <n v="70558213"/>
    <n v="20974734"/>
    <n v="55965"/>
    <n v="9.9369781689999996"/>
    <n v="132.66"/>
    <n v="15031610457"/>
    <n v="14962070227"/>
    <n v="175419864"/>
    <n v="161227180"/>
    <n v="540"/>
    <n v="498611030400"/>
    <n v="10.85"/>
    <n v="0.94"/>
    <n v="0"/>
    <n v="0"/>
    <n v="0"/>
    <n v="0"/>
    <n v="6.0266467438675102"/>
    <n v="1.83"/>
    <n v="7.9"/>
    <n v="-2.2599999999999998"/>
    <n v="3.17"/>
    <n v="162.06"/>
    <n v="1014837"/>
    <n v="201000.4"/>
    <n v="116533628.40000001"/>
    <n v="23194.26"/>
    <n v="9218"/>
    <n v="333000000000"/>
    <n v="101716727"/>
    <n v="52651809"/>
    <n v="41.468921000000002"/>
    <n v="0"/>
    <n v="0"/>
    <n v="0"/>
    <n v="0"/>
    <n v="0"/>
    <n v="0"/>
    <n v="0"/>
    <n v="0"/>
    <n v="0"/>
    <n v="8369435"/>
    <n v="0"/>
    <n v="0"/>
    <n v="0"/>
    <n v="0"/>
    <n v="0"/>
    <n v="39864143"/>
    <n v="0"/>
    <n v="831340"/>
    <n v="2.61"/>
    <n v="-2.79"/>
    <n v="4274.12"/>
    <n v="3740.39"/>
    <n v="-216.45"/>
    <n v="-317.27"/>
    <n v="154.75"/>
    <n v="356.32"/>
    <n v="511.08"/>
    <n v="0.15440000000000001"/>
    <n v="0"/>
    <n v="27477.49"/>
    <n v="175495151.19999999"/>
    <n v="18941.36"/>
    <n v="175543570.09999999"/>
    <n v="0"/>
    <n v="282313"/>
    <n v="747930"/>
    <s v="2.5"/>
    <s v="0.022"/>
    <s v="0.5272037"/>
    <s v="1075.79"/>
    <s v="1788398.22"/>
    <s v="97498905.35"/>
    <n v="253245143"/>
    <s v="512269987.35"/>
    <s v="864802433.92"/>
    <s v="196820039.99"/>
    <s v="0.4"/>
    <n v="3704"/>
    <n v="299523.15999999997"/>
  </r>
  <r>
    <x v="74"/>
    <s v="MA"/>
    <x v="2"/>
    <n v="1.6749000000000001"/>
    <n v="141091656.44"/>
    <n v="55965.100000000006"/>
    <n v="279147070"/>
    <n v="37355342.629999995"/>
    <n v="81980036.530000016"/>
    <n v="7182863.6900000004"/>
    <n v="7778398"/>
    <n v="5703030"/>
    <n v="32034558"/>
    <n v="46115509"/>
    <n v="44258309"/>
    <n v="3011510"/>
    <n v="48095862"/>
    <n v="616650"/>
    <n v="7722730"/>
    <n v="70558213"/>
    <n v="20974734"/>
    <n v="616650"/>
    <n v="7722730"/>
    <n v="70558213"/>
    <n v="20974734"/>
    <n v="55965"/>
    <n v="9.9369781689999996"/>
    <n v="132.66"/>
    <n v="15031610457"/>
    <n v="14962070227"/>
    <n v="175419864"/>
    <n v="161227180"/>
    <n v="540"/>
    <n v="498611030400"/>
    <n v="10.85"/>
    <n v="0.94"/>
    <n v="0"/>
    <n v="0"/>
    <n v="0"/>
    <n v="0"/>
    <n v="6.0266467438675102"/>
    <n v="1.83"/>
    <n v="7.9"/>
    <n v="-2.2599999999999998"/>
    <n v="3.17"/>
    <n v="162.06"/>
    <n v="1014837"/>
    <n v="201000.4"/>
    <n v="116533628.40000001"/>
    <n v="23194.26"/>
    <n v="9218"/>
    <n v="333000000000"/>
    <n v="101716727"/>
    <n v="52651809"/>
    <n v="41.468921000000002"/>
    <n v="0"/>
    <n v="0"/>
    <n v="0"/>
    <n v="0"/>
    <n v="0"/>
    <n v="0"/>
    <n v="0"/>
    <n v="0"/>
    <n v="0"/>
    <n v="8369435"/>
    <n v="0"/>
    <n v="0"/>
    <n v="0"/>
    <n v="0"/>
    <n v="0"/>
    <n v="39864143"/>
    <n v="0"/>
    <n v="831340"/>
    <n v="2.61"/>
    <n v="-2.79"/>
    <n v="4274.12"/>
    <n v="3740.39"/>
    <n v="-216.45"/>
    <n v="-317.27"/>
    <n v="154.75"/>
    <n v="356.32"/>
    <n v="511.08"/>
    <n v="0.15440000000000001"/>
    <n v="0"/>
    <n v="27477.49"/>
    <n v="175495151.19999999"/>
    <n v="18941.36"/>
    <n v="175543570.09999999"/>
    <n v="0"/>
    <n v="282313"/>
    <n v="747930"/>
    <s v="2.5"/>
    <s v="0.022"/>
    <s v="0.5272037"/>
    <s v="1075.79"/>
    <s v="1788398.22"/>
    <s v="97498905.35"/>
    <n v="253245143"/>
    <s v="512269987.35"/>
    <s v="864802433.92"/>
    <s v="196820039.99"/>
    <s v="0.4"/>
    <n v="3704"/>
    <n v="28863108.850000001"/>
  </r>
  <r>
    <x v="75"/>
    <s v="MA"/>
    <x v="3"/>
    <n v="1.6749000000000001"/>
    <n v="141091656.44"/>
    <n v="55965.100000000006"/>
    <n v="279147070"/>
    <n v="37355342.629999995"/>
    <n v="81980036.530000016"/>
    <n v="7182863.6900000004"/>
    <n v="7778398"/>
    <n v="5703030"/>
    <n v="32034558"/>
    <n v="46115509"/>
    <n v="44258309"/>
    <n v="3011510"/>
    <n v="48095862"/>
    <n v="616650"/>
    <n v="7722730"/>
    <n v="70558213"/>
    <n v="20974734"/>
    <n v="616650"/>
    <n v="7722730"/>
    <n v="70558213"/>
    <n v="20974734"/>
    <n v="55965"/>
    <n v="9.9369781689999996"/>
    <n v="132.66"/>
    <n v="15031610457"/>
    <n v="14962070227"/>
    <n v="175419864"/>
    <n v="161227180"/>
    <n v="540"/>
    <n v="498611030400"/>
    <n v="10.85"/>
    <n v="0.94"/>
    <n v="0"/>
    <n v="0"/>
    <n v="0"/>
    <n v="0"/>
    <n v="6.0266467438675102"/>
    <n v="1.83"/>
    <n v="7.9"/>
    <n v="-2.2599999999999998"/>
    <n v="3.17"/>
    <n v="162.06"/>
    <n v="1014837"/>
    <n v="201000.4"/>
    <n v="116533628.40000001"/>
    <n v="23194.26"/>
    <n v="9218"/>
    <n v="333000000000"/>
    <n v="101716727"/>
    <n v="52651809"/>
    <n v="41.468921000000002"/>
    <n v="0"/>
    <n v="0"/>
    <n v="0"/>
    <n v="0"/>
    <n v="0"/>
    <n v="0"/>
    <n v="0"/>
    <n v="0"/>
    <n v="0"/>
    <n v="8369435"/>
    <n v="0"/>
    <n v="0"/>
    <n v="0"/>
    <n v="0"/>
    <n v="0"/>
    <n v="39864143"/>
    <n v="0"/>
    <n v="831340"/>
    <n v="2.61"/>
    <n v="-2.79"/>
    <n v="4274.12"/>
    <n v="3740.39"/>
    <n v="-216.45"/>
    <n v="-317.27"/>
    <n v="154.75"/>
    <n v="356.32"/>
    <n v="511.08"/>
    <n v="0.15440000000000001"/>
    <n v="0"/>
    <n v="27477.49"/>
    <n v="175495151.19999999"/>
    <n v="18941.36"/>
    <n v="175543570.09999999"/>
    <n v="0"/>
    <n v="282313"/>
    <n v="747930"/>
    <s v="2.5"/>
    <s v="0.022"/>
    <s v="0.5272037"/>
    <s v="1075.79"/>
    <s v="1788398.22"/>
    <s v="97498905.35"/>
    <n v="253245143"/>
    <s v="512269987.35"/>
    <s v="864802433.92"/>
    <s v="196820039.99"/>
    <s v="0.4"/>
    <n v="3704"/>
    <n v="27783272.920000002"/>
  </r>
  <r>
    <x v="76"/>
    <s v="MA"/>
    <x v="4"/>
    <n v="1.6749000000000001"/>
    <n v="141091656.44"/>
    <n v="55965.100000000006"/>
    <n v="279147070"/>
    <n v="37355342.629999995"/>
    <n v="81980036.530000016"/>
    <n v="7182863.6900000004"/>
    <n v="7778398"/>
    <n v="5703030"/>
    <n v="32034558"/>
    <n v="46115509"/>
    <n v="44258309"/>
    <n v="3011510"/>
    <n v="48095862"/>
    <n v="616650"/>
    <n v="7722730"/>
    <n v="70558213"/>
    <n v="20974734"/>
    <n v="616650"/>
    <n v="7722730"/>
    <n v="70558213"/>
    <n v="20974734"/>
    <n v="55965"/>
    <n v="9.9369781689999996"/>
    <n v="132.66"/>
    <n v="15031610457"/>
    <n v="14962070227"/>
    <n v="175419864"/>
    <n v="161227180"/>
    <n v="540"/>
    <n v="498611030400"/>
    <n v="10.85"/>
    <n v="0.94"/>
    <n v="0"/>
    <n v="0"/>
    <n v="0"/>
    <n v="0"/>
    <n v="6.0266467438675102"/>
    <n v="1.83"/>
    <n v="7.9"/>
    <n v="-2.2599999999999998"/>
    <n v="3.17"/>
    <n v="162.06"/>
    <n v="1014837"/>
    <n v="201000.4"/>
    <n v="116533628.40000001"/>
    <n v="23194.26"/>
    <n v="9218"/>
    <n v="333000000000"/>
    <n v="101716727"/>
    <n v="52651809"/>
    <n v="41.468921000000002"/>
    <n v="0"/>
    <n v="0"/>
    <n v="0"/>
    <n v="0"/>
    <n v="0"/>
    <n v="0"/>
    <n v="0"/>
    <n v="0"/>
    <n v="0"/>
    <n v="8369435"/>
    <n v="0"/>
    <n v="0"/>
    <n v="0"/>
    <n v="0"/>
    <n v="0"/>
    <n v="39864143"/>
    <n v="0"/>
    <n v="831340"/>
    <n v="2.61"/>
    <n v="-2.79"/>
    <n v="4274.12"/>
    <n v="3740.39"/>
    <n v="-216.45"/>
    <n v="-317.27"/>
    <n v="154.75"/>
    <n v="356.32"/>
    <n v="511.08"/>
    <n v="0.15440000000000001"/>
    <n v="0"/>
    <n v="27477.49"/>
    <n v="175495151.19999999"/>
    <n v="18941.36"/>
    <n v="175543570.09999999"/>
    <n v="0"/>
    <n v="282313"/>
    <n v="747930"/>
    <s v="2.5"/>
    <s v="0.022"/>
    <s v="0.5272037"/>
    <s v="1075.79"/>
    <s v="1788398.22"/>
    <s v="97498905.35"/>
    <n v="253245143"/>
    <s v="512269987.35"/>
    <s v="864802433.92"/>
    <s v="196820039.99"/>
    <s v="0.4"/>
    <n v="3704"/>
    <n v="464478.31"/>
  </r>
  <r>
    <x v="77"/>
    <s v="MA"/>
    <x v="5"/>
    <n v="1.6749000000000001"/>
    <n v="141091656.44"/>
    <n v="55965.100000000006"/>
    <n v="279147070"/>
    <n v="37355342.629999995"/>
    <n v="81980036.530000016"/>
    <n v="7182863.6900000004"/>
    <n v="7778398"/>
    <n v="5703030"/>
    <n v="32034558"/>
    <n v="46115509"/>
    <n v="44258309"/>
    <n v="3011510"/>
    <n v="48095862"/>
    <n v="616650"/>
    <n v="7722730"/>
    <n v="70558213"/>
    <n v="20974734"/>
    <n v="616650"/>
    <n v="7722730"/>
    <n v="70558213"/>
    <n v="20974734"/>
    <n v="55965"/>
    <n v="9.9369781689999996"/>
    <n v="132.66"/>
    <n v="15031610457"/>
    <n v="14962070227"/>
    <n v="175419864"/>
    <n v="161227180"/>
    <n v="540"/>
    <n v="498611030400"/>
    <n v="10.85"/>
    <n v="0.94"/>
    <n v="0"/>
    <n v="0"/>
    <n v="0"/>
    <n v="0"/>
    <n v="6.0266467438675102"/>
    <n v="1.83"/>
    <n v="7.9"/>
    <n v="-2.2599999999999998"/>
    <n v="3.17"/>
    <n v="162.06"/>
    <n v="1014837"/>
    <n v="201000.4"/>
    <n v="116533628.40000001"/>
    <n v="23194.26"/>
    <n v="9218"/>
    <n v="333000000000"/>
    <n v="101716727"/>
    <n v="52651809"/>
    <n v="41.468921000000002"/>
    <n v="0"/>
    <n v="0"/>
    <n v="0"/>
    <n v="0"/>
    <n v="0"/>
    <n v="0"/>
    <n v="0"/>
    <n v="0"/>
    <n v="0"/>
    <n v="8369435"/>
    <n v="0"/>
    <n v="0"/>
    <n v="0"/>
    <n v="0"/>
    <n v="0"/>
    <n v="39864143"/>
    <n v="0"/>
    <n v="831340"/>
    <n v="2.61"/>
    <n v="-2.79"/>
    <n v="4274.12"/>
    <n v="3740.39"/>
    <n v="-216.45"/>
    <n v="-317.27"/>
    <n v="154.75"/>
    <n v="356.32"/>
    <n v="511.08"/>
    <n v="0.15440000000000001"/>
    <n v="0"/>
    <n v="27477.49"/>
    <n v="175495151.19999999"/>
    <n v="18941.36"/>
    <n v="175543570.09999999"/>
    <n v="0"/>
    <n v="282313"/>
    <n v="747930"/>
    <s v="2.5"/>
    <s v="0.022"/>
    <s v="0.5272037"/>
    <s v="1075.79"/>
    <s v="1788398.22"/>
    <s v="97498905.35"/>
    <n v="253245143"/>
    <s v="512269987.35"/>
    <s v="864802433.92"/>
    <s v="196820039.99"/>
    <s v="0.4"/>
    <n v="3704"/>
    <n v="1190268.0900000001"/>
  </r>
  <r>
    <x v="78"/>
    <s v="MA"/>
    <x v="0"/>
    <n v="1.6679999999999999"/>
    <n v="129788530.31"/>
    <n v="29593.170000000002"/>
    <n v="250499585"/>
    <n v="32174667.41"/>
    <n v="71447761.329999998"/>
    <n v="5530441.0799999991"/>
    <n v="28341474"/>
    <n v="6979066"/>
    <n v="32708464"/>
    <n v="31456259"/>
    <n v="37753450"/>
    <n v="2019272"/>
    <n v="42205652"/>
    <n v="436157"/>
    <n v="9602900"/>
    <n v="67336127"/>
    <n v="19972740"/>
    <n v="436157"/>
    <n v="9602900"/>
    <n v="67336127"/>
    <n v="19972740"/>
    <n v="29498"/>
    <n v="12.011683212599999"/>
    <n v="136.18"/>
    <n v="16621034760"/>
    <n v="15689000891"/>
    <n v="184462595"/>
    <n v="285495823"/>
    <n v="540"/>
    <n v="512936688000"/>
    <n v="11.17"/>
    <n v="0.54"/>
    <n v="0"/>
    <n v="0"/>
    <n v="0"/>
    <n v="0"/>
    <n v="6.3439133835576902"/>
    <n v="1.8"/>
    <n v="4.8689999999999998"/>
    <n v="-2.2599999999999998"/>
    <n v="3.17"/>
    <n v="181.53"/>
    <n v="1014837"/>
    <n v="202125.6"/>
    <n v="107960359"/>
    <n v="23695.82"/>
    <n v="10564"/>
    <n v="335000000000"/>
    <n v="151734080"/>
    <n v="44307703"/>
    <n v="41.468921000000002"/>
    <n v="0"/>
    <n v="0"/>
    <n v="0"/>
    <n v="0"/>
    <n v="0"/>
    <n v="0"/>
    <n v="0"/>
    <n v="0"/>
    <n v="0"/>
    <n v="16222555"/>
    <n v="0"/>
    <n v="0"/>
    <n v="0"/>
    <n v="0"/>
    <n v="0"/>
    <n v="90425090"/>
    <n v="0"/>
    <n v="778732"/>
    <n v="2.62"/>
    <n v="-8.7100000000000009"/>
    <n v="3830.98"/>
    <n v="3209.99"/>
    <n v="-295.93"/>
    <n v="-325.05"/>
    <n v="128.63"/>
    <n v="-650.30999999999995"/>
    <n v="-521.69000000000005"/>
    <n v="0.15440000000000001"/>
    <n v="0"/>
    <n v="8130.56"/>
    <n v="162528811.09999999"/>
    <n v="83377.16"/>
    <n v="162629838.80000001"/>
    <n v="0"/>
    <n v="279147"/>
    <n v="649841"/>
    <s v="2.5"/>
    <s v="0.022"/>
    <s v="0.5272037"/>
    <s v="1081.37"/>
    <s v="1797662.85"/>
    <s v="98003989.47"/>
    <s v="254557056.18"/>
    <s v="514923754.93"/>
    <s v="869282463.43"/>
    <s v="197839648.11"/>
    <s v="0.4"/>
    <n v="3704"/>
    <n v="16680.13"/>
  </r>
  <r>
    <x v="79"/>
    <s v="MA"/>
    <x v="1"/>
    <n v="1.6679999999999999"/>
    <n v="129788530.31"/>
    <n v="29593.170000000002"/>
    <n v="250499585"/>
    <n v="32174667.41"/>
    <n v="71447761.329999998"/>
    <n v="5530441.0799999991"/>
    <n v="28341474"/>
    <n v="6979066"/>
    <n v="32708464"/>
    <n v="31456259"/>
    <n v="37753450"/>
    <n v="2019272"/>
    <n v="42205652"/>
    <n v="436157"/>
    <n v="9602900"/>
    <n v="67336127"/>
    <n v="19972740"/>
    <n v="436157"/>
    <n v="9602900"/>
    <n v="67336127"/>
    <n v="19972740"/>
    <n v="29498"/>
    <n v="12.011683212599999"/>
    <n v="136.18"/>
    <n v="16621034760"/>
    <n v="15689000891"/>
    <n v="184462595"/>
    <n v="285495823"/>
    <n v="540"/>
    <n v="512936688000"/>
    <n v="11.17"/>
    <n v="0.54"/>
    <n v="0"/>
    <n v="0"/>
    <n v="0"/>
    <n v="0"/>
    <n v="6.3439133835576902"/>
    <n v="1.8"/>
    <n v="4.8689999999999998"/>
    <n v="-2.2599999999999998"/>
    <n v="3.17"/>
    <n v="181.53"/>
    <n v="1014837"/>
    <n v="202125.6"/>
    <n v="107960359"/>
    <n v="23695.82"/>
    <n v="10564"/>
    <n v="335000000000"/>
    <n v="151734080"/>
    <n v="44307703"/>
    <n v="41.468921000000002"/>
    <n v="0"/>
    <n v="0"/>
    <n v="0"/>
    <n v="0"/>
    <n v="0"/>
    <n v="0"/>
    <n v="0"/>
    <n v="0"/>
    <n v="0"/>
    <n v="16222555"/>
    <n v="0"/>
    <n v="0"/>
    <n v="0"/>
    <n v="0"/>
    <n v="0"/>
    <n v="90425090"/>
    <n v="0"/>
    <n v="778732"/>
    <n v="2.62"/>
    <n v="-8.7100000000000009"/>
    <n v="3830.98"/>
    <n v="3209.99"/>
    <n v="-295.93"/>
    <n v="-325.05"/>
    <n v="128.63"/>
    <n v="-650.30999999999995"/>
    <n v="-521.69000000000005"/>
    <n v="0.15440000000000001"/>
    <n v="0"/>
    <n v="8130.56"/>
    <n v="162528811.09999999"/>
    <n v="83377.16"/>
    <n v="162629838.80000001"/>
    <n v="0"/>
    <n v="279147"/>
    <n v="649841"/>
    <s v="2.5"/>
    <s v="0.022"/>
    <s v="0.5272037"/>
    <s v="1081.37"/>
    <s v="1797662.85"/>
    <s v="98003989.47"/>
    <s v="254557056.18"/>
    <s v="514923754.93"/>
    <s v="869282463.43"/>
    <s v="197839648.11"/>
    <s v="0.4"/>
    <n v="3704"/>
    <n v="338333.2"/>
  </r>
  <r>
    <x v="80"/>
    <s v="MA"/>
    <x v="2"/>
    <n v="1.6679999999999999"/>
    <n v="129788530.31"/>
    <n v="29593.170000000002"/>
    <n v="250499585"/>
    <n v="32174667.41"/>
    <n v="71447761.329999998"/>
    <n v="5530441.0799999991"/>
    <n v="28341474"/>
    <n v="6979066"/>
    <n v="32708464"/>
    <n v="31456259"/>
    <n v="37753450"/>
    <n v="2019272"/>
    <n v="42205652"/>
    <n v="436157"/>
    <n v="9602900"/>
    <n v="67336127"/>
    <n v="19972740"/>
    <n v="436157"/>
    <n v="9602900"/>
    <n v="67336127"/>
    <n v="19972740"/>
    <n v="29498"/>
    <n v="12.011683212599999"/>
    <n v="136.18"/>
    <n v="16621034760"/>
    <n v="15689000891"/>
    <n v="184462595"/>
    <n v="285495823"/>
    <n v="540"/>
    <n v="512936688000"/>
    <n v="11.17"/>
    <n v="0.54"/>
    <n v="0"/>
    <n v="0"/>
    <n v="0"/>
    <n v="0"/>
    <n v="6.3439133835576902"/>
    <n v="1.8"/>
    <n v="4.8689999999999998"/>
    <n v="-2.2599999999999998"/>
    <n v="3.17"/>
    <n v="181.53"/>
    <n v="1014837"/>
    <n v="202125.6"/>
    <n v="107960359"/>
    <n v="23695.82"/>
    <n v="10564"/>
    <n v="335000000000"/>
    <n v="151734080"/>
    <n v="44307703"/>
    <n v="41.468921000000002"/>
    <n v="0"/>
    <n v="0"/>
    <n v="0"/>
    <n v="0"/>
    <n v="0"/>
    <n v="0"/>
    <n v="0"/>
    <n v="0"/>
    <n v="0"/>
    <n v="16222555"/>
    <n v="0"/>
    <n v="0"/>
    <n v="0"/>
    <n v="0"/>
    <n v="0"/>
    <n v="90425090"/>
    <n v="0"/>
    <n v="778732"/>
    <n v="2.62"/>
    <n v="-8.7100000000000009"/>
    <n v="3830.98"/>
    <n v="3209.99"/>
    <n v="-295.93"/>
    <n v="-325.05"/>
    <n v="128.63"/>
    <n v="-650.30999999999995"/>
    <n v="-521.69000000000005"/>
    <n v="0.15440000000000001"/>
    <n v="0"/>
    <n v="8130.56"/>
    <n v="162528811.09999999"/>
    <n v="83377.16"/>
    <n v="162629838.80000001"/>
    <n v="0"/>
    <n v="279147"/>
    <n v="649841"/>
    <s v="2.5"/>
    <s v="0.022"/>
    <s v="0.5272037"/>
    <s v="1081.37"/>
    <s v="1797662.85"/>
    <s v="98003989.47"/>
    <s v="254557056.18"/>
    <s v="514923754.93"/>
    <s v="869282463.43"/>
    <s v="197839648.11"/>
    <s v="0.4"/>
    <n v="3704"/>
    <n v="31666827.899999999"/>
  </r>
  <r>
    <x v="81"/>
    <s v="MA"/>
    <x v="3"/>
    <n v="1.6679999999999999"/>
    <n v="129788530.31"/>
    <n v="29593.170000000002"/>
    <n v="250499585"/>
    <n v="32174667.41"/>
    <n v="71447761.329999998"/>
    <n v="5530441.0799999991"/>
    <n v="28341474"/>
    <n v="6979066"/>
    <n v="32708464"/>
    <n v="31456259"/>
    <n v="37753450"/>
    <n v="2019272"/>
    <n v="42205652"/>
    <n v="436157"/>
    <n v="9602900"/>
    <n v="67336127"/>
    <n v="19972740"/>
    <n v="436157"/>
    <n v="9602900"/>
    <n v="67336127"/>
    <n v="19972740"/>
    <n v="29498"/>
    <n v="12.011683212599999"/>
    <n v="136.18"/>
    <n v="16621034760"/>
    <n v="15689000891"/>
    <n v="184462595"/>
    <n v="285495823"/>
    <n v="540"/>
    <n v="512936688000"/>
    <n v="11.17"/>
    <n v="0.54"/>
    <n v="0"/>
    <n v="0"/>
    <n v="0"/>
    <n v="0"/>
    <n v="6.3439133835576902"/>
    <n v="1.8"/>
    <n v="4.8689999999999998"/>
    <n v="-2.2599999999999998"/>
    <n v="3.17"/>
    <n v="181.53"/>
    <n v="1014837"/>
    <n v="202125.6"/>
    <n v="107960359"/>
    <n v="23695.82"/>
    <n v="10564"/>
    <n v="335000000000"/>
    <n v="151734080"/>
    <n v="44307703"/>
    <n v="41.468921000000002"/>
    <n v="0"/>
    <n v="0"/>
    <n v="0"/>
    <n v="0"/>
    <n v="0"/>
    <n v="0"/>
    <n v="0"/>
    <n v="0"/>
    <n v="0"/>
    <n v="16222555"/>
    <n v="0"/>
    <n v="0"/>
    <n v="0"/>
    <n v="0"/>
    <n v="0"/>
    <n v="90425090"/>
    <n v="0"/>
    <n v="778732"/>
    <n v="2.62"/>
    <n v="-8.7100000000000009"/>
    <n v="3830.98"/>
    <n v="3209.99"/>
    <n v="-295.93"/>
    <n v="-325.05"/>
    <n v="128.63"/>
    <n v="-650.30999999999995"/>
    <n v="-521.69000000000005"/>
    <n v="0.15440000000000001"/>
    <n v="0"/>
    <n v="8130.56"/>
    <n v="162528811.09999999"/>
    <n v="83377.16"/>
    <n v="162629838.80000001"/>
    <n v="0"/>
    <n v="279147"/>
    <n v="649841"/>
    <s v="2.5"/>
    <s v="0.022"/>
    <s v="0.5272037"/>
    <s v="1081.37"/>
    <s v="1797662.85"/>
    <s v="98003989.47"/>
    <s v="254557056.18"/>
    <s v="514923754.93"/>
    <s v="869282463.43"/>
    <s v="197839648.11"/>
    <s v="0.4"/>
    <n v="3704"/>
    <n v="24304428.949999999"/>
  </r>
  <r>
    <x v="82"/>
    <s v="MA"/>
    <x v="4"/>
    <n v="1.6679999999999999"/>
    <n v="129788530.31"/>
    <n v="29593.170000000002"/>
    <n v="250499585"/>
    <n v="32174667.41"/>
    <n v="71447761.329999998"/>
    <n v="5530441.0799999991"/>
    <n v="28341474"/>
    <n v="6979066"/>
    <n v="32708464"/>
    <n v="31456259"/>
    <n v="37753450"/>
    <n v="2019272"/>
    <n v="42205652"/>
    <n v="436157"/>
    <n v="9602900"/>
    <n v="67336127"/>
    <n v="19972740"/>
    <n v="436157"/>
    <n v="9602900"/>
    <n v="67336127"/>
    <n v="19972740"/>
    <n v="29498"/>
    <n v="12.011683212599999"/>
    <n v="136.18"/>
    <n v="16621034760"/>
    <n v="15689000891"/>
    <n v="184462595"/>
    <n v="285495823"/>
    <n v="540"/>
    <n v="512936688000"/>
    <n v="11.17"/>
    <n v="0.54"/>
    <n v="0"/>
    <n v="0"/>
    <n v="0"/>
    <n v="0"/>
    <n v="6.3439133835576902"/>
    <n v="1.8"/>
    <n v="4.8689999999999998"/>
    <n v="-2.2599999999999998"/>
    <n v="3.17"/>
    <n v="181.53"/>
    <n v="1014837"/>
    <n v="202125.6"/>
    <n v="107960359"/>
    <n v="23695.82"/>
    <n v="10564"/>
    <n v="335000000000"/>
    <n v="151734080"/>
    <n v="44307703"/>
    <n v="41.468921000000002"/>
    <n v="0"/>
    <n v="0"/>
    <n v="0"/>
    <n v="0"/>
    <n v="0"/>
    <n v="0"/>
    <n v="0"/>
    <n v="0"/>
    <n v="0"/>
    <n v="16222555"/>
    <n v="0"/>
    <n v="0"/>
    <n v="0"/>
    <n v="0"/>
    <n v="0"/>
    <n v="90425090"/>
    <n v="0"/>
    <n v="778732"/>
    <n v="2.62"/>
    <n v="-8.7100000000000009"/>
    <n v="3830.98"/>
    <n v="3209.99"/>
    <n v="-295.93"/>
    <n v="-325.05"/>
    <n v="128.63"/>
    <n v="-650.30999999999995"/>
    <n v="-521.69000000000005"/>
    <n v="0.15440000000000001"/>
    <n v="0"/>
    <n v="8130.56"/>
    <n v="162528811.09999999"/>
    <n v="83377.16"/>
    <n v="162629838.80000001"/>
    <n v="0"/>
    <n v="279147"/>
    <n v="649841"/>
    <s v="2.5"/>
    <s v="0.022"/>
    <s v="0.5272037"/>
    <s v="1081.37"/>
    <s v="1797662.85"/>
    <s v="98003989.47"/>
    <s v="254557056.18"/>
    <s v="514923754.93"/>
    <s v="869282463.43"/>
    <s v="197839648.11"/>
    <s v="0.4"/>
    <n v="3704"/>
    <n v="2778676.25"/>
  </r>
  <r>
    <x v="83"/>
    <s v="MA"/>
    <x v="5"/>
    <n v="1.6679999999999999"/>
    <n v="129788530.31"/>
    <n v="29593.170000000002"/>
    <n v="250499585"/>
    <n v="32174667.41"/>
    <n v="71447761.329999998"/>
    <n v="5530441.0799999991"/>
    <n v="28341474"/>
    <n v="6979066"/>
    <n v="32708464"/>
    <n v="31456259"/>
    <n v="37753450"/>
    <n v="2019272"/>
    <n v="42205652"/>
    <n v="436157"/>
    <n v="9602900"/>
    <n v="67336127"/>
    <n v="19972740"/>
    <n v="436157"/>
    <n v="9602900"/>
    <n v="67336127"/>
    <n v="19972740"/>
    <n v="29498"/>
    <n v="12.011683212599999"/>
    <n v="136.18"/>
    <n v="16621034760"/>
    <n v="15689000891"/>
    <n v="184462595"/>
    <n v="285495823"/>
    <n v="540"/>
    <n v="512936688000"/>
    <n v="11.17"/>
    <n v="0.54"/>
    <n v="0"/>
    <n v="0"/>
    <n v="0"/>
    <n v="0"/>
    <n v="6.3439133835576902"/>
    <n v="1.8"/>
    <n v="4.8689999999999998"/>
    <n v="-2.2599999999999998"/>
    <n v="3.17"/>
    <n v="181.53"/>
    <n v="1014837"/>
    <n v="202125.6"/>
    <n v="107960359"/>
    <n v="23695.82"/>
    <n v="10564"/>
    <n v="335000000000"/>
    <n v="151734080"/>
    <n v="44307703"/>
    <n v="41.468921000000002"/>
    <n v="0"/>
    <n v="0"/>
    <n v="0"/>
    <n v="0"/>
    <n v="0"/>
    <n v="0"/>
    <n v="0"/>
    <n v="0"/>
    <n v="0"/>
    <n v="16222555"/>
    <n v="0"/>
    <n v="0"/>
    <n v="0"/>
    <n v="0"/>
    <n v="0"/>
    <n v="90425090"/>
    <n v="0"/>
    <n v="778732"/>
    <n v="2.62"/>
    <n v="-8.7100000000000009"/>
    <n v="3830.98"/>
    <n v="3209.99"/>
    <n v="-295.93"/>
    <n v="-325.05"/>
    <n v="128.63"/>
    <n v="-650.30999999999995"/>
    <n v="-521.69000000000005"/>
    <n v="0.15440000000000001"/>
    <n v="0"/>
    <n v="8130.56"/>
    <n v="162528811.09999999"/>
    <n v="83377.16"/>
    <n v="162629838.80000001"/>
    <n v="0"/>
    <n v="279147"/>
    <n v="649841"/>
    <s v="2.5"/>
    <s v="0.022"/>
    <s v="0.5272037"/>
    <s v="1081.37"/>
    <s v="1797662.85"/>
    <s v="98003989.47"/>
    <s v="254557056.18"/>
    <s v="514923754.93"/>
    <s v="869282463.43"/>
    <s v="197839648.11"/>
    <s v="0.4"/>
    <n v="3704"/>
    <n v="3752200.79"/>
  </r>
  <r>
    <x v="84"/>
    <s v="MA"/>
    <x v="0"/>
    <n v="1.6591"/>
    <n v="135431136.81"/>
    <n v="32705.050000000003"/>
    <n v="255084275"/>
    <n v="33770764.599999994"/>
    <n v="68533956.290000007"/>
    <n v="5632399.4299999997"/>
    <n v="50431551"/>
    <n v="8104788"/>
    <n v="31781709"/>
    <n v="32657611"/>
    <n v="37457838"/>
    <n v="2288678"/>
    <n v="42611021"/>
    <n v="558882"/>
    <n v="9074316"/>
    <n v="72053039"/>
    <n v="18463801"/>
    <n v="558882"/>
    <n v="9074316"/>
    <n v="72053039"/>
    <n v="18463801"/>
    <n v="32592"/>
    <n v="13.6199210219"/>
    <n v="144.93"/>
    <n v="19172557483"/>
    <n v="17872299348"/>
    <n v="203046150"/>
    <n v="394802020"/>
    <n v="545"/>
    <n v="526176928600"/>
    <n v="11.62"/>
    <n v="0.66"/>
    <n v="0"/>
    <n v="0"/>
    <n v="0"/>
    <n v="0"/>
    <n v="6.4442169907881199"/>
    <n v="1.79"/>
    <n v="15.909000000000001"/>
    <n v="-2.2599999999999998"/>
    <n v="3.17"/>
    <n v="187.11"/>
    <n v="1014837"/>
    <n v="206420.58"/>
    <n v="121730750.40000001"/>
    <n v="20121.599999999999"/>
    <n v="10976"/>
    <n v="348000000000"/>
    <n v="154614921"/>
    <n v="70820812"/>
    <n v="41.468921000000002"/>
    <n v="0"/>
    <n v="0"/>
    <n v="0"/>
    <n v="0"/>
    <n v="0"/>
    <n v="0"/>
    <n v="0"/>
    <n v="0"/>
    <n v="0"/>
    <n v="7089921"/>
    <n v="0"/>
    <n v="0"/>
    <n v="0"/>
    <n v="0"/>
    <n v="0"/>
    <n v="74547921"/>
    <n v="0"/>
    <n v="2156267"/>
    <n v="2.67"/>
    <n v="-8.7100000000000009"/>
    <n v="3830.98"/>
    <n v="3209.99"/>
    <n v="-295.93"/>
    <n v="-325.05"/>
    <n v="128.63"/>
    <n v="-650.30999999999995"/>
    <n v="-521.69000000000005"/>
    <n v="0.15440000000000001"/>
    <n v="0"/>
    <n v="6297.23"/>
    <n v="163437672"/>
    <n v="179663.88"/>
    <n v="163623633.09999999"/>
    <n v="0"/>
    <n v="250500"/>
    <n v="683388"/>
    <s v="2.5"/>
    <s v="0.022"/>
    <s v="0.5272037"/>
    <n v="1123"/>
    <s v="1866877.13"/>
    <s v="101777375.07"/>
    <s v="264358105.46"/>
    <s v="534749538.46"/>
    <s v="902751896.12"/>
    <s v="205456942.91"/>
    <s v="0.4"/>
    <n v="3704"/>
    <n v="13079.04"/>
  </r>
  <r>
    <x v="85"/>
    <s v="MA"/>
    <x v="1"/>
    <n v="1.6591"/>
    <n v="135431136.81"/>
    <n v="32705.050000000003"/>
    <n v="255084275"/>
    <n v="33770764.599999994"/>
    <n v="68533956.290000007"/>
    <n v="5632399.4299999997"/>
    <n v="50431551"/>
    <n v="8104788"/>
    <n v="31781709"/>
    <n v="32657611"/>
    <n v="37457838"/>
    <n v="2288678"/>
    <n v="42611021"/>
    <n v="558882"/>
    <n v="9074316"/>
    <n v="72053039"/>
    <n v="18463801"/>
    <n v="558882"/>
    <n v="9074316"/>
    <n v="72053039"/>
    <n v="18463801"/>
    <n v="32592"/>
    <n v="13.6199210219"/>
    <n v="144.93"/>
    <n v="19172557483"/>
    <n v="17872299348"/>
    <n v="203046150"/>
    <n v="394802020"/>
    <n v="545"/>
    <n v="526176928600"/>
    <n v="11.62"/>
    <n v="0.66"/>
    <n v="0"/>
    <n v="0"/>
    <n v="0"/>
    <n v="0"/>
    <n v="6.4442169907881199"/>
    <n v="1.79"/>
    <n v="15.909000000000001"/>
    <n v="-2.2599999999999998"/>
    <n v="3.17"/>
    <n v="187.11"/>
    <n v="1014837"/>
    <n v="206420.58"/>
    <n v="121730750.40000001"/>
    <n v="20121.599999999999"/>
    <n v="10976"/>
    <n v="348000000000"/>
    <n v="154614921"/>
    <n v="70820812"/>
    <n v="41.468921000000002"/>
    <n v="0"/>
    <n v="0"/>
    <n v="0"/>
    <n v="0"/>
    <n v="0"/>
    <n v="0"/>
    <n v="0"/>
    <n v="0"/>
    <n v="0"/>
    <n v="7089921"/>
    <n v="0"/>
    <n v="0"/>
    <n v="0"/>
    <n v="0"/>
    <n v="0"/>
    <n v="74547921"/>
    <n v="0"/>
    <n v="2156267"/>
    <n v="2.67"/>
    <n v="-8.7100000000000009"/>
    <n v="3830.98"/>
    <n v="3209.99"/>
    <n v="-295.93"/>
    <n v="-325.05"/>
    <n v="128.63"/>
    <n v="-650.30999999999995"/>
    <n v="-521.69000000000005"/>
    <n v="0.15440000000000001"/>
    <n v="0"/>
    <n v="6297.23"/>
    <n v="163437672"/>
    <n v="179663.88"/>
    <n v="163623633.09999999"/>
    <n v="0"/>
    <n v="250500"/>
    <n v="683388"/>
    <s v="2.5"/>
    <s v="0.022"/>
    <s v="0.5272037"/>
    <n v="1123"/>
    <s v="1866877.13"/>
    <s v="101777375.07"/>
    <s v="264358105.46"/>
    <s v="534749538.46"/>
    <s v="902751896.12"/>
    <s v="205456942.91"/>
    <s v="0.4"/>
    <n v="3704"/>
    <n v="343660.02"/>
  </r>
  <r>
    <x v="86"/>
    <s v="MA"/>
    <x v="2"/>
    <n v="1.6591"/>
    <n v="135431136.81"/>
    <n v="32705.050000000003"/>
    <n v="255084275"/>
    <n v="33770764.599999994"/>
    <n v="68533956.290000007"/>
    <n v="5632399.4299999997"/>
    <n v="50431551"/>
    <n v="8104788"/>
    <n v="31781709"/>
    <n v="32657611"/>
    <n v="37457838"/>
    <n v="2288678"/>
    <n v="42611021"/>
    <n v="558882"/>
    <n v="9074316"/>
    <n v="72053039"/>
    <n v="18463801"/>
    <n v="558882"/>
    <n v="9074316"/>
    <n v="72053039"/>
    <n v="18463801"/>
    <n v="32592"/>
    <n v="13.6199210219"/>
    <n v="144.93"/>
    <n v="19172557483"/>
    <n v="17872299348"/>
    <n v="203046150"/>
    <n v="394802020"/>
    <n v="545"/>
    <n v="526176928600"/>
    <n v="11.62"/>
    <n v="0.66"/>
    <n v="0"/>
    <n v="0"/>
    <n v="0"/>
    <n v="0"/>
    <n v="6.4442169907881199"/>
    <n v="1.79"/>
    <n v="15.909000000000001"/>
    <n v="-2.2599999999999998"/>
    <n v="3.17"/>
    <n v="187.11"/>
    <n v="1014837"/>
    <n v="206420.58"/>
    <n v="121730750.40000001"/>
    <n v="20121.599999999999"/>
    <n v="10976"/>
    <n v="348000000000"/>
    <n v="154614921"/>
    <n v="70820812"/>
    <n v="41.468921000000002"/>
    <n v="0"/>
    <n v="0"/>
    <n v="0"/>
    <n v="0"/>
    <n v="0"/>
    <n v="0"/>
    <n v="0"/>
    <n v="0"/>
    <n v="0"/>
    <n v="7089921"/>
    <n v="0"/>
    <n v="0"/>
    <n v="0"/>
    <n v="0"/>
    <n v="0"/>
    <n v="74547921"/>
    <n v="0"/>
    <n v="2156267"/>
    <n v="2.67"/>
    <n v="-8.7100000000000009"/>
    <n v="3830.98"/>
    <n v="3209.99"/>
    <n v="-295.93"/>
    <n v="-325.05"/>
    <n v="128.63"/>
    <n v="-650.30999999999995"/>
    <n v="-521.69000000000005"/>
    <n v="0.15440000000000001"/>
    <n v="0"/>
    <n v="6297.23"/>
    <n v="163437672"/>
    <n v="179663.88"/>
    <n v="163623633.09999999"/>
    <n v="0"/>
    <n v="250500"/>
    <n v="683388"/>
    <s v="2.5"/>
    <s v="0.022"/>
    <s v="0.5272037"/>
    <n v="1123"/>
    <s v="1866877.13"/>
    <s v="101777375.07"/>
    <s v="264358105.46"/>
    <s v="534749538.46"/>
    <s v="902751896.12"/>
    <s v="205456942.91"/>
    <s v="0.4"/>
    <n v="3704"/>
    <n v="21169359.52"/>
  </r>
  <r>
    <x v="87"/>
    <s v="MA"/>
    <x v="3"/>
    <n v="1.6591"/>
    <n v="135431136.81"/>
    <n v="32705.050000000003"/>
    <n v="255084275"/>
    <n v="33770764.599999994"/>
    <n v="68533956.290000007"/>
    <n v="5632399.4299999997"/>
    <n v="50431551"/>
    <n v="8104788"/>
    <n v="31781709"/>
    <n v="32657611"/>
    <n v="37457838"/>
    <n v="2288678"/>
    <n v="42611021"/>
    <n v="558882"/>
    <n v="9074316"/>
    <n v="72053039"/>
    <n v="18463801"/>
    <n v="558882"/>
    <n v="9074316"/>
    <n v="72053039"/>
    <n v="18463801"/>
    <n v="32592"/>
    <n v="13.6199210219"/>
    <n v="144.93"/>
    <n v="19172557483"/>
    <n v="17872299348"/>
    <n v="203046150"/>
    <n v="394802020"/>
    <n v="545"/>
    <n v="526176928600"/>
    <n v="11.62"/>
    <n v="0.66"/>
    <n v="0"/>
    <n v="0"/>
    <n v="0"/>
    <n v="0"/>
    <n v="6.4442169907881199"/>
    <n v="1.79"/>
    <n v="15.909000000000001"/>
    <n v="-2.2599999999999998"/>
    <n v="3.17"/>
    <n v="187.11"/>
    <n v="1014837"/>
    <n v="206420.58"/>
    <n v="121730750.40000001"/>
    <n v="20121.599999999999"/>
    <n v="10976"/>
    <n v="348000000000"/>
    <n v="154614921"/>
    <n v="70820812"/>
    <n v="41.468921000000002"/>
    <n v="0"/>
    <n v="0"/>
    <n v="0"/>
    <n v="0"/>
    <n v="0"/>
    <n v="0"/>
    <n v="0"/>
    <n v="0"/>
    <n v="0"/>
    <n v="7089921"/>
    <n v="0"/>
    <n v="0"/>
    <n v="0"/>
    <n v="0"/>
    <n v="0"/>
    <n v="74547921"/>
    <n v="0"/>
    <n v="2156267"/>
    <n v="2.67"/>
    <n v="-8.7100000000000009"/>
    <n v="3830.98"/>
    <n v="3209.99"/>
    <n v="-295.93"/>
    <n v="-325.05"/>
    <n v="128.63"/>
    <n v="-650.30999999999995"/>
    <n v="-521.69000000000005"/>
    <n v="0.15440000000000001"/>
    <n v="0"/>
    <n v="6297.23"/>
    <n v="163437672"/>
    <n v="179663.88"/>
    <n v="163623633.09999999"/>
    <n v="0"/>
    <n v="250500"/>
    <n v="683388"/>
    <s v="2.5"/>
    <s v="0.022"/>
    <s v="0.5272037"/>
    <n v="1123"/>
    <s v="1866877.13"/>
    <s v="101777375.07"/>
    <s v="264358105.46"/>
    <s v="534749538.46"/>
    <s v="902751896.12"/>
    <s v="205456942.91"/>
    <s v="0.4"/>
    <n v="3704"/>
    <n v="25220148"/>
  </r>
  <r>
    <x v="88"/>
    <s v="MA"/>
    <x v="4"/>
    <n v="1.6591"/>
    <n v="135431136.81"/>
    <n v="32705.050000000003"/>
    <n v="255084275"/>
    <n v="33770764.599999994"/>
    <n v="68533956.290000007"/>
    <n v="5632399.4299999997"/>
    <n v="50431551"/>
    <n v="8104788"/>
    <n v="31781709"/>
    <n v="32657611"/>
    <n v="37457838"/>
    <n v="2288678"/>
    <n v="42611021"/>
    <n v="558882"/>
    <n v="9074316"/>
    <n v="72053039"/>
    <n v="18463801"/>
    <n v="558882"/>
    <n v="9074316"/>
    <n v="72053039"/>
    <n v="18463801"/>
    <n v="32592"/>
    <n v="13.6199210219"/>
    <n v="144.93"/>
    <n v="19172557483"/>
    <n v="17872299348"/>
    <n v="203046150"/>
    <n v="394802020"/>
    <n v="545"/>
    <n v="526176928600"/>
    <n v="11.62"/>
    <n v="0.66"/>
    <n v="0"/>
    <n v="0"/>
    <n v="0"/>
    <n v="0"/>
    <n v="6.4442169907881199"/>
    <n v="1.79"/>
    <n v="15.909000000000001"/>
    <n v="-2.2599999999999998"/>
    <n v="3.17"/>
    <n v="187.11"/>
    <n v="1014837"/>
    <n v="206420.58"/>
    <n v="121730750.40000001"/>
    <n v="20121.599999999999"/>
    <n v="10976"/>
    <n v="348000000000"/>
    <n v="154614921"/>
    <n v="70820812"/>
    <n v="41.468921000000002"/>
    <n v="0"/>
    <n v="0"/>
    <n v="0"/>
    <n v="0"/>
    <n v="0"/>
    <n v="0"/>
    <n v="0"/>
    <n v="0"/>
    <n v="0"/>
    <n v="7089921"/>
    <n v="0"/>
    <n v="0"/>
    <n v="0"/>
    <n v="0"/>
    <n v="0"/>
    <n v="74547921"/>
    <n v="0"/>
    <n v="2156267"/>
    <n v="2.67"/>
    <n v="-8.7100000000000009"/>
    <n v="3830.98"/>
    <n v="3209.99"/>
    <n v="-295.93"/>
    <n v="-325.05"/>
    <n v="128.63"/>
    <n v="-650.30999999999995"/>
    <n v="-521.69000000000005"/>
    <n v="0.15440000000000001"/>
    <n v="0"/>
    <n v="6297.23"/>
    <n v="163437672"/>
    <n v="179663.88"/>
    <n v="163623633.09999999"/>
    <n v="0"/>
    <n v="250500"/>
    <n v="683388"/>
    <s v="2.5"/>
    <s v="0.022"/>
    <s v="0.5272037"/>
    <n v="1123"/>
    <s v="1866877.13"/>
    <s v="101777375.07"/>
    <s v="264358105.46"/>
    <s v="534749538.46"/>
    <s v="902751896.12"/>
    <s v="205456942.91"/>
    <s v="0.4"/>
    <n v="3704"/>
    <n v="2855024.71"/>
  </r>
  <r>
    <x v="89"/>
    <s v="MA"/>
    <x v="5"/>
    <n v="1.6591"/>
    <n v="135431136.81"/>
    <n v="32705.050000000003"/>
    <n v="255084275"/>
    <n v="33770764.599999994"/>
    <n v="68533956.290000007"/>
    <n v="5632399.4299999997"/>
    <n v="50431551"/>
    <n v="8104788"/>
    <n v="31781709"/>
    <n v="32657611"/>
    <n v="37457838"/>
    <n v="2288678"/>
    <n v="42611021"/>
    <n v="558882"/>
    <n v="9074316"/>
    <n v="72053039"/>
    <n v="18463801"/>
    <n v="558882"/>
    <n v="9074316"/>
    <n v="72053039"/>
    <n v="18463801"/>
    <n v="32592"/>
    <n v="13.6199210219"/>
    <n v="144.93"/>
    <n v="19172557483"/>
    <n v="17872299348"/>
    <n v="203046150"/>
    <n v="394802020"/>
    <n v="545"/>
    <n v="526176928600"/>
    <n v="11.62"/>
    <n v="0.66"/>
    <n v="0"/>
    <n v="0"/>
    <n v="0"/>
    <n v="0"/>
    <n v="6.4442169907881199"/>
    <n v="1.79"/>
    <n v="15.909000000000001"/>
    <n v="-2.2599999999999998"/>
    <n v="3.17"/>
    <n v="187.11"/>
    <n v="1014837"/>
    <n v="206420.58"/>
    <n v="121730750.40000001"/>
    <n v="20121.599999999999"/>
    <n v="10976"/>
    <n v="348000000000"/>
    <n v="154614921"/>
    <n v="70820812"/>
    <n v="41.468921000000002"/>
    <n v="0"/>
    <n v="0"/>
    <n v="0"/>
    <n v="0"/>
    <n v="0"/>
    <n v="0"/>
    <n v="0"/>
    <n v="0"/>
    <n v="0"/>
    <n v="7089921"/>
    <n v="0"/>
    <n v="0"/>
    <n v="0"/>
    <n v="0"/>
    <n v="0"/>
    <n v="74547921"/>
    <n v="0"/>
    <n v="2156267"/>
    <n v="2.67"/>
    <n v="-8.7100000000000009"/>
    <n v="3830.98"/>
    <n v="3209.99"/>
    <n v="-295.93"/>
    <n v="-325.05"/>
    <n v="128.63"/>
    <n v="-650.30999999999995"/>
    <n v="-521.69000000000005"/>
    <n v="0.15440000000000001"/>
    <n v="0"/>
    <n v="6297.23"/>
    <n v="163437672"/>
    <n v="179663.88"/>
    <n v="163623633.09999999"/>
    <n v="0"/>
    <n v="250500"/>
    <n v="683388"/>
    <s v="2.5"/>
    <s v="0.022"/>
    <s v="0.5272037"/>
    <n v="1123"/>
    <s v="1866877.13"/>
    <s v="101777375.07"/>
    <s v="264358105.46"/>
    <s v="534749538.46"/>
    <s v="902751896.12"/>
    <s v="205456942.91"/>
    <s v="0.4"/>
    <n v="3704"/>
    <n v="9824794.870000001"/>
  </r>
  <r>
    <x v="90"/>
    <s v="MA"/>
    <x v="0"/>
    <n v="1.5864"/>
    <n v="143246652.37"/>
    <n v="27457.53"/>
    <n v="268330686"/>
    <n v="37915811.630000003"/>
    <n v="69818663.75999999"/>
    <n v="5531039.5"/>
    <n v="34224494"/>
    <n v="13430989"/>
    <n v="32001222"/>
    <n v="32492378"/>
    <n v="43823690"/>
    <n v="2669400"/>
    <n v="43689506"/>
    <n v="447544"/>
    <n v="9288886"/>
    <n v="72502995"/>
    <n v="17956620"/>
    <n v="447544"/>
    <n v="9288886"/>
    <n v="72502995"/>
    <n v="17956620"/>
    <n v="27456"/>
    <n v="12.802432292000001"/>
    <n v="139.88999999999999"/>
    <n v="20083002562"/>
    <n v="18458870399"/>
    <n v="295152945"/>
    <n v="595126020"/>
    <n v="545"/>
    <n v="520437556800"/>
    <n v="11.74"/>
    <n v="0.72"/>
    <n v="0"/>
    <n v="0"/>
    <n v="0"/>
    <n v="0"/>
    <n v="6.43525900486528"/>
    <n v="1.77"/>
    <n v="12.77"/>
    <n v="-2.2599999999999998"/>
    <n v="3.17"/>
    <n v="194.22"/>
    <n v="1014837"/>
    <n v="157508.04999999999"/>
    <n v="103129592.59999999"/>
    <n v="17236.73"/>
    <n v="10022"/>
    <n v="349000000000"/>
    <n v="181102016"/>
    <n v="61635845"/>
    <n v="41.468921000000002"/>
    <n v="0"/>
    <n v="0"/>
    <n v="0"/>
    <n v="0"/>
    <n v="0"/>
    <n v="0"/>
    <n v="0"/>
    <n v="0"/>
    <n v="0"/>
    <n v="33759872"/>
    <n v="0"/>
    <n v="0"/>
    <n v="0"/>
    <n v="0"/>
    <n v="0"/>
    <n v="77936616"/>
    <n v="0"/>
    <n v="7769683"/>
    <n v="2.82"/>
    <n v="-8.7100000000000009"/>
    <n v="3830.98"/>
    <n v="3209.99"/>
    <n v="-295.93"/>
    <n v="-325.05"/>
    <n v="128.63"/>
    <n v="-650.30999999999995"/>
    <n v="-521.69000000000005"/>
    <n v="0.15440000000000001"/>
    <n v="0"/>
    <n v="7104.82"/>
    <n v="172611717.90000001"/>
    <n v="116083.57"/>
    <n v="172734906.30000001"/>
    <n v="0"/>
    <n v="255084"/>
    <n v="446954"/>
    <s v="2.5"/>
    <s v="0.022"/>
    <s v="0.5272037"/>
    <s v="1126.78"/>
    <s v="1873154.26"/>
    <s v="102119588.28"/>
    <s v="265246975.27"/>
    <s v="536547564.38"/>
    <s v="905787282.19"/>
    <s v="206147765.21"/>
    <s v="0.4"/>
    <n v="3704"/>
    <n v="10924.72"/>
  </r>
  <r>
    <x v="91"/>
    <s v="MA"/>
    <x v="1"/>
    <n v="1.5864"/>
    <n v="143246652.37"/>
    <n v="27457.53"/>
    <n v="268330686"/>
    <n v="37915811.630000003"/>
    <n v="69818663.75999999"/>
    <n v="5531039.5"/>
    <n v="34224494"/>
    <n v="13430989"/>
    <n v="32001222"/>
    <n v="32492378"/>
    <n v="43823690"/>
    <n v="2669400"/>
    <n v="43689506"/>
    <n v="447544"/>
    <n v="9288886"/>
    <n v="72502995"/>
    <n v="17956620"/>
    <n v="447544"/>
    <n v="9288886"/>
    <n v="72502995"/>
    <n v="17956620"/>
    <n v="27456"/>
    <n v="12.802432292000001"/>
    <n v="139.88999999999999"/>
    <n v="20083002562"/>
    <n v="18458870399"/>
    <n v="295152945"/>
    <n v="595126020"/>
    <n v="545"/>
    <n v="520437556800"/>
    <n v="11.74"/>
    <n v="0.72"/>
    <n v="0"/>
    <n v="0"/>
    <n v="0"/>
    <n v="0"/>
    <n v="6.43525900486528"/>
    <n v="1.77"/>
    <n v="12.77"/>
    <n v="-2.2599999999999998"/>
    <n v="3.17"/>
    <n v="194.22"/>
    <n v="1014837"/>
    <n v="157508.04999999999"/>
    <n v="103129592.59999999"/>
    <n v="17236.73"/>
    <n v="10022"/>
    <n v="349000000000"/>
    <n v="181102016"/>
    <n v="61635845"/>
    <n v="41.468921000000002"/>
    <n v="0"/>
    <n v="0"/>
    <n v="0"/>
    <n v="0"/>
    <n v="0"/>
    <n v="0"/>
    <n v="0"/>
    <n v="0"/>
    <n v="0"/>
    <n v="33759872"/>
    <n v="0"/>
    <n v="0"/>
    <n v="0"/>
    <n v="0"/>
    <n v="0"/>
    <n v="77936616"/>
    <n v="0"/>
    <n v="7769683"/>
    <n v="2.82"/>
    <n v="-8.7100000000000009"/>
    <n v="3830.98"/>
    <n v="3209.99"/>
    <n v="-295.93"/>
    <n v="-325.05"/>
    <n v="128.63"/>
    <n v="-650.30999999999995"/>
    <n v="-521.69000000000005"/>
    <n v="0.15440000000000001"/>
    <n v="0"/>
    <n v="7104.82"/>
    <n v="172611717.90000001"/>
    <n v="116083.57"/>
    <n v="172734906.30000001"/>
    <n v="0"/>
    <n v="255084"/>
    <n v="446954"/>
    <s v="2.5"/>
    <s v="0.022"/>
    <s v="0.5272037"/>
    <s v="1126.78"/>
    <s v="1873154.26"/>
    <s v="102119588.28"/>
    <s v="265246975.27"/>
    <s v="536547564.38"/>
    <s v="905787282.19"/>
    <s v="206147765.21"/>
    <s v="0.4"/>
    <n v="3704"/>
    <n v="319438.94"/>
  </r>
  <r>
    <x v="92"/>
    <s v="MA"/>
    <x v="2"/>
    <n v="1.5864"/>
    <n v="143246652.37"/>
    <n v="27457.53"/>
    <n v="268330686"/>
    <n v="37915811.630000003"/>
    <n v="69818663.75999999"/>
    <n v="5531039.5"/>
    <n v="34224494"/>
    <n v="13430989"/>
    <n v="32001222"/>
    <n v="32492378"/>
    <n v="43823690"/>
    <n v="2669400"/>
    <n v="43689506"/>
    <n v="447544"/>
    <n v="9288886"/>
    <n v="72502995"/>
    <n v="17956620"/>
    <n v="447544"/>
    <n v="9288886"/>
    <n v="72502995"/>
    <n v="17956620"/>
    <n v="27456"/>
    <n v="12.802432292000001"/>
    <n v="139.88999999999999"/>
    <n v="20083002562"/>
    <n v="18458870399"/>
    <n v="295152945"/>
    <n v="595126020"/>
    <n v="545"/>
    <n v="520437556800"/>
    <n v="11.74"/>
    <n v="0.72"/>
    <n v="0"/>
    <n v="0"/>
    <n v="0"/>
    <n v="0"/>
    <n v="6.43525900486528"/>
    <n v="1.77"/>
    <n v="12.77"/>
    <n v="-2.2599999999999998"/>
    <n v="3.17"/>
    <n v="194.22"/>
    <n v="1014837"/>
    <n v="157508.04999999999"/>
    <n v="103129592.59999999"/>
    <n v="17236.73"/>
    <n v="10022"/>
    <n v="349000000000"/>
    <n v="181102016"/>
    <n v="61635845"/>
    <n v="41.468921000000002"/>
    <n v="0"/>
    <n v="0"/>
    <n v="0"/>
    <n v="0"/>
    <n v="0"/>
    <n v="0"/>
    <n v="0"/>
    <n v="0"/>
    <n v="0"/>
    <n v="33759872"/>
    <n v="0"/>
    <n v="0"/>
    <n v="0"/>
    <n v="0"/>
    <n v="0"/>
    <n v="77936616"/>
    <n v="0"/>
    <n v="7769683"/>
    <n v="2.82"/>
    <n v="-8.7100000000000009"/>
    <n v="3830.98"/>
    <n v="3209.99"/>
    <n v="-295.93"/>
    <n v="-325.05"/>
    <n v="128.63"/>
    <n v="-650.30999999999995"/>
    <n v="-521.69000000000005"/>
    <n v="0.15440000000000001"/>
    <n v="0"/>
    <n v="7104.82"/>
    <n v="172611717.90000001"/>
    <n v="116083.57"/>
    <n v="172734906.30000001"/>
    <n v="0"/>
    <n v="255084"/>
    <n v="446954"/>
    <s v="2.5"/>
    <s v="0.022"/>
    <s v="0.5272037"/>
    <s v="1126.78"/>
    <s v="1873154.26"/>
    <s v="102119588.28"/>
    <s v="265246975.27"/>
    <s v="536547564.38"/>
    <s v="905787282.19"/>
    <s v="206147765.21"/>
    <s v="0.4"/>
    <n v="3704"/>
    <n v="27338416.630000003"/>
  </r>
  <r>
    <x v="93"/>
    <s v="MA"/>
    <x v="3"/>
    <n v="1.5864"/>
    <n v="143246652.37"/>
    <n v="27457.53"/>
    <n v="268330686"/>
    <n v="37915811.630000003"/>
    <n v="69818663.75999999"/>
    <n v="5531039.5"/>
    <n v="34224494"/>
    <n v="13430989"/>
    <n v="32001222"/>
    <n v="32492378"/>
    <n v="43823690"/>
    <n v="2669400"/>
    <n v="43689506"/>
    <n v="447544"/>
    <n v="9288886"/>
    <n v="72502995"/>
    <n v="17956620"/>
    <n v="447544"/>
    <n v="9288886"/>
    <n v="72502995"/>
    <n v="17956620"/>
    <n v="27456"/>
    <n v="12.802432292000001"/>
    <n v="139.88999999999999"/>
    <n v="20083002562"/>
    <n v="18458870399"/>
    <n v="295152945"/>
    <n v="595126020"/>
    <n v="545"/>
    <n v="520437556800"/>
    <n v="11.74"/>
    <n v="0.72"/>
    <n v="0"/>
    <n v="0"/>
    <n v="0"/>
    <n v="0"/>
    <n v="6.43525900486528"/>
    <n v="1.77"/>
    <n v="12.77"/>
    <n v="-2.2599999999999998"/>
    <n v="3.17"/>
    <n v="194.22"/>
    <n v="1014837"/>
    <n v="157508.04999999999"/>
    <n v="103129592.59999999"/>
    <n v="17236.73"/>
    <n v="10022"/>
    <n v="349000000000"/>
    <n v="181102016"/>
    <n v="61635845"/>
    <n v="41.468921000000002"/>
    <n v="0"/>
    <n v="0"/>
    <n v="0"/>
    <n v="0"/>
    <n v="0"/>
    <n v="0"/>
    <n v="0"/>
    <n v="0"/>
    <n v="0"/>
    <n v="33759872"/>
    <n v="0"/>
    <n v="0"/>
    <n v="0"/>
    <n v="0"/>
    <n v="0"/>
    <n v="77936616"/>
    <n v="0"/>
    <n v="7769683"/>
    <n v="2.82"/>
    <n v="-8.7100000000000009"/>
    <n v="3830.98"/>
    <n v="3209.99"/>
    <n v="-295.93"/>
    <n v="-325.05"/>
    <n v="128.63"/>
    <n v="-650.30999999999995"/>
    <n v="-521.69000000000005"/>
    <n v="0.15440000000000001"/>
    <n v="0"/>
    <n v="7104.82"/>
    <n v="172611717.90000001"/>
    <n v="116083.57"/>
    <n v="172734906.30000001"/>
    <n v="0"/>
    <n v="255084"/>
    <n v="446954"/>
    <s v="2.5"/>
    <s v="0.022"/>
    <s v="0.5272037"/>
    <s v="1126.78"/>
    <s v="1873154.26"/>
    <s v="102119588.28"/>
    <s v="265246975.27"/>
    <s v="536547564.38"/>
    <s v="905787282.19"/>
    <s v="206147765.21"/>
    <s v="0.4"/>
    <n v="3704"/>
    <n v="26351998.100000001"/>
  </r>
  <r>
    <x v="94"/>
    <s v="MA"/>
    <x v="4"/>
    <n v="1.5864"/>
    <n v="143246652.37"/>
    <n v="27457.53"/>
    <n v="268330686"/>
    <n v="37915811.630000003"/>
    <n v="69818663.75999999"/>
    <n v="5531039.5"/>
    <n v="34224494"/>
    <n v="13430989"/>
    <n v="32001222"/>
    <n v="32492378"/>
    <n v="43823690"/>
    <n v="2669400"/>
    <n v="43689506"/>
    <n v="447544"/>
    <n v="9288886"/>
    <n v="72502995"/>
    <n v="17956620"/>
    <n v="447544"/>
    <n v="9288886"/>
    <n v="72502995"/>
    <n v="17956620"/>
    <n v="27456"/>
    <n v="12.802432292000001"/>
    <n v="139.88999999999999"/>
    <n v="20083002562"/>
    <n v="18458870399"/>
    <n v="295152945"/>
    <n v="595126020"/>
    <n v="545"/>
    <n v="520437556800"/>
    <n v="11.74"/>
    <n v="0.72"/>
    <n v="0"/>
    <n v="0"/>
    <n v="0"/>
    <n v="0"/>
    <n v="6.43525900486528"/>
    <n v="1.77"/>
    <n v="12.77"/>
    <n v="-2.2599999999999998"/>
    <n v="3.17"/>
    <n v="194.22"/>
    <n v="1014837"/>
    <n v="157508.04999999999"/>
    <n v="103129592.59999999"/>
    <n v="17236.73"/>
    <n v="10022"/>
    <n v="349000000000"/>
    <n v="181102016"/>
    <n v="61635845"/>
    <n v="41.468921000000002"/>
    <n v="0"/>
    <n v="0"/>
    <n v="0"/>
    <n v="0"/>
    <n v="0"/>
    <n v="0"/>
    <n v="0"/>
    <n v="0"/>
    <n v="0"/>
    <n v="33759872"/>
    <n v="0"/>
    <n v="0"/>
    <n v="0"/>
    <n v="0"/>
    <n v="0"/>
    <n v="77936616"/>
    <n v="0"/>
    <n v="7769683"/>
    <n v="2.82"/>
    <n v="-8.7100000000000009"/>
    <n v="3830.98"/>
    <n v="3209.99"/>
    <n v="-295.93"/>
    <n v="-325.05"/>
    <n v="128.63"/>
    <n v="-650.30999999999995"/>
    <n v="-521.69000000000005"/>
    <n v="0.15440000000000001"/>
    <n v="0"/>
    <n v="7104.82"/>
    <n v="172611717.90000001"/>
    <n v="116083.57"/>
    <n v="172734906.30000001"/>
    <n v="0"/>
    <n v="255084"/>
    <n v="446954"/>
    <s v="2.5"/>
    <s v="0.022"/>
    <s v="0.5272037"/>
    <s v="1126.78"/>
    <s v="1873154.26"/>
    <s v="102119588.28"/>
    <s v="265246975.27"/>
    <s v="536547564.38"/>
    <s v="905787282.19"/>
    <s v="206147765.21"/>
    <s v="0.4"/>
    <n v="3704"/>
    <n v="2968197.54"/>
  </r>
  <r>
    <x v="95"/>
    <s v="MA"/>
    <x v="5"/>
    <n v="1.5864"/>
    <n v="143246652.37"/>
    <n v="27457.53"/>
    <n v="268330686"/>
    <n v="37915811.630000003"/>
    <n v="69818663.75999999"/>
    <n v="5531039.5"/>
    <n v="34224494"/>
    <n v="13430989"/>
    <n v="32001222"/>
    <n v="32492378"/>
    <n v="43823690"/>
    <n v="2669400"/>
    <n v="43689506"/>
    <n v="447544"/>
    <n v="9288886"/>
    <n v="72502995"/>
    <n v="17956620"/>
    <n v="447544"/>
    <n v="9288886"/>
    <n v="72502995"/>
    <n v="17956620"/>
    <n v="27456"/>
    <n v="12.802432292000001"/>
    <n v="139.88999999999999"/>
    <n v="20083002562"/>
    <n v="18458870399"/>
    <n v="295152945"/>
    <n v="595126020"/>
    <n v="545"/>
    <n v="520437556800"/>
    <n v="11.74"/>
    <n v="0.72"/>
    <n v="0"/>
    <n v="0"/>
    <n v="0"/>
    <n v="0"/>
    <n v="6.43525900486528"/>
    <n v="1.77"/>
    <n v="12.77"/>
    <n v="-2.2599999999999998"/>
    <n v="3.17"/>
    <n v="194.22"/>
    <n v="1014837"/>
    <n v="157508.04999999999"/>
    <n v="103129592.59999999"/>
    <n v="17236.73"/>
    <n v="10022"/>
    <n v="349000000000"/>
    <n v="181102016"/>
    <n v="61635845"/>
    <n v="41.468921000000002"/>
    <n v="0"/>
    <n v="0"/>
    <n v="0"/>
    <n v="0"/>
    <n v="0"/>
    <n v="0"/>
    <n v="0"/>
    <n v="0"/>
    <n v="0"/>
    <n v="33759872"/>
    <n v="0"/>
    <n v="0"/>
    <n v="0"/>
    <n v="0"/>
    <n v="0"/>
    <n v="77936616"/>
    <n v="0"/>
    <n v="7769683"/>
    <n v="2.82"/>
    <n v="-8.7100000000000009"/>
    <n v="3830.98"/>
    <n v="3209.99"/>
    <n v="-295.93"/>
    <n v="-325.05"/>
    <n v="128.63"/>
    <n v="-650.30999999999995"/>
    <n v="-521.69000000000005"/>
    <n v="0.15440000000000001"/>
    <n v="0"/>
    <n v="7104.82"/>
    <n v="172611717.90000001"/>
    <n v="116083.57"/>
    <n v="172734906.30000001"/>
    <n v="0"/>
    <n v="255084"/>
    <n v="446954"/>
    <s v="2.5"/>
    <s v="0.022"/>
    <s v="0.5272037"/>
    <s v="1126.78"/>
    <s v="1873154.26"/>
    <s v="102119588.28"/>
    <s v="265246975.27"/>
    <s v="536547564.38"/>
    <s v="905787282.19"/>
    <s v="206147765.21"/>
    <s v="0.4"/>
    <n v="3704"/>
    <n v="6945507.2299999995"/>
  </r>
  <r>
    <x v="96"/>
    <s v="MA"/>
    <x v="0"/>
    <n v="1.6134999999999999"/>
    <n v="139912992.00000003"/>
    <n v="25416.83"/>
    <n v="254378358"/>
    <n v="35948648.429999992"/>
    <n v="60809913.310000002"/>
    <n v="5873101.9600000009"/>
    <n v="25977269"/>
    <n v="6322977"/>
    <n v="31670859"/>
    <n v="42718631"/>
    <n v="37519248"/>
    <n v="2867992"/>
    <n v="36158354"/>
    <n v="758142"/>
    <n v="9199735"/>
    <n v="65449308"/>
    <n v="21687695"/>
    <n v="758142"/>
    <n v="9199735"/>
    <n v="65449308"/>
    <n v="21687695"/>
    <n v="25417"/>
    <n v="12.9695004447"/>
    <n v="143.22999999999999"/>
    <n v="23057404066"/>
    <n v="19826222541"/>
    <n v="234825357"/>
    <n v="463907895"/>
    <n v="545"/>
    <n v="537322929500"/>
    <n v="11.92"/>
    <n v="0.56999999999999995"/>
    <n v="0"/>
    <n v="0"/>
    <n v="0"/>
    <n v="0"/>
    <n v="6.3431316668023703"/>
    <n v="1.47"/>
    <n v="4.41"/>
    <n v="-2.2599999999999998"/>
    <n v="3.17"/>
    <n v="186.2"/>
    <n v="1014837"/>
    <n v="129588.4"/>
    <n v="114859728.5"/>
    <n v="6126.17"/>
    <n v="12679"/>
    <n v="366000000000"/>
    <n v="139500570"/>
    <n v="76376665"/>
    <n v="41.468921000000002"/>
    <n v="0"/>
    <n v="0"/>
    <n v="12031"/>
    <n v="0"/>
    <n v="2379792"/>
    <n v="0"/>
    <n v="0"/>
    <n v="0"/>
    <n v="0"/>
    <n v="3617383"/>
    <n v="0"/>
    <n v="0"/>
    <n v="0"/>
    <n v="0"/>
    <n v="0"/>
    <n v="55593563"/>
    <n v="0"/>
    <n v="1521136"/>
    <n v="2.84"/>
    <n v="-189.67"/>
    <n v="3486.52"/>
    <n v="2836.15"/>
    <n v="-323.27999999999997"/>
    <n v="-327.10000000000002"/>
    <n v="95.34"/>
    <n v="-279.52"/>
    <n v="-184.18"/>
    <n v="0.15440000000000001"/>
    <n v="0"/>
    <n v="8756.6299999999992"/>
    <n v="157405993.09999999"/>
    <n v="60672.61"/>
    <n v="157475422.30000001"/>
    <n v="0"/>
    <n v="268331"/>
    <n v="606984"/>
    <s v="2.5"/>
    <s v="0.022"/>
    <s v="0.5272037"/>
    <s v="1182.33"/>
    <s v="1965494.16"/>
    <s v="107153723.99"/>
    <s v="278322716.09"/>
    <s v="562997467.83"/>
    <s v="950439402.07"/>
    <s v="216310123.31"/>
    <s v="0.4"/>
    <n v="3704"/>
    <n v="3997.86"/>
  </r>
  <r>
    <x v="97"/>
    <s v="MA"/>
    <x v="1"/>
    <n v="1.6134999999999999"/>
    <n v="139912992.00000003"/>
    <n v="25416.83"/>
    <n v="254378358"/>
    <n v="35948648.429999992"/>
    <n v="60809913.310000002"/>
    <n v="5873101.9600000009"/>
    <n v="25977269"/>
    <n v="6322977"/>
    <n v="31670859"/>
    <n v="42718631"/>
    <n v="37519248"/>
    <n v="2867992"/>
    <n v="36158354"/>
    <n v="758142"/>
    <n v="9199735"/>
    <n v="65449308"/>
    <n v="21687695"/>
    <n v="758142"/>
    <n v="9199735"/>
    <n v="65449308"/>
    <n v="21687695"/>
    <n v="25417"/>
    <n v="12.9695004447"/>
    <n v="143.22999999999999"/>
    <n v="23057404066"/>
    <n v="19826222541"/>
    <n v="234825357"/>
    <n v="463907895"/>
    <n v="545"/>
    <n v="537322929500"/>
    <n v="11.92"/>
    <n v="0.56999999999999995"/>
    <n v="0"/>
    <n v="0"/>
    <n v="0"/>
    <n v="0"/>
    <n v="6.3431316668023703"/>
    <n v="1.47"/>
    <n v="4.41"/>
    <n v="-2.2599999999999998"/>
    <n v="3.17"/>
    <n v="186.2"/>
    <n v="1014837"/>
    <n v="129588.4"/>
    <n v="114859728.5"/>
    <n v="6126.17"/>
    <n v="12679"/>
    <n v="366000000000"/>
    <n v="139500570"/>
    <n v="76376665"/>
    <n v="41.468921000000002"/>
    <n v="0"/>
    <n v="0"/>
    <n v="12031"/>
    <n v="0"/>
    <n v="2379792"/>
    <n v="0"/>
    <n v="0"/>
    <n v="0"/>
    <n v="0"/>
    <n v="3617383"/>
    <n v="0"/>
    <n v="0"/>
    <n v="0"/>
    <n v="0"/>
    <n v="0"/>
    <n v="55593563"/>
    <n v="0"/>
    <n v="1521136"/>
    <n v="2.84"/>
    <n v="-189.67"/>
    <n v="3486.52"/>
    <n v="2836.15"/>
    <n v="-323.27999999999997"/>
    <n v="-327.10000000000002"/>
    <n v="95.34"/>
    <n v="-279.52"/>
    <n v="-184.18"/>
    <n v="0.15440000000000001"/>
    <n v="0"/>
    <n v="8756.6299999999992"/>
    <n v="157405993.09999999"/>
    <n v="60672.61"/>
    <n v="157475422.30000001"/>
    <n v="0"/>
    <n v="268331"/>
    <n v="606984"/>
    <s v="2.5"/>
    <s v="0.022"/>
    <s v="0.5272037"/>
    <s v="1182.33"/>
    <s v="1965494.16"/>
    <s v="107153723.99"/>
    <s v="278322716.09"/>
    <s v="562997467.83"/>
    <s v="950439402.07"/>
    <s v="216310123.31"/>
    <s v="0.4"/>
    <n v="3704"/>
    <n v="383935.38"/>
  </r>
  <r>
    <x v="98"/>
    <s v="MA"/>
    <x v="2"/>
    <n v="1.6134999999999999"/>
    <n v="139912992.00000003"/>
    <n v="25416.83"/>
    <n v="254378358"/>
    <n v="35948648.429999992"/>
    <n v="60809913.310000002"/>
    <n v="5873101.9600000009"/>
    <n v="25977269"/>
    <n v="6322977"/>
    <n v="31670859"/>
    <n v="42718631"/>
    <n v="37519248"/>
    <n v="2867992"/>
    <n v="36158354"/>
    <n v="758142"/>
    <n v="9199735"/>
    <n v="65449308"/>
    <n v="21687695"/>
    <n v="758142"/>
    <n v="9199735"/>
    <n v="65449308"/>
    <n v="21687695"/>
    <n v="25417"/>
    <n v="12.9695004447"/>
    <n v="143.22999999999999"/>
    <n v="23057404066"/>
    <n v="19826222541"/>
    <n v="234825357"/>
    <n v="463907895"/>
    <n v="545"/>
    <n v="537322929500"/>
    <n v="11.92"/>
    <n v="0.56999999999999995"/>
    <n v="0"/>
    <n v="0"/>
    <n v="0"/>
    <n v="0"/>
    <n v="6.3431316668023703"/>
    <n v="1.47"/>
    <n v="4.41"/>
    <n v="-2.2599999999999998"/>
    <n v="3.17"/>
    <n v="186.2"/>
    <n v="1014837"/>
    <n v="129588.4"/>
    <n v="114859728.5"/>
    <n v="6126.17"/>
    <n v="12679"/>
    <n v="366000000000"/>
    <n v="139500570"/>
    <n v="76376665"/>
    <n v="41.468921000000002"/>
    <n v="0"/>
    <n v="0"/>
    <n v="12031"/>
    <n v="0"/>
    <n v="2379792"/>
    <n v="0"/>
    <n v="0"/>
    <n v="0"/>
    <n v="0"/>
    <n v="3617383"/>
    <n v="0"/>
    <n v="0"/>
    <n v="0"/>
    <n v="0"/>
    <n v="0"/>
    <n v="55593563"/>
    <n v="0"/>
    <n v="1521136"/>
    <n v="2.84"/>
    <n v="-189.67"/>
    <n v="3486.52"/>
    <n v="2836.15"/>
    <n v="-323.27999999999997"/>
    <n v="-327.10000000000002"/>
    <n v="95.34"/>
    <n v="-279.52"/>
    <n v="-184.18"/>
    <n v="0.15440000000000001"/>
    <n v="0"/>
    <n v="8756.6299999999992"/>
    <n v="157405993.09999999"/>
    <n v="60672.61"/>
    <n v="157475422.30000001"/>
    <n v="0"/>
    <n v="268331"/>
    <n v="606984"/>
    <s v="2.5"/>
    <s v="0.022"/>
    <s v="0.5272037"/>
    <s v="1182.33"/>
    <s v="1965494.16"/>
    <s v="107153723.99"/>
    <s v="278322716.09"/>
    <s v="562997467.83"/>
    <s v="950439402.07"/>
    <s v="216310123.31"/>
    <s v="0.4"/>
    <n v="3704"/>
    <n v="32206915.050000001"/>
  </r>
  <r>
    <x v="99"/>
    <s v="MA"/>
    <x v="3"/>
    <n v="1.6134999999999999"/>
    <n v="139912992.00000003"/>
    <n v="25416.83"/>
    <n v="254378358"/>
    <n v="35948648.429999992"/>
    <n v="60809913.310000002"/>
    <n v="5873101.9600000009"/>
    <n v="25977269"/>
    <n v="6322977"/>
    <n v="31670859"/>
    <n v="42718631"/>
    <n v="37519248"/>
    <n v="2867992"/>
    <n v="36158354"/>
    <n v="758142"/>
    <n v="9199735"/>
    <n v="65449308"/>
    <n v="21687695"/>
    <n v="758142"/>
    <n v="9199735"/>
    <n v="65449308"/>
    <n v="21687695"/>
    <n v="25417"/>
    <n v="12.9695004447"/>
    <n v="143.22999999999999"/>
    <n v="23057404066"/>
    <n v="19826222541"/>
    <n v="234825357"/>
    <n v="463907895"/>
    <n v="545"/>
    <n v="537322929500"/>
    <n v="11.92"/>
    <n v="0.56999999999999995"/>
    <n v="0"/>
    <n v="0"/>
    <n v="0"/>
    <n v="0"/>
    <n v="6.3431316668023703"/>
    <n v="1.47"/>
    <n v="4.41"/>
    <n v="-2.2599999999999998"/>
    <n v="3.17"/>
    <n v="186.2"/>
    <n v="1014837"/>
    <n v="129588.4"/>
    <n v="114859728.5"/>
    <n v="6126.17"/>
    <n v="12679"/>
    <n v="366000000000"/>
    <n v="139500570"/>
    <n v="76376665"/>
    <n v="41.468921000000002"/>
    <n v="0"/>
    <n v="0"/>
    <n v="12031"/>
    <n v="0"/>
    <n v="2379792"/>
    <n v="0"/>
    <n v="0"/>
    <n v="0"/>
    <n v="0"/>
    <n v="3617383"/>
    <n v="0"/>
    <n v="0"/>
    <n v="0"/>
    <n v="0"/>
    <n v="0"/>
    <n v="55593563"/>
    <n v="0"/>
    <n v="1521136"/>
    <n v="2.84"/>
    <n v="-189.67"/>
    <n v="3486.52"/>
    <n v="2836.15"/>
    <n v="-323.27999999999997"/>
    <n v="-327.10000000000002"/>
    <n v="95.34"/>
    <n v="-279.52"/>
    <n v="-184.18"/>
    <n v="0.15440000000000001"/>
    <n v="0"/>
    <n v="8756.6299999999992"/>
    <n v="157405993.09999999"/>
    <n v="60672.61"/>
    <n v="157475422.30000001"/>
    <n v="0"/>
    <n v="268331"/>
    <n v="606984"/>
    <s v="2.5"/>
    <s v="0.022"/>
    <s v="0.5272037"/>
    <s v="1182.33"/>
    <s v="1965494.16"/>
    <s v="107153723.99"/>
    <s v="278322716.09"/>
    <s v="562997467.83"/>
    <s v="950439402.07"/>
    <s v="216310123.31"/>
    <s v="0.4"/>
    <n v="3704"/>
    <n v="25380347.559999999"/>
  </r>
  <r>
    <x v="100"/>
    <s v="MA"/>
    <x v="4"/>
    <n v="1.6134999999999999"/>
    <n v="139912992.00000003"/>
    <n v="25416.83"/>
    <n v="254378358"/>
    <n v="35948648.429999992"/>
    <n v="60809913.310000002"/>
    <n v="5873101.9600000009"/>
    <n v="25977269"/>
    <n v="6322977"/>
    <n v="31670859"/>
    <n v="42718631"/>
    <n v="37519248"/>
    <n v="2867992"/>
    <n v="36158354"/>
    <n v="758142"/>
    <n v="9199735"/>
    <n v="65449308"/>
    <n v="21687695"/>
    <n v="758142"/>
    <n v="9199735"/>
    <n v="65449308"/>
    <n v="21687695"/>
    <n v="25417"/>
    <n v="12.9695004447"/>
    <n v="143.22999999999999"/>
    <n v="23057404066"/>
    <n v="19826222541"/>
    <n v="234825357"/>
    <n v="463907895"/>
    <n v="545"/>
    <n v="537322929500"/>
    <n v="11.92"/>
    <n v="0.56999999999999995"/>
    <n v="0"/>
    <n v="0"/>
    <n v="0"/>
    <n v="0"/>
    <n v="6.3431316668023703"/>
    <n v="1.47"/>
    <n v="4.41"/>
    <n v="-2.2599999999999998"/>
    <n v="3.17"/>
    <n v="186.2"/>
    <n v="1014837"/>
    <n v="129588.4"/>
    <n v="114859728.5"/>
    <n v="6126.17"/>
    <n v="12679"/>
    <n v="366000000000"/>
    <n v="139500570"/>
    <n v="76376665"/>
    <n v="41.468921000000002"/>
    <n v="0"/>
    <n v="0"/>
    <n v="12031"/>
    <n v="0"/>
    <n v="2379792"/>
    <n v="0"/>
    <n v="0"/>
    <n v="0"/>
    <n v="0"/>
    <n v="3617383"/>
    <n v="0"/>
    <n v="0"/>
    <n v="0"/>
    <n v="0"/>
    <n v="0"/>
    <n v="55593563"/>
    <n v="0"/>
    <n v="1521136"/>
    <n v="2.84"/>
    <n v="-189.67"/>
    <n v="3486.52"/>
    <n v="2836.15"/>
    <n v="-323.27999999999997"/>
    <n v="-327.10000000000002"/>
    <n v="95.34"/>
    <n v="-279.52"/>
    <n v="-184.18"/>
    <n v="0.15440000000000001"/>
    <n v="0"/>
    <n v="8756.6299999999992"/>
    <n v="157405993.09999999"/>
    <n v="60672.61"/>
    <n v="157475422.30000001"/>
    <n v="0"/>
    <n v="268331"/>
    <n v="606984"/>
    <s v="2.5"/>
    <s v="0.022"/>
    <s v="0.5272037"/>
    <s v="1182.33"/>
    <s v="1965494.16"/>
    <s v="107153723.99"/>
    <s v="278322716.09"/>
    <s v="562997467.83"/>
    <s v="950439402.07"/>
    <s v="216310123.31"/>
    <s v="0.4"/>
    <n v="3704"/>
    <n v="2771325.57"/>
  </r>
  <r>
    <x v="101"/>
    <s v="MA"/>
    <x v="5"/>
    <n v="1.6134999999999999"/>
    <n v="139912992.00000003"/>
    <n v="25416.83"/>
    <n v="254378358"/>
    <n v="35948648.429999992"/>
    <n v="60809913.310000002"/>
    <n v="5873101.9600000009"/>
    <n v="25977269"/>
    <n v="6322977"/>
    <n v="31670859"/>
    <n v="42718631"/>
    <n v="37519248"/>
    <n v="2867992"/>
    <n v="36158354"/>
    <n v="758142"/>
    <n v="9199735"/>
    <n v="65449308"/>
    <n v="21687695"/>
    <n v="758142"/>
    <n v="9199735"/>
    <n v="65449308"/>
    <n v="21687695"/>
    <n v="25417"/>
    <n v="12.9695004447"/>
    <n v="143.22999999999999"/>
    <n v="23057404066"/>
    <n v="19826222541"/>
    <n v="234825357"/>
    <n v="463907895"/>
    <n v="545"/>
    <n v="537322929500"/>
    <n v="11.92"/>
    <n v="0.56999999999999995"/>
    <n v="0"/>
    <n v="0"/>
    <n v="0"/>
    <n v="0"/>
    <n v="6.3431316668023703"/>
    <n v="1.47"/>
    <n v="4.41"/>
    <n v="-2.2599999999999998"/>
    <n v="3.17"/>
    <n v="186.2"/>
    <n v="1014837"/>
    <n v="129588.4"/>
    <n v="114859728.5"/>
    <n v="6126.17"/>
    <n v="12679"/>
    <n v="366000000000"/>
    <n v="139500570"/>
    <n v="76376665"/>
    <n v="41.468921000000002"/>
    <n v="0"/>
    <n v="0"/>
    <n v="12031"/>
    <n v="0"/>
    <n v="2379792"/>
    <n v="0"/>
    <n v="0"/>
    <n v="0"/>
    <n v="0"/>
    <n v="3617383"/>
    <n v="0"/>
    <n v="0"/>
    <n v="0"/>
    <n v="0"/>
    <n v="0"/>
    <n v="55593563"/>
    <n v="0"/>
    <n v="1521136"/>
    <n v="2.84"/>
    <n v="-189.67"/>
    <n v="3486.52"/>
    <n v="2836.15"/>
    <n v="-323.27999999999997"/>
    <n v="-327.10000000000002"/>
    <n v="95.34"/>
    <n v="-279.52"/>
    <n v="-184.18"/>
    <n v="0.15440000000000001"/>
    <n v="0"/>
    <n v="8756.6299999999992"/>
    <n v="157405993.09999999"/>
    <n v="60672.61"/>
    <n v="157475422.30000001"/>
    <n v="0"/>
    <n v="268331"/>
    <n v="606984"/>
    <s v="2.5"/>
    <s v="0.022"/>
    <s v="0.5272037"/>
    <s v="1182.33"/>
    <s v="1965494.16"/>
    <s v="107153723.99"/>
    <s v="278322716.09"/>
    <s v="562997467.83"/>
    <s v="950439402.07"/>
    <s v="216310123.31"/>
    <s v="0.4"/>
    <n v="3704"/>
    <n v="5889291.5300000003"/>
  </r>
  <r>
    <x v="102"/>
    <s v="MA"/>
    <x v="0"/>
    <n v="1.587"/>
    <n v="139921380.10999998"/>
    <n v="65334.74"/>
    <n v="272346469"/>
    <n v="36698695.150000006"/>
    <n v="76575786.50999999"/>
    <n v="6411130.129999999"/>
    <n v="18270722"/>
    <n v="5804819"/>
    <n v="33336567"/>
    <n v="37069326"/>
    <n v="39246551"/>
    <n v="2391129"/>
    <n v="41060235"/>
    <n v="1108656"/>
    <n v="8622563"/>
    <n v="82038733"/>
    <n v="21604128"/>
    <n v="1108656"/>
    <n v="8622563"/>
    <n v="82038733"/>
    <n v="21604128"/>
    <n v="63762"/>
    <n v="16.858917014300001"/>
    <n v="141.75"/>
    <n v="22518366011"/>
    <n v="19398620585"/>
    <n v="297856224"/>
    <n v="492406384"/>
    <n v="545"/>
    <n v="532874925000"/>
    <n v="12.1"/>
    <n v="0.22"/>
    <n v="0"/>
    <n v="0"/>
    <n v="0"/>
    <n v="0"/>
    <n v="6.1741511052997096"/>
    <n v="1.1499999999999999"/>
    <n v="-4.3899999999999997"/>
    <n v="-2.2599999999999998"/>
    <n v="3.17"/>
    <n v="177.52"/>
    <n v="1014837"/>
    <n v="197454.35"/>
    <n v="107986799.09999999"/>
    <n v="24875.23"/>
    <n v="11556"/>
    <n v="371000000000"/>
    <n v="176331022"/>
    <n v="69657238"/>
    <n v="41.468921000000002"/>
    <n v="0"/>
    <n v="0"/>
    <n v="0"/>
    <n v="0"/>
    <n v="0"/>
    <n v="0"/>
    <n v="0"/>
    <n v="0"/>
    <n v="0"/>
    <n v="2300270"/>
    <n v="0"/>
    <n v="0"/>
    <n v="0"/>
    <n v="0"/>
    <n v="0"/>
    <n v="101959819"/>
    <n v="0"/>
    <n v="2413695"/>
    <n v="2.74"/>
    <n v="-189.67"/>
    <n v="3486.52"/>
    <n v="2836.15"/>
    <n v="-323.27999999999997"/>
    <n v="-327.10000000000002"/>
    <n v="95.34"/>
    <n v="-279.52"/>
    <n v="-184.18"/>
    <n v="0.15440000000000001"/>
    <n v="0"/>
    <n v="19531.439999999999"/>
    <n v="171473556.90000001"/>
    <n v="49709.7"/>
    <n v="171542798.09999999"/>
    <n v="0"/>
    <n v="254378"/>
    <n v="678910"/>
    <s v="2.5"/>
    <s v="0.022"/>
    <s v="0.5272037"/>
    <s v="1197.48"/>
    <s v="1990689.63"/>
    <s v="108527316.39"/>
    <s v="281890505.94"/>
    <s v="570214473.61"/>
    <s v="962622985.56"/>
    <s v="219082980.21"/>
    <s v="0.4"/>
    <n v="3704"/>
    <n v="16168.9"/>
  </r>
  <r>
    <x v="103"/>
    <s v="MA"/>
    <x v="1"/>
    <n v="1.587"/>
    <n v="139921380.10999998"/>
    <n v="65334.74"/>
    <n v="272346469"/>
    <n v="36698695.150000006"/>
    <n v="76575786.50999999"/>
    <n v="6411130.129999999"/>
    <n v="18270722"/>
    <n v="5804819"/>
    <n v="33336567"/>
    <n v="37069326"/>
    <n v="39246551"/>
    <n v="2391129"/>
    <n v="41060235"/>
    <n v="1108656"/>
    <n v="8622563"/>
    <n v="82038733"/>
    <n v="21604128"/>
    <n v="1108656"/>
    <n v="8622563"/>
    <n v="82038733"/>
    <n v="21604128"/>
    <n v="63762"/>
    <n v="16.858917014300001"/>
    <n v="141.75"/>
    <n v="22518366011"/>
    <n v="19398620585"/>
    <n v="297856224"/>
    <n v="492406384"/>
    <n v="545"/>
    <n v="532874925000"/>
    <n v="12.1"/>
    <n v="0.22"/>
    <n v="0"/>
    <n v="0"/>
    <n v="0"/>
    <n v="0"/>
    <n v="6.1741511052997096"/>
    <n v="1.1499999999999999"/>
    <n v="-4.3899999999999997"/>
    <n v="-2.2599999999999998"/>
    <n v="3.17"/>
    <n v="177.52"/>
    <n v="1014837"/>
    <n v="197454.35"/>
    <n v="107986799.09999999"/>
    <n v="24875.23"/>
    <n v="11556"/>
    <n v="371000000000"/>
    <n v="176331022"/>
    <n v="69657238"/>
    <n v="41.468921000000002"/>
    <n v="0"/>
    <n v="0"/>
    <n v="0"/>
    <n v="0"/>
    <n v="0"/>
    <n v="0"/>
    <n v="0"/>
    <n v="0"/>
    <n v="0"/>
    <n v="2300270"/>
    <n v="0"/>
    <n v="0"/>
    <n v="0"/>
    <n v="0"/>
    <n v="0"/>
    <n v="101959819"/>
    <n v="0"/>
    <n v="2413695"/>
    <n v="2.74"/>
    <n v="-189.67"/>
    <n v="3486.52"/>
    <n v="2836.15"/>
    <n v="-323.27999999999997"/>
    <n v="-327.10000000000002"/>
    <n v="95.34"/>
    <n v="-279.52"/>
    <n v="-184.18"/>
    <n v="0.15440000000000001"/>
    <n v="0"/>
    <n v="19531.439999999999"/>
    <n v="171473556.90000001"/>
    <n v="49709.7"/>
    <n v="171542798.09999999"/>
    <n v="0"/>
    <n v="254378"/>
    <n v="678910"/>
    <s v="2.5"/>
    <s v="0.022"/>
    <s v="0.5272037"/>
    <s v="1197.48"/>
    <s v="1990689.63"/>
    <s v="108527316.39"/>
    <s v="281890505.94"/>
    <s v="570214473.61"/>
    <s v="962622985.56"/>
    <s v="219082980.21"/>
    <s v="0.4"/>
    <n v="3704"/>
    <n v="382194.06"/>
  </r>
  <r>
    <x v="104"/>
    <s v="MA"/>
    <x v="2"/>
    <n v="1.587"/>
    <n v="139921380.10999998"/>
    <n v="65334.74"/>
    <n v="272346469"/>
    <n v="36698695.150000006"/>
    <n v="76575786.50999999"/>
    <n v="6411130.129999999"/>
    <n v="18270722"/>
    <n v="5804819"/>
    <n v="33336567"/>
    <n v="37069326"/>
    <n v="39246551"/>
    <n v="2391129"/>
    <n v="41060235"/>
    <n v="1108656"/>
    <n v="8622563"/>
    <n v="82038733"/>
    <n v="21604128"/>
    <n v="1108656"/>
    <n v="8622563"/>
    <n v="82038733"/>
    <n v="21604128"/>
    <n v="63762"/>
    <n v="16.858917014300001"/>
    <n v="141.75"/>
    <n v="22518366011"/>
    <n v="19398620585"/>
    <n v="297856224"/>
    <n v="492406384"/>
    <n v="545"/>
    <n v="532874925000"/>
    <n v="12.1"/>
    <n v="0.22"/>
    <n v="0"/>
    <n v="0"/>
    <n v="0"/>
    <n v="0"/>
    <n v="6.1741511052997096"/>
    <n v="1.1499999999999999"/>
    <n v="-4.3899999999999997"/>
    <n v="-2.2599999999999998"/>
    <n v="3.17"/>
    <n v="177.52"/>
    <n v="1014837"/>
    <n v="197454.35"/>
    <n v="107986799.09999999"/>
    <n v="24875.23"/>
    <n v="11556"/>
    <n v="371000000000"/>
    <n v="176331022"/>
    <n v="69657238"/>
    <n v="41.468921000000002"/>
    <n v="0"/>
    <n v="0"/>
    <n v="0"/>
    <n v="0"/>
    <n v="0"/>
    <n v="0"/>
    <n v="0"/>
    <n v="0"/>
    <n v="0"/>
    <n v="2300270"/>
    <n v="0"/>
    <n v="0"/>
    <n v="0"/>
    <n v="0"/>
    <n v="0"/>
    <n v="101959819"/>
    <n v="0"/>
    <n v="2413695"/>
    <n v="2.74"/>
    <n v="-189.67"/>
    <n v="3486.52"/>
    <n v="2836.15"/>
    <n v="-323.27999999999997"/>
    <n v="-327.10000000000002"/>
    <n v="95.34"/>
    <n v="-279.52"/>
    <n v="-184.18"/>
    <n v="0.15440000000000001"/>
    <n v="0"/>
    <n v="19531.439999999999"/>
    <n v="171473556.90000001"/>
    <n v="49709.7"/>
    <n v="171542798.09999999"/>
    <n v="0"/>
    <n v="254378"/>
    <n v="678910"/>
    <s v="2.5"/>
    <s v="0.022"/>
    <s v="0.5272037"/>
    <s v="1197.48"/>
    <s v="1990689.63"/>
    <s v="108527316.39"/>
    <s v="281890505.94"/>
    <s v="570214473.61"/>
    <s v="962622985.56"/>
    <s v="219082980.21"/>
    <s v="0.4"/>
    <n v="3704"/>
    <n v="29069009.57"/>
  </r>
  <r>
    <x v="105"/>
    <s v="MA"/>
    <x v="3"/>
    <n v="1.587"/>
    <n v="139921380.10999998"/>
    <n v="65334.74"/>
    <n v="272346469"/>
    <n v="36698695.150000006"/>
    <n v="76575786.50999999"/>
    <n v="6411130.129999999"/>
    <n v="18270722"/>
    <n v="5804819"/>
    <n v="33336567"/>
    <n v="37069326"/>
    <n v="39246551"/>
    <n v="2391129"/>
    <n v="41060235"/>
    <n v="1108656"/>
    <n v="8622563"/>
    <n v="82038733"/>
    <n v="21604128"/>
    <n v="1108656"/>
    <n v="8622563"/>
    <n v="82038733"/>
    <n v="21604128"/>
    <n v="63762"/>
    <n v="16.858917014300001"/>
    <n v="141.75"/>
    <n v="22518366011"/>
    <n v="19398620585"/>
    <n v="297856224"/>
    <n v="492406384"/>
    <n v="545"/>
    <n v="532874925000"/>
    <n v="12.1"/>
    <n v="0.22"/>
    <n v="0"/>
    <n v="0"/>
    <n v="0"/>
    <n v="0"/>
    <n v="6.1741511052997096"/>
    <n v="1.1499999999999999"/>
    <n v="-4.3899999999999997"/>
    <n v="-2.2599999999999998"/>
    <n v="3.17"/>
    <n v="177.52"/>
    <n v="1014837"/>
    <n v="197454.35"/>
    <n v="107986799.09999999"/>
    <n v="24875.23"/>
    <n v="11556"/>
    <n v="371000000000"/>
    <n v="176331022"/>
    <n v="69657238"/>
    <n v="41.468921000000002"/>
    <n v="0"/>
    <n v="0"/>
    <n v="0"/>
    <n v="0"/>
    <n v="0"/>
    <n v="0"/>
    <n v="0"/>
    <n v="0"/>
    <n v="0"/>
    <n v="2300270"/>
    <n v="0"/>
    <n v="0"/>
    <n v="0"/>
    <n v="0"/>
    <n v="0"/>
    <n v="101959819"/>
    <n v="0"/>
    <n v="2413695"/>
    <n v="2.74"/>
    <n v="-189.67"/>
    <n v="3486.52"/>
    <n v="2836.15"/>
    <n v="-323.27999999999997"/>
    <n v="-327.10000000000002"/>
    <n v="95.34"/>
    <n v="-279.52"/>
    <n v="-184.18"/>
    <n v="0.15440000000000001"/>
    <n v="0"/>
    <n v="19531.439999999999"/>
    <n v="171473556.90000001"/>
    <n v="49709.7"/>
    <n v="171542798.09999999"/>
    <n v="0"/>
    <n v="254378"/>
    <n v="678910"/>
    <s v="2.5"/>
    <s v="0.022"/>
    <s v="0.5272037"/>
    <s v="1197.48"/>
    <s v="1990689.63"/>
    <s v="108527316.39"/>
    <s v="281890505.94"/>
    <s v="570214473.61"/>
    <s v="962622985.56"/>
    <s v="219082980.21"/>
    <s v="0.4"/>
    <n v="3704"/>
    <n v="26457653.68"/>
  </r>
  <r>
    <x v="106"/>
    <s v="MA"/>
    <x v="4"/>
    <n v="1.587"/>
    <n v="139921380.10999998"/>
    <n v="65334.74"/>
    <n v="272346469"/>
    <n v="36698695.150000006"/>
    <n v="76575786.50999999"/>
    <n v="6411130.129999999"/>
    <n v="18270722"/>
    <n v="5804819"/>
    <n v="33336567"/>
    <n v="37069326"/>
    <n v="39246551"/>
    <n v="2391129"/>
    <n v="41060235"/>
    <n v="1108656"/>
    <n v="8622563"/>
    <n v="82038733"/>
    <n v="21604128"/>
    <n v="1108656"/>
    <n v="8622563"/>
    <n v="82038733"/>
    <n v="21604128"/>
    <n v="63762"/>
    <n v="16.858917014300001"/>
    <n v="141.75"/>
    <n v="22518366011"/>
    <n v="19398620585"/>
    <n v="297856224"/>
    <n v="492406384"/>
    <n v="545"/>
    <n v="532874925000"/>
    <n v="12.1"/>
    <n v="0.22"/>
    <n v="0"/>
    <n v="0"/>
    <n v="0"/>
    <n v="0"/>
    <n v="6.1741511052997096"/>
    <n v="1.1499999999999999"/>
    <n v="-4.3899999999999997"/>
    <n v="-2.2599999999999998"/>
    <n v="3.17"/>
    <n v="177.52"/>
    <n v="1014837"/>
    <n v="197454.35"/>
    <n v="107986799.09999999"/>
    <n v="24875.23"/>
    <n v="11556"/>
    <n v="371000000000"/>
    <n v="176331022"/>
    <n v="69657238"/>
    <n v="41.468921000000002"/>
    <n v="0"/>
    <n v="0"/>
    <n v="0"/>
    <n v="0"/>
    <n v="0"/>
    <n v="0"/>
    <n v="0"/>
    <n v="0"/>
    <n v="0"/>
    <n v="2300270"/>
    <n v="0"/>
    <n v="0"/>
    <n v="0"/>
    <n v="0"/>
    <n v="0"/>
    <n v="101959819"/>
    <n v="0"/>
    <n v="2413695"/>
    <n v="2.74"/>
    <n v="-189.67"/>
    <n v="3486.52"/>
    <n v="2836.15"/>
    <n v="-323.27999999999997"/>
    <n v="-327.10000000000002"/>
    <n v="95.34"/>
    <n v="-279.52"/>
    <n v="-184.18"/>
    <n v="0.15440000000000001"/>
    <n v="0"/>
    <n v="19531.439999999999"/>
    <n v="171473556.90000001"/>
    <n v="49709.7"/>
    <n v="171542798.09999999"/>
    <n v="0"/>
    <n v="254378"/>
    <n v="678910"/>
    <s v="2.5"/>
    <s v="0.022"/>
    <s v="0.5272037"/>
    <s v="1197.48"/>
    <s v="1990689.63"/>
    <s v="108527316.39"/>
    <s v="281890505.94"/>
    <s v="570214473.61"/>
    <s v="962622985.56"/>
    <s v="219082980.21"/>
    <s v="0.4"/>
    <n v="3704"/>
    <n v="2880520.16"/>
  </r>
  <r>
    <x v="107"/>
    <s v="MA"/>
    <x v="5"/>
    <n v="1.587"/>
    <n v="139921380.10999998"/>
    <n v="65334.74"/>
    <n v="272346469"/>
    <n v="36698695.150000006"/>
    <n v="76575786.50999999"/>
    <n v="6411130.129999999"/>
    <n v="18270722"/>
    <n v="5804819"/>
    <n v="33336567"/>
    <n v="37069326"/>
    <n v="39246551"/>
    <n v="2391129"/>
    <n v="41060235"/>
    <n v="1108656"/>
    <n v="8622563"/>
    <n v="82038733"/>
    <n v="21604128"/>
    <n v="1108656"/>
    <n v="8622563"/>
    <n v="82038733"/>
    <n v="21604128"/>
    <n v="63762"/>
    <n v="16.858917014300001"/>
    <n v="141.75"/>
    <n v="22518366011"/>
    <n v="19398620585"/>
    <n v="297856224"/>
    <n v="492406384"/>
    <n v="545"/>
    <n v="532874925000"/>
    <n v="12.1"/>
    <n v="0.22"/>
    <n v="0"/>
    <n v="0"/>
    <n v="0"/>
    <n v="0"/>
    <n v="6.1741511052997096"/>
    <n v="1.1499999999999999"/>
    <n v="-4.3899999999999997"/>
    <n v="-2.2599999999999998"/>
    <n v="3.17"/>
    <n v="177.52"/>
    <n v="1014837"/>
    <n v="197454.35"/>
    <n v="107986799.09999999"/>
    <n v="24875.23"/>
    <n v="11556"/>
    <n v="371000000000"/>
    <n v="176331022"/>
    <n v="69657238"/>
    <n v="41.468921000000002"/>
    <n v="0"/>
    <n v="0"/>
    <n v="0"/>
    <n v="0"/>
    <n v="0"/>
    <n v="0"/>
    <n v="0"/>
    <n v="0"/>
    <n v="0"/>
    <n v="2300270"/>
    <n v="0"/>
    <n v="0"/>
    <n v="0"/>
    <n v="0"/>
    <n v="0"/>
    <n v="101959819"/>
    <n v="0"/>
    <n v="2413695"/>
    <n v="2.74"/>
    <n v="-189.67"/>
    <n v="3486.52"/>
    <n v="2836.15"/>
    <n v="-323.27999999999997"/>
    <n v="-327.10000000000002"/>
    <n v="95.34"/>
    <n v="-279.52"/>
    <n v="-184.18"/>
    <n v="0.15440000000000001"/>
    <n v="0"/>
    <n v="19531.439999999999"/>
    <n v="171473556.90000001"/>
    <n v="49709.7"/>
    <n v="171542798.09999999"/>
    <n v="0"/>
    <n v="254378"/>
    <n v="678910"/>
    <s v="2.5"/>
    <s v="0.022"/>
    <s v="0.5272037"/>
    <s v="1197.48"/>
    <s v="1990689.63"/>
    <s v="108527316.39"/>
    <s v="281890505.94"/>
    <s v="570214473.61"/>
    <s v="962622985.56"/>
    <s v="219082980.21"/>
    <s v="0.4"/>
    <n v="3704"/>
    <n v="2490955.83"/>
  </r>
  <r>
    <x v="108"/>
    <s v="MA"/>
    <x v="0"/>
    <n v="1.5639000000000001"/>
    <n v="151861075.48999998"/>
    <n v="2238624.2599999998"/>
    <n v="277187622"/>
    <n v="37218616.469999999"/>
    <n v="66543147.670000009"/>
    <n v="6633459.580000001"/>
    <n v="12183663"/>
    <n v="10118580"/>
    <n v="32770026"/>
    <n v="38354684"/>
    <n v="44715728"/>
    <n v="2671722"/>
    <n v="44018133"/>
    <n v="1250312"/>
    <n v="9839569"/>
    <n v="69552213"/>
    <n v="21660225"/>
    <n v="1250312"/>
    <n v="9839569"/>
    <n v="69552213"/>
    <n v="21660225"/>
    <n v="2236430"/>
    <n v="17.9992594653"/>
    <n v="145.19"/>
    <n v="22193042186"/>
    <n v="19259092355"/>
    <n v="272654135"/>
    <n v="461284180"/>
    <n v="545"/>
    <n v="541334601600"/>
    <n v="12.25"/>
    <n v="0"/>
    <n v="0"/>
    <n v="0"/>
    <n v="0"/>
    <n v="0"/>
    <n v="6.0252751732572296"/>
    <n v="1.1599999999999999"/>
    <n v="-15.23"/>
    <n v="-2.2599999999999998"/>
    <n v="3.17"/>
    <n v="178.54"/>
    <n v="1014837"/>
    <n v="96526.42"/>
    <n v="121059976.5"/>
    <n v="16345.83"/>
    <n v="11545"/>
    <n v="373000000000"/>
    <n v="210073930"/>
    <n v="102502087"/>
    <n v="41.468921000000002"/>
    <n v="0"/>
    <n v="0"/>
    <n v="0"/>
    <n v="0"/>
    <n v="0"/>
    <n v="0"/>
    <n v="0"/>
    <n v="0"/>
    <n v="0"/>
    <n v="25912091"/>
    <n v="0"/>
    <n v="0"/>
    <n v="0"/>
    <n v="0"/>
    <n v="0"/>
    <n v="73773086"/>
    <n v="0"/>
    <n v="7886666"/>
    <n v="2.74"/>
    <n v="-189.67"/>
    <n v="3486.52"/>
    <n v="2836.15"/>
    <n v="-323.27999999999997"/>
    <n v="-327.10000000000002"/>
    <n v="95.34"/>
    <n v="-279.52"/>
    <n v="-184.18"/>
    <n v="0.15440000000000001"/>
    <n v="0"/>
    <n v="1031842.54"/>
    <n v="167907228.69999999"/>
    <n v="24378.71"/>
    <n v="168964649.90000001"/>
    <n v="0"/>
    <n v="272346"/>
    <n v="613406"/>
    <s v="2.5"/>
    <s v="0.022"/>
    <s v="0.5272037"/>
    <s v="1204.56"/>
    <s v="2002453.41"/>
    <n v="109168648"/>
    <s v="283556310.44"/>
    <s v="573584100.52"/>
    <s v="968311512.37"/>
    <s v="220377629.75"/>
    <s v="0.4"/>
    <n v="3704"/>
    <n v="10647.2"/>
  </r>
  <r>
    <x v="109"/>
    <s v="MA"/>
    <x v="1"/>
    <n v="1.5639000000000001"/>
    <n v="151861075.48999998"/>
    <n v="2238624.2599999998"/>
    <n v="277187622"/>
    <n v="37218616.469999999"/>
    <n v="66543147.670000009"/>
    <n v="6633459.580000001"/>
    <n v="12183663"/>
    <n v="10118580"/>
    <n v="32770026"/>
    <n v="38354684"/>
    <n v="44715728"/>
    <n v="2671722"/>
    <n v="44018133"/>
    <n v="1250312"/>
    <n v="9839569"/>
    <n v="69552213"/>
    <n v="21660225"/>
    <n v="1250312"/>
    <n v="9839569"/>
    <n v="69552213"/>
    <n v="21660225"/>
    <n v="2236430"/>
    <n v="17.9992594653"/>
    <n v="145.19"/>
    <n v="22193042186"/>
    <n v="19259092355"/>
    <n v="272654135"/>
    <n v="461284180"/>
    <n v="545"/>
    <n v="541334601600"/>
    <n v="12.25"/>
    <n v="0"/>
    <n v="0"/>
    <n v="0"/>
    <n v="0"/>
    <n v="0"/>
    <n v="6.0252751732572296"/>
    <n v="1.1599999999999999"/>
    <n v="-15.23"/>
    <n v="-2.2599999999999998"/>
    <n v="3.17"/>
    <n v="178.54"/>
    <n v="1014837"/>
    <n v="96526.42"/>
    <n v="121059976.5"/>
    <n v="16345.83"/>
    <n v="11545"/>
    <n v="373000000000"/>
    <n v="210073930"/>
    <n v="102502087"/>
    <n v="41.468921000000002"/>
    <n v="0"/>
    <n v="0"/>
    <n v="0"/>
    <n v="0"/>
    <n v="0"/>
    <n v="0"/>
    <n v="0"/>
    <n v="0"/>
    <n v="0"/>
    <n v="25912091"/>
    <n v="0"/>
    <n v="0"/>
    <n v="0"/>
    <n v="0"/>
    <n v="0"/>
    <n v="73773086"/>
    <n v="0"/>
    <n v="7886666"/>
    <n v="2.74"/>
    <n v="-189.67"/>
    <n v="3486.52"/>
    <n v="2836.15"/>
    <n v="-323.27999999999997"/>
    <n v="-327.10000000000002"/>
    <n v="95.34"/>
    <n v="-279.52"/>
    <n v="-184.18"/>
    <n v="0.15440000000000001"/>
    <n v="0"/>
    <n v="1031842.54"/>
    <n v="167907228.69999999"/>
    <n v="24378.71"/>
    <n v="168964649.90000001"/>
    <n v="0"/>
    <n v="272346"/>
    <n v="613406"/>
    <s v="2.5"/>
    <s v="0.022"/>
    <s v="0.5272037"/>
    <s v="1204.56"/>
    <s v="2002453.41"/>
    <n v="109168648"/>
    <s v="283556310.44"/>
    <s v="573584100.52"/>
    <s v="968311512.37"/>
    <s v="220377629.75"/>
    <s v="0.4"/>
    <n v="3704"/>
    <n v="399888.95"/>
  </r>
  <r>
    <x v="110"/>
    <s v="MA"/>
    <x v="2"/>
    <n v="1.5639000000000001"/>
    <n v="151861075.48999998"/>
    <n v="2238624.2599999998"/>
    <n v="277187622"/>
    <n v="37218616.469999999"/>
    <n v="66543147.670000009"/>
    <n v="6633459.580000001"/>
    <n v="12183663"/>
    <n v="10118580"/>
    <n v="32770026"/>
    <n v="38354684"/>
    <n v="44715728"/>
    <n v="2671722"/>
    <n v="44018133"/>
    <n v="1250312"/>
    <n v="9839569"/>
    <n v="69552213"/>
    <n v="21660225"/>
    <n v="1250312"/>
    <n v="9839569"/>
    <n v="69552213"/>
    <n v="21660225"/>
    <n v="2236430"/>
    <n v="17.9992594653"/>
    <n v="145.19"/>
    <n v="22193042186"/>
    <n v="19259092355"/>
    <n v="272654135"/>
    <n v="461284180"/>
    <n v="545"/>
    <n v="541334601600"/>
    <n v="12.25"/>
    <n v="0"/>
    <n v="0"/>
    <n v="0"/>
    <n v="0"/>
    <n v="0"/>
    <n v="6.0252751732572296"/>
    <n v="1.1599999999999999"/>
    <n v="-15.23"/>
    <n v="-2.2599999999999998"/>
    <n v="3.17"/>
    <n v="178.54"/>
    <n v="1014837"/>
    <n v="96526.42"/>
    <n v="121059976.5"/>
    <n v="16345.83"/>
    <n v="11545"/>
    <n v="373000000000"/>
    <n v="210073930"/>
    <n v="102502087"/>
    <n v="41.468921000000002"/>
    <n v="0"/>
    <n v="0"/>
    <n v="0"/>
    <n v="0"/>
    <n v="0"/>
    <n v="0"/>
    <n v="0"/>
    <n v="0"/>
    <n v="0"/>
    <n v="25912091"/>
    <n v="0"/>
    <n v="0"/>
    <n v="0"/>
    <n v="0"/>
    <n v="0"/>
    <n v="73773086"/>
    <n v="0"/>
    <n v="7886666"/>
    <n v="2.74"/>
    <n v="-189.67"/>
    <n v="3486.52"/>
    <n v="2836.15"/>
    <n v="-323.27999999999997"/>
    <n v="-327.10000000000002"/>
    <n v="95.34"/>
    <n v="-279.52"/>
    <n v="-184.18"/>
    <n v="0.15440000000000001"/>
    <n v="0"/>
    <n v="1031842.54"/>
    <n v="167907228.69999999"/>
    <n v="24378.71"/>
    <n v="168964649.90000001"/>
    <n v="0"/>
    <n v="272346"/>
    <n v="613406"/>
    <s v="2.5"/>
    <s v="0.022"/>
    <s v="0.5272037"/>
    <s v="1204.56"/>
    <s v="2002453.41"/>
    <n v="109168648"/>
    <s v="283556310.44"/>
    <s v="573584100.52"/>
    <s v="968311512.37"/>
    <s v="220377629.75"/>
    <s v="0.4"/>
    <n v="3704"/>
    <n v="21697765.740000002"/>
  </r>
  <r>
    <x v="111"/>
    <s v="MA"/>
    <x v="3"/>
    <n v="1.5639000000000001"/>
    <n v="151861075.48999998"/>
    <n v="2238624.2599999998"/>
    <n v="277187622"/>
    <n v="37218616.469999999"/>
    <n v="66543147.670000009"/>
    <n v="6633459.580000001"/>
    <n v="12183663"/>
    <n v="10118580"/>
    <n v="32770026"/>
    <n v="38354684"/>
    <n v="44715728"/>
    <n v="2671722"/>
    <n v="44018133"/>
    <n v="1250312"/>
    <n v="9839569"/>
    <n v="69552213"/>
    <n v="21660225"/>
    <n v="1250312"/>
    <n v="9839569"/>
    <n v="69552213"/>
    <n v="21660225"/>
    <n v="2236430"/>
    <n v="17.9992594653"/>
    <n v="145.19"/>
    <n v="22193042186"/>
    <n v="19259092355"/>
    <n v="272654135"/>
    <n v="461284180"/>
    <n v="545"/>
    <n v="541334601600"/>
    <n v="12.25"/>
    <n v="0"/>
    <n v="0"/>
    <n v="0"/>
    <n v="0"/>
    <n v="0"/>
    <n v="6.0252751732572296"/>
    <n v="1.1599999999999999"/>
    <n v="-15.23"/>
    <n v="-2.2599999999999998"/>
    <n v="3.17"/>
    <n v="178.54"/>
    <n v="1014837"/>
    <n v="96526.42"/>
    <n v="121059976.5"/>
    <n v="16345.83"/>
    <n v="11545"/>
    <n v="373000000000"/>
    <n v="210073930"/>
    <n v="102502087"/>
    <n v="41.468921000000002"/>
    <n v="0"/>
    <n v="0"/>
    <n v="0"/>
    <n v="0"/>
    <n v="0"/>
    <n v="0"/>
    <n v="0"/>
    <n v="0"/>
    <n v="0"/>
    <n v="25912091"/>
    <n v="0"/>
    <n v="0"/>
    <n v="0"/>
    <n v="0"/>
    <n v="0"/>
    <n v="73773086"/>
    <n v="0"/>
    <n v="7886666"/>
    <n v="2.74"/>
    <n v="-189.67"/>
    <n v="3486.52"/>
    <n v="2836.15"/>
    <n v="-323.27999999999997"/>
    <n v="-327.10000000000002"/>
    <n v="95.34"/>
    <n v="-279.52"/>
    <n v="-184.18"/>
    <n v="0.15440000000000001"/>
    <n v="0"/>
    <n v="1031842.54"/>
    <n v="167907228.69999999"/>
    <n v="24378.71"/>
    <n v="168964649.90000001"/>
    <n v="0"/>
    <n v="272346"/>
    <n v="613406"/>
    <s v="2.5"/>
    <s v="0.022"/>
    <s v="0.5272037"/>
    <s v="1204.56"/>
    <s v="2002453.41"/>
    <n v="109168648"/>
    <s v="283556310.44"/>
    <s v="573584100.52"/>
    <s v="968311512.37"/>
    <s v="220377629.75"/>
    <s v="0.4"/>
    <n v="3704"/>
    <n v="24345359.050000001"/>
  </r>
  <r>
    <x v="112"/>
    <s v="MA"/>
    <x v="4"/>
    <n v="1.5639000000000001"/>
    <n v="151861075.48999998"/>
    <n v="2238624.2599999998"/>
    <n v="277187622"/>
    <n v="37218616.469999999"/>
    <n v="66543147.670000009"/>
    <n v="6633459.580000001"/>
    <n v="12183663"/>
    <n v="10118580"/>
    <n v="32770026"/>
    <n v="38354684"/>
    <n v="44715728"/>
    <n v="2671722"/>
    <n v="44018133"/>
    <n v="1250312"/>
    <n v="9839569"/>
    <n v="69552213"/>
    <n v="21660225"/>
    <n v="1250312"/>
    <n v="9839569"/>
    <n v="69552213"/>
    <n v="21660225"/>
    <n v="2236430"/>
    <n v="17.9992594653"/>
    <n v="145.19"/>
    <n v="22193042186"/>
    <n v="19259092355"/>
    <n v="272654135"/>
    <n v="461284180"/>
    <n v="545"/>
    <n v="541334601600"/>
    <n v="12.25"/>
    <n v="0"/>
    <n v="0"/>
    <n v="0"/>
    <n v="0"/>
    <n v="0"/>
    <n v="6.0252751732572296"/>
    <n v="1.1599999999999999"/>
    <n v="-15.23"/>
    <n v="-2.2599999999999998"/>
    <n v="3.17"/>
    <n v="178.54"/>
    <n v="1014837"/>
    <n v="96526.42"/>
    <n v="121059976.5"/>
    <n v="16345.83"/>
    <n v="11545"/>
    <n v="373000000000"/>
    <n v="210073930"/>
    <n v="102502087"/>
    <n v="41.468921000000002"/>
    <n v="0"/>
    <n v="0"/>
    <n v="0"/>
    <n v="0"/>
    <n v="0"/>
    <n v="0"/>
    <n v="0"/>
    <n v="0"/>
    <n v="0"/>
    <n v="25912091"/>
    <n v="0"/>
    <n v="0"/>
    <n v="0"/>
    <n v="0"/>
    <n v="0"/>
    <n v="73773086"/>
    <n v="0"/>
    <n v="7886666"/>
    <n v="2.74"/>
    <n v="-189.67"/>
    <n v="3486.52"/>
    <n v="2836.15"/>
    <n v="-323.27999999999997"/>
    <n v="-327.10000000000002"/>
    <n v="95.34"/>
    <n v="-279.52"/>
    <n v="-184.18"/>
    <n v="0.15440000000000001"/>
    <n v="0"/>
    <n v="1031842.54"/>
    <n v="167907228.69999999"/>
    <n v="24378.71"/>
    <n v="168964649.90000001"/>
    <n v="0"/>
    <n v="272346"/>
    <n v="613406"/>
    <s v="2.5"/>
    <s v="0.022"/>
    <s v="0.5272037"/>
    <s v="1204.56"/>
    <s v="2002453.41"/>
    <n v="109168648"/>
    <s v="283556310.44"/>
    <s v="573584100.52"/>
    <s v="968311512.37"/>
    <s v="220377629.75"/>
    <s v="0.4"/>
    <n v="3704"/>
    <n v="2716039.88"/>
  </r>
  <r>
    <x v="113"/>
    <s v="MA"/>
    <x v="5"/>
    <n v="1.5639000000000001"/>
    <n v="151861075.48999998"/>
    <n v="2238624.2599999998"/>
    <n v="277187622"/>
    <n v="37218616.469999999"/>
    <n v="66543147.670000009"/>
    <n v="6633459.580000001"/>
    <n v="12183663"/>
    <n v="10118580"/>
    <n v="32770026"/>
    <n v="38354684"/>
    <n v="44715728"/>
    <n v="2671722"/>
    <n v="44018133"/>
    <n v="1250312"/>
    <n v="9839569"/>
    <n v="69552213"/>
    <n v="21660225"/>
    <n v="1250312"/>
    <n v="9839569"/>
    <n v="69552213"/>
    <n v="21660225"/>
    <n v="2236430"/>
    <n v="17.9992594653"/>
    <n v="145.19"/>
    <n v="22193042186"/>
    <n v="19259092355"/>
    <n v="272654135"/>
    <n v="461284180"/>
    <n v="545"/>
    <n v="541334601600"/>
    <n v="12.25"/>
    <n v="0"/>
    <n v="0"/>
    <n v="0"/>
    <n v="0"/>
    <n v="0"/>
    <n v="6.0252751732572296"/>
    <n v="1.1599999999999999"/>
    <n v="-15.23"/>
    <n v="-2.2599999999999998"/>
    <n v="3.17"/>
    <n v="178.54"/>
    <n v="1014837"/>
    <n v="96526.42"/>
    <n v="121059976.5"/>
    <n v="16345.83"/>
    <n v="11545"/>
    <n v="373000000000"/>
    <n v="210073930"/>
    <n v="102502087"/>
    <n v="41.468921000000002"/>
    <n v="0"/>
    <n v="0"/>
    <n v="0"/>
    <n v="0"/>
    <n v="0"/>
    <n v="0"/>
    <n v="0"/>
    <n v="0"/>
    <n v="0"/>
    <n v="25912091"/>
    <n v="0"/>
    <n v="0"/>
    <n v="0"/>
    <n v="0"/>
    <n v="0"/>
    <n v="73773086"/>
    <n v="0"/>
    <n v="7886666"/>
    <n v="2.74"/>
    <n v="-189.67"/>
    <n v="3486.52"/>
    <n v="2836.15"/>
    <n v="-323.27999999999997"/>
    <n v="-327.10000000000002"/>
    <n v="95.34"/>
    <n v="-279.52"/>
    <n v="-184.18"/>
    <n v="0.15440000000000001"/>
    <n v="0"/>
    <n v="1031842.54"/>
    <n v="167907228.69999999"/>
    <n v="24378.71"/>
    <n v="168964649.90000001"/>
    <n v="0"/>
    <n v="272346"/>
    <n v="613406"/>
    <s v="2.5"/>
    <s v="0.022"/>
    <s v="0.5272037"/>
    <s v="1204.56"/>
    <s v="2002453.41"/>
    <n v="109168648"/>
    <s v="283556310.44"/>
    <s v="573584100.52"/>
    <s v="968311512.37"/>
    <s v="220377629.75"/>
    <s v="0.4"/>
    <n v="3704"/>
    <n v="2324995.8199999998"/>
  </r>
  <r>
    <x v="114"/>
    <s v="MA"/>
    <x v="0"/>
    <n v="1.597"/>
    <n v="160292259.07000002"/>
    <n v="218756.54"/>
    <n v="296849458"/>
    <n v="39256015.020000003"/>
    <n v="76177828.410000011"/>
    <n v="7005525.6500000004"/>
    <n v="10213529"/>
    <n v="10092894"/>
    <n v="33640481"/>
    <n v="42815783"/>
    <n v="44628468"/>
    <n v="3402185"/>
    <n v="47152724"/>
    <n v="1061309"/>
    <n v="10877759"/>
    <n v="80945895"/>
    <n v="22013203"/>
    <n v="1061309"/>
    <n v="10877759"/>
    <n v="80945895"/>
    <n v="22013203"/>
    <n v="218757"/>
    <n v="17.700560750099999"/>
    <n v="147.51"/>
    <n v="26076703082"/>
    <n v="22405400011"/>
    <n v="323602147"/>
    <n v="722189150"/>
    <n v="545"/>
    <n v="564375009000"/>
    <n v="12.42"/>
    <n v="0.42"/>
    <n v="0"/>
    <n v="0"/>
    <n v="0"/>
    <n v="0"/>
    <n v="5.9764991896272202"/>
    <n v="1.37"/>
    <n v="-4.6100000000000003"/>
    <n v="-2.2599999999999998"/>
    <n v="3.17"/>
    <n v="175.5"/>
    <n v="1014837"/>
    <n v="95401.93"/>
    <n v="133509341.59999999"/>
    <n v="16530.86"/>
    <n v="13771"/>
    <n v="377000000000"/>
    <n v="146800592"/>
    <n v="60122939"/>
    <n v="41.468921000000002"/>
    <n v="0"/>
    <n v="0"/>
    <n v="0"/>
    <n v="0"/>
    <n v="0"/>
    <n v="0"/>
    <n v="0"/>
    <n v="0"/>
    <n v="0"/>
    <n v="21616518"/>
    <n v="0"/>
    <n v="0"/>
    <n v="0"/>
    <n v="0"/>
    <n v="0"/>
    <n v="61062743"/>
    <n v="7286"/>
    <n v="3991106"/>
    <n v="2.74"/>
    <n v="223.05"/>
    <n v="3690.45"/>
    <n v="3061.93"/>
    <n v="-301.38"/>
    <n v="-327.14"/>
    <n v="72.03"/>
    <n v="-69.3"/>
    <n v="2.73"/>
    <n v="0.15440000000000001"/>
    <n v="0"/>
    <n v="172561.5"/>
    <n v="185341414.19999999"/>
    <n v="11957.37"/>
    <n v="185530333.09999999"/>
    <n v="0"/>
    <n v="277188"/>
    <n v="539429"/>
    <s v="2.5"/>
    <s v="0.022"/>
    <s v="0.5272037"/>
    <s v="1216.26"/>
    <s v="2021912.15"/>
    <s v="110229488.48"/>
    <s v="286311753.67"/>
    <s v="579157873.25"/>
    <s v="977721027.55"/>
    <s v="222519137.54"/>
    <s v="0.4"/>
    <n v="3704"/>
    <n v="10745.06"/>
  </r>
  <r>
    <x v="115"/>
    <s v="MA"/>
    <x v="1"/>
    <n v="1.597"/>
    <n v="160292259.07000002"/>
    <n v="218756.54"/>
    <n v="296849458"/>
    <n v="39256015.020000003"/>
    <n v="76177828.410000011"/>
    <n v="7005525.6500000004"/>
    <n v="10213529"/>
    <n v="10092894"/>
    <n v="33640481"/>
    <n v="42815783"/>
    <n v="44628468"/>
    <n v="3402185"/>
    <n v="47152724"/>
    <n v="1061309"/>
    <n v="10877759"/>
    <n v="80945895"/>
    <n v="22013203"/>
    <n v="1061309"/>
    <n v="10877759"/>
    <n v="80945895"/>
    <n v="22013203"/>
    <n v="218757"/>
    <n v="17.700560750099999"/>
    <n v="147.51"/>
    <n v="26076703082"/>
    <n v="22405400011"/>
    <n v="323602147"/>
    <n v="722189150"/>
    <n v="545"/>
    <n v="564375009000"/>
    <n v="12.42"/>
    <n v="0.42"/>
    <n v="0"/>
    <n v="0"/>
    <n v="0"/>
    <n v="0"/>
    <n v="5.9764991896272202"/>
    <n v="1.37"/>
    <n v="-4.6100000000000003"/>
    <n v="-2.2599999999999998"/>
    <n v="3.17"/>
    <n v="175.5"/>
    <n v="1014837"/>
    <n v="95401.93"/>
    <n v="133509341.59999999"/>
    <n v="16530.86"/>
    <n v="13771"/>
    <n v="377000000000"/>
    <n v="146800592"/>
    <n v="60122939"/>
    <n v="41.468921000000002"/>
    <n v="0"/>
    <n v="0"/>
    <n v="0"/>
    <n v="0"/>
    <n v="0"/>
    <n v="0"/>
    <n v="0"/>
    <n v="0"/>
    <n v="0"/>
    <n v="21616518"/>
    <n v="0"/>
    <n v="0"/>
    <n v="0"/>
    <n v="0"/>
    <n v="0"/>
    <n v="61062743"/>
    <n v="7286"/>
    <n v="3991106"/>
    <n v="2.74"/>
    <n v="223.05"/>
    <n v="3690.45"/>
    <n v="3061.93"/>
    <n v="-301.38"/>
    <n v="-327.14"/>
    <n v="72.03"/>
    <n v="-69.3"/>
    <n v="2.73"/>
    <n v="0.15440000000000001"/>
    <n v="0"/>
    <n v="172561.5"/>
    <n v="185341414.19999999"/>
    <n v="11957.37"/>
    <n v="185530333.09999999"/>
    <n v="0"/>
    <n v="277188"/>
    <n v="539429"/>
    <s v="2.5"/>
    <s v="0.022"/>
    <s v="0.5272037"/>
    <s v="1216.26"/>
    <s v="2021912.15"/>
    <s v="110229488.48"/>
    <s v="286311753.67"/>
    <s v="579157873.25"/>
    <s v="977721027.55"/>
    <s v="222519137.54"/>
    <s v="0.4"/>
    <n v="3704"/>
    <n v="384169.34"/>
  </r>
  <r>
    <x v="116"/>
    <s v="MA"/>
    <x v="2"/>
    <n v="1.597"/>
    <n v="160292259.07000002"/>
    <n v="218756.54"/>
    <n v="296849458"/>
    <n v="39256015.020000003"/>
    <n v="76177828.410000011"/>
    <n v="7005525.6500000004"/>
    <n v="10213529"/>
    <n v="10092894"/>
    <n v="33640481"/>
    <n v="42815783"/>
    <n v="44628468"/>
    <n v="3402185"/>
    <n v="47152724"/>
    <n v="1061309"/>
    <n v="10877759"/>
    <n v="80945895"/>
    <n v="22013203"/>
    <n v="1061309"/>
    <n v="10877759"/>
    <n v="80945895"/>
    <n v="22013203"/>
    <n v="218757"/>
    <n v="17.700560750099999"/>
    <n v="147.51"/>
    <n v="26076703082"/>
    <n v="22405400011"/>
    <n v="323602147"/>
    <n v="722189150"/>
    <n v="545"/>
    <n v="564375009000"/>
    <n v="12.42"/>
    <n v="0.42"/>
    <n v="0"/>
    <n v="0"/>
    <n v="0"/>
    <n v="0"/>
    <n v="5.9764991896272202"/>
    <n v="1.37"/>
    <n v="-4.6100000000000003"/>
    <n v="-2.2599999999999998"/>
    <n v="3.17"/>
    <n v="175.5"/>
    <n v="1014837"/>
    <n v="95401.93"/>
    <n v="133509341.59999999"/>
    <n v="16530.86"/>
    <n v="13771"/>
    <n v="377000000000"/>
    <n v="146800592"/>
    <n v="60122939"/>
    <n v="41.468921000000002"/>
    <n v="0"/>
    <n v="0"/>
    <n v="0"/>
    <n v="0"/>
    <n v="0"/>
    <n v="0"/>
    <n v="0"/>
    <n v="0"/>
    <n v="0"/>
    <n v="21616518"/>
    <n v="0"/>
    <n v="0"/>
    <n v="0"/>
    <n v="0"/>
    <n v="0"/>
    <n v="61062743"/>
    <n v="7286"/>
    <n v="3991106"/>
    <n v="2.74"/>
    <n v="223.05"/>
    <n v="3690.45"/>
    <n v="3061.93"/>
    <n v="-301.38"/>
    <n v="-327.14"/>
    <n v="72.03"/>
    <n v="-69.3"/>
    <n v="2.73"/>
    <n v="0.15440000000000001"/>
    <n v="0"/>
    <n v="172561.5"/>
    <n v="185341414.19999999"/>
    <n v="11957.37"/>
    <n v="185530333.09999999"/>
    <n v="0"/>
    <n v="277188"/>
    <n v="539429"/>
    <s v="2.5"/>
    <s v="0.022"/>
    <s v="0.5272037"/>
    <s v="1216.26"/>
    <s v="2021912.15"/>
    <s v="110229488.48"/>
    <s v="286311753.67"/>
    <s v="579157873.25"/>
    <s v="977721027.55"/>
    <s v="222519137.54"/>
    <s v="0.4"/>
    <n v="3704"/>
    <n v="25507686.850000001"/>
  </r>
  <r>
    <x v="117"/>
    <s v="MA"/>
    <x v="3"/>
    <n v="1.597"/>
    <n v="160292259.07000002"/>
    <n v="218756.54"/>
    <n v="296849458"/>
    <n v="39256015.020000003"/>
    <n v="76177828.410000011"/>
    <n v="7005525.6500000004"/>
    <n v="10213529"/>
    <n v="10092894"/>
    <n v="33640481"/>
    <n v="42815783"/>
    <n v="44628468"/>
    <n v="3402185"/>
    <n v="47152724"/>
    <n v="1061309"/>
    <n v="10877759"/>
    <n v="80945895"/>
    <n v="22013203"/>
    <n v="1061309"/>
    <n v="10877759"/>
    <n v="80945895"/>
    <n v="22013203"/>
    <n v="218757"/>
    <n v="17.700560750099999"/>
    <n v="147.51"/>
    <n v="26076703082"/>
    <n v="22405400011"/>
    <n v="323602147"/>
    <n v="722189150"/>
    <n v="545"/>
    <n v="564375009000"/>
    <n v="12.42"/>
    <n v="0.42"/>
    <n v="0"/>
    <n v="0"/>
    <n v="0"/>
    <n v="0"/>
    <n v="5.9764991896272202"/>
    <n v="1.37"/>
    <n v="-4.6100000000000003"/>
    <n v="-2.2599999999999998"/>
    <n v="3.17"/>
    <n v="175.5"/>
    <n v="1014837"/>
    <n v="95401.93"/>
    <n v="133509341.59999999"/>
    <n v="16530.86"/>
    <n v="13771"/>
    <n v="377000000000"/>
    <n v="146800592"/>
    <n v="60122939"/>
    <n v="41.468921000000002"/>
    <n v="0"/>
    <n v="0"/>
    <n v="0"/>
    <n v="0"/>
    <n v="0"/>
    <n v="0"/>
    <n v="0"/>
    <n v="0"/>
    <n v="0"/>
    <n v="21616518"/>
    <n v="0"/>
    <n v="0"/>
    <n v="0"/>
    <n v="0"/>
    <n v="0"/>
    <n v="61062743"/>
    <n v="7286"/>
    <n v="3991106"/>
    <n v="2.74"/>
    <n v="223.05"/>
    <n v="3690.45"/>
    <n v="3061.93"/>
    <n v="-301.38"/>
    <n v="-327.14"/>
    <n v="72.03"/>
    <n v="-69.3"/>
    <n v="2.73"/>
    <n v="0.15440000000000001"/>
    <n v="0"/>
    <n v="172561.5"/>
    <n v="185341414.19999999"/>
    <n v="11957.37"/>
    <n v="185530333.09999999"/>
    <n v="0"/>
    <n v="277188"/>
    <n v="539429"/>
    <s v="2.5"/>
    <s v="0.022"/>
    <s v="0.5272037"/>
    <s v="1216.26"/>
    <s v="2021912.15"/>
    <s v="110229488.48"/>
    <s v="286311753.67"/>
    <s v="579157873.25"/>
    <s v="977721027.55"/>
    <s v="222519137.54"/>
    <s v="0.4"/>
    <n v="3704"/>
    <n v="31844314.57"/>
  </r>
  <r>
    <x v="118"/>
    <s v="MA"/>
    <x v="4"/>
    <n v="1.597"/>
    <n v="160292259.07000002"/>
    <n v="218756.54"/>
    <n v="296849458"/>
    <n v="39256015.020000003"/>
    <n v="76177828.410000011"/>
    <n v="7005525.6500000004"/>
    <n v="10213529"/>
    <n v="10092894"/>
    <n v="33640481"/>
    <n v="42815783"/>
    <n v="44628468"/>
    <n v="3402185"/>
    <n v="47152724"/>
    <n v="1061309"/>
    <n v="10877759"/>
    <n v="80945895"/>
    <n v="22013203"/>
    <n v="1061309"/>
    <n v="10877759"/>
    <n v="80945895"/>
    <n v="22013203"/>
    <n v="218757"/>
    <n v="17.700560750099999"/>
    <n v="147.51"/>
    <n v="26076703082"/>
    <n v="22405400011"/>
    <n v="323602147"/>
    <n v="722189150"/>
    <n v="545"/>
    <n v="564375009000"/>
    <n v="12.42"/>
    <n v="0.42"/>
    <n v="0"/>
    <n v="0"/>
    <n v="0"/>
    <n v="0"/>
    <n v="5.9764991896272202"/>
    <n v="1.37"/>
    <n v="-4.6100000000000003"/>
    <n v="-2.2599999999999998"/>
    <n v="3.17"/>
    <n v="175.5"/>
    <n v="1014837"/>
    <n v="95401.93"/>
    <n v="133509341.59999999"/>
    <n v="16530.86"/>
    <n v="13771"/>
    <n v="377000000000"/>
    <n v="146800592"/>
    <n v="60122939"/>
    <n v="41.468921000000002"/>
    <n v="0"/>
    <n v="0"/>
    <n v="0"/>
    <n v="0"/>
    <n v="0"/>
    <n v="0"/>
    <n v="0"/>
    <n v="0"/>
    <n v="0"/>
    <n v="21616518"/>
    <n v="0"/>
    <n v="0"/>
    <n v="0"/>
    <n v="0"/>
    <n v="0"/>
    <n v="61062743"/>
    <n v="7286"/>
    <n v="3991106"/>
    <n v="2.74"/>
    <n v="223.05"/>
    <n v="3690.45"/>
    <n v="3061.93"/>
    <n v="-301.38"/>
    <n v="-327.14"/>
    <n v="72.03"/>
    <n v="-69.3"/>
    <n v="2.73"/>
    <n v="0.15440000000000001"/>
    <n v="0"/>
    <n v="172561.5"/>
    <n v="185341414.19999999"/>
    <n v="11957.37"/>
    <n v="185530333.09999999"/>
    <n v="0"/>
    <n v="277188"/>
    <n v="539429"/>
    <s v="2.5"/>
    <s v="0.022"/>
    <s v="0.5272037"/>
    <s v="1216.26"/>
    <s v="2021912.15"/>
    <s v="110229488.48"/>
    <s v="286311753.67"/>
    <s v="579157873.25"/>
    <s v="977721027.55"/>
    <s v="222519137.54"/>
    <s v="0.4"/>
    <n v="3704"/>
    <n v="3434731.06"/>
  </r>
  <r>
    <x v="119"/>
    <s v="MA"/>
    <x v="5"/>
    <n v="1.597"/>
    <n v="160292259.07000002"/>
    <n v="218756.54"/>
    <n v="296849458"/>
    <n v="39256015.020000003"/>
    <n v="76177828.410000011"/>
    <n v="7005525.6500000004"/>
    <n v="10213529"/>
    <n v="10092894"/>
    <n v="33640481"/>
    <n v="42815783"/>
    <n v="44628468"/>
    <n v="3402185"/>
    <n v="47152724"/>
    <n v="1061309"/>
    <n v="10877759"/>
    <n v="80945895"/>
    <n v="22013203"/>
    <n v="1061309"/>
    <n v="10877759"/>
    <n v="80945895"/>
    <n v="22013203"/>
    <n v="218757"/>
    <n v="17.700560750099999"/>
    <n v="147.51"/>
    <n v="26076703082"/>
    <n v="22405400011"/>
    <n v="323602147"/>
    <n v="722189150"/>
    <n v="545"/>
    <n v="564375009000"/>
    <n v="12.42"/>
    <n v="0.42"/>
    <n v="0"/>
    <n v="0"/>
    <n v="0"/>
    <n v="0"/>
    <n v="5.9764991896272202"/>
    <n v="1.37"/>
    <n v="-4.6100000000000003"/>
    <n v="-2.2599999999999998"/>
    <n v="3.17"/>
    <n v="175.5"/>
    <n v="1014837"/>
    <n v="95401.93"/>
    <n v="133509341.59999999"/>
    <n v="16530.86"/>
    <n v="13771"/>
    <n v="377000000000"/>
    <n v="146800592"/>
    <n v="60122939"/>
    <n v="41.468921000000002"/>
    <n v="0"/>
    <n v="0"/>
    <n v="0"/>
    <n v="0"/>
    <n v="0"/>
    <n v="0"/>
    <n v="0"/>
    <n v="0"/>
    <n v="0"/>
    <n v="21616518"/>
    <n v="0"/>
    <n v="0"/>
    <n v="0"/>
    <n v="0"/>
    <n v="0"/>
    <n v="61062743"/>
    <n v="7286"/>
    <n v="3991106"/>
    <n v="2.74"/>
    <n v="223.05"/>
    <n v="3690.45"/>
    <n v="3061.93"/>
    <n v="-301.38"/>
    <n v="-327.14"/>
    <n v="72.03"/>
    <n v="-69.3"/>
    <n v="2.73"/>
    <n v="0.15440000000000001"/>
    <n v="0"/>
    <n v="172561.5"/>
    <n v="185341414.19999999"/>
    <n v="11957.37"/>
    <n v="185530333.09999999"/>
    <n v="0"/>
    <n v="277188"/>
    <n v="539429"/>
    <s v="2.5"/>
    <s v="0.022"/>
    <s v="0.5272037"/>
    <s v="1216.26"/>
    <s v="2021912.15"/>
    <s v="110229488.48"/>
    <s v="286311753.67"/>
    <s v="579157873.25"/>
    <s v="977721027.55"/>
    <s v="222519137.54"/>
    <s v="0.4"/>
    <n v="3704"/>
    <n v="1919037.9500000002"/>
  </r>
  <r>
    <x v="120"/>
    <s v="MA"/>
    <x v="0"/>
    <n v="1.7498"/>
    <n v="163545640.22000003"/>
    <n v="140497.42000000001"/>
    <n v="315600189"/>
    <n v="40958933.760000013"/>
    <n v="89749440.030000016"/>
    <n v="7021306.2699999996"/>
    <n v="7002813"/>
    <n v="6205004"/>
    <n v="33429811"/>
    <n v="38609938"/>
    <n v="53686521"/>
    <n v="3602298"/>
    <n v="48979688"/>
    <n v="839855"/>
    <n v="11191096"/>
    <n v="95297042"/>
    <n v="23618439"/>
    <n v="839855"/>
    <n v="11191096"/>
    <n v="95297042"/>
    <n v="23618439"/>
    <n v="140497"/>
    <n v="21.018183670399999"/>
    <n v="142.30000000000001"/>
    <n v="23191369933"/>
    <n v="20356258250"/>
    <n v="345676092"/>
    <n v="694349603"/>
    <n v="545"/>
    <n v="611919058400"/>
    <n v="11.91"/>
    <n v="0.45"/>
    <n v="0"/>
    <n v="0"/>
    <n v="0"/>
    <n v="0"/>
    <n v="6.0072815533980499"/>
    <n v="1.53"/>
    <n v="0.32"/>
    <n v="-2.2599999999999998"/>
    <n v="3.17"/>
    <n v="193.08"/>
    <n v="1014837"/>
    <n v="290353.28000000003"/>
    <n v="130094610.7"/>
    <n v="22703.91"/>
    <n v="11582"/>
    <n v="362000000000"/>
    <n v="183778094"/>
    <n v="79735271"/>
    <n v="41.468921000000002"/>
    <n v="0"/>
    <n v="0"/>
    <n v="0"/>
    <n v="0"/>
    <n v="0"/>
    <n v="0"/>
    <n v="0"/>
    <n v="0"/>
    <n v="0"/>
    <n v="27494706"/>
    <n v="0"/>
    <n v="0"/>
    <n v="0"/>
    <n v="0"/>
    <n v="0"/>
    <n v="68779975"/>
    <n v="3318900"/>
    <n v="4449242"/>
    <n v="2.74"/>
    <n v="223.05"/>
    <n v="3690.45"/>
    <n v="3061.93"/>
    <n v="-301.38"/>
    <n v="-327.14"/>
    <n v="72.03"/>
    <n v="-69.3"/>
    <n v="2.73"/>
    <n v="0.15440000000000001"/>
    <n v="0"/>
    <n v="101524.48"/>
    <n v="206865513.19999999"/>
    <n v="20779.560000000001"/>
    <n v="207015087.69999999"/>
    <n v="0"/>
    <n v="296849"/>
    <n v="538666"/>
    <s v="2.5"/>
    <s v="0.022"/>
    <s v="0.5272037"/>
    <s v="1167.7"/>
    <s v="1941175.58"/>
    <s v="105827936.69"/>
    <s v="274879095.97"/>
    <s v="556031635.37"/>
    <s v="938679843.61"/>
    <s v="213633770.11"/>
    <s v="0.4"/>
    <n v="3704"/>
    <n v="14757.54"/>
  </r>
  <r>
    <x v="121"/>
    <s v="MA"/>
    <x v="1"/>
    <n v="1.7498"/>
    <n v="163545640.22000003"/>
    <n v="140497.42000000001"/>
    <n v="315600189"/>
    <n v="40958933.760000013"/>
    <n v="89749440.030000016"/>
    <n v="7021306.2699999996"/>
    <n v="7002813"/>
    <n v="6205004"/>
    <n v="33429811"/>
    <n v="38609938"/>
    <n v="53686521"/>
    <n v="3602298"/>
    <n v="48979688"/>
    <n v="839855"/>
    <n v="11191096"/>
    <n v="95297042"/>
    <n v="23618439"/>
    <n v="839855"/>
    <n v="11191096"/>
    <n v="95297042"/>
    <n v="23618439"/>
    <n v="140497"/>
    <n v="21.018183670399999"/>
    <n v="142.30000000000001"/>
    <n v="23191369933"/>
    <n v="20356258250"/>
    <n v="345676092"/>
    <n v="694349603"/>
    <n v="545"/>
    <n v="611919058400"/>
    <n v="11.91"/>
    <n v="0.45"/>
    <n v="0"/>
    <n v="0"/>
    <n v="0"/>
    <n v="0"/>
    <n v="6.0072815533980499"/>
    <n v="1.53"/>
    <n v="0.32"/>
    <n v="-2.2599999999999998"/>
    <n v="3.17"/>
    <n v="193.08"/>
    <n v="1014837"/>
    <n v="290353.28000000003"/>
    <n v="130094610.7"/>
    <n v="22703.91"/>
    <n v="11582"/>
    <n v="362000000000"/>
    <n v="183778094"/>
    <n v="79735271"/>
    <n v="41.468921000000002"/>
    <n v="0"/>
    <n v="0"/>
    <n v="0"/>
    <n v="0"/>
    <n v="0"/>
    <n v="0"/>
    <n v="0"/>
    <n v="0"/>
    <n v="0"/>
    <n v="27494706"/>
    <n v="0"/>
    <n v="0"/>
    <n v="0"/>
    <n v="0"/>
    <n v="0"/>
    <n v="68779975"/>
    <n v="3318900"/>
    <n v="4449242"/>
    <n v="2.74"/>
    <n v="223.05"/>
    <n v="3690.45"/>
    <n v="3061.93"/>
    <n v="-301.38"/>
    <n v="-327.14"/>
    <n v="72.03"/>
    <n v="-69.3"/>
    <n v="2.73"/>
    <n v="0.15440000000000001"/>
    <n v="0"/>
    <n v="101524.48"/>
    <n v="206865513.19999999"/>
    <n v="20779.560000000001"/>
    <n v="207015087.69999999"/>
    <n v="0"/>
    <n v="296849"/>
    <n v="538666"/>
    <s v="2.5"/>
    <s v="0.022"/>
    <s v="0.5272037"/>
    <s v="1167.7"/>
    <s v="1941175.58"/>
    <s v="105827936.69"/>
    <s v="274879095.97"/>
    <s v="556031635.37"/>
    <s v="938679843.61"/>
    <s v="213633770.11"/>
    <s v="0.4"/>
    <n v="3704"/>
    <n v="381579.21"/>
  </r>
  <r>
    <x v="122"/>
    <s v="MA"/>
    <x v="2"/>
    <n v="1.7498"/>
    <n v="163545640.22000003"/>
    <n v="140497.42000000001"/>
    <n v="315600189"/>
    <n v="40958933.760000013"/>
    <n v="89749440.030000016"/>
    <n v="7021306.2699999996"/>
    <n v="7002813"/>
    <n v="6205004"/>
    <n v="33429811"/>
    <n v="38609938"/>
    <n v="53686521"/>
    <n v="3602298"/>
    <n v="48979688"/>
    <n v="839855"/>
    <n v="11191096"/>
    <n v="95297042"/>
    <n v="23618439"/>
    <n v="839855"/>
    <n v="11191096"/>
    <n v="95297042"/>
    <n v="23618439"/>
    <n v="140497"/>
    <n v="21.018183670399999"/>
    <n v="142.30000000000001"/>
    <n v="23191369933"/>
    <n v="20356258250"/>
    <n v="345676092"/>
    <n v="694349603"/>
    <n v="545"/>
    <n v="611919058400"/>
    <n v="11.91"/>
    <n v="0.45"/>
    <n v="0"/>
    <n v="0"/>
    <n v="0"/>
    <n v="0"/>
    <n v="6.0072815533980499"/>
    <n v="1.53"/>
    <n v="0.32"/>
    <n v="-2.2599999999999998"/>
    <n v="3.17"/>
    <n v="193.08"/>
    <n v="1014837"/>
    <n v="290353.28000000003"/>
    <n v="130094610.7"/>
    <n v="22703.91"/>
    <n v="11582"/>
    <n v="362000000000"/>
    <n v="183778094"/>
    <n v="79735271"/>
    <n v="41.468921000000002"/>
    <n v="0"/>
    <n v="0"/>
    <n v="0"/>
    <n v="0"/>
    <n v="0"/>
    <n v="0"/>
    <n v="0"/>
    <n v="0"/>
    <n v="0"/>
    <n v="27494706"/>
    <n v="0"/>
    <n v="0"/>
    <n v="0"/>
    <n v="0"/>
    <n v="0"/>
    <n v="68779975"/>
    <n v="3318900"/>
    <n v="4449242"/>
    <n v="2.74"/>
    <n v="223.05"/>
    <n v="3690.45"/>
    <n v="3061.93"/>
    <n v="-301.38"/>
    <n v="-327.14"/>
    <n v="72.03"/>
    <n v="-69.3"/>
    <n v="2.73"/>
    <n v="0.15440000000000001"/>
    <n v="0"/>
    <n v="101524.48"/>
    <n v="206865513.19999999"/>
    <n v="20779.560000000001"/>
    <n v="207015087.69999999"/>
    <n v="0"/>
    <n v="296849"/>
    <n v="538666"/>
    <s v="2.5"/>
    <s v="0.022"/>
    <s v="0.5272037"/>
    <s v="1167.7"/>
    <s v="1941175.58"/>
    <s v="105827936.69"/>
    <s v="274879095.97"/>
    <s v="556031635.37"/>
    <s v="938679843.61"/>
    <s v="213633770.11"/>
    <s v="0.4"/>
    <n v="3704"/>
    <n v="20262906.809999999"/>
  </r>
  <r>
    <x v="123"/>
    <s v="MA"/>
    <x v="3"/>
    <n v="1.7498"/>
    <n v="163545640.22000003"/>
    <n v="140497.42000000001"/>
    <n v="315600189"/>
    <n v="40958933.760000013"/>
    <n v="89749440.030000016"/>
    <n v="7021306.2699999996"/>
    <n v="7002813"/>
    <n v="6205004"/>
    <n v="33429811"/>
    <n v="38609938"/>
    <n v="53686521"/>
    <n v="3602298"/>
    <n v="48979688"/>
    <n v="839855"/>
    <n v="11191096"/>
    <n v="95297042"/>
    <n v="23618439"/>
    <n v="839855"/>
    <n v="11191096"/>
    <n v="95297042"/>
    <n v="23618439"/>
    <n v="140497"/>
    <n v="21.018183670399999"/>
    <n v="142.30000000000001"/>
    <n v="23191369933"/>
    <n v="20356258250"/>
    <n v="345676092"/>
    <n v="694349603"/>
    <n v="545"/>
    <n v="611919058400"/>
    <n v="11.91"/>
    <n v="0.45"/>
    <n v="0"/>
    <n v="0"/>
    <n v="0"/>
    <n v="0"/>
    <n v="6.0072815533980499"/>
    <n v="1.53"/>
    <n v="0.32"/>
    <n v="-2.2599999999999998"/>
    <n v="3.17"/>
    <n v="193.08"/>
    <n v="1014837"/>
    <n v="290353.28000000003"/>
    <n v="130094610.7"/>
    <n v="22703.91"/>
    <n v="11582"/>
    <n v="362000000000"/>
    <n v="183778094"/>
    <n v="79735271"/>
    <n v="41.468921000000002"/>
    <n v="0"/>
    <n v="0"/>
    <n v="0"/>
    <n v="0"/>
    <n v="0"/>
    <n v="0"/>
    <n v="0"/>
    <n v="0"/>
    <n v="0"/>
    <n v="27494706"/>
    <n v="0"/>
    <n v="0"/>
    <n v="0"/>
    <n v="0"/>
    <n v="0"/>
    <n v="68779975"/>
    <n v="3318900"/>
    <n v="4449242"/>
    <n v="2.74"/>
    <n v="223.05"/>
    <n v="3690.45"/>
    <n v="3061.93"/>
    <n v="-301.38"/>
    <n v="-327.14"/>
    <n v="72.03"/>
    <n v="-69.3"/>
    <n v="2.73"/>
    <n v="0.15440000000000001"/>
    <n v="0"/>
    <n v="101524.48"/>
    <n v="206865513.19999999"/>
    <n v="20779.560000000001"/>
    <n v="207015087.69999999"/>
    <n v="0"/>
    <n v="296849"/>
    <n v="538666"/>
    <s v="2.5"/>
    <s v="0.022"/>
    <s v="0.5272037"/>
    <s v="1167.7"/>
    <s v="1941175.58"/>
    <s v="105827936.69"/>
    <s v="274879095.97"/>
    <s v="556031635.37"/>
    <s v="938679843.61"/>
    <s v="213633770.11"/>
    <s v="0.4"/>
    <n v="3704"/>
    <n v="31383153.600000001"/>
  </r>
  <r>
    <x v="124"/>
    <s v="MA"/>
    <x v="4"/>
    <n v="1.7498"/>
    <n v="163545640.22000003"/>
    <n v="140497.42000000001"/>
    <n v="315600189"/>
    <n v="40958933.760000013"/>
    <n v="89749440.030000016"/>
    <n v="7021306.2699999996"/>
    <n v="7002813"/>
    <n v="6205004"/>
    <n v="33429811"/>
    <n v="38609938"/>
    <n v="53686521"/>
    <n v="3602298"/>
    <n v="48979688"/>
    <n v="839855"/>
    <n v="11191096"/>
    <n v="95297042"/>
    <n v="23618439"/>
    <n v="839855"/>
    <n v="11191096"/>
    <n v="95297042"/>
    <n v="23618439"/>
    <n v="140497"/>
    <n v="21.018183670399999"/>
    <n v="142.30000000000001"/>
    <n v="23191369933"/>
    <n v="20356258250"/>
    <n v="345676092"/>
    <n v="694349603"/>
    <n v="545"/>
    <n v="611919058400"/>
    <n v="11.91"/>
    <n v="0.45"/>
    <n v="0"/>
    <n v="0"/>
    <n v="0"/>
    <n v="0"/>
    <n v="6.0072815533980499"/>
    <n v="1.53"/>
    <n v="0.32"/>
    <n v="-2.2599999999999998"/>
    <n v="3.17"/>
    <n v="193.08"/>
    <n v="1014837"/>
    <n v="290353.28000000003"/>
    <n v="130094610.7"/>
    <n v="22703.91"/>
    <n v="11582"/>
    <n v="362000000000"/>
    <n v="183778094"/>
    <n v="79735271"/>
    <n v="41.468921000000002"/>
    <n v="0"/>
    <n v="0"/>
    <n v="0"/>
    <n v="0"/>
    <n v="0"/>
    <n v="0"/>
    <n v="0"/>
    <n v="0"/>
    <n v="0"/>
    <n v="27494706"/>
    <n v="0"/>
    <n v="0"/>
    <n v="0"/>
    <n v="0"/>
    <n v="0"/>
    <n v="68779975"/>
    <n v="3318900"/>
    <n v="4449242"/>
    <n v="2.74"/>
    <n v="223.05"/>
    <n v="3690.45"/>
    <n v="3061.93"/>
    <n v="-301.38"/>
    <n v="-327.14"/>
    <n v="72.03"/>
    <n v="-69.3"/>
    <n v="2.73"/>
    <n v="0.15440000000000001"/>
    <n v="0"/>
    <n v="101524.48"/>
    <n v="206865513.19999999"/>
    <n v="20779.560000000001"/>
    <n v="207015087.69999999"/>
    <n v="0"/>
    <n v="296849"/>
    <n v="538666"/>
    <s v="2.5"/>
    <s v="0.022"/>
    <s v="0.5272037"/>
    <s v="1167.7"/>
    <s v="1941175.58"/>
    <s v="105827936.69"/>
    <s v="274879095.97"/>
    <s v="556031635.37"/>
    <s v="938679843.61"/>
    <s v="213633770.11"/>
    <s v="0.4"/>
    <n v="3704"/>
    <n v="3329301.86"/>
  </r>
  <r>
    <x v="125"/>
    <s v="MA"/>
    <x v="5"/>
    <n v="1.7498"/>
    <n v="163545640.22000003"/>
    <n v="140497.42000000001"/>
    <n v="315600189"/>
    <n v="40958933.760000013"/>
    <n v="89749440.030000016"/>
    <n v="7021306.2699999996"/>
    <n v="7002813"/>
    <n v="6205004"/>
    <n v="33429811"/>
    <n v="38609938"/>
    <n v="53686521"/>
    <n v="3602298"/>
    <n v="48979688"/>
    <n v="839855"/>
    <n v="11191096"/>
    <n v="95297042"/>
    <n v="23618439"/>
    <n v="839855"/>
    <n v="11191096"/>
    <n v="95297042"/>
    <n v="23618439"/>
    <n v="140497"/>
    <n v="21.018183670399999"/>
    <n v="142.30000000000001"/>
    <n v="23191369933"/>
    <n v="20356258250"/>
    <n v="345676092"/>
    <n v="694349603"/>
    <n v="545"/>
    <n v="611919058400"/>
    <n v="11.91"/>
    <n v="0.45"/>
    <n v="0"/>
    <n v="0"/>
    <n v="0"/>
    <n v="0"/>
    <n v="6.0072815533980499"/>
    <n v="1.53"/>
    <n v="0.32"/>
    <n v="-2.2599999999999998"/>
    <n v="3.17"/>
    <n v="193.08"/>
    <n v="1014837"/>
    <n v="290353.28000000003"/>
    <n v="130094610.7"/>
    <n v="22703.91"/>
    <n v="11582"/>
    <n v="362000000000"/>
    <n v="183778094"/>
    <n v="79735271"/>
    <n v="41.468921000000002"/>
    <n v="0"/>
    <n v="0"/>
    <n v="0"/>
    <n v="0"/>
    <n v="0"/>
    <n v="0"/>
    <n v="0"/>
    <n v="0"/>
    <n v="0"/>
    <n v="27494706"/>
    <n v="0"/>
    <n v="0"/>
    <n v="0"/>
    <n v="0"/>
    <n v="0"/>
    <n v="68779975"/>
    <n v="3318900"/>
    <n v="4449242"/>
    <n v="2.74"/>
    <n v="223.05"/>
    <n v="3690.45"/>
    <n v="3061.93"/>
    <n v="-301.38"/>
    <n v="-327.14"/>
    <n v="72.03"/>
    <n v="-69.3"/>
    <n v="2.73"/>
    <n v="0.15440000000000001"/>
    <n v="0"/>
    <n v="101524.48"/>
    <n v="206865513.19999999"/>
    <n v="20779.560000000001"/>
    <n v="207015087.69999999"/>
    <n v="0"/>
    <n v="296849"/>
    <n v="538666"/>
    <s v="2.5"/>
    <s v="0.022"/>
    <s v="0.5272037"/>
    <s v="1167.7"/>
    <s v="1941175.58"/>
    <s v="105827936.69"/>
    <s v="274879095.97"/>
    <s v="556031635.37"/>
    <s v="938679843.61"/>
    <s v="213633770.11"/>
    <s v="0.4"/>
    <n v="3704"/>
    <n v="1224325.3500000001"/>
  </r>
  <r>
    <x v="126"/>
    <s v="MA"/>
    <x v="0"/>
    <n v="1.7726"/>
    <n v="159711535.72999999"/>
    <n v="33879.370000000003"/>
    <n v="305895677"/>
    <n v="40410204.849999994"/>
    <n v="84369701.820000023"/>
    <n v="6666760.2400000021"/>
    <n v="5021161"/>
    <n v="8356066"/>
    <n v="34100975"/>
    <n v="36884523"/>
    <n v="43260615"/>
    <n v="2763673"/>
    <n v="50644648"/>
    <n v="876197"/>
    <n v="9985589"/>
    <n v="89998695"/>
    <n v="28991477"/>
    <n v="876197"/>
    <n v="9985589"/>
    <n v="89998695"/>
    <n v="28991477"/>
    <n v="33219"/>
    <n v="9.1862670137000002"/>
    <n v="142.02000000000001"/>
    <n v="22056074475"/>
    <n v="19918996728"/>
    <n v="225699981"/>
    <n v="647947303"/>
    <n v="545"/>
    <n v="625600172800"/>
    <n v="11.7"/>
    <n v="0.32"/>
    <n v="0"/>
    <n v="0"/>
    <n v="0"/>
    <n v="0"/>
    <n v="5.7362770913510204"/>
    <n v="1.43"/>
    <n v="30.89"/>
    <n v="-2.2599999999999998"/>
    <n v="3.17"/>
    <n v="191.93"/>
    <n v="1014837"/>
    <n v="186569.05"/>
    <n v="143100871.30000001"/>
    <n v="12538.06"/>
    <n v="9403"/>
    <n v="378000000000"/>
    <n v="145921183"/>
    <n v="61724118"/>
    <n v="41.468921000000002"/>
    <n v="0"/>
    <n v="0"/>
    <n v="0"/>
    <n v="0"/>
    <n v="0"/>
    <n v="0"/>
    <n v="0"/>
    <n v="0"/>
    <n v="0"/>
    <n v="3599413"/>
    <n v="0"/>
    <n v="0"/>
    <n v="0"/>
    <n v="0"/>
    <n v="0"/>
    <n v="71536656"/>
    <n v="1404671"/>
    <n v="7656325"/>
    <n v="2.75"/>
    <n v="223.05"/>
    <n v="3690.45"/>
    <n v="3061.93"/>
    <n v="-301.38"/>
    <n v="-327.14"/>
    <n v="72.03"/>
    <n v="-69.3"/>
    <n v="2.73"/>
    <n v="0.15440000000000001"/>
    <n v="0"/>
    <n v="21092.87"/>
    <n v="195214427"/>
    <n v="11630.33"/>
    <n v="195247150.19999999"/>
    <n v="0"/>
    <n v="315600"/>
    <n v="430530"/>
    <s v="2.5"/>
    <s v="0.022"/>
    <s v="0.5272037"/>
    <s v="1221.82"/>
    <s v="2031151.56"/>
    <s v="110733197.54"/>
    <s v="287620095.27"/>
    <s v="581804416.13"/>
    <s v="982188860.5"/>
    <s v="223535969.85"/>
    <s v="0.4"/>
    <n v="3704"/>
    <n v="12553.53"/>
  </r>
  <r>
    <x v="127"/>
    <s v="MA"/>
    <x v="1"/>
    <n v="1.7726"/>
    <n v="159711535.72999999"/>
    <n v="33879.370000000003"/>
    <n v="305895677"/>
    <n v="40410204.849999994"/>
    <n v="84369701.820000023"/>
    <n v="6666760.2400000021"/>
    <n v="5021161"/>
    <n v="8356066"/>
    <n v="34100975"/>
    <n v="36884523"/>
    <n v="43260615"/>
    <n v="2763673"/>
    <n v="50644648"/>
    <n v="876197"/>
    <n v="9985589"/>
    <n v="89998695"/>
    <n v="28991477"/>
    <n v="876197"/>
    <n v="9985589"/>
    <n v="89998695"/>
    <n v="28991477"/>
    <n v="33219"/>
    <n v="9.1862670137000002"/>
    <n v="142.02000000000001"/>
    <n v="22056074475"/>
    <n v="19918996728"/>
    <n v="225699981"/>
    <n v="647947303"/>
    <n v="545"/>
    <n v="625600172800"/>
    <n v="11.7"/>
    <n v="0.32"/>
    <n v="0"/>
    <n v="0"/>
    <n v="0"/>
    <n v="0"/>
    <n v="5.7362770913510204"/>
    <n v="1.43"/>
    <n v="30.89"/>
    <n v="-2.2599999999999998"/>
    <n v="3.17"/>
    <n v="191.93"/>
    <n v="1014837"/>
    <n v="186569.05"/>
    <n v="143100871.30000001"/>
    <n v="12538.06"/>
    <n v="9403"/>
    <n v="378000000000"/>
    <n v="145921183"/>
    <n v="61724118"/>
    <n v="41.468921000000002"/>
    <n v="0"/>
    <n v="0"/>
    <n v="0"/>
    <n v="0"/>
    <n v="0"/>
    <n v="0"/>
    <n v="0"/>
    <n v="0"/>
    <n v="0"/>
    <n v="3599413"/>
    <n v="0"/>
    <n v="0"/>
    <n v="0"/>
    <n v="0"/>
    <n v="0"/>
    <n v="71536656"/>
    <n v="1404671"/>
    <n v="7656325"/>
    <n v="2.75"/>
    <n v="223.05"/>
    <n v="3690.45"/>
    <n v="3061.93"/>
    <n v="-301.38"/>
    <n v="-327.14"/>
    <n v="72.03"/>
    <n v="-69.3"/>
    <n v="2.73"/>
    <n v="0.15440000000000001"/>
    <n v="0"/>
    <n v="21092.87"/>
    <n v="195214427"/>
    <n v="11630.33"/>
    <n v="195247150.19999999"/>
    <n v="0"/>
    <n v="315600"/>
    <n v="430530"/>
    <s v="2.5"/>
    <s v="0.022"/>
    <s v="0.5272037"/>
    <s v="1221.82"/>
    <s v="2031151.56"/>
    <s v="110733197.54"/>
    <s v="287620095.27"/>
    <s v="581804416.13"/>
    <s v="982188860.5"/>
    <s v="223535969.85"/>
    <s v="0.4"/>
    <n v="3704"/>
    <n v="376212.94"/>
  </r>
  <r>
    <x v="128"/>
    <s v="MA"/>
    <x v="2"/>
    <n v="1.7726"/>
    <n v="159711535.72999999"/>
    <n v="33879.370000000003"/>
    <n v="305895677"/>
    <n v="40410204.849999994"/>
    <n v="84369701.820000023"/>
    <n v="6666760.2400000021"/>
    <n v="5021161"/>
    <n v="8356066"/>
    <n v="34100975"/>
    <n v="36884523"/>
    <n v="43260615"/>
    <n v="2763673"/>
    <n v="50644648"/>
    <n v="876197"/>
    <n v="9985589"/>
    <n v="89998695"/>
    <n v="28991477"/>
    <n v="876197"/>
    <n v="9985589"/>
    <n v="89998695"/>
    <n v="28991477"/>
    <n v="33219"/>
    <n v="9.1862670137000002"/>
    <n v="142.02000000000001"/>
    <n v="22056074475"/>
    <n v="19918996728"/>
    <n v="225699981"/>
    <n v="647947303"/>
    <n v="545"/>
    <n v="625600172800"/>
    <n v="11.7"/>
    <n v="0.32"/>
    <n v="0"/>
    <n v="0"/>
    <n v="0"/>
    <n v="0"/>
    <n v="5.7362770913510204"/>
    <n v="1.43"/>
    <n v="30.89"/>
    <n v="-2.2599999999999998"/>
    <n v="3.17"/>
    <n v="191.93"/>
    <n v="1014837"/>
    <n v="186569.05"/>
    <n v="143100871.30000001"/>
    <n v="12538.06"/>
    <n v="9403"/>
    <n v="378000000000"/>
    <n v="145921183"/>
    <n v="61724118"/>
    <n v="41.468921000000002"/>
    <n v="0"/>
    <n v="0"/>
    <n v="0"/>
    <n v="0"/>
    <n v="0"/>
    <n v="0"/>
    <n v="0"/>
    <n v="0"/>
    <n v="0"/>
    <n v="3599413"/>
    <n v="0"/>
    <n v="0"/>
    <n v="0"/>
    <n v="0"/>
    <n v="0"/>
    <n v="71536656"/>
    <n v="1404671"/>
    <n v="7656325"/>
    <n v="2.75"/>
    <n v="223.05"/>
    <n v="3690.45"/>
    <n v="3061.93"/>
    <n v="-301.38"/>
    <n v="-327.14"/>
    <n v="72.03"/>
    <n v="-69.3"/>
    <n v="2.73"/>
    <n v="0.15440000000000001"/>
    <n v="0"/>
    <n v="21092.87"/>
    <n v="195214427"/>
    <n v="11630.33"/>
    <n v="195247150.19999999"/>
    <n v="0"/>
    <n v="315600"/>
    <n v="430530"/>
    <s v="2.5"/>
    <s v="0.022"/>
    <s v="0.5272037"/>
    <s v="1221.82"/>
    <s v="2031151.56"/>
    <s v="110733197.54"/>
    <s v="287620095.27"/>
    <s v="581804416.13"/>
    <s v="982188860.5"/>
    <s v="223535969.85"/>
    <s v="0.4"/>
    <n v="3704"/>
    <n v="24634712.07"/>
  </r>
  <r>
    <x v="129"/>
    <s v="MA"/>
    <x v="3"/>
    <n v="1.7726"/>
    <n v="159711535.72999999"/>
    <n v="33879.370000000003"/>
    <n v="305895677"/>
    <n v="40410204.849999994"/>
    <n v="84369701.820000023"/>
    <n v="6666760.2400000021"/>
    <n v="5021161"/>
    <n v="8356066"/>
    <n v="34100975"/>
    <n v="36884523"/>
    <n v="43260615"/>
    <n v="2763673"/>
    <n v="50644648"/>
    <n v="876197"/>
    <n v="9985589"/>
    <n v="89998695"/>
    <n v="28991477"/>
    <n v="876197"/>
    <n v="9985589"/>
    <n v="89998695"/>
    <n v="28991477"/>
    <n v="33219"/>
    <n v="9.1862670137000002"/>
    <n v="142.02000000000001"/>
    <n v="22056074475"/>
    <n v="19918996728"/>
    <n v="225699981"/>
    <n v="647947303"/>
    <n v="545"/>
    <n v="625600172800"/>
    <n v="11.7"/>
    <n v="0.32"/>
    <n v="0"/>
    <n v="0"/>
    <n v="0"/>
    <n v="0"/>
    <n v="5.7362770913510204"/>
    <n v="1.43"/>
    <n v="30.89"/>
    <n v="-2.2599999999999998"/>
    <n v="3.17"/>
    <n v="191.93"/>
    <n v="1014837"/>
    <n v="186569.05"/>
    <n v="143100871.30000001"/>
    <n v="12538.06"/>
    <n v="9403"/>
    <n v="378000000000"/>
    <n v="145921183"/>
    <n v="61724118"/>
    <n v="41.468921000000002"/>
    <n v="0"/>
    <n v="0"/>
    <n v="0"/>
    <n v="0"/>
    <n v="0"/>
    <n v="0"/>
    <n v="0"/>
    <n v="0"/>
    <n v="0"/>
    <n v="3599413"/>
    <n v="0"/>
    <n v="0"/>
    <n v="0"/>
    <n v="0"/>
    <n v="0"/>
    <n v="71536656"/>
    <n v="1404671"/>
    <n v="7656325"/>
    <n v="2.75"/>
    <n v="223.05"/>
    <n v="3690.45"/>
    <n v="3061.93"/>
    <n v="-301.38"/>
    <n v="-327.14"/>
    <n v="72.03"/>
    <n v="-69.3"/>
    <n v="2.73"/>
    <n v="0.15440000000000001"/>
    <n v="0"/>
    <n v="21092.87"/>
    <n v="195214427"/>
    <n v="11630.33"/>
    <n v="195247150.19999999"/>
    <n v="0"/>
    <n v="315600"/>
    <n v="430530"/>
    <s v="2.5"/>
    <s v="0.022"/>
    <s v="0.5272037"/>
    <s v="1221.82"/>
    <s v="2031151.56"/>
    <s v="110733197.54"/>
    <s v="287620095.27"/>
    <s v="581804416.13"/>
    <s v="982188860.5"/>
    <s v="223535969.85"/>
    <s v="0.4"/>
    <n v="3704"/>
    <n v="30693727.739999998"/>
  </r>
  <r>
    <x v="130"/>
    <s v="MA"/>
    <x v="4"/>
    <n v="1.7726"/>
    <n v="159711535.72999999"/>
    <n v="33879.370000000003"/>
    <n v="305895677"/>
    <n v="40410204.849999994"/>
    <n v="84369701.820000023"/>
    <n v="6666760.2400000021"/>
    <n v="5021161"/>
    <n v="8356066"/>
    <n v="34100975"/>
    <n v="36884523"/>
    <n v="43260615"/>
    <n v="2763673"/>
    <n v="50644648"/>
    <n v="876197"/>
    <n v="9985589"/>
    <n v="89998695"/>
    <n v="28991477"/>
    <n v="876197"/>
    <n v="9985589"/>
    <n v="89998695"/>
    <n v="28991477"/>
    <n v="33219"/>
    <n v="9.1862670137000002"/>
    <n v="142.02000000000001"/>
    <n v="22056074475"/>
    <n v="19918996728"/>
    <n v="225699981"/>
    <n v="647947303"/>
    <n v="545"/>
    <n v="625600172800"/>
    <n v="11.7"/>
    <n v="0.32"/>
    <n v="0"/>
    <n v="0"/>
    <n v="0"/>
    <n v="0"/>
    <n v="5.7362770913510204"/>
    <n v="1.43"/>
    <n v="30.89"/>
    <n v="-2.2599999999999998"/>
    <n v="3.17"/>
    <n v="191.93"/>
    <n v="1014837"/>
    <n v="186569.05"/>
    <n v="143100871.30000001"/>
    <n v="12538.06"/>
    <n v="9403"/>
    <n v="378000000000"/>
    <n v="145921183"/>
    <n v="61724118"/>
    <n v="41.468921000000002"/>
    <n v="0"/>
    <n v="0"/>
    <n v="0"/>
    <n v="0"/>
    <n v="0"/>
    <n v="0"/>
    <n v="0"/>
    <n v="0"/>
    <n v="0"/>
    <n v="3599413"/>
    <n v="0"/>
    <n v="0"/>
    <n v="0"/>
    <n v="0"/>
    <n v="0"/>
    <n v="71536656"/>
    <n v="1404671"/>
    <n v="7656325"/>
    <n v="2.75"/>
    <n v="223.05"/>
    <n v="3690.45"/>
    <n v="3061.93"/>
    <n v="-301.38"/>
    <n v="-327.14"/>
    <n v="72.03"/>
    <n v="-69.3"/>
    <n v="2.73"/>
    <n v="0.15440000000000001"/>
    <n v="0"/>
    <n v="21092.87"/>
    <n v="195214427"/>
    <n v="11630.33"/>
    <n v="195247150.19999999"/>
    <n v="0"/>
    <n v="315600"/>
    <n v="430530"/>
    <s v="2.5"/>
    <s v="0.022"/>
    <s v="0.5272037"/>
    <s v="1221.82"/>
    <s v="2031151.56"/>
    <s v="110733197.54"/>
    <s v="287620095.27"/>
    <s v="581804416.13"/>
    <s v="982188860.5"/>
    <s v="223535969.85"/>
    <s v="0.4"/>
    <n v="3704"/>
    <n v="3446225.68"/>
  </r>
  <r>
    <x v="131"/>
    <s v="MA"/>
    <x v="5"/>
    <n v="1.7726"/>
    <n v="159711535.72999999"/>
    <n v="33879.370000000003"/>
    <n v="305895677"/>
    <n v="40410204.849999994"/>
    <n v="84369701.820000023"/>
    <n v="6666760.2400000021"/>
    <n v="5021161"/>
    <n v="8356066"/>
    <n v="34100975"/>
    <n v="36884523"/>
    <n v="43260615"/>
    <n v="2763673"/>
    <n v="50644648"/>
    <n v="876197"/>
    <n v="9985589"/>
    <n v="89998695"/>
    <n v="28991477"/>
    <n v="876197"/>
    <n v="9985589"/>
    <n v="89998695"/>
    <n v="28991477"/>
    <n v="33219"/>
    <n v="9.1862670137000002"/>
    <n v="142.02000000000001"/>
    <n v="22056074475"/>
    <n v="19918996728"/>
    <n v="225699981"/>
    <n v="647947303"/>
    <n v="545"/>
    <n v="625600172800"/>
    <n v="11.7"/>
    <n v="0.32"/>
    <n v="0"/>
    <n v="0"/>
    <n v="0"/>
    <n v="0"/>
    <n v="5.7362770913510204"/>
    <n v="1.43"/>
    <n v="30.89"/>
    <n v="-2.2599999999999998"/>
    <n v="3.17"/>
    <n v="191.93"/>
    <n v="1014837"/>
    <n v="186569.05"/>
    <n v="143100871.30000001"/>
    <n v="12538.06"/>
    <n v="9403"/>
    <n v="378000000000"/>
    <n v="145921183"/>
    <n v="61724118"/>
    <n v="41.468921000000002"/>
    <n v="0"/>
    <n v="0"/>
    <n v="0"/>
    <n v="0"/>
    <n v="0"/>
    <n v="0"/>
    <n v="0"/>
    <n v="0"/>
    <n v="0"/>
    <n v="3599413"/>
    <n v="0"/>
    <n v="0"/>
    <n v="0"/>
    <n v="0"/>
    <n v="0"/>
    <n v="71536656"/>
    <n v="1404671"/>
    <n v="7656325"/>
    <n v="2.75"/>
    <n v="223.05"/>
    <n v="3690.45"/>
    <n v="3061.93"/>
    <n v="-301.38"/>
    <n v="-327.14"/>
    <n v="72.03"/>
    <n v="-69.3"/>
    <n v="2.73"/>
    <n v="0.15440000000000001"/>
    <n v="0"/>
    <n v="21092.87"/>
    <n v="195214427"/>
    <n v="11630.33"/>
    <n v="195247150.19999999"/>
    <n v="0"/>
    <n v="315600"/>
    <n v="430530"/>
    <s v="2.5"/>
    <s v="0.022"/>
    <s v="0.5272037"/>
    <s v="1221.82"/>
    <s v="2031151.56"/>
    <s v="110733197.54"/>
    <s v="287620095.27"/>
    <s v="581804416.13"/>
    <s v="982188860.5"/>
    <s v="223535969.85"/>
    <s v="0.4"/>
    <n v="3704"/>
    <n v="923947.35999999987"/>
  </r>
  <r>
    <x v="132"/>
    <s v="MA"/>
    <x v="0"/>
    <n v="1.7905"/>
    <n v="160448084.11999997"/>
    <n v="528322.42000000004"/>
    <n v="312120959"/>
    <n v="38010350.359999999"/>
    <n v="92310768.679999992"/>
    <n v="6879147.0899999989"/>
    <n v="4889607"/>
    <n v="8291503"/>
    <n v="34251639"/>
    <n v="39449600"/>
    <n v="44422064"/>
    <n v="3407293"/>
    <n v="44230536"/>
    <n v="800063"/>
    <n v="10944354"/>
    <n v="96781556"/>
    <n v="29014029"/>
    <n v="800063"/>
    <n v="10944354"/>
    <n v="96781556"/>
    <n v="29014029"/>
    <n v="528322"/>
    <n v="7.8065907426000001"/>
    <n v="141.87"/>
    <n v="21666081911"/>
    <n v="21345663330"/>
    <n v="263750615"/>
    <n v="765070265"/>
    <n v="545"/>
    <n v="630386706500"/>
    <n v="11.4"/>
    <n v="0.56999999999999995"/>
    <n v="0"/>
    <n v="0"/>
    <n v="0"/>
    <n v="0"/>
    <n v="5.1819764382008797"/>
    <n v="1.52"/>
    <n v="13.45"/>
    <n v="-2.2599999999999998"/>
    <n v="3.17"/>
    <n v="201.43"/>
    <n v="1014837"/>
    <n v="307547.87"/>
    <n v="150128477.5"/>
    <n v="23551.57"/>
    <n v="10467"/>
    <n v="390000000000"/>
    <n v="137249977"/>
    <n v="33782021"/>
    <n v="41.468921000000002"/>
    <n v="0"/>
    <n v="0"/>
    <n v="0"/>
    <n v="0"/>
    <n v="0"/>
    <n v="0"/>
    <n v="0"/>
    <n v="0"/>
    <n v="0"/>
    <n v="35579138"/>
    <n v="0"/>
    <n v="0"/>
    <n v="0"/>
    <n v="0"/>
    <n v="0"/>
    <n v="63023436"/>
    <n v="1481219"/>
    <n v="3384163"/>
    <n v="2.75"/>
    <n v="225.22"/>
    <n v="3418.71"/>
    <n v="3016.48"/>
    <n v="-222.96"/>
    <n v="-179.27"/>
    <n v="-225.06"/>
    <n v="-45.61"/>
    <n v="-270.67"/>
    <n v="0.15440000000000001"/>
    <n v="0"/>
    <n v="28412.71"/>
    <n v="204982723.40000001"/>
    <n v="8922.48"/>
    <n v="205025100.80000001"/>
    <n v="0"/>
    <n v="305896"/>
    <n v="585387"/>
    <s v="2.5"/>
    <s v="0.022"/>
    <s v="0.5272037"/>
    <s v="1257.56"/>
    <s v="2090557.04"/>
    <s v="113971832.94"/>
    <s v="296032176.21"/>
    <s v="598820563.22"/>
    <s v="1010915129.41"/>
    <s v="230073769.91"/>
    <s v="0.4"/>
    <n v="3704"/>
    <n v="10925.2"/>
  </r>
  <r>
    <x v="133"/>
    <s v="MA"/>
    <x v="1"/>
    <n v="1.7905"/>
    <n v="160448084.11999997"/>
    <n v="528322.42000000004"/>
    <n v="312120959"/>
    <n v="38010350.359999999"/>
    <n v="92310768.679999992"/>
    <n v="6879147.0899999989"/>
    <n v="4889607"/>
    <n v="8291503"/>
    <n v="34251639"/>
    <n v="39449600"/>
    <n v="44422064"/>
    <n v="3407293"/>
    <n v="44230536"/>
    <n v="800063"/>
    <n v="10944354"/>
    <n v="96781556"/>
    <n v="29014029"/>
    <n v="800063"/>
    <n v="10944354"/>
    <n v="96781556"/>
    <n v="29014029"/>
    <n v="528322"/>
    <n v="7.8065907426000001"/>
    <n v="141.87"/>
    <n v="21666081911"/>
    <n v="21345663330"/>
    <n v="263750615"/>
    <n v="765070265"/>
    <n v="545"/>
    <n v="630386706500"/>
    <n v="11.4"/>
    <n v="0.56999999999999995"/>
    <n v="0"/>
    <n v="0"/>
    <n v="0"/>
    <n v="0"/>
    <n v="5.1819764382008797"/>
    <n v="1.52"/>
    <n v="13.45"/>
    <n v="-2.2599999999999998"/>
    <n v="3.17"/>
    <n v="201.43"/>
    <n v="1014837"/>
    <n v="307547.87"/>
    <n v="150128477.5"/>
    <n v="23551.57"/>
    <n v="10467"/>
    <n v="390000000000"/>
    <n v="137249977"/>
    <n v="33782021"/>
    <n v="41.468921000000002"/>
    <n v="0"/>
    <n v="0"/>
    <n v="0"/>
    <n v="0"/>
    <n v="0"/>
    <n v="0"/>
    <n v="0"/>
    <n v="0"/>
    <n v="0"/>
    <n v="35579138"/>
    <n v="0"/>
    <n v="0"/>
    <n v="0"/>
    <n v="0"/>
    <n v="0"/>
    <n v="63023436"/>
    <n v="1481219"/>
    <n v="3384163"/>
    <n v="2.75"/>
    <n v="225.22"/>
    <n v="3418.71"/>
    <n v="3016.48"/>
    <n v="-222.96"/>
    <n v="-179.27"/>
    <n v="-225.06"/>
    <n v="-45.61"/>
    <n v="-270.67"/>
    <n v="0.15440000000000001"/>
    <n v="0"/>
    <n v="28412.71"/>
    <n v="204982723.40000001"/>
    <n v="8922.48"/>
    <n v="205025100.80000001"/>
    <n v="0"/>
    <n v="305896"/>
    <n v="585387"/>
    <s v="2.5"/>
    <s v="0.022"/>
    <s v="0.5272037"/>
    <s v="1257.56"/>
    <s v="2090557.04"/>
    <s v="113971832.94"/>
    <s v="296032176.21"/>
    <s v="598820563.22"/>
    <s v="1010915129.41"/>
    <s v="230073769.91"/>
    <s v="0.4"/>
    <n v="3704"/>
    <n v="408175.3"/>
  </r>
  <r>
    <x v="134"/>
    <s v="MA"/>
    <x v="2"/>
    <n v="1.7905"/>
    <n v="160448084.11999997"/>
    <n v="528322.42000000004"/>
    <n v="312120959"/>
    <n v="38010350.359999999"/>
    <n v="92310768.679999992"/>
    <n v="6879147.0899999989"/>
    <n v="4889607"/>
    <n v="8291503"/>
    <n v="34251639"/>
    <n v="39449600"/>
    <n v="44422064"/>
    <n v="3407293"/>
    <n v="44230536"/>
    <n v="800063"/>
    <n v="10944354"/>
    <n v="96781556"/>
    <n v="29014029"/>
    <n v="800063"/>
    <n v="10944354"/>
    <n v="96781556"/>
    <n v="29014029"/>
    <n v="528322"/>
    <n v="7.8065907426000001"/>
    <n v="141.87"/>
    <n v="21666081911"/>
    <n v="21345663330"/>
    <n v="263750615"/>
    <n v="765070265"/>
    <n v="545"/>
    <n v="630386706500"/>
    <n v="11.4"/>
    <n v="0.56999999999999995"/>
    <n v="0"/>
    <n v="0"/>
    <n v="0"/>
    <n v="0"/>
    <n v="5.1819764382008797"/>
    <n v="1.52"/>
    <n v="13.45"/>
    <n v="-2.2599999999999998"/>
    <n v="3.17"/>
    <n v="201.43"/>
    <n v="1014837"/>
    <n v="307547.87"/>
    <n v="150128477.5"/>
    <n v="23551.57"/>
    <n v="10467"/>
    <n v="390000000000"/>
    <n v="137249977"/>
    <n v="33782021"/>
    <n v="41.468921000000002"/>
    <n v="0"/>
    <n v="0"/>
    <n v="0"/>
    <n v="0"/>
    <n v="0"/>
    <n v="0"/>
    <n v="0"/>
    <n v="0"/>
    <n v="0"/>
    <n v="35579138"/>
    <n v="0"/>
    <n v="0"/>
    <n v="0"/>
    <n v="0"/>
    <n v="0"/>
    <n v="63023436"/>
    <n v="1481219"/>
    <n v="3384163"/>
    <n v="2.75"/>
    <n v="225.22"/>
    <n v="3418.71"/>
    <n v="3016.48"/>
    <n v="-222.96"/>
    <n v="-179.27"/>
    <n v="-225.06"/>
    <n v="-45.61"/>
    <n v="-270.67"/>
    <n v="0.15440000000000001"/>
    <n v="0"/>
    <n v="28412.71"/>
    <n v="204982723.40000001"/>
    <n v="8922.48"/>
    <n v="205025100.80000001"/>
    <n v="0"/>
    <n v="305896"/>
    <n v="585387"/>
    <s v="2.5"/>
    <s v="0.022"/>
    <s v="0.5272037"/>
    <s v="1257.56"/>
    <s v="2090557.04"/>
    <s v="113971832.94"/>
    <s v="296032176.21"/>
    <s v="598820563.22"/>
    <s v="1010915129.41"/>
    <s v="230073769.91"/>
    <s v="0.4"/>
    <n v="3704"/>
    <n v="27966943.82"/>
  </r>
  <r>
    <x v="135"/>
    <s v="MA"/>
    <x v="3"/>
    <n v="1.7905"/>
    <n v="160448084.11999997"/>
    <n v="528322.42000000004"/>
    <n v="312120959"/>
    <n v="38010350.359999999"/>
    <n v="92310768.679999992"/>
    <n v="6879147.0899999989"/>
    <n v="4889607"/>
    <n v="8291503"/>
    <n v="34251639"/>
    <n v="39449600"/>
    <n v="44422064"/>
    <n v="3407293"/>
    <n v="44230536"/>
    <n v="800063"/>
    <n v="10944354"/>
    <n v="96781556"/>
    <n v="29014029"/>
    <n v="800063"/>
    <n v="10944354"/>
    <n v="96781556"/>
    <n v="29014029"/>
    <n v="528322"/>
    <n v="7.8065907426000001"/>
    <n v="141.87"/>
    <n v="21666081911"/>
    <n v="21345663330"/>
    <n v="263750615"/>
    <n v="765070265"/>
    <n v="545"/>
    <n v="630386706500"/>
    <n v="11.4"/>
    <n v="0.56999999999999995"/>
    <n v="0"/>
    <n v="0"/>
    <n v="0"/>
    <n v="0"/>
    <n v="5.1819764382008797"/>
    <n v="1.52"/>
    <n v="13.45"/>
    <n v="-2.2599999999999998"/>
    <n v="3.17"/>
    <n v="201.43"/>
    <n v="1014837"/>
    <n v="307547.87"/>
    <n v="150128477.5"/>
    <n v="23551.57"/>
    <n v="10467"/>
    <n v="390000000000"/>
    <n v="137249977"/>
    <n v="33782021"/>
    <n v="41.468921000000002"/>
    <n v="0"/>
    <n v="0"/>
    <n v="0"/>
    <n v="0"/>
    <n v="0"/>
    <n v="0"/>
    <n v="0"/>
    <n v="0"/>
    <n v="0"/>
    <n v="35579138"/>
    <n v="0"/>
    <n v="0"/>
    <n v="0"/>
    <n v="0"/>
    <n v="0"/>
    <n v="63023436"/>
    <n v="1481219"/>
    <n v="3384163"/>
    <n v="2.75"/>
    <n v="225.22"/>
    <n v="3418.71"/>
    <n v="3016.48"/>
    <n v="-222.96"/>
    <n v="-179.27"/>
    <n v="-225.06"/>
    <n v="-45.61"/>
    <n v="-270.67"/>
    <n v="0.15440000000000001"/>
    <n v="0"/>
    <n v="28412.71"/>
    <n v="204982723.40000001"/>
    <n v="8922.48"/>
    <n v="205025100.80000001"/>
    <n v="0"/>
    <n v="305896"/>
    <n v="585387"/>
    <s v="2.5"/>
    <s v="0.022"/>
    <s v="0.5272037"/>
    <s v="1257.56"/>
    <s v="2090557.04"/>
    <s v="113971832.94"/>
    <s v="296032176.21"/>
    <s v="598820563.22"/>
    <s v="1010915129.41"/>
    <s v="230073769.91"/>
    <s v="0.4"/>
    <n v="3704"/>
    <n v="30340389.079999998"/>
  </r>
  <r>
    <x v="136"/>
    <s v="MA"/>
    <x v="4"/>
    <n v="1.7905"/>
    <n v="160448084.11999997"/>
    <n v="528322.42000000004"/>
    <n v="312120959"/>
    <n v="38010350.359999999"/>
    <n v="92310768.679999992"/>
    <n v="6879147.0899999989"/>
    <n v="4889607"/>
    <n v="8291503"/>
    <n v="34251639"/>
    <n v="39449600"/>
    <n v="44422064"/>
    <n v="3407293"/>
    <n v="44230536"/>
    <n v="800063"/>
    <n v="10944354"/>
    <n v="96781556"/>
    <n v="29014029"/>
    <n v="800063"/>
    <n v="10944354"/>
    <n v="96781556"/>
    <n v="29014029"/>
    <n v="528322"/>
    <n v="7.8065907426000001"/>
    <n v="141.87"/>
    <n v="21666081911"/>
    <n v="21345663330"/>
    <n v="263750615"/>
    <n v="765070265"/>
    <n v="545"/>
    <n v="630386706500"/>
    <n v="11.4"/>
    <n v="0.56999999999999995"/>
    <n v="0"/>
    <n v="0"/>
    <n v="0"/>
    <n v="0"/>
    <n v="5.1819764382008797"/>
    <n v="1.52"/>
    <n v="13.45"/>
    <n v="-2.2599999999999998"/>
    <n v="3.17"/>
    <n v="201.43"/>
    <n v="1014837"/>
    <n v="307547.87"/>
    <n v="150128477.5"/>
    <n v="23551.57"/>
    <n v="10467"/>
    <n v="390000000000"/>
    <n v="137249977"/>
    <n v="33782021"/>
    <n v="41.468921000000002"/>
    <n v="0"/>
    <n v="0"/>
    <n v="0"/>
    <n v="0"/>
    <n v="0"/>
    <n v="0"/>
    <n v="0"/>
    <n v="0"/>
    <n v="0"/>
    <n v="35579138"/>
    <n v="0"/>
    <n v="0"/>
    <n v="0"/>
    <n v="0"/>
    <n v="0"/>
    <n v="63023436"/>
    <n v="1481219"/>
    <n v="3384163"/>
    <n v="2.75"/>
    <n v="225.22"/>
    <n v="3418.71"/>
    <n v="3016.48"/>
    <n v="-222.96"/>
    <n v="-179.27"/>
    <n v="-225.06"/>
    <n v="-45.61"/>
    <n v="-270.67"/>
    <n v="0.15440000000000001"/>
    <n v="0"/>
    <n v="28412.71"/>
    <n v="204982723.40000001"/>
    <n v="8922.48"/>
    <n v="205025100.80000001"/>
    <n v="0"/>
    <n v="305896"/>
    <n v="585387"/>
    <s v="2.5"/>
    <s v="0.022"/>
    <s v="0.5272037"/>
    <s v="1257.56"/>
    <s v="2090557.04"/>
    <s v="113971832.94"/>
    <s v="296032176.21"/>
    <s v="598820563.22"/>
    <s v="1010915129.41"/>
    <s v="230073769.91"/>
    <s v="0.4"/>
    <n v="3704"/>
    <n v="3319011.33"/>
  </r>
  <r>
    <x v="137"/>
    <s v="MA"/>
    <x v="5"/>
    <n v="1.7905"/>
    <n v="160448084.11999997"/>
    <n v="528322.42000000004"/>
    <n v="312120959"/>
    <n v="38010350.359999999"/>
    <n v="92310768.679999992"/>
    <n v="6879147.0899999989"/>
    <n v="4889607"/>
    <n v="8291503"/>
    <n v="34251639"/>
    <n v="39449600"/>
    <n v="44422064"/>
    <n v="3407293"/>
    <n v="44230536"/>
    <n v="800063"/>
    <n v="10944354"/>
    <n v="96781556"/>
    <n v="29014029"/>
    <n v="800063"/>
    <n v="10944354"/>
    <n v="96781556"/>
    <n v="29014029"/>
    <n v="528322"/>
    <n v="7.8065907426000001"/>
    <n v="141.87"/>
    <n v="21666081911"/>
    <n v="21345663330"/>
    <n v="263750615"/>
    <n v="765070265"/>
    <n v="545"/>
    <n v="630386706500"/>
    <n v="11.4"/>
    <n v="0.56999999999999995"/>
    <n v="0"/>
    <n v="0"/>
    <n v="0"/>
    <n v="0"/>
    <n v="5.1819764382008797"/>
    <n v="1.52"/>
    <n v="13.45"/>
    <n v="-2.2599999999999998"/>
    <n v="3.17"/>
    <n v="201.43"/>
    <n v="1014837"/>
    <n v="307547.87"/>
    <n v="150128477.5"/>
    <n v="23551.57"/>
    <n v="10467"/>
    <n v="390000000000"/>
    <n v="137249977"/>
    <n v="33782021"/>
    <n v="41.468921000000002"/>
    <n v="0"/>
    <n v="0"/>
    <n v="0"/>
    <n v="0"/>
    <n v="0"/>
    <n v="0"/>
    <n v="0"/>
    <n v="0"/>
    <n v="0"/>
    <n v="35579138"/>
    <n v="0"/>
    <n v="0"/>
    <n v="0"/>
    <n v="0"/>
    <n v="0"/>
    <n v="63023436"/>
    <n v="1481219"/>
    <n v="3384163"/>
    <n v="2.75"/>
    <n v="225.22"/>
    <n v="3418.71"/>
    <n v="3016.48"/>
    <n v="-222.96"/>
    <n v="-179.27"/>
    <n v="-225.06"/>
    <n v="-45.61"/>
    <n v="-270.67"/>
    <n v="0.15440000000000001"/>
    <n v="0"/>
    <n v="28412.71"/>
    <n v="204982723.40000001"/>
    <n v="8922.48"/>
    <n v="205025100.80000001"/>
    <n v="0"/>
    <n v="305896"/>
    <n v="585387"/>
    <s v="2.5"/>
    <s v="0.022"/>
    <s v="0.5272037"/>
    <s v="1257.56"/>
    <s v="2090557.04"/>
    <s v="113971832.94"/>
    <s v="296032176.21"/>
    <s v="598820563.22"/>
    <s v="1010915129.41"/>
    <s v="230073769.91"/>
    <s v="0.4"/>
    <n v="3704"/>
    <n v="879505.13000000012"/>
  </r>
  <r>
    <x v="138"/>
    <s v="MA"/>
    <x v="0"/>
    <n v="1.8369"/>
    <n v="171031680.72000003"/>
    <n v="71720.489999999991"/>
    <n v="324927753"/>
    <n v="42214837.489999995"/>
    <n v="90117973.280000001"/>
    <n v="7696859.0200000005"/>
    <n v="4536858"/>
    <n v="7140154"/>
    <n v="35076897"/>
    <n v="42417798"/>
    <n v="47798658"/>
    <n v="2971748"/>
    <n v="55275112"/>
    <n v="896911"/>
    <n v="10648267"/>
    <n v="94554876"/>
    <n v="28075612"/>
    <n v="896911"/>
    <n v="10648267"/>
    <n v="94554876"/>
    <n v="28075612"/>
    <n v="71720"/>
    <n v="7.4812412054999999"/>
    <n v="139.22999999999999"/>
    <n v="21999062581"/>
    <n v="18477262036"/>
    <n v="224392275"/>
    <n v="600532415"/>
    <n v="545"/>
    <n v="646610842800"/>
    <n v="10.9"/>
    <n v="0.51"/>
    <n v="0"/>
    <n v="0"/>
    <n v="0"/>
    <n v="0"/>
    <n v="4.7342837302397696"/>
    <n v="1.5"/>
    <n v="8.52"/>
    <n v="-2.4700000000000002"/>
    <n v="2.94"/>
    <n v="196.02"/>
    <n v="1014837"/>
    <n v="372289.95"/>
    <n v="157021686.30000001"/>
    <n v="15684.7"/>
    <n v="12705"/>
    <n v="392000000000"/>
    <n v="164377055"/>
    <n v="80463668"/>
    <n v="37.798032399999997"/>
    <n v="0"/>
    <n v="0"/>
    <n v="0"/>
    <n v="0"/>
    <n v="0"/>
    <n v="0"/>
    <n v="0"/>
    <n v="0"/>
    <n v="0"/>
    <n v="21266248"/>
    <n v="0"/>
    <n v="0"/>
    <n v="0"/>
    <n v="0"/>
    <n v="0"/>
    <n v="56594070"/>
    <n v="0"/>
    <n v="6053069"/>
    <n v="2.75"/>
    <n v="225.22"/>
    <n v="3418.71"/>
    <n v="3016.48"/>
    <n v="-222.96"/>
    <n v="-179.27"/>
    <n v="-225.06"/>
    <n v="-45.61"/>
    <n v="-270.67"/>
    <n v="0.15440000000000001"/>
    <n v="0"/>
    <n v="17753.73"/>
    <n v="208592689.30000001"/>
    <n v="11685.06"/>
    <n v="208622128.09999999"/>
    <n v="0"/>
    <n v="312121"/>
    <n v="597337"/>
    <s v="2.5"/>
    <s v="0.022"/>
    <s v="0.5272037"/>
    <s v="1264.12"/>
    <n v="2101474"/>
    <s v="114566997.8"/>
    <s v="297578066.5"/>
    <s v="601947624.95"/>
    <s v="1016194163.26"/>
    <s v="231275223.11"/>
    <s v="0.4"/>
    <n v="3704"/>
    <n v="10236.299999999999"/>
  </r>
  <r>
    <x v="139"/>
    <s v="MA"/>
    <x v="1"/>
    <n v="1.8369"/>
    <n v="171031680.72000003"/>
    <n v="71720.489999999991"/>
    <n v="324927753"/>
    <n v="42214837.489999995"/>
    <n v="90117973.280000001"/>
    <n v="7696859.0200000005"/>
    <n v="4536858"/>
    <n v="7140154"/>
    <n v="35076897"/>
    <n v="42417798"/>
    <n v="47798658"/>
    <n v="2971748"/>
    <n v="55275112"/>
    <n v="896911"/>
    <n v="10648267"/>
    <n v="94554876"/>
    <n v="28075612"/>
    <n v="896911"/>
    <n v="10648267"/>
    <n v="94554876"/>
    <n v="28075612"/>
    <n v="71720"/>
    <n v="7.4812412054999999"/>
    <n v="139.22999999999999"/>
    <n v="21999062581"/>
    <n v="18477262036"/>
    <n v="224392275"/>
    <n v="600532415"/>
    <n v="545"/>
    <n v="646610842800"/>
    <n v="10.9"/>
    <n v="0.51"/>
    <n v="0"/>
    <n v="0"/>
    <n v="0"/>
    <n v="0"/>
    <n v="4.7342837302397696"/>
    <n v="1.5"/>
    <n v="8.52"/>
    <n v="-2.4700000000000002"/>
    <n v="2.94"/>
    <n v="196.02"/>
    <n v="1014837"/>
    <n v="372289.95"/>
    <n v="157021686.30000001"/>
    <n v="15684.7"/>
    <n v="12705"/>
    <n v="392000000000"/>
    <n v="164377055"/>
    <n v="80463668"/>
    <n v="37.798032399999997"/>
    <n v="0"/>
    <n v="0"/>
    <n v="0"/>
    <n v="0"/>
    <n v="0"/>
    <n v="0"/>
    <n v="0"/>
    <n v="0"/>
    <n v="0"/>
    <n v="21266248"/>
    <n v="0"/>
    <n v="0"/>
    <n v="0"/>
    <n v="0"/>
    <n v="0"/>
    <n v="56594070"/>
    <n v="0"/>
    <n v="6053069"/>
    <n v="2.75"/>
    <n v="225.22"/>
    <n v="3418.71"/>
    <n v="3016.48"/>
    <n v="-222.96"/>
    <n v="-179.27"/>
    <n v="-225.06"/>
    <n v="-45.61"/>
    <n v="-270.67"/>
    <n v="0.15440000000000001"/>
    <n v="0"/>
    <n v="17753.73"/>
    <n v="208592689.30000001"/>
    <n v="11685.06"/>
    <n v="208622128.09999999"/>
    <n v="0"/>
    <n v="312121"/>
    <n v="597337"/>
    <s v="2.5"/>
    <s v="0.022"/>
    <s v="0.5272037"/>
    <s v="1264.12"/>
    <n v="2101474"/>
    <s v="114566997.8"/>
    <s v="297578066.5"/>
    <s v="601947624.95"/>
    <s v="1016194163.26"/>
    <s v="231275223.11"/>
    <s v="0.4"/>
    <n v="3704"/>
    <n v="416950.5"/>
  </r>
  <r>
    <x v="140"/>
    <s v="MA"/>
    <x v="2"/>
    <n v="1.8369"/>
    <n v="171031680.72000003"/>
    <n v="71720.489999999991"/>
    <n v="324927753"/>
    <n v="42214837.489999995"/>
    <n v="90117973.280000001"/>
    <n v="7696859.0200000005"/>
    <n v="4536858"/>
    <n v="7140154"/>
    <n v="35076897"/>
    <n v="42417798"/>
    <n v="47798658"/>
    <n v="2971748"/>
    <n v="55275112"/>
    <n v="896911"/>
    <n v="10648267"/>
    <n v="94554876"/>
    <n v="28075612"/>
    <n v="896911"/>
    <n v="10648267"/>
    <n v="94554876"/>
    <n v="28075612"/>
    <n v="71720"/>
    <n v="7.4812412054999999"/>
    <n v="139.22999999999999"/>
    <n v="21999062581"/>
    <n v="18477262036"/>
    <n v="224392275"/>
    <n v="600532415"/>
    <n v="545"/>
    <n v="646610842800"/>
    <n v="10.9"/>
    <n v="0.51"/>
    <n v="0"/>
    <n v="0"/>
    <n v="0"/>
    <n v="0"/>
    <n v="4.7342837302397696"/>
    <n v="1.5"/>
    <n v="8.52"/>
    <n v="-2.4700000000000002"/>
    <n v="2.94"/>
    <n v="196.02"/>
    <n v="1014837"/>
    <n v="372289.95"/>
    <n v="157021686.30000001"/>
    <n v="15684.7"/>
    <n v="12705"/>
    <n v="392000000000"/>
    <n v="164377055"/>
    <n v="80463668"/>
    <n v="37.798032399999997"/>
    <n v="0"/>
    <n v="0"/>
    <n v="0"/>
    <n v="0"/>
    <n v="0"/>
    <n v="0"/>
    <n v="0"/>
    <n v="0"/>
    <n v="0"/>
    <n v="21266248"/>
    <n v="0"/>
    <n v="0"/>
    <n v="0"/>
    <n v="0"/>
    <n v="0"/>
    <n v="56594070"/>
    <n v="0"/>
    <n v="6053069"/>
    <n v="2.75"/>
    <n v="225.22"/>
    <n v="3418.71"/>
    <n v="3016.48"/>
    <n v="-222.96"/>
    <n v="-179.27"/>
    <n v="-225.06"/>
    <n v="-45.61"/>
    <n v="-270.67"/>
    <n v="0.15440000000000001"/>
    <n v="0"/>
    <n v="17753.73"/>
    <n v="208592689.30000001"/>
    <n v="11685.06"/>
    <n v="208622128.09999999"/>
    <n v="0"/>
    <n v="312121"/>
    <n v="597337"/>
    <s v="2.5"/>
    <s v="0.022"/>
    <s v="0.5272037"/>
    <s v="1264.12"/>
    <n v="2101474"/>
    <s v="114566997.8"/>
    <s v="297578066.5"/>
    <s v="601947624.95"/>
    <s v="1016194163.26"/>
    <s v="231275223.11"/>
    <s v="0.4"/>
    <n v="3704"/>
    <n v="46729682.140000001"/>
  </r>
  <r>
    <x v="141"/>
    <s v="MA"/>
    <x v="3"/>
    <n v="1.8369"/>
    <n v="171031680.72000003"/>
    <n v="71720.489999999991"/>
    <n v="324927753"/>
    <n v="42214837.489999995"/>
    <n v="90117973.280000001"/>
    <n v="7696859.0200000005"/>
    <n v="4536858"/>
    <n v="7140154"/>
    <n v="35076897"/>
    <n v="42417798"/>
    <n v="47798658"/>
    <n v="2971748"/>
    <n v="55275112"/>
    <n v="896911"/>
    <n v="10648267"/>
    <n v="94554876"/>
    <n v="28075612"/>
    <n v="896911"/>
    <n v="10648267"/>
    <n v="94554876"/>
    <n v="28075612"/>
    <n v="71720"/>
    <n v="7.4812412054999999"/>
    <n v="139.22999999999999"/>
    <n v="21999062581"/>
    <n v="18477262036"/>
    <n v="224392275"/>
    <n v="600532415"/>
    <n v="545"/>
    <n v="646610842800"/>
    <n v="10.9"/>
    <n v="0.51"/>
    <n v="0"/>
    <n v="0"/>
    <n v="0"/>
    <n v="0"/>
    <n v="4.7342837302397696"/>
    <n v="1.5"/>
    <n v="8.52"/>
    <n v="-2.4700000000000002"/>
    <n v="2.94"/>
    <n v="196.02"/>
    <n v="1014837"/>
    <n v="372289.95"/>
    <n v="157021686.30000001"/>
    <n v="15684.7"/>
    <n v="12705"/>
    <n v="392000000000"/>
    <n v="164377055"/>
    <n v="80463668"/>
    <n v="37.798032399999997"/>
    <n v="0"/>
    <n v="0"/>
    <n v="0"/>
    <n v="0"/>
    <n v="0"/>
    <n v="0"/>
    <n v="0"/>
    <n v="0"/>
    <n v="0"/>
    <n v="21266248"/>
    <n v="0"/>
    <n v="0"/>
    <n v="0"/>
    <n v="0"/>
    <n v="0"/>
    <n v="56594070"/>
    <n v="0"/>
    <n v="6053069"/>
    <n v="2.75"/>
    <n v="225.22"/>
    <n v="3418.71"/>
    <n v="3016.48"/>
    <n v="-222.96"/>
    <n v="-179.27"/>
    <n v="-225.06"/>
    <n v="-45.61"/>
    <n v="-270.67"/>
    <n v="0.15440000000000001"/>
    <n v="0"/>
    <n v="17753.73"/>
    <n v="208592689.30000001"/>
    <n v="11685.06"/>
    <n v="208622128.09999999"/>
    <n v="0"/>
    <n v="312121"/>
    <n v="597337"/>
    <s v="2.5"/>
    <s v="0.022"/>
    <s v="0.5272037"/>
    <s v="1264.12"/>
    <n v="2101474"/>
    <s v="114566997.8"/>
    <s v="297578066.5"/>
    <s v="601947624.95"/>
    <s v="1016194163.26"/>
    <s v="231275223.11"/>
    <s v="0.4"/>
    <n v="3704"/>
    <n v="32067007.539999999"/>
  </r>
  <r>
    <x v="142"/>
    <s v="MA"/>
    <x v="4"/>
    <n v="1.8369"/>
    <n v="171031680.72000003"/>
    <n v="71720.489999999991"/>
    <n v="324927753"/>
    <n v="42214837.489999995"/>
    <n v="90117973.280000001"/>
    <n v="7696859.0200000005"/>
    <n v="4536858"/>
    <n v="7140154"/>
    <n v="35076897"/>
    <n v="42417798"/>
    <n v="47798658"/>
    <n v="2971748"/>
    <n v="55275112"/>
    <n v="896911"/>
    <n v="10648267"/>
    <n v="94554876"/>
    <n v="28075612"/>
    <n v="896911"/>
    <n v="10648267"/>
    <n v="94554876"/>
    <n v="28075612"/>
    <n v="71720"/>
    <n v="7.4812412054999999"/>
    <n v="139.22999999999999"/>
    <n v="21999062581"/>
    <n v="18477262036"/>
    <n v="224392275"/>
    <n v="600532415"/>
    <n v="545"/>
    <n v="646610842800"/>
    <n v="10.9"/>
    <n v="0.51"/>
    <n v="0"/>
    <n v="0"/>
    <n v="0"/>
    <n v="0"/>
    <n v="4.7342837302397696"/>
    <n v="1.5"/>
    <n v="8.52"/>
    <n v="-2.4700000000000002"/>
    <n v="2.94"/>
    <n v="196.02"/>
    <n v="1014837"/>
    <n v="372289.95"/>
    <n v="157021686.30000001"/>
    <n v="15684.7"/>
    <n v="12705"/>
    <n v="392000000000"/>
    <n v="164377055"/>
    <n v="80463668"/>
    <n v="37.798032399999997"/>
    <n v="0"/>
    <n v="0"/>
    <n v="0"/>
    <n v="0"/>
    <n v="0"/>
    <n v="0"/>
    <n v="0"/>
    <n v="0"/>
    <n v="0"/>
    <n v="21266248"/>
    <n v="0"/>
    <n v="0"/>
    <n v="0"/>
    <n v="0"/>
    <n v="0"/>
    <n v="56594070"/>
    <n v="0"/>
    <n v="6053069"/>
    <n v="2.75"/>
    <n v="225.22"/>
    <n v="3418.71"/>
    <n v="3016.48"/>
    <n v="-222.96"/>
    <n v="-179.27"/>
    <n v="-225.06"/>
    <n v="-45.61"/>
    <n v="-270.67"/>
    <n v="0.15440000000000001"/>
    <n v="0"/>
    <n v="17753.73"/>
    <n v="208592689.30000001"/>
    <n v="11685.06"/>
    <n v="208622128.09999999"/>
    <n v="0"/>
    <n v="312121"/>
    <n v="597337"/>
    <s v="2.5"/>
    <s v="0.022"/>
    <s v="0.5272037"/>
    <s v="1264.12"/>
    <n v="2101474"/>
    <s v="114566997.8"/>
    <s v="297578066.5"/>
    <s v="601947624.95"/>
    <s v="1016194163.26"/>
    <s v="231275223.11"/>
    <s v="0.4"/>
    <n v="3704"/>
    <n v="4226144.51"/>
  </r>
  <r>
    <x v="143"/>
    <s v="MA"/>
    <x v="5"/>
    <n v="1.8369"/>
    <n v="171031680.72000003"/>
    <n v="71720.489999999991"/>
    <n v="324927753"/>
    <n v="42214837.489999995"/>
    <n v="90117973.280000001"/>
    <n v="7696859.0200000005"/>
    <n v="4536858"/>
    <n v="7140154"/>
    <n v="35076897"/>
    <n v="42417798"/>
    <n v="47798658"/>
    <n v="2971748"/>
    <n v="55275112"/>
    <n v="896911"/>
    <n v="10648267"/>
    <n v="94554876"/>
    <n v="28075612"/>
    <n v="896911"/>
    <n v="10648267"/>
    <n v="94554876"/>
    <n v="28075612"/>
    <n v="71720"/>
    <n v="7.4812412054999999"/>
    <n v="139.22999999999999"/>
    <n v="21999062581"/>
    <n v="18477262036"/>
    <n v="224392275"/>
    <n v="600532415"/>
    <n v="545"/>
    <n v="646610842800"/>
    <n v="10.9"/>
    <n v="0.51"/>
    <n v="0"/>
    <n v="0"/>
    <n v="0"/>
    <n v="0"/>
    <n v="4.7342837302397696"/>
    <n v="1.5"/>
    <n v="8.52"/>
    <n v="-2.4700000000000002"/>
    <n v="2.94"/>
    <n v="196.02"/>
    <n v="1014837"/>
    <n v="372289.95"/>
    <n v="157021686.30000001"/>
    <n v="15684.7"/>
    <n v="12705"/>
    <n v="392000000000"/>
    <n v="164377055"/>
    <n v="80463668"/>
    <n v="37.798032399999997"/>
    <n v="0"/>
    <n v="0"/>
    <n v="0"/>
    <n v="0"/>
    <n v="0"/>
    <n v="0"/>
    <n v="0"/>
    <n v="0"/>
    <n v="0"/>
    <n v="21266248"/>
    <n v="0"/>
    <n v="0"/>
    <n v="0"/>
    <n v="0"/>
    <n v="0"/>
    <n v="56594070"/>
    <n v="0"/>
    <n v="6053069"/>
    <n v="2.75"/>
    <n v="225.22"/>
    <n v="3418.71"/>
    <n v="3016.48"/>
    <n v="-222.96"/>
    <n v="-179.27"/>
    <n v="-225.06"/>
    <n v="-45.61"/>
    <n v="-270.67"/>
    <n v="0.15440000000000001"/>
    <n v="0"/>
    <n v="17753.73"/>
    <n v="208592689.30000001"/>
    <n v="11685.06"/>
    <n v="208622128.09999999"/>
    <n v="0"/>
    <n v="312121"/>
    <n v="597337"/>
    <s v="2.5"/>
    <s v="0.022"/>
    <s v="0.5272037"/>
    <s v="1264.12"/>
    <n v="2101474"/>
    <s v="114566997.8"/>
    <s v="297578066.5"/>
    <s v="601947624.95"/>
    <s v="1016194163.26"/>
    <s v="231275223.11"/>
    <s v="0.4"/>
    <n v="3704"/>
    <n v="567371.80000000005"/>
  </r>
  <r>
    <x v="144"/>
    <s v="MA"/>
    <x v="0"/>
    <n v="1.7897000000000001"/>
    <n v="185074680.67000002"/>
    <n v="400846.02"/>
    <n v="331270199"/>
    <n v="40055723.999999993"/>
    <n v="81605726.86999999"/>
    <n v="8743004.4299999997"/>
    <n v="10753933"/>
    <n v="5963401"/>
    <n v="37202239"/>
    <n v="60046768"/>
    <n v="46332267"/>
    <n v="3430626"/>
    <n v="48678187"/>
    <n v="796335"/>
    <n v="10676857"/>
    <n v="87354048"/>
    <n v="30391742"/>
    <n v="796335"/>
    <n v="10676857"/>
    <n v="87354048"/>
    <n v="30391742"/>
    <n v="397729"/>
    <n v="8.4803065231999994"/>
    <n v="133.34"/>
    <n v="15949177033"/>
    <n v="17589407302"/>
    <n v="170404629"/>
    <n v="522529148"/>
    <n v="622"/>
    <n v="635477727500"/>
    <n v="10.7"/>
    <n v="0.51"/>
    <n v="0"/>
    <n v="0"/>
    <n v="0"/>
    <n v="0"/>
    <n v="5.4991816693944298"/>
    <n v="1.56"/>
    <n v="0.25994"/>
    <n v="-2.27"/>
    <n v="3.1"/>
    <n v="201.5"/>
    <n v="1027429"/>
    <n v="317695.90999999997"/>
    <n v="170177456"/>
    <n v="12664.27"/>
    <n v="9689"/>
    <n v="367000000000"/>
    <n v="127407370"/>
    <n v="78150398"/>
    <n v="40.653455200000003"/>
    <n v="0"/>
    <n v="0"/>
    <n v="0"/>
    <n v="0"/>
    <n v="0"/>
    <n v="0"/>
    <n v="0"/>
    <n v="0"/>
    <n v="0"/>
    <n v="1308653"/>
    <n v="0"/>
    <n v="0"/>
    <n v="0"/>
    <n v="0"/>
    <n v="0"/>
    <n v="40939454"/>
    <n v="0"/>
    <n v="7008865"/>
    <n v="2.74"/>
    <n v="225.22"/>
    <n v="3418.71"/>
    <n v="3016.48"/>
    <n v="-222.96"/>
    <n v="-179.27"/>
    <n v="-225.06"/>
    <n v="-45.61"/>
    <n v="-270.67"/>
    <n v="7.7299999999999994E-2"/>
    <n v="0"/>
    <n v="20247.45"/>
    <n v="204416163.59999999"/>
    <n v="21411.96"/>
    <n v="204457823.09999999"/>
    <n v="0"/>
    <n v="324928"/>
    <n v="809766"/>
    <s v="2.5"/>
    <s v="0.022"/>
    <s v="0.5269815"/>
    <s v="1132.27"/>
    <s v="1198552.83"/>
    <s v="124718415.69"/>
    <s v="240107282.68"/>
    <s v="577604585.8"/>
    <s v="943628837.01"/>
    <s v="185351695.23"/>
    <s v="0.4"/>
    <n v="3704"/>
    <n v="8124.76"/>
  </r>
  <r>
    <x v="145"/>
    <s v="MA"/>
    <x v="1"/>
    <n v="1.7897000000000001"/>
    <n v="185074680.67000002"/>
    <n v="400846.02"/>
    <n v="331270199"/>
    <n v="40055723.999999993"/>
    <n v="81605726.86999999"/>
    <n v="8743004.4299999997"/>
    <n v="10753933"/>
    <n v="5963401"/>
    <n v="37202239"/>
    <n v="60046768"/>
    <n v="46332267"/>
    <n v="3430626"/>
    <n v="48678187"/>
    <n v="796335"/>
    <n v="10676857"/>
    <n v="87354048"/>
    <n v="30391742"/>
    <n v="796335"/>
    <n v="10676857"/>
    <n v="87354048"/>
    <n v="30391742"/>
    <n v="397729"/>
    <n v="8.4803065231999994"/>
    <n v="133.34"/>
    <n v="15949177033"/>
    <n v="17589407302"/>
    <n v="170404629"/>
    <n v="522529148"/>
    <n v="622"/>
    <n v="635477727500"/>
    <n v="10.7"/>
    <n v="0.51"/>
    <n v="0"/>
    <n v="0"/>
    <n v="0"/>
    <n v="0"/>
    <n v="5.4991816693944298"/>
    <n v="1.56"/>
    <n v="0.25994"/>
    <n v="-2.27"/>
    <n v="3.1"/>
    <n v="201.5"/>
    <n v="1027429"/>
    <n v="317695.90999999997"/>
    <n v="170177456"/>
    <n v="12664.27"/>
    <n v="9689"/>
    <n v="367000000000"/>
    <n v="127407370"/>
    <n v="78150398"/>
    <n v="40.653455200000003"/>
    <n v="0"/>
    <n v="0"/>
    <n v="0"/>
    <n v="0"/>
    <n v="0"/>
    <n v="0"/>
    <n v="0"/>
    <n v="0"/>
    <n v="0"/>
    <n v="1308653"/>
    <n v="0"/>
    <n v="0"/>
    <n v="0"/>
    <n v="0"/>
    <n v="0"/>
    <n v="40939454"/>
    <n v="0"/>
    <n v="7008865"/>
    <n v="2.74"/>
    <n v="225.22"/>
    <n v="3418.71"/>
    <n v="3016.48"/>
    <n v="-222.96"/>
    <n v="-179.27"/>
    <n v="-225.06"/>
    <n v="-45.61"/>
    <n v="-270.67"/>
    <n v="7.7299999999999994E-2"/>
    <n v="0"/>
    <n v="20247.45"/>
    <n v="204416163.59999999"/>
    <n v="21411.96"/>
    <n v="204457823.09999999"/>
    <n v="0"/>
    <n v="324928"/>
    <n v="809766"/>
    <s v="2.5"/>
    <s v="0.022"/>
    <s v="0.5269815"/>
    <s v="1132.27"/>
    <s v="1198552.83"/>
    <s v="124718415.69"/>
    <s v="240107282.68"/>
    <s v="577604585.8"/>
    <s v="943628837.01"/>
    <s v="185351695.23"/>
    <s v="0.4"/>
    <n v="3704"/>
    <n v="426381.81"/>
  </r>
  <r>
    <x v="146"/>
    <s v="MA"/>
    <x v="2"/>
    <n v="1.7897000000000001"/>
    <n v="185074680.67000002"/>
    <n v="400846.02"/>
    <n v="331270199"/>
    <n v="40055723.999999993"/>
    <n v="81605726.86999999"/>
    <n v="8743004.4299999997"/>
    <n v="10753933"/>
    <n v="5963401"/>
    <n v="37202239"/>
    <n v="60046768"/>
    <n v="46332267"/>
    <n v="3430626"/>
    <n v="48678187"/>
    <n v="796335"/>
    <n v="10676857"/>
    <n v="87354048"/>
    <n v="30391742"/>
    <n v="796335"/>
    <n v="10676857"/>
    <n v="87354048"/>
    <n v="30391742"/>
    <n v="397729"/>
    <n v="8.4803065231999994"/>
    <n v="133.34"/>
    <n v="15949177033"/>
    <n v="17589407302"/>
    <n v="170404629"/>
    <n v="522529148"/>
    <n v="622"/>
    <n v="635477727500"/>
    <n v="10.7"/>
    <n v="0.51"/>
    <n v="0"/>
    <n v="0"/>
    <n v="0"/>
    <n v="0"/>
    <n v="5.4991816693944298"/>
    <n v="1.56"/>
    <n v="0.25994"/>
    <n v="-2.27"/>
    <n v="3.1"/>
    <n v="201.5"/>
    <n v="1027429"/>
    <n v="317695.90999999997"/>
    <n v="170177456"/>
    <n v="12664.27"/>
    <n v="9689"/>
    <n v="367000000000"/>
    <n v="127407370"/>
    <n v="78150398"/>
    <n v="40.653455200000003"/>
    <n v="0"/>
    <n v="0"/>
    <n v="0"/>
    <n v="0"/>
    <n v="0"/>
    <n v="0"/>
    <n v="0"/>
    <n v="0"/>
    <n v="0"/>
    <n v="1308653"/>
    <n v="0"/>
    <n v="0"/>
    <n v="0"/>
    <n v="0"/>
    <n v="0"/>
    <n v="40939454"/>
    <n v="0"/>
    <n v="7008865"/>
    <n v="2.74"/>
    <n v="225.22"/>
    <n v="3418.71"/>
    <n v="3016.48"/>
    <n v="-222.96"/>
    <n v="-179.27"/>
    <n v="-225.06"/>
    <n v="-45.61"/>
    <n v="-270.67"/>
    <n v="7.7299999999999994E-2"/>
    <n v="0"/>
    <n v="20247.45"/>
    <n v="204416163.59999999"/>
    <n v="21411.96"/>
    <n v="204457823.09999999"/>
    <n v="0"/>
    <n v="324928"/>
    <n v="809766"/>
    <s v="2.5"/>
    <s v="0.022"/>
    <s v="0.5269815"/>
    <s v="1132.27"/>
    <s v="1198552.83"/>
    <s v="124718415.69"/>
    <s v="240107282.68"/>
    <s v="577604585.8"/>
    <s v="943628837.01"/>
    <s v="185351695.23"/>
    <s v="0.4"/>
    <n v="3704"/>
    <n v="28385056.909999996"/>
  </r>
  <r>
    <x v="147"/>
    <s v="MA"/>
    <x v="3"/>
    <n v="1.7897000000000001"/>
    <n v="185074680.67000002"/>
    <n v="400846.02"/>
    <n v="331270199"/>
    <n v="40055723.999999993"/>
    <n v="81605726.86999999"/>
    <n v="8743004.4299999997"/>
    <n v="10753933"/>
    <n v="5963401"/>
    <n v="37202239"/>
    <n v="60046768"/>
    <n v="46332267"/>
    <n v="3430626"/>
    <n v="48678187"/>
    <n v="796335"/>
    <n v="10676857"/>
    <n v="87354048"/>
    <n v="30391742"/>
    <n v="796335"/>
    <n v="10676857"/>
    <n v="87354048"/>
    <n v="30391742"/>
    <n v="397729"/>
    <n v="8.4803065231999994"/>
    <n v="133.34"/>
    <n v="15949177033"/>
    <n v="17589407302"/>
    <n v="170404629"/>
    <n v="522529148"/>
    <n v="622"/>
    <n v="635477727500"/>
    <n v="10.7"/>
    <n v="0.51"/>
    <n v="0"/>
    <n v="0"/>
    <n v="0"/>
    <n v="0"/>
    <n v="5.4991816693944298"/>
    <n v="1.56"/>
    <n v="0.25994"/>
    <n v="-2.27"/>
    <n v="3.1"/>
    <n v="201.5"/>
    <n v="1027429"/>
    <n v="317695.90999999997"/>
    <n v="170177456"/>
    <n v="12664.27"/>
    <n v="9689"/>
    <n v="367000000000"/>
    <n v="127407370"/>
    <n v="78150398"/>
    <n v="40.653455200000003"/>
    <n v="0"/>
    <n v="0"/>
    <n v="0"/>
    <n v="0"/>
    <n v="0"/>
    <n v="0"/>
    <n v="0"/>
    <n v="0"/>
    <n v="0"/>
    <n v="1308653"/>
    <n v="0"/>
    <n v="0"/>
    <n v="0"/>
    <n v="0"/>
    <n v="0"/>
    <n v="40939454"/>
    <n v="0"/>
    <n v="7008865"/>
    <n v="2.74"/>
    <n v="225.22"/>
    <n v="3418.71"/>
    <n v="3016.48"/>
    <n v="-222.96"/>
    <n v="-179.27"/>
    <n v="-225.06"/>
    <n v="-45.61"/>
    <n v="-270.67"/>
    <n v="7.7299999999999994E-2"/>
    <n v="0"/>
    <n v="20247.45"/>
    <n v="204416163.59999999"/>
    <n v="21411.96"/>
    <n v="204457823.09999999"/>
    <n v="0"/>
    <n v="324928"/>
    <n v="809766"/>
    <s v="2.5"/>
    <s v="0.022"/>
    <s v="0.5269815"/>
    <s v="1132.27"/>
    <s v="1198552.83"/>
    <s v="124718415.69"/>
    <s v="240107282.68"/>
    <s v="577604585.8"/>
    <s v="943628837.01"/>
    <s v="185351695.23"/>
    <s v="0.4"/>
    <n v="3704"/>
    <n v="31686846.489999998"/>
  </r>
  <r>
    <x v="148"/>
    <s v="MA"/>
    <x v="4"/>
    <n v="1.7897000000000001"/>
    <n v="185074680.67000002"/>
    <n v="400846.02"/>
    <n v="331270199"/>
    <n v="40055723.999999993"/>
    <n v="81605726.86999999"/>
    <n v="8743004.4299999997"/>
    <n v="10753933"/>
    <n v="5963401"/>
    <n v="37202239"/>
    <n v="60046768"/>
    <n v="46332267"/>
    <n v="3430626"/>
    <n v="48678187"/>
    <n v="796335"/>
    <n v="10676857"/>
    <n v="87354048"/>
    <n v="30391742"/>
    <n v="796335"/>
    <n v="10676857"/>
    <n v="87354048"/>
    <n v="30391742"/>
    <n v="397729"/>
    <n v="8.4803065231999994"/>
    <n v="133.34"/>
    <n v="15949177033"/>
    <n v="17589407302"/>
    <n v="170404629"/>
    <n v="522529148"/>
    <n v="622"/>
    <n v="635477727500"/>
    <n v="10.7"/>
    <n v="0.51"/>
    <n v="0"/>
    <n v="0"/>
    <n v="0"/>
    <n v="0"/>
    <n v="5.4991816693944298"/>
    <n v="1.56"/>
    <n v="0.25994"/>
    <n v="-2.27"/>
    <n v="3.1"/>
    <n v="201.5"/>
    <n v="1027429"/>
    <n v="317695.90999999997"/>
    <n v="170177456"/>
    <n v="12664.27"/>
    <n v="9689"/>
    <n v="367000000000"/>
    <n v="127407370"/>
    <n v="78150398"/>
    <n v="40.653455200000003"/>
    <n v="0"/>
    <n v="0"/>
    <n v="0"/>
    <n v="0"/>
    <n v="0"/>
    <n v="0"/>
    <n v="0"/>
    <n v="0"/>
    <n v="0"/>
    <n v="1308653"/>
    <n v="0"/>
    <n v="0"/>
    <n v="0"/>
    <n v="0"/>
    <n v="0"/>
    <n v="40939454"/>
    <n v="0"/>
    <n v="7008865"/>
    <n v="2.74"/>
    <n v="225.22"/>
    <n v="3418.71"/>
    <n v="3016.48"/>
    <n v="-222.96"/>
    <n v="-179.27"/>
    <n v="-225.06"/>
    <n v="-45.61"/>
    <n v="-270.67"/>
    <n v="7.7299999999999994E-2"/>
    <n v="0"/>
    <n v="20247.45"/>
    <n v="204416163.59999999"/>
    <n v="21411.96"/>
    <n v="204457823.09999999"/>
    <n v="0"/>
    <n v="324928"/>
    <n v="809766"/>
    <s v="2.5"/>
    <s v="0.022"/>
    <s v="0.5269815"/>
    <s v="1132.27"/>
    <s v="1198552.83"/>
    <s v="124718415.69"/>
    <s v="240107282.68"/>
    <s v="577604585.8"/>
    <s v="943628837.01"/>
    <s v="185351695.23"/>
    <s v="0.4"/>
    <n v="3704"/>
    <n v="3072790.05"/>
  </r>
  <r>
    <x v="149"/>
    <s v="MA"/>
    <x v="5"/>
    <n v="1.7897000000000001"/>
    <n v="185074680.67000002"/>
    <n v="400846.02"/>
    <n v="331270199"/>
    <n v="40055723.999999993"/>
    <n v="81605726.86999999"/>
    <n v="8743004.4299999997"/>
    <n v="10753933"/>
    <n v="5963401"/>
    <n v="37202239"/>
    <n v="60046768"/>
    <n v="46332267"/>
    <n v="3430626"/>
    <n v="48678187"/>
    <n v="796335"/>
    <n v="10676857"/>
    <n v="87354048"/>
    <n v="30391742"/>
    <n v="796335"/>
    <n v="10676857"/>
    <n v="87354048"/>
    <n v="30391742"/>
    <n v="397729"/>
    <n v="8.4803065231999994"/>
    <n v="133.34"/>
    <n v="15949177033"/>
    <n v="17589407302"/>
    <n v="170404629"/>
    <n v="522529148"/>
    <n v="622"/>
    <n v="635477727500"/>
    <n v="10.7"/>
    <n v="0.51"/>
    <n v="0"/>
    <n v="0"/>
    <n v="0"/>
    <n v="0"/>
    <n v="5.4991816693944298"/>
    <n v="1.56"/>
    <n v="0.25994"/>
    <n v="-2.27"/>
    <n v="3.1"/>
    <n v="201.5"/>
    <n v="1027429"/>
    <n v="317695.90999999997"/>
    <n v="170177456"/>
    <n v="12664.27"/>
    <n v="9689"/>
    <n v="367000000000"/>
    <n v="127407370"/>
    <n v="78150398"/>
    <n v="40.653455200000003"/>
    <n v="0"/>
    <n v="0"/>
    <n v="0"/>
    <n v="0"/>
    <n v="0"/>
    <n v="0"/>
    <n v="0"/>
    <n v="0"/>
    <n v="0"/>
    <n v="1308653"/>
    <n v="0"/>
    <n v="0"/>
    <n v="0"/>
    <n v="0"/>
    <n v="0"/>
    <n v="40939454"/>
    <n v="0"/>
    <n v="7008865"/>
    <n v="2.74"/>
    <n v="225.22"/>
    <n v="3418.71"/>
    <n v="3016.48"/>
    <n v="-222.96"/>
    <n v="-179.27"/>
    <n v="-225.06"/>
    <n v="-45.61"/>
    <n v="-270.67"/>
    <n v="7.7299999999999994E-2"/>
    <n v="0"/>
    <n v="20247.45"/>
    <n v="204416163.59999999"/>
    <n v="21411.96"/>
    <n v="204457823.09999999"/>
    <n v="0"/>
    <n v="324928"/>
    <n v="809766"/>
    <s v="2.5"/>
    <s v="0.022"/>
    <s v="0.5269815"/>
    <s v="1132.27"/>
    <s v="1198552.83"/>
    <s v="124718415.69"/>
    <s v="240107282.68"/>
    <s v="577604585.8"/>
    <s v="943628837.01"/>
    <s v="185351695.23"/>
    <s v="0.4"/>
    <n v="3704"/>
    <n v="1756402"/>
  </r>
  <r>
    <x v="150"/>
    <s v="MA"/>
    <x v="0"/>
    <n v="1.7183999999999999"/>
    <n v="161285567.02000001"/>
    <n v="40402.18"/>
    <n v="290083865"/>
    <n v="34219447.800000012"/>
    <n v="78369771.460000008"/>
    <n v="671170.4"/>
    <n v="33520511"/>
    <n v="8443470"/>
    <n v="35515527"/>
    <n v="33169122"/>
    <n v="45993120"/>
    <n v="2600641"/>
    <n v="39612601"/>
    <n v="591420"/>
    <n v="10511734"/>
    <n v="86121566"/>
    <n v="27485390"/>
    <n v="591420"/>
    <n v="10511734"/>
    <n v="86121566"/>
    <n v="27485390"/>
    <n v="39274"/>
    <n v="13.219950431999999"/>
    <n v="135.35"/>
    <n v="17926499266"/>
    <n v="16476146495"/>
    <n v="181596697"/>
    <n v="741611665"/>
    <n v="622"/>
    <n v="612317472000"/>
    <n v="10.4"/>
    <n v="0.39"/>
    <n v="0"/>
    <n v="0"/>
    <n v="0"/>
    <n v="0"/>
    <n v="5.7456318569687097"/>
    <n v="1.45"/>
    <n v="-8.93"/>
    <n v="-2.19"/>
    <n v="3.12"/>
    <n v="203.24"/>
    <n v="1027429"/>
    <n v="380262.05"/>
    <n v="137894718.90000001"/>
    <n v="32020.880000000001"/>
    <n v="9314"/>
    <n v="367000000000"/>
    <n v="128217175"/>
    <n v="34827486"/>
    <n v="40.653455200000003"/>
    <n v="0"/>
    <n v="0"/>
    <n v="0"/>
    <n v="0"/>
    <n v="0"/>
    <n v="0"/>
    <n v="0"/>
    <n v="0"/>
    <n v="0"/>
    <n v="25661029"/>
    <n v="0"/>
    <n v="0"/>
    <n v="0"/>
    <n v="0"/>
    <n v="0"/>
    <n v="61591790"/>
    <n v="0"/>
    <n v="6136870"/>
    <n v="2.73"/>
    <n v="-11.16"/>
    <n v="3270.83"/>
    <n v="2738.24"/>
    <n v="-280.02999999999997"/>
    <n v="-252.56"/>
    <n v="392.39"/>
    <n v="-659.48"/>
    <n v="-267.08999999999997"/>
    <n v="7.7299999999999994E-2"/>
    <n v="0"/>
    <n v="29707.24"/>
    <n v="189655774.30000001"/>
    <n v="77283.009999999995"/>
    <n v="189762764.5"/>
    <n v="0"/>
    <n v="331270"/>
    <n v="643677"/>
    <s v="2.5"/>
    <s v="0.022"/>
    <s v="0.5269815"/>
    <s v="1132.15"/>
    <s v="1198428.48"/>
    <s v="124705475.68"/>
    <s v="240082370.63"/>
    <s v="577544657.12"/>
    <s v="943530931.91"/>
    <s v="185332464.29"/>
    <s v="0.4"/>
    <n v="3704"/>
    <n v="20813.57"/>
  </r>
  <r>
    <x v="151"/>
    <s v="MA"/>
    <x v="1"/>
    <n v="1.7183999999999999"/>
    <n v="161285567.02000001"/>
    <n v="40402.18"/>
    <n v="290083865"/>
    <n v="34219447.800000012"/>
    <n v="78369771.460000008"/>
    <n v="671170.4"/>
    <n v="33520511"/>
    <n v="8443470"/>
    <n v="35515527"/>
    <n v="33169122"/>
    <n v="45993120"/>
    <n v="2600641"/>
    <n v="39612601"/>
    <n v="591420"/>
    <n v="10511734"/>
    <n v="86121566"/>
    <n v="27485390"/>
    <n v="591420"/>
    <n v="10511734"/>
    <n v="86121566"/>
    <n v="27485390"/>
    <n v="39274"/>
    <n v="13.219950431999999"/>
    <n v="135.35"/>
    <n v="17926499266"/>
    <n v="16476146495"/>
    <n v="181596697"/>
    <n v="741611665"/>
    <n v="622"/>
    <n v="612317472000"/>
    <n v="10.4"/>
    <n v="0.39"/>
    <n v="0"/>
    <n v="0"/>
    <n v="0"/>
    <n v="0"/>
    <n v="5.7456318569687097"/>
    <n v="1.45"/>
    <n v="-8.93"/>
    <n v="-2.19"/>
    <n v="3.12"/>
    <n v="203.24"/>
    <n v="1027429"/>
    <n v="380262.05"/>
    <n v="137894718.90000001"/>
    <n v="32020.880000000001"/>
    <n v="9314"/>
    <n v="367000000000"/>
    <n v="128217175"/>
    <n v="34827486"/>
    <n v="40.653455200000003"/>
    <n v="0"/>
    <n v="0"/>
    <n v="0"/>
    <n v="0"/>
    <n v="0"/>
    <n v="0"/>
    <n v="0"/>
    <n v="0"/>
    <n v="0"/>
    <n v="25661029"/>
    <n v="0"/>
    <n v="0"/>
    <n v="0"/>
    <n v="0"/>
    <n v="0"/>
    <n v="61591790"/>
    <n v="0"/>
    <n v="6136870"/>
    <n v="2.73"/>
    <n v="-11.16"/>
    <n v="3270.83"/>
    <n v="2738.24"/>
    <n v="-280.02999999999997"/>
    <n v="-252.56"/>
    <n v="392.39"/>
    <n v="-659.48"/>
    <n v="-267.08999999999997"/>
    <n v="7.7299999999999994E-2"/>
    <n v="0"/>
    <n v="29707.24"/>
    <n v="189655774.30000001"/>
    <n v="77283.009999999995"/>
    <n v="189762764.5"/>
    <n v="0"/>
    <n v="331270"/>
    <n v="643677"/>
    <s v="2.5"/>
    <s v="0.022"/>
    <s v="0.5269815"/>
    <s v="1132.15"/>
    <s v="1198428.48"/>
    <s v="124705475.68"/>
    <s v="240082370.63"/>
    <s v="577544657.12"/>
    <s v="943530931.91"/>
    <s v="185332464.29"/>
    <s v="0.4"/>
    <n v="3704"/>
    <n v="456483.71"/>
  </r>
  <r>
    <x v="152"/>
    <s v="MA"/>
    <x v="2"/>
    <n v="1.7183999999999999"/>
    <n v="161285567.02000001"/>
    <n v="40402.18"/>
    <n v="290083865"/>
    <n v="34219447.800000012"/>
    <n v="78369771.460000008"/>
    <n v="671170.4"/>
    <n v="33520511"/>
    <n v="8443470"/>
    <n v="35515527"/>
    <n v="33169122"/>
    <n v="45993120"/>
    <n v="2600641"/>
    <n v="39612601"/>
    <n v="591420"/>
    <n v="10511734"/>
    <n v="86121566"/>
    <n v="27485390"/>
    <n v="591420"/>
    <n v="10511734"/>
    <n v="86121566"/>
    <n v="27485390"/>
    <n v="39274"/>
    <n v="13.219950431999999"/>
    <n v="135.35"/>
    <n v="17926499266"/>
    <n v="16476146495"/>
    <n v="181596697"/>
    <n v="741611665"/>
    <n v="622"/>
    <n v="612317472000"/>
    <n v="10.4"/>
    <n v="0.39"/>
    <n v="0"/>
    <n v="0"/>
    <n v="0"/>
    <n v="0"/>
    <n v="5.7456318569687097"/>
    <n v="1.45"/>
    <n v="-8.93"/>
    <n v="-2.19"/>
    <n v="3.12"/>
    <n v="203.24"/>
    <n v="1027429"/>
    <n v="380262.05"/>
    <n v="137894718.90000001"/>
    <n v="32020.880000000001"/>
    <n v="9314"/>
    <n v="367000000000"/>
    <n v="128217175"/>
    <n v="34827486"/>
    <n v="40.653455200000003"/>
    <n v="0"/>
    <n v="0"/>
    <n v="0"/>
    <n v="0"/>
    <n v="0"/>
    <n v="0"/>
    <n v="0"/>
    <n v="0"/>
    <n v="0"/>
    <n v="25661029"/>
    <n v="0"/>
    <n v="0"/>
    <n v="0"/>
    <n v="0"/>
    <n v="0"/>
    <n v="61591790"/>
    <n v="0"/>
    <n v="6136870"/>
    <n v="2.73"/>
    <n v="-11.16"/>
    <n v="3270.83"/>
    <n v="2738.24"/>
    <n v="-280.02999999999997"/>
    <n v="-252.56"/>
    <n v="392.39"/>
    <n v="-659.48"/>
    <n v="-267.08999999999997"/>
    <n v="7.7299999999999994E-2"/>
    <n v="0"/>
    <n v="29707.24"/>
    <n v="189655774.30000001"/>
    <n v="77283.009999999995"/>
    <n v="189762764.5"/>
    <n v="0"/>
    <n v="331270"/>
    <n v="643677"/>
    <s v="2.5"/>
    <s v="0.022"/>
    <s v="0.5269815"/>
    <s v="1132.15"/>
    <s v="1198428.48"/>
    <s v="124705475.68"/>
    <s v="240082370.63"/>
    <s v="577544657.12"/>
    <s v="943530931.91"/>
    <s v="185332464.29"/>
    <s v="0.4"/>
    <n v="3704"/>
    <n v="35807318.880000003"/>
  </r>
  <r>
    <x v="153"/>
    <s v="MA"/>
    <x v="3"/>
    <n v="1.7183999999999999"/>
    <n v="161285567.02000001"/>
    <n v="40402.18"/>
    <n v="290083865"/>
    <n v="34219447.800000012"/>
    <n v="78369771.460000008"/>
    <n v="671170.4"/>
    <n v="33520511"/>
    <n v="8443470"/>
    <n v="35515527"/>
    <n v="33169122"/>
    <n v="45993120"/>
    <n v="2600641"/>
    <n v="39612601"/>
    <n v="591420"/>
    <n v="10511734"/>
    <n v="86121566"/>
    <n v="27485390"/>
    <n v="591420"/>
    <n v="10511734"/>
    <n v="86121566"/>
    <n v="27485390"/>
    <n v="39274"/>
    <n v="13.219950431999999"/>
    <n v="135.35"/>
    <n v="17926499266"/>
    <n v="16476146495"/>
    <n v="181596697"/>
    <n v="741611665"/>
    <n v="622"/>
    <n v="612317472000"/>
    <n v="10.4"/>
    <n v="0.39"/>
    <n v="0"/>
    <n v="0"/>
    <n v="0"/>
    <n v="0"/>
    <n v="5.7456318569687097"/>
    <n v="1.45"/>
    <n v="-8.93"/>
    <n v="-2.19"/>
    <n v="3.12"/>
    <n v="203.24"/>
    <n v="1027429"/>
    <n v="380262.05"/>
    <n v="137894718.90000001"/>
    <n v="32020.880000000001"/>
    <n v="9314"/>
    <n v="367000000000"/>
    <n v="128217175"/>
    <n v="34827486"/>
    <n v="40.653455200000003"/>
    <n v="0"/>
    <n v="0"/>
    <n v="0"/>
    <n v="0"/>
    <n v="0"/>
    <n v="0"/>
    <n v="0"/>
    <n v="0"/>
    <n v="0"/>
    <n v="25661029"/>
    <n v="0"/>
    <n v="0"/>
    <n v="0"/>
    <n v="0"/>
    <n v="0"/>
    <n v="61591790"/>
    <n v="0"/>
    <n v="6136870"/>
    <n v="2.73"/>
    <n v="-11.16"/>
    <n v="3270.83"/>
    <n v="2738.24"/>
    <n v="-280.02999999999997"/>
    <n v="-252.56"/>
    <n v="392.39"/>
    <n v="-659.48"/>
    <n v="-267.08999999999997"/>
    <n v="7.7299999999999994E-2"/>
    <n v="0"/>
    <n v="29707.24"/>
    <n v="189655774.30000001"/>
    <n v="77283.009999999995"/>
    <n v="189762764.5"/>
    <n v="0"/>
    <n v="331270"/>
    <n v="643677"/>
    <s v="2.5"/>
    <s v="0.022"/>
    <s v="0.5269815"/>
    <s v="1132.15"/>
    <s v="1198428.48"/>
    <s v="124705475.68"/>
    <s v="240082370.63"/>
    <s v="577544657.12"/>
    <s v="943530931.91"/>
    <s v="185332464.29"/>
    <s v="0.4"/>
    <n v="3704"/>
    <n v="28184761.379999999"/>
  </r>
  <r>
    <x v="154"/>
    <s v="MA"/>
    <x v="4"/>
    <n v="1.7183999999999999"/>
    <n v="161285567.02000001"/>
    <n v="40402.18"/>
    <n v="290083865"/>
    <n v="34219447.800000012"/>
    <n v="78369771.460000008"/>
    <n v="671170.4"/>
    <n v="33520511"/>
    <n v="8443470"/>
    <n v="35515527"/>
    <n v="33169122"/>
    <n v="45993120"/>
    <n v="2600641"/>
    <n v="39612601"/>
    <n v="591420"/>
    <n v="10511734"/>
    <n v="86121566"/>
    <n v="27485390"/>
    <n v="591420"/>
    <n v="10511734"/>
    <n v="86121566"/>
    <n v="27485390"/>
    <n v="39274"/>
    <n v="13.219950431999999"/>
    <n v="135.35"/>
    <n v="17926499266"/>
    <n v="16476146495"/>
    <n v="181596697"/>
    <n v="741611665"/>
    <n v="622"/>
    <n v="612317472000"/>
    <n v="10.4"/>
    <n v="0.39"/>
    <n v="0"/>
    <n v="0"/>
    <n v="0"/>
    <n v="0"/>
    <n v="5.7456318569687097"/>
    <n v="1.45"/>
    <n v="-8.93"/>
    <n v="-2.19"/>
    <n v="3.12"/>
    <n v="203.24"/>
    <n v="1027429"/>
    <n v="380262.05"/>
    <n v="137894718.90000001"/>
    <n v="32020.880000000001"/>
    <n v="9314"/>
    <n v="367000000000"/>
    <n v="128217175"/>
    <n v="34827486"/>
    <n v="40.653455200000003"/>
    <n v="0"/>
    <n v="0"/>
    <n v="0"/>
    <n v="0"/>
    <n v="0"/>
    <n v="0"/>
    <n v="0"/>
    <n v="0"/>
    <n v="0"/>
    <n v="25661029"/>
    <n v="0"/>
    <n v="0"/>
    <n v="0"/>
    <n v="0"/>
    <n v="0"/>
    <n v="61591790"/>
    <n v="0"/>
    <n v="6136870"/>
    <n v="2.73"/>
    <n v="-11.16"/>
    <n v="3270.83"/>
    <n v="2738.24"/>
    <n v="-280.02999999999997"/>
    <n v="-252.56"/>
    <n v="392.39"/>
    <n v="-659.48"/>
    <n v="-267.08999999999997"/>
    <n v="7.7299999999999994E-2"/>
    <n v="0"/>
    <n v="29707.24"/>
    <n v="189655774.30000001"/>
    <n v="77283.009999999995"/>
    <n v="189762764.5"/>
    <n v="0"/>
    <n v="331270"/>
    <n v="643677"/>
    <s v="2.5"/>
    <s v="0.022"/>
    <s v="0.5269815"/>
    <s v="1132.15"/>
    <s v="1198428.48"/>
    <s v="124705475.68"/>
    <s v="240082370.63"/>
    <s v="577544657.12"/>
    <s v="943530931.91"/>
    <s v="185332464.29"/>
    <s v="0.4"/>
    <n v="3704"/>
    <n v="3293920.39"/>
  </r>
  <r>
    <x v="155"/>
    <s v="MA"/>
    <x v="5"/>
    <n v="1.7183999999999999"/>
    <n v="161285567.02000001"/>
    <n v="40402.18"/>
    <n v="290083865"/>
    <n v="34219447.800000012"/>
    <n v="78369771.460000008"/>
    <n v="671170.4"/>
    <n v="33520511"/>
    <n v="8443470"/>
    <n v="35515527"/>
    <n v="33169122"/>
    <n v="45993120"/>
    <n v="2600641"/>
    <n v="39612601"/>
    <n v="591420"/>
    <n v="10511734"/>
    <n v="86121566"/>
    <n v="27485390"/>
    <n v="591420"/>
    <n v="10511734"/>
    <n v="86121566"/>
    <n v="27485390"/>
    <n v="39274"/>
    <n v="13.219950431999999"/>
    <n v="135.35"/>
    <n v="17926499266"/>
    <n v="16476146495"/>
    <n v="181596697"/>
    <n v="741611665"/>
    <n v="622"/>
    <n v="612317472000"/>
    <n v="10.4"/>
    <n v="0.39"/>
    <n v="0"/>
    <n v="0"/>
    <n v="0"/>
    <n v="0"/>
    <n v="5.7456318569687097"/>
    <n v="1.45"/>
    <n v="-8.93"/>
    <n v="-2.19"/>
    <n v="3.12"/>
    <n v="203.24"/>
    <n v="1027429"/>
    <n v="380262.05"/>
    <n v="137894718.90000001"/>
    <n v="32020.880000000001"/>
    <n v="9314"/>
    <n v="367000000000"/>
    <n v="128217175"/>
    <n v="34827486"/>
    <n v="40.653455200000003"/>
    <n v="0"/>
    <n v="0"/>
    <n v="0"/>
    <n v="0"/>
    <n v="0"/>
    <n v="0"/>
    <n v="0"/>
    <n v="0"/>
    <n v="0"/>
    <n v="25661029"/>
    <n v="0"/>
    <n v="0"/>
    <n v="0"/>
    <n v="0"/>
    <n v="0"/>
    <n v="61591790"/>
    <n v="0"/>
    <n v="6136870"/>
    <n v="2.73"/>
    <n v="-11.16"/>
    <n v="3270.83"/>
    <n v="2738.24"/>
    <n v="-280.02999999999997"/>
    <n v="-252.56"/>
    <n v="392.39"/>
    <n v="-659.48"/>
    <n v="-267.08999999999997"/>
    <n v="7.7299999999999994E-2"/>
    <n v="0"/>
    <n v="29707.24"/>
    <n v="189655774.30000001"/>
    <n v="77283.009999999995"/>
    <n v="189762764.5"/>
    <n v="0"/>
    <n v="331270"/>
    <n v="643677"/>
    <s v="2.5"/>
    <s v="0.022"/>
    <s v="0.5269815"/>
    <s v="1132.15"/>
    <s v="1198428.48"/>
    <s v="124705475.68"/>
    <s v="240082370.63"/>
    <s v="577544657.12"/>
    <s v="943530931.91"/>
    <s v="185332464.29"/>
    <s v="0.4"/>
    <n v="3704"/>
    <n v="7443701.3399999999"/>
  </r>
  <r>
    <x v="156"/>
    <s v="MA"/>
    <x v="0"/>
    <n v="1.7952999999999999"/>
    <n v="162780771.29000002"/>
    <n v="32709.720000000005"/>
    <n v="309324223"/>
    <n v="35615379.519999996"/>
    <n v="84052279.420000002"/>
    <n v="10865510.08"/>
    <n v="60287029"/>
    <n v="6643540"/>
    <n v="33968937"/>
    <n v="41932779"/>
    <n v="41555755"/>
    <n v="2995068"/>
    <n v="50536014"/>
    <n v="916517"/>
    <n v="14280358"/>
    <n v="89371934"/>
    <n v="27090611"/>
    <n v="916517"/>
    <n v="14280358"/>
    <n v="89371934"/>
    <n v="27090611"/>
    <n v="32710"/>
    <n v="15.2514638463"/>
    <n v="146.35"/>
    <n v="20739368495"/>
    <n v="19033764217"/>
    <n v="259606341"/>
    <n v="595485868"/>
    <n v="622"/>
    <n v="655672284800"/>
    <n v="9.82"/>
    <n v="0.18"/>
    <n v="0"/>
    <n v="0"/>
    <n v="0"/>
    <n v="0"/>
    <n v="7.9998745609633701"/>
    <n v="1.21"/>
    <n v="-2.23"/>
    <n v="-2.2599999999999998"/>
    <n v="3.02"/>
    <n v="221.12"/>
    <n v="1027429"/>
    <n v="425499.85"/>
    <n v="128585500.90000001"/>
    <n v="15630.42"/>
    <n v="10811"/>
    <n v="393000000000"/>
    <n v="127004907"/>
    <n v="69324630"/>
    <n v="40.653455200000003"/>
    <n v="0"/>
    <n v="0"/>
    <n v="0"/>
    <n v="0"/>
    <n v="0"/>
    <n v="0"/>
    <n v="0"/>
    <n v="0"/>
    <n v="0"/>
    <n v="1933952"/>
    <n v="0"/>
    <n v="0"/>
    <n v="0"/>
    <n v="0"/>
    <n v="0"/>
    <n v="51428992"/>
    <n v="0"/>
    <n v="4317333"/>
    <n v="2.74"/>
    <n v="-11.16"/>
    <n v="3270.83"/>
    <n v="2738.24"/>
    <n v="-280.02999999999997"/>
    <n v="-252.56"/>
    <n v="392.39"/>
    <n v="-659.48"/>
    <n v="-267.08999999999997"/>
    <n v="7.7299999999999994E-2"/>
    <n v="0"/>
    <n v="8437.5499999999993"/>
    <n v="194548451.09999999"/>
    <n v="166005.53"/>
    <n v="194722894.09999999"/>
    <n v="0"/>
    <n v="290084"/>
    <n v="763843"/>
    <s v="2.5"/>
    <s v="0.022"/>
    <s v="0.5269815"/>
    <s v="1211.76"/>
    <s v="1282699.66"/>
    <s v="133474524.36"/>
    <s v="256964500.18"/>
    <s v="618156484.19"/>
    <s v="1009878208.38"/>
    <s v="198364685.95"/>
    <s v="0.4"/>
    <n v="3704"/>
    <n v="9878.11"/>
  </r>
  <r>
    <x v="157"/>
    <s v="MA"/>
    <x v="1"/>
    <n v="1.7952999999999999"/>
    <n v="162780771.29000002"/>
    <n v="32709.720000000005"/>
    <n v="309324223"/>
    <n v="35615379.519999996"/>
    <n v="84052279.420000002"/>
    <n v="10865510.08"/>
    <n v="60287029"/>
    <n v="6643540"/>
    <n v="33968937"/>
    <n v="41932779"/>
    <n v="41555755"/>
    <n v="2995068"/>
    <n v="50536014"/>
    <n v="916517"/>
    <n v="14280358"/>
    <n v="89371934"/>
    <n v="27090611"/>
    <n v="916517"/>
    <n v="14280358"/>
    <n v="89371934"/>
    <n v="27090611"/>
    <n v="32710"/>
    <n v="15.2514638463"/>
    <n v="146.35"/>
    <n v="20739368495"/>
    <n v="19033764217"/>
    <n v="259606341"/>
    <n v="595485868"/>
    <n v="622"/>
    <n v="655672284800"/>
    <n v="9.82"/>
    <n v="0.18"/>
    <n v="0"/>
    <n v="0"/>
    <n v="0"/>
    <n v="0"/>
    <n v="7.9998745609633701"/>
    <n v="1.21"/>
    <n v="-2.23"/>
    <n v="-2.2599999999999998"/>
    <n v="3.02"/>
    <n v="221.12"/>
    <n v="1027429"/>
    <n v="425499.85"/>
    <n v="128585500.90000001"/>
    <n v="15630.42"/>
    <n v="10811"/>
    <n v="393000000000"/>
    <n v="127004907"/>
    <n v="69324630"/>
    <n v="40.653455200000003"/>
    <n v="0"/>
    <n v="0"/>
    <n v="0"/>
    <n v="0"/>
    <n v="0"/>
    <n v="0"/>
    <n v="0"/>
    <n v="0"/>
    <n v="0"/>
    <n v="1933952"/>
    <n v="0"/>
    <n v="0"/>
    <n v="0"/>
    <n v="0"/>
    <n v="0"/>
    <n v="51428992"/>
    <n v="0"/>
    <n v="4317333"/>
    <n v="2.74"/>
    <n v="-11.16"/>
    <n v="3270.83"/>
    <n v="2738.24"/>
    <n v="-280.02999999999997"/>
    <n v="-252.56"/>
    <n v="392.39"/>
    <n v="-659.48"/>
    <n v="-267.08999999999997"/>
    <n v="7.7299999999999994E-2"/>
    <n v="0"/>
    <n v="8437.5499999999993"/>
    <n v="194548451.09999999"/>
    <n v="166005.53"/>
    <n v="194722894.09999999"/>
    <n v="0"/>
    <n v="290084"/>
    <n v="763843"/>
    <s v="2.5"/>
    <s v="0.022"/>
    <s v="0.5269815"/>
    <s v="1211.76"/>
    <s v="1282699.66"/>
    <s v="133474524.36"/>
    <s v="256964500.18"/>
    <s v="618156484.19"/>
    <s v="1009878208.38"/>
    <s v="198364685.95"/>
    <s v="0.4"/>
    <n v="3704"/>
    <n v="462930.37"/>
  </r>
  <r>
    <x v="158"/>
    <s v="MA"/>
    <x v="2"/>
    <n v="1.7952999999999999"/>
    <n v="162780771.29000002"/>
    <n v="32709.720000000005"/>
    <n v="309324223"/>
    <n v="35615379.519999996"/>
    <n v="84052279.420000002"/>
    <n v="10865510.08"/>
    <n v="60287029"/>
    <n v="6643540"/>
    <n v="33968937"/>
    <n v="41932779"/>
    <n v="41555755"/>
    <n v="2995068"/>
    <n v="50536014"/>
    <n v="916517"/>
    <n v="14280358"/>
    <n v="89371934"/>
    <n v="27090611"/>
    <n v="916517"/>
    <n v="14280358"/>
    <n v="89371934"/>
    <n v="27090611"/>
    <n v="32710"/>
    <n v="15.2514638463"/>
    <n v="146.35"/>
    <n v="20739368495"/>
    <n v="19033764217"/>
    <n v="259606341"/>
    <n v="595485868"/>
    <n v="622"/>
    <n v="655672284800"/>
    <n v="9.82"/>
    <n v="0.18"/>
    <n v="0"/>
    <n v="0"/>
    <n v="0"/>
    <n v="0"/>
    <n v="7.9998745609633701"/>
    <n v="1.21"/>
    <n v="-2.23"/>
    <n v="-2.2599999999999998"/>
    <n v="3.02"/>
    <n v="221.12"/>
    <n v="1027429"/>
    <n v="425499.85"/>
    <n v="128585500.90000001"/>
    <n v="15630.42"/>
    <n v="10811"/>
    <n v="393000000000"/>
    <n v="127004907"/>
    <n v="69324630"/>
    <n v="40.653455200000003"/>
    <n v="0"/>
    <n v="0"/>
    <n v="0"/>
    <n v="0"/>
    <n v="0"/>
    <n v="0"/>
    <n v="0"/>
    <n v="0"/>
    <n v="0"/>
    <n v="1933952"/>
    <n v="0"/>
    <n v="0"/>
    <n v="0"/>
    <n v="0"/>
    <n v="0"/>
    <n v="51428992"/>
    <n v="0"/>
    <n v="4317333"/>
    <n v="2.74"/>
    <n v="-11.16"/>
    <n v="3270.83"/>
    <n v="2738.24"/>
    <n v="-280.02999999999997"/>
    <n v="-252.56"/>
    <n v="392.39"/>
    <n v="-659.48"/>
    <n v="-267.08999999999997"/>
    <n v="7.7299999999999994E-2"/>
    <n v="0"/>
    <n v="8437.5499999999993"/>
    <n v="194548451.09999999"/>
    <n v="166005.53"/>
    <n v="194722894.09999999"/>
    <n v="0"/>
    <n v="290084"/>
    <n v="763843"/>
    <s v="2.5"/>
    <s v="0.022"/>
    <s v="0.5269815"/>
    <s v="1211.76"/>
    <s v="1282699.66"/>
    <s v="133474524.36"/>
    <s v="256964500.18"/>
    <s v="618156484.19"/>
    <s v="1009878208.38"/>
    <s v="198364685.95"/>
    <s v="0.4"/>
    <n v="3704"/>
    <n v="24514719.079999998"/>
  </r>
  <r>
    <x v="159"/>
    <s v="MA"/>
    <x v="3"/>
    <n v="1.7952999999999999"/>
    <n v="162780771.29000002"/>
    <n v="32709.720000000005"/>
    <n v="309324223"/>
    <n v="35615379.519999996"/>
    <n v="84052279.420000002"/>
    <n v="10865510.08"/>
    <n v="60287029"/>
    <n v="6643540"/>
    <n v="33968937"/>
    <n v="41932779"/>
    <n v="41555755"/>
    <n v="2995068"/>
    <n v="50536014"/>
    <n v="916517"/>
    <n v="14280358"/>
    <n v="89371934"/>
    <n v="27090611"/>
    <n v="916517"/>
    <n v="14280358"/>
    <n v="89371934"/>
    <n v="27090611"/>
    <n v="32710"/>
    <n v="15.2514638463"/>
    <n v="146.35"/>
    <n v="20739368495"/>
    <n v="19033764217"/>
    <n v="259606341"/>
    <n v="595485868"/>
    <n v="622"/>
    <n v="655672284800"/>
    <n v="9.82"/>
    <n v="0.18"/>
    <n v="0"/>
    <n v="0"/>
    <n v="0"/>
    <n v="0"/>
    <n v="7.9998745609633701"/>
    <n v="1.21"/>
    <n v="-2.23"/>
    <n v="-2.2599999999999998"/>
    <n v="3.02"/>
    <n v="221.12"/>
    <n v="1027429"/>
    <n v="425499.85"/>
    <n v="128585500.90000001"/>
    <n v="15630.42"/>
    <n v="10811"/>
    <n v="393000000000"/>
    <n v="127004907"/>
    <n v="69324630"/>
    <n v="40.653455200000003"/>
    <n v="0"/>
    <n v="0"/>
    <n v="0"/>
    <n v="0"/>
    <n v="0"/>
    <n v="0"/>
    <n v="0"/>
    <n v="0"/>
    <n v="0"/>
    <n v="1933952"/>
    <n v="0"/>
    <n v="0"/>
    <n v="0"/>
    <n v="0"/>
    <n v="0"/>
    <n v="51428992"/>
    <n v="0"/>
    <n v="4317333"/>
    <n v="2.74"/>
    <n v="-11.16"/>
    <n v="3270.83"/>
    <n v="2738.24"/>
    <n v="-280.02999999999997"/>
    <n v="-252.56"/>
    <n v="392.39"/>
    <n v="-659.48"/>
    <n v="-267.08999999999997"/>
    <n v="7.7299999999999994E-2"/>
    <n v="0"/>
    <n v="8437.5499999999993"/>
    <n v="194548451.09999999"/>
    <n v="166005.53"/>
    <n v="194722894.09999999"/>
    <n v="0"/>
    <n v="290084"/>
    <n v="763843"/>
    <s v="2.5"/>
    <s v="0.022"/>
    <s v="0.5269815"/>
    <s v="1211.76"/>
    <s v="1282699.66"/>
    <s v="133474524.36"/>
    <s v="256964500.18"/>
    <s v="618156484.19"/>
    <s v="1009878208.38"/>
    <s v="198364685.95"/>
    <s v="0.4"/>
    <n v="3704"/>
    <n v="29288662.77"/>
  </r>
  <r>
    <x v="160"/>
    <s v="MA"/>
    <x v="4"/>
    <n v="1.7952999999999999"/>
    <n v="162780771.29000002"/>
    <n v="32709.720000000005"/>
    <n v="309324223"/>
    <n v="35615379.519999996"/>
    <n v="84052279.420000002"/>
    <n v="10865510.08"/>
    <n v="60287029"/>
    <n v="6643540"/>
    <n v="33968937"/>
    <n v="41932779"/>
    <n v="41555755"/>
    <n v="2995068"/>
    <n v="50536014"/>
    <n v="916517"/>
    <n v="14280358"/>
    <n v="89371934"/>
    <n v="27090611"/>
    <n v="916517"/>
    <n v="14280358"/>
    <n v="89371934"/>
    <n v="27090611"/>
    <n v="32710"/>
    <n v="15.2514638463"/>
    <n v="146.35"/>
    <n v="20739368495"/>
    <n v="19033764217"/>
    <n v="259606341"/>
    <n v="595485868"/>
    <n v="622"/>
    <n v="655672284800"/>
    <n v="9.82"/>
    <n v="0.18"/>
    <n v="0"/>
    <n v="0"/>
    <n v="0"/>
    <n v="0"/>
    <n v="7.9998745609633701"/>
    <n v="1.21"/>
    <n v="-2.23"/>
    <n v="-2.2599999999999998"/>
    <n v="3.02"/>
    <n v="221.12"/>
    <n v="1027429"/>
    <n v="425499.85"/>
    <n v="128585500.90000001"/>
    <n v="15630.42"/>
    <n v="10811"/>
    <n v="393000000000"/>
    <n v="127004907"/>
    <n v="69324630"/>
    <n v="40.653455200000003"/>
    <n v="0"/>
    <n v="0"/>
    <n v="0"/>
    <n v="0"/>
    <n v="0"/>
    <n v="0"/>
    <n v="0"/>
    <n v="0"/>
    <n v="0"/>
    <n v="1933952"/>
    <n v="0"/>
    <n v="0"/>
    <n v="0"/>
    <n v="0"/>
    <n v="0"/>
    <n v="51428992"/>
    <n v="0"/>
    <n v="4317333"/>
    <n v="2.74"/>
    <n v="-11.16"/>
    <n v="3270.83"/>
    <n v="2738.24"/>
    <n v="-280.02999999999997"/>
    <n v="-252.56"/>
    <n v="392.39"/>
    <n v="-659.48"/>
    <n v="-267.08999999999997"/>
    <n v="7.7299999999999994E-2"/>
    <n v="0"/>
    <n v="8437.5499999999993"/>
    <n v="194548451.09999999"/>
    <n v="166005.53"/>
    <n v="194722894.09999999"/>
    <n v="0"/>
    <n v="290084"/>
    <n v="763843"/>
    <s v="2.5"/>
    <s v="0.022"/>
    <s v="0.5269815"/>
    <s v="1211.76"/>
    <s v="1282699.66"/>
    <s v="133474524.36"/>
    <s v="256964500.18"/>
    <s v="618156484.19"/>
    <s v="1009878208.38"/>
    <s v="198364685.95"/>
    <s v="0.4"/>
    <n v="3704"/>
    <n v="3171487.72"/>
  </r>
  <r>
    <x v="161"/>
    <s v="MA"/>
    <x v="5"/>
    <n v="1.7952999999999999"/>
    <n v="162780771.29000002"/>
    <n v="32709.720000000005"/>
    <n v="309324223"/>
    <n v="35615379.519999996"/>
    <n v="84052279.420000002"/>
    <n v="10865510.08"/>
    <n v="60287029"/>
    <n v="6643540"/>
    <n v="33968937"/>
    <n v="41932779"/>
    <n v="41555755"/>
    <n v="2995068"/>
    <n v="50536014"/>
    <n v="916517"/>
    <n v="14280358"/>
    <n v="89371934"/>
    <n v="27090611"/>
    <n v="916517"/>
    <n v="14280358"/>
    <n v="89371934"/>
    <n v="27090611"/>
    <n v="32710"/>
    <n v="15.2514638463"/>
    <n v="146.35"/>
    <n v="20739368495"/>
    <n v="19033764217"/>
    <n v="259606341"/>
    <n v="595485868"/>
    <n v="622"/>
    <n v="655672284800"/>
    <n v="9.82"/>
    <n v="0.18"/>
    <n v="0"/>
    <n v="0"/>
    <n v="0"/>
    <n v="0"/>
    <n v="7.9998745609633701"/>
    <n v="1.21"/>
    <n v="-2.23"/>
    <n v="-2.2599999999999998"/>
    <n v="3.02"/>
    <n v="221.12"/>
    <n v="1027429"/>
    <n v="425499.85"/>
    <n v="128585500.90000001"/>
    <n v="15630.42"/>
    <n v="10811"/>
    <n v="393000000000"/>
    <n v="127004907"/>
    <n v="69324630"/>
    <n v="40.653455200000003"/>
    <n v="0"/>
    <n v="0"/>
    <n v="0"/>
    <n v="0"/>
    <n v="0"/>
    <n v="0"/>
    <n v="0"/>
    <n v="0"/>
    <n v="0"/>
    <n v="1933952"/>
    <n v="0"/>
    <n v="0"/>
    <n v="0"/>
    <n v="0"/>
    <n v="0"/>
    <n v="51428992"/>
    <n v="0"/>
    <n v="4317333"/>
    <n v="2.74"/>
    <n v="-11.16"/>
    <n v="3270.83"/>
    <n v="2738.24"/>
    <n v="-280.02999999999997"/>
    <n v="-252.56"/>
    <n v="392.39"/>
    <n v="-659.48"/>
    <n v="-267.08999999999997"/>
    <n v="7.7299999999999994E-2"/>
    <n v="0"/>
    <n v="8437.5499999999993"/>
    <n v="194548451.09999999"/>
    <n v="166005.53"/>
    <n v="194722894.09999999"/>
    <n v="0"/>
    <n v="290084"/>
    <n v="763843"/>
    <s v="2.5"/>
    <s v="0.022"/>
    <s v="0.5269815"/>
    <s v="1211.76"/>
    <s v="1282699.66"/>
    <s v="133474524.36"/>
    <s v="256964500.18"/>
    <s v="618156484.19"/>
    <s v="1009878208.38"/>
    <s v="198364685.95"/>
    <s v="0.4"/>
    <n v="3704"/>
    <n v="13814083.98"/>
  </r>
  <r>
    <x v="162"/>
    <s v="MA"/>
    <x v="0"/>
    <n v="1.8548"/>
    <n v="156557316.47"/>
    <n v="63371.159999999996"/>
    <n v="289694560"/>
    <n v="41779595.639999993"/>
    <n v="70825958.50999999"/>
    <n v="6401479.5599999996"/>
    <n v="39717306"/>
    <n v="5322614"/>
    <n v="35165914"/>
    <n v="40223744"/>
    <n v="47174606"/>
    <n v="2841059"/>
    <n v="41656196"/>
    <n v="784600"/>
    <n v="15474160"/>
    <n v="73359047"/>
    <n v="27629508"/>
    <n v="784600"/>
    <n v="15474160"/>
    <n v="73359047"/>
    <n v="27629508"/>
    <n v="63112"/>
    <n v="14.9253452955"/>
    <n v="139.85"/>
    <n v="19461604595"/>
    <n v="18849751858"/>
    <n v="318905810"/>
    <n v="582255821"/>
    <n v="622"/>
    <n v="694199705600"/>
    <n v="9.35"/>
    <n v="0.64"/>
    <n v="0"/>
    <n v="0"/>
    <n v="0"/>
    <n v="0"/>
    <n v="7.8169744760323701"/>
    <n v="1.64"/>
    <n v="24.84"/>
    <n v="-2.27"/>
    <n v="2.91"/>
    <n v="226.14"/>
    <n v="1027429"/>
    <n v="395160.98"/>
    <n v="108207185.7"/>
    <n v="17069.060000000001"/>
    <n v="9111"/>
    <n v="382000000000"/>
    <n v="178266541"/>
    <n v="83996099"/>
    <n v="40.653455200000003"/>
    <n v="0"/>
    <n v="0"/>
    <n v="0"/>
    <n v="0"/>
    <n v="0"/>
    <n v="0"/>
    <n v="0"/>
    <n v="0"/>
    <n v="0"/>
    <n v="22984402"/>
    <n v="0"/>
    <n v="0"/>
    <n v="0"/>
    <n v="0"/>
    <n v="0"/>
    <n v="59799608"/>
    <n v="0"/>
    <n v="11486432"/>
    <n v="2.74"/>
    <n v="-11.16"/>
    <n v="3270.83"/>
    <n v="2738.24"/>
    <n v="-280.02999999999997"/>
    <n v="-252.56"/>
    <n v="392.39"/>
    <n v="-659.48"/>
    <n v="-267.08999999999997"/>
    <n v="7.7299999999999994E-2"/>
    <n v="0"/>
    <n v="10070.790000000001"/>
    <n v="168603582.09999999"/>
    <n v="95360.42"/>
    <n v="168713813.30000001"/>
    <n v="0"/>
    <n v="309324"/>
    <n v="519586"/>
    <s v="2.5"/>
    <s v="0.022"/>
    <s v="0.5269815"/>
    <s v="1177.22"/>
    <s v="1246140.11"/>
    <s v="129670228.79"/>
    <n v="249640489"/>
    <s v="600537766.44"/>
    <s v="981094624.34"/>
    <s v="192710888.72"/>
    <s v="0.4"/>
    <n v="3704"/>
    <n v="11094.89"/>
  </r>
  <r>
    <x v="163"/>
    <s v="MA"/>
    <x v="1"/>
    <n v="1.8548"/>
    <n v="156557316.47"/>
    <n v="63371.159999999996"/>
    <n v="289694560"/>
    <n v="41779595.639999993"/>
    <n v="70825958.50999999"/>
    <n v="6401479.5599999996"/>
    <n v="39717306"/>
    <n v="5322614"/>
    <n v="35165914"/>
    <n v="40223744"/>
    <n v="47174606"/>
    <n v="2841059"/>
    <n v="41656196"/>
    <n v="784600"/>
    <n v="15474160"/>
    <n v="73359047"/>
    <n v="27629508"/>
    <n v="784600"/>
    <n v="15474160"/>
    <n v="73359047"/>
    <n v="27629508"/>
    <n v="63112"/>
    <n v="14.9253452955"/>
    <n v="139.85"/>
    <n v="19461604595"/>
    <n v="18849751858"/>
    <n v="318905810"/>
    <n v="582255821"/>
    <n v="622"/>
    <n v="694199705600"/>
    <n v="9.35"/>
    <n v="0.64"/>
    <n v="0"/>
    <n v="0"/>
    <n v="0"/>
    <n v="0"/>
    <n v="7.8169744760323701"/>
    <n v="1.64"/>
    <n v="24.84"/>
    <n v="-2.27"/>
    <n v="2.91"/>
    <n v="226.14"/>
    <n v="1027429"/>
    <n v="395160.98"/>
    <n v="108207185.7"/>
    <n v="17069.060000000001"/>
    <n v="9111"/>
    <n v="382000000000"/>
    <n v="178266541"/>
    <n v="83996099"/>
    <n v="40.653455200000003"/>
    <n v="0"/>
    <n v="0"/>
    <n v="0"/>
    <n v="0"/>
    <n v="0"/>
    <n v="0"/>
    <n v="0"/>
    <n v="0"/>
    <n v="0"/>
    <n v="22984402"/>
    <n v="0"/>
    <n v="0"/>
    <n v="0"/>
    <n v="0"/>
    <n v="0"/>
    <n v="59799608"/>
    <n v="0"/>
    <n v="11486432"/>
    <n v="2.74"/>
    <n v="-11.16"/>
    <n v="3270.83"/>
    <n v="2738.24"/>
    <n v="-280.02999999999997"/>
    <n v="-252.56"/>
    <n v="392.39"/>
    <n v="-659.48"/>
    <n v="-267.08999999999997"/>
    <n v="7.7299999999999994E-2"/>
    <n v="0"/>
    <n v="10070.790000000001"/>
    <n v="168603582.09999999"/>
    <n v="95360.42"/>
    <n v="168713813.30000001"/>
    <n v="0"/>
    <n v="309324"/>
    <n v="519586"/>
    <s v="2.5"/>
    <s v="0.022"/>
    <s v="0.5269815"/>
    <s v="1177.22"/>
    <s v="1246140.11"/>
    <s v="129670228.79"/>
    <n v="249640489"/>
    <s v="600537766.44"/>
    <s v="981094624.34"/>
    <s v="192710888.72"/>
    <s v="0.4"/>
    <n v="3704"/>
    <n v="430676.49"/>
  </r>
  <r>
    <x v="164"/>
    <s v="MA"/>
    <x v="2"/>
    <n v="1.8548"/>
    <n v="156557316.47"/>
    <n v="63371.159999999996"/>
    <n v="289694560"/>
    <n v="41779595.639999993"/>
    <n v="70825958.50999999"/>
    <n v="6401479.5599999996"/>
    <n v="39717306"/>
    <n v="5322614"/>
    <n v="35165914"/>
    <n v="40223744"/>
    <n v="47174606"/>
    <n v="2841059"/>
    <n v="41656196"/>
    <n v="784600"/>
    <n v="15474160"/>
    <n v="73359047"/>
    <n v="27629508"/>
    <n v="784600"/>
    <n v="15474160"/>
    <n v="73359047"/>
    <n v="27629508"/>
    <n v="63112"/>
    <n v="14.9253452955"/>
    <n v="139.85"/>
    <n v="19461604595"/>
    <n v="18849751858"/>
    <n v="318905810"/>
    <n v="582255821"/>
    <n v="622"/>
    <n v="694199705600"/>
    <n v="9.35"/>
    <n v="0.64"/>
    <n v="0"/>
    <n v="0"/>
    <n v="0"/>
    <n v="0"/>
    <n v="7.8169744760323701"/>
    <n v="1.64"/>
    <n v="24.84"/>
    <n v="-2.27"/>
    <n v="2.91"/>
    <n v="226.14"/>
    <n v="1027429"/>
    <n v="395160.98"/>
    <n v="108207185.7"/>
    <n v="17069.060000000001"/>
    <n v="9111"/>
    <n v="382000000000"/>
    <n v="178266541"/>
    <n v="83996099"/>
    <n v="40.653455200000003"/>
    <n v="0"/>
    <n v="0"/>
    <n v="0"/>
    <n v="0"/>
    <n v="0"/>
    <n v="0"/>
    <n v="0"/>
    <n v="0"/>
    <n v="0"/>
    <n v="22984402"/>
    <n v="0"/>
    <n v="0"/>
    <n v="0"/>
    <n v="0"/>
    <n v="0"/>
    <n v="59799608"/>
    <n v="0"/>
    <n v="11486432"/>
    <n v="2.74"/>
    <n v="-11.16"/>
    <n v="3270.83"/>
    <n v="2738.24"/>
    <n v="-280.02999999999997"/>
    <n v="-252.56"/>
    <n v="392.39"/>
    <n v="-659.48"/>
    <n v="-267.08999999999997"/>
    <n v="7.7299999999999994E-2"/>
    <n v="0"/>
    <n v="10070.790000000001"/>
    <n v="168603582.09999999"/>
    <n v="95360.42"/>
    <n v="168713813.30000001"/>
    <n v="0"/>
    <n v="309324"/>
    <n v="519586"/>
    <s v="2.5"/>
    <s v="0.022"/>
    <s v="0.5269815"/>
    <s v="1177.22"/>
    <s v="1246140.11"/>
    <s v="129670228.79"/>
    <n v="249640489"/>
    <s v="600537766.44"/>
    <s v="981094624.34"/>
    <s v="192710888.72"/>
    <s v="0.4"/>
    <n v="3704"/>
    <n v="29466310.150000002"/>
  </r>
  <r>
    <x v="165"/>
    <s v="MA"/>
    <x v="3"/>
    <n v="1.8548"/>
    <n v="156557316.47"/>
    <n v="63371.159999999996"/>
    <n v="289694560"/>
    <n v="41779595.639999993"/>
    <n v="70825958.50999999"/>
    <n v="6401479.5599999996"/>
    <n v="39717306"/>
    <n v="5322614"/>
    <n v="35165914"/>
    <n v="40223744"/>
    <n v="47174606"/>
    <n v="2841059"/>
    <n v="41656196"/>
    <n v="784600"/>
    <n v="15474160"/>
    <n v="73359047"/>
    <n v="27629508"/>
    <n v="784600"/>
    <n v="15474160"/>
    <n v="73359047"/>
    <n v="27629508"/>
    <n v="63112"/>
    <n v="14.9253452955"/>
    <n v="139.85"/>
    <n v="19461604595"/>
    <n v="18849751858"/>
    <n v="318905810"/>
    <n v="582255821"/>
    <n v="622"/>
    <n v="694199705600"/>
    <n v="9.35"/>
    <n v="0.64"/>
    <n v="0"/>
    <n v="0"/>
    <n v="0"/>
    <n v="0"/>
    <n v="7.8169744760323701"/>
    <n v="1.64"/>
    <n v="24.84"/>
    <n v="-2.27"/>
    <n v="2.91"/>
    <n v="226.14"/>
    <n v="1027429"/>
    <n v="395160.98"/>
    <n v="108207185.7"/>
    <n v="17069.060000000001"/>
    <n v="9111"/>
    <n v="382000000000"/>
    <n v="178266541"/>
    <n v="83996099"/>
    <n v="40.653455200000003"/>
    <n v="0"/>
    <n v="0"/>
    <n v="0"/>
    <n v="0"/>
    <n v="0"/>
    <n v="0"/>
    <n v="0"/>
    <n v="0"/>
    <n v="0"/>
    <n v="22984402"/>
    <n v="0"/>
    <n v="0"/>
    <n v="0"/>
    <n v="0"/>
    <n v="0"/>
    <n v="59799608"/>
    <n v="0"/>
    <n v="11486432"/>
    <n v="2.74"/>
    <n v="-11.16"/>
    <n v="3270.83"/>
    <n v="2738.24"/>
    <n v="-280.02999999999997"/>
    <n v="-252.56"/>
    <n v="392.39"/>
    <n v="-659.48"/>
    <n v="-267.08999999999997"/>
    <n v="7.7299999999999994E-2"/>
    <n v="0"/>
    <n v="10070.790000000001"/>
    <n v="168603582.09999999"/>
    <n v="95360.42"/>
    <n v="168713813.30000001"/>
    <n v="0"/>
    <n v="309324"/>
    <n v="519586"/>
    <s v="2.5"/>
    <s v="0.022"/>
    <s v="0.5269815"/>
    <s v="1177.22"/>
    <s v="1246140.11"/>
    <s v="129670228.79"/>
    <n v="249640489"/>
    <s v="600537766.44"/>
    <s v="981094624.34"/>
    <s v="192710888.72"/>
    <s v="0.4"/>
    <n v="3704"/>
    <n v="28069462.960000001"/>
  </r>
  <r>
    <x v="166"/>
    <s v="MA"/>
    <x v="4"/>
    <n v="1.8548"/>
    <n v="156557316.47"/>
    <n v="63371.159999999996"/>
    <n v="289694560"/>
    <n v="41779595.639999993"/>
    <n v="70825958.50999999"/>
    <n v="6401479.5599999996"/>
    <n v="39717306"/>
    <n v="5322614"/>
    <n v="35165914"/>
    <n v="40223744"/>
    <n v="47174606"/>
    <n v="2841059"/>
    <n v="41656196"/>
    <n v="784600"/>
    <n v="15474160"/>
    <n v="73359047"/>
    <n v="27629508"/>
    <n v="784600"/>
    <n v="15474160"/>
    <n v="73359047"/>
    <n v="27629508"/>
    <n v="63112"/>
    <n v="14.9253452955"/>
    <n v="139.85"/>
    <n v="19461604595"/>
    <n v="18849751858"/>
    <n v="318905810"/>
    <n v="582255821"/>
    <n v="622"/>
    <n v="694199705600"/>
    <n v="9.35"/>
    <n v="0.64"/>
    <n v="0"/>
    <n v="0"/>
    <n v="0"/>
    <n v="0"/>
    <n v="7.8169744760323701"/>
    <n v="1.64"/>
    <n v="24.84"/>
    <n v="-2.27"/>
    <n v="2.91"/>
    <n v="226.14"/>
    <n v="1027429"/>
    <n v="395160.98"/>
    <n v="108207185.7"/>
    <n v="17069.060000000001"/>
    <n v="9111"/>
    <n v="382000000000"/>
    <n v="178266541"/>
    <n v="83996099"/>
    <n v="40.653455200000003"/>
    <n v="0"/>
    <n v="0"/>
    <n v="0"/>
    <n v="0"/>
    <n v="0"/>
    <n v="0"/>
    <n v="0"/>
    <n v="0"/>
    <n v="0"/>
    <n v="22984402"/>
    <n v="0"/>
    <n v="0"/>
    <n v="0"/>
    <n v="0"/>
    <n v="0"/>
    <n v="59799608"/>
    <n v="0"/>
    <n v="11486432"/>
    <n v="2.74"/>
    <n v="-11.16"/>
    <n v="3270.83"/>
    <n v="2738.24"/>
    <n v="-280.02999999999997"/>
    <n v="-252.56"/>
    <n v="392.39"/>
    <n v="-659.48"/>
    <n v="-267.08999999999997"/>
    <n v="7.7299999999999994E-2"/>
    <n v="0"/>
    <n v="10070.790000000001"/>
    <n v="168603582.09999999"/>
    <n v="95360.42"/>
    <n v="168713813.30000001"/>
    <n v="0"/>
    <n v="309324"/>
    <n v="519586"/>
    <s v="2.5"/>
    <s v="0.022"/>
    <s v="0.5269815"/>
    <s v="1177.22"/>
    <s v="1246140.11"/>
    <s v="129670228.79"/>
    <n v="249640489"/>
    <s v="600537766.44"/>
    <s v="981094624.34"/>
    <s v="192710888.72"/>
    <s v="0.4"/>
    <n v="3704"/>
    <n v="3075392.68"/>
  </r>
  <r>
    <x v="167"/>
    <s v="MA"/>
    <x v="5"/>
    <n v="1.8548"/>
    <n v="156557316.47"/>
    <n v="63371.159999999996"/>
    <n v="289694560"/>
    <n v="41779595.639999993"/>
    <n v="70825958.50999999"/>
    <n v="6401479.5599999996"/>
    <n v="39717306"/>
    <n v="5322614"/>
    <n v="35165914"/>
    <n v="40223744"/>
    <n v="47174606"/>
    <n v="2841059"/>
    <n v="41656196"/>
    <n v="784600"/>
    <n v="15474160"/>
    <n v="73359047"/>
    <n v="27629508"/>
    <n v="784600"/>
    <n v="15474160"/>
    <n v="73359047"/>
    <n v="27629508"/>
    <n v="63112"/>
    <n v="14.9253452955"/>
    <n v="139.85"/>
    <n v="19461604595"/>
    <n v="18849751858"/>
    <n v="318905810"/>
    <n v="582255821"/>
    <n v="622"/>
    <n v="694199705600"/>
    <n v="9.35"/>
    <n v="0.64"/>
    <n v="0"/>
    <n v="0"/>
    <n v="0"/>
    <n v="0"/>
    <n v="7.8169744760323701"/>
    <n v="1.64"/>
    <n v="24.84"/>
    <n v="-2.27"/>
    <n v="2.91"/>
    <n v="226.14"/>
    <n v="1027429"/>
    <n v="395160.98"/>
    <n v="108207185.7"/>
    <n v="17069.060000000001"/>
    <n v="9111"/>
    <n v="382000000000"/>
    <n v="178266541"/>
    <n v="83996099"/>
    <n v="40.653455200000003"/>
    <n v="0"/>
    <n v="0"/>
    <n v="0"/>
    <n v="0"/>
    <n v="0"/>
    <n v="0"/>
    <n v="0"/>
    <n v="0"/>
    <n v="0"/>
    <n v="22984402"/>
    <n v="0"/>
    <n v="0"/>
    <n v="0"/>
    <n v="0"/>
    <n v="0"/>
    <n v="59799608"/>
    <n v="0"/>
    <n v="11486432"/>
    <n v="2.74"/>
    <n v="-11.16"/>
    <n v="3270.83"/>
    <n v="2738.24"/>
    <n v="-280.02999999999997"/>
    <n v="-252.56"/>
    <n v="392.39"/>
    <n v="-659.48"/>
    <n v="-267.08999999999997"/>
    <n v="7.7299999999999994E-2"/>
    <n v="0"/>
    <n v="10070.790000000001"/>
    <n v="168603582.09999999"/>
    <n v="95360.42"/>
    <n v="168713813.30000001"/>
    <n v="0"/>
    <n v="309324"/>
    <n v="519586"/>
    <s v="2.5"/>
    <s v="0.022"/>
    <s v="0.5269815"/>
    <s v="1177.22"/>
    <s v="1246140.11"/>
    <s v="129670228.79"/>
    <n v="249640489"/>
    <s v="600537766.44"/>
    <s v="981094624.34"/>
    <s v="192710888.72"/>
    <s v="0.4"/>
    <n v="3704"/>
    <n v="12457344.539999999"/>
  </r>
  <r>
    <x v="168"/>
    <s v="MA"/>
    <x v="0"/>
    <n v="1.986"/>
    <n v="167127368.09999996"/>
    <n v="56138.680000000008"/>
    <n v="293427933"/>
    <n v="37126985.079999991"/>
    <n v="69133994.10999997"/>
    <n v="6409924.5499999989"/>
    <n v="28266233"/>
    <n v="9978081"/>
    <n v="27603211"/>
    <n v="41368945"/>
    <n v="45458200"/>
    <n v="3338829"/>
    <n v="45020478"/>
    <n v="640536"/>
    <n v="19554056"/>
    <n v="72928673"/>
    <n v="27480785"/>
    <n v="640536"/>
    <n v="19554056"/>
    <n v="72928673"/>
    <n v="27480785"/>
    <n v="56139"/>
    <n v="22.6331036833"/>
    <n v="144.56"/>
    <n v="23146072472"/>
    <n v="20417070958"/>
    <n v="285610754"/>
    <n v="574461509"/>
    <n v="622"/>
    <n v="739604274000"/>
    <n v="8.8699999999999992"/>
    <n v="0.55000000000000004"/>
    <n v="0"/>
    <n v="0"/>
    <n v="0"/>
    <n v="0"/>
    <n v="7.688255889613"/>
    <n v="1.36"/>
    <n v="33.01"/>
    <n v="-2.29"/>
    <n v="2.78"/>
    <n v="221.89"/>
    <n v="1027429"/>
    <n v="406338.47"/>
    <n v="103085736.7"/>
    <n v="25578.3"/>
    <n v="11161"/>
    <n v="400000000000"/>
    <n v="136511625"/>
    <n v="63381819"/>
    <n v="40.653455200000003"/>
    <n v="0"/>
    <n v="0"/>
    <n v="0"/>
    <n v="0"/>
    <n v="0"/>
    <n v="0"/>
    <n v="0"/>
    <n v="0"/>
    <n v="0"/>
    <n v="12651125"/>
    <n v="0"/>
    <n v="0"/>
    <n v="0"/>
    <n v="0"/>
    <n v="0"/>
    <n v="55065470"/>
    <n v="0"/>
    <n v="5413211"/>
    <n v="2.74"/>
    <n v="29.21"/>
    <n v="3099.45"/>
    <n v="2564.7199999999998"/>
    <n v="-302.10000000000002"/>
    <n v="-232.63"/>
    <n v="106.31"/>
    <n v="-309.02999999999997"/>
    <n v="-202.73"/>
    <n v="7.7299999999999994E-2"/>
    <n v="0"/>
    <n v="18265.71"/>
    <n v="182280065.30000001"/>
    <n v="61734.28"/>
    <n v="182367070.09999999"/>
    <n v="0"/>
    <n v="289695"/>
    <n v="663051"/>
    <s v="2.5"/>
    <s v="0.022"/>
    <s v="0.5269815"/>
    <s v="1234.22"/>
    <s v="1306476.49"/>
    <s v="135948681.8"/>
    <s v="261727735.96"/>
    <s v="629614973.91"/>
    <s v="1028597868.16"/>
    <s v="202041683.23"/>
    <s v="0.4"/>
    <n v="3704"/>
    <n v="16625.900000000001"/>
  </r>
  <r>
    <x v="169"/>
    <s v="MA"/>
    <x v="1"/>
    <n v="1.986"/>
    <n v="167127368.09999996"/>
    <n v="56138.680000000008"/>
    <n v="293427933"/>
    <n v="37126985.079999991"/>
    <n v="69133994.10999997"/>
    <n v="6409924.5499999989"/>
    <n v="28266233"/>
    <n v="9978081"/>
    <n v="27603211"/>
    <n v="41368945"/>
    <n v="45458200"/>
    <n v="3338829"/>
    <n v="45020478"/>
    <n v="640536"/>
    <n v="19554056"/>
    <n v="72928673"/>
    <n v="27480785"/>
    <n v="640536"/>
    <n v="19554056"/>
    <n v="72928673"/>
    <n v="27480785"/>
    <n v="56139"/>
    <n v="22.6331036833"/>
    <n v="144.56"/>
    <n v="23146072472"/>
    <n v="20417070958"/>
    <n v="285610754"/>
    <n v="574461509"/>
    <n v="622"/>
    <n v="739604274000"/>
    <n v="8.8699999999999992"/>
    <n v="0.55000000000000004"/>
    <n v="0"/>
    <n v="0"/>
    <n v="0"/>
    <n v="0"/>
    <n v="7.688255889613"/>
    <n v="1.36"/>
    <n v="33.01"/>
    <n v="-2.29"/>
    <n v="2.78"/>
    <n v="221.89"/>
    <n v="1027429"/>
    <n v="406338.47"/>
    <n v="103085736.7"/>
    <n v="25578.3"/>
    <n v="11161"/>
    <n v="400000000000"/>
    <n v="136511625"/>
    <n v="63381819"/>
    <n v="40.653455200000003"/>
    <n v="0"/>
    <n v="0"/>
    <n v="0"/>
    <n v="0"/>
    <n v="0"/>
    <n v="0"/>
    <n v="0"/>
    <n v="0"/>
    <n v="0"/>
    <n v="12651125"/>
    <n v="0"/>
    <n v="0"/>
    <n v="0"/>
    <n v="0"/>
    <n v="0"/>
    <n v="55065470"/>
    <n v="0"/>
    <n v="5413211"/>
    <n v="2.74"/>
    <n v="29.21"/>
    <n v="3099.45"/>
    <n v="2564.7199999999998"/>
    <n v="-302.10000000000002"/>
    <n v="-232.63"/>
    <n v="106.31"/>
    <n v="-309.02999999999997"/>
    <n v="-202.73"/>
    <n v="7.7299999999999994E-2"/>
    <n v="0"/>
    <n v="18265.71"/>
    <n v="182280065.30000001"/>
    <n v="61734.28"/>
    <n v="182367070.09999999"/>
    <n v="0"/>
    <n v="289695"/>
    <n v="663051"/>
    <s v="2.5"/>
    <s v="0.022"/>
    <s v="0.5269815"/>
    <s v="1234.22"/>
    <s v="1306476.49"/>
    <s v="135948681.8"/>
    <s v="261727735.96"/>
    <s v="629614973.91"/>
    <s v="1028597868.16"/>
    <s v="202041683.23"/>
    <s v="0.4"/>
    <n v="3704"/>
    <n v="470611.72"/>
  </r>
  <r>
    <x v="170"/>
    <s v="MA"/>
    <x v="2"/>
    <n v="1.986"/>
    <n v="167127368.09999996"/>
    <n v="56138.680000000008"/>
    <n v="293427933"/>
    <n v="37126985.079999991"/>
    <n v="69133994.10999997"/>
    <n v="6409924.5499999989"/>
    <n v="28266233"/>
    <n v="9978081"/>
    <n v="27603211"/>
    <n v="41368945"/>
    <n v="45458200"/>
    <n v="3338829"/>
    <n v="45020478"/>
    <n v="640536"/>
    <n v="19554056"/>
    <n v="72928673"/>
    <n v="27480785"/>
    <n v="640536"/>
    <n v="19554056"/>
    <n v="72928673"/>
    <n v="27480785"/>
    <n v="56139"/>
    <n v="22.6331036833"/>
    <n v="144.56"/>
    <n v="23146072472"/>
    <n v="20417070958"/>
    <n v="285610754"/>
    <n v="574461509"/>
    <n v="622"/>
    <n v="739604274000"/>
    <n v="8.8699999999999992"/>
    <n v="0.55000000000000004"/>
    <n v="0"/>
    <n v="0"/>
    <n v="0"/>
    <n v="0"/>
    <n v="7.688255889613"/>
    <n v="1.36"/>
    <n v="33.01"/>
    <n v="-2.29"/>
    <n v="2.78"/>
    <n v="221.89"/>
    <n v="1027429"/>
    <n v="406338.47"/>
    <n v="103085736.7"/>
    <n v="25578.3"/>
    <n v="11161"/>
    <n v="400000000000"/>
    <n v="136511625"/>
    <n v="63381819"/>
    <n v="40.653455200000003"/>
    <n v="0"/>
    <n v="0"/>
    <n v="0"/>
    <n v="0"/>
    <n v="0"/>
    <n v="0"/>
    <n v="0"/>
    <n v="0"/>
    <n v="0"/>
    <n v="12651125"/>
    <n v="0"/>
    <n v="0"/>
    <n v="0"/>
    <n v="0"/>
    <n v="0"/>
    <n v="55065470"/>
    <n v="0"/>
    <n v="5413211"/>
    <n v="2.74"/>
    <n v="29.21"/>
    <n v="3099.45"/>
    <n v="2564.7199999999998"/>
    <n v="-302.10000000000002"/>
    <n v="-232.63"/>
    <n v="106.31"/>
    <n v="-309.02999999999997"/>
    <n v="-202.73"/>
    <n v="7.7299999999999994E-2"/>
    <n v="0"/>
    <n v="18265.71"/>
    <n v="182280065.30000001"/>
    <n v="61734.28"/>
    <n v="182367070.09999999"/>
    <n v="0"/>
    <n v="289695"/>
    <n v="663051"/>
    <s v="2.5"/>
    <s v="0.022"/>
    <s v="0.5269815"/>
    <s v="1234.22"/>
    <s v="1306476.49"/>
    <s v="135948681.8"/>
    <s v="261727735.96"/>
    <s v="629614973.91"/>
    <s v="1028597868.16"/>
    <s v="202041683.23"/>
    <s v="0.4"/>
    <n v="3704"/>
    <n v="34555645.890000001"/>
  </r>
  <r>
    <x v="171"/>
    <s v="MA"/>
    <x v="3"/>
    <n v="1.986"/>
    <n v="167127368.09999996"/>
    <n v="56138.680000000008"/>
    <n v="293427933"/>
    <n v="37126985.079999991"/>
    <n v="69133994.10999997"/>
    <n v="6409924.5499999989"/>
    <n v="28266233"/>
    <n v="9978081"/>
    <n v="27603211"/>
    <n v="41368945"/>
    <n v="45458200"/>
    <n v="3338829"/>
    <n v="45020478"/>
    <n v="640536"/>
    <n v="19554056"/>
    <n v="72928673"/>
    <n v="27480785"/>
    <n v="640536"/>
    <n v="19554056"/>
    <n v="72928673"/>
    <n v="27480785"/>
    <n v="56139"/>
    <n v="22.6331036833"/>
    <n v="144.56"/>
    <n v="23146072472"/>
    <n v="20417070958"/>
    <n v="285610754"/>
    <n v="574461509"/>
    <n v="622"/>
    <n v="739604274000"/>
    <n v="8.8699999999999992"/>
    <n v="0.55000000000000004"/>
    <n v="0"/>
    <n v="0"/>
    <n v="0"/>
    <n v="0"/>
    <n v="7.688255889613"/>
    <n v="1.36"/>
    <n v="33.01"/>
    <n v="-2.29"/>
    <n v="2.78"/>
    <n v="221.89"/>
    <n v="1027429"/>
    <n v="406338.47"/>
    <n v="103085736.7"/>
    <n v="25578.3"/>
    <n v="11161"/>
    <n v="400000000000"/>
    <n v="136511625"/>
    <n v="63381819"/>
    <n v="40.653455200000003"/>
    <n v="0"/>
    <n v="0"/>
    <n v="0"/>
    <n v="0"/>
    <n v="0"/>
    <n v="0"/>
    <n v="0"/>
    <n v="0"/>
    <n v="0"/>
    <n v="12651125"/>
    <n v="0"/>
    <n v="0"/>
    <n v="0"/>
    <n v="0"/>
    <n v="0"/>
    <n v="55065470"/>
    <n v="0"/>
    <n v="5413211"/>
    <n v="2.74"/>
    <n v="29.21"/>
    <n v="3099.45"/>
    <n v="2564.7199999999998"/>
    <n v="-302.10000000000002"/>
    <n v="-232.63"/>
    <n v="106.31"/>
    <n v="-309.02999999999997"/>
    <n v="-202.73"/>
    <n v="7.7299999999999994E-2"/>
    <n v="0"/>
    <n v="18265.71"/>
    <n v="182280065.30000001"/>
    <n v="61734.28"/>
    <n v="182367070.09999999"/>
    <n v="0"/>
    <n v="289695"/>
    <n v="663051"/>
    <s v="2.5"/>
    <s v="0.022"/>
    <s v="0.5269815"/>
    <s v="1234.22"/>
    <s v="1306476.49"/>
    <s v="135948681.8"/>
    <s v="261727735.96"/>
    <s v="629614973.91"/>
    <s v="1028597868.16"/>
    <s v="202041683.23"/>
    <s v="0.4"/>
    <n v="3704"/>
    <n v="27949227.379999999"/>
  </r>
  <r>
    <x v="172"/>
    <s v="MA"/>
    <x v="4"/>
    <n v="1.986"/>
    <n v="167127368.09999996"/>
    <n v="56138.680000000008"/>
    <n v="293427933"/>
    <n v="37126985.079999991"/>
    <n v="69133994.10999997"/>
    <n v="6409924.5499999989"/>
    <n v="28266233"/>
    <n v="9978081"/>
    <n v="27603211"/>
    <n v="41368945"/>
    <n v="45458200"/>
    <n v="3338829"/>
    <n v="45020478"/>
    <n v="640536"/>
    <n v="19554056"/>
    <n v="72928673"/>
    <n v="27480785"/>
    <n v="640536"/>
    <n v="19554056"/>
    <n v="72928673"/>
    <n v="27480785"/>
    <n v="56139"/>
    <n v="22.6331036833"/>
    <n v="144.56"/>
    <n v="23146072472"/>
    <n v="20417070958"/>
    <n v="285610754"/>
    <n v="574461509"/>
    <n v="622"/>
    <n v="739604274000"/>
    <n v="8.8699999999999992"/>
    <n v="0.55000000000000004"/>
    <n v="0"/>
    <n v="0"/>
    <n v="0"/>
    <n v="0"/>
    <n v="7.688255889613"/>
    <n v="1.36"/>
    <n v="33.01"/>
    <n v="-2.29"/>
    <n v="2.78"/>
    <n v="221.89"/>
    <n v="1027429"/>
    <n v="406338.47"/>
    <n v="103085736.7"/>
    <n v="25578.3"/>
    <n v="11161"/>
    <n v="400000000000"/>
    <n v="136511625"/>
    <n v="63381819"/>
    <n v="40.653455200000003"/>
    <n v="0"/>
    <n v="0"/>
    <n v="0"/>
    <n v="0"/>
    <n v="0"/>
    <n v="0"/>
    <n v="0"/>
    <n v="0"/>
    <n v="0"/>
    <n v="12651125"/>
    <n v="0"/>
    <n v="0"/>
    <n v="0"/>
    <n v="0"/>
    <n v="0"/>
    <n v="55065470"/>
    <n v="0"/>
    <n v="5413211"/>
    <n v="2.74"/>
    <n v="29.21"/>
    <n v="3099.45"/>
    <n v="2564.7199999999998"/>
    <n v="-302.10000000000002"/>
    <n v="-232.63"/>
    <n v="106.31"/>
    <n v="-309.02999999999997"/>
    <n v="-202.73"/>
    <n v="7.7299999999999994E-2"/>
    <n v="0"/>
    <n v="18265.71"/>
    <n v="182280065.30000001"/>
    <n v="61734.28"/>
    <n v="182367070.09999999"/>
    <n v="0"/>
    <n v="289695"/>
    <n v="663051"/>
    <s v="2.5"/>
    <s v="0.022"/>
    <s v="0.5269815"/>
    <s v="1234.22"/>
    <s v="1306476.49"/>
    <s v="135948681.8"/>
    <s v="261727735.96"/>
    <s v="629614973.91"/>
    <s v="1028597868.16"/>
    <s v="202041683.23"/>
    <s v="0.4"/>
    <n v="3704"/>
    <n v="3110897.82"/>
  </r>
  <r>
    <x v="173"/>
    <s v="MA"/>
    <x v="5"/>
    <n v="1.986"/>
    <n v="167127368.09999996"/>
    <n v="56138.680000000008"/>
    <n v="293427933"/>
    <n v="37126985.079999991"/>
    <n v="69133994.10999997"/>
    <n v="6409924.5499999989"/>
    <n v="28266233"/>
    <n v="9978081"/>
    <n v="27603211"/>
    <n v="41368945"/>
    <n v="45458200"/>
    <n v="3338829"/>
    <n v="45020478"/>
    <n v="640536"/>
    <n v="19554056"/>
    <n v="72928673"/>
    <n v="27480785"/>
    <n v="640536"/>
    <n v="19554056"/>
    <n v="72928673"/>
    <n v="27480785"/>
    <n v="56139"/>
    <n v="22.6331036833"/>
    <n v="144.56"/>
    <n v="23146072472"/>
    <n v="20417070958"/>
    <n v="285610754"/>
    <n v="574461509"/>
    <n v="622"/>
    <n v="739604274000"/>
    <n v="8.8699999999999992"/>
    <n v="0.55000000000000004"/>
    <n v="0"/>
    <n v="0"/>
    <n v="0"/>
    <n v="0"/>
    <n v="7.688255889613"/>
    <n v="1.36"/>
    <n v="33.01"/>
    <n v="-2.29"/>
    <n v="2.78"/>
    <n v="221.89"/>
    <n v="1027429"/>
    <n v="406338.47"/>
    <n v="103085736.7"/>
    <n v="25578.3"/>
    <n v="11161"/>
    <n v="400000000000"/>
    <n v="136511625"/>
    <n v="63381819"/>
    <n v="40.653455200000003"/>
    <n v="0"/>
    <n v="0"/>
    <n v="0"/>
    <n v="0"/>
    <n v="0"/>
    <n v="0"/>
    <n v="0"/>
    <n v="0"/>
    <n v="0"/>
    <n v="12651125"/>
    <n v="0"/>
    <n v="0"/>
    <n v="0"/>
    <n v="0"/>
    <n v="0"/>
    <n v="55065470"/>
    <n v="0"/>
    <n v="5413211"/>
    <n v="2.74"/>
    <n v="29.21"/>
    <n v="3099.45"/>
    <n v="2564.7199999999998"/>
    <n v="-302.10000000000002"/>
    <n v="-232.63"/>
    <n v="106.31"/>
    <n v="-309.02999999999997"/>
    <n v="-202.73"/>
    <n v="7.7299999999999994E-2"/>
    <n v="0"/>
    <n v="18265.71"/>
    <n v="182280065.30000001"/>
    <n v="61734.28"/>
    <n v="182367070.09999999"/>
    <n v="0"/>
    <n v="289695"/>
    <n v="663051"/>
    <s v="2.5"/>
    <s v="0.022"/>
    <s v="0.5269815"/>
    <s v="1234.22"/>
    <s v="1306476.49"/>
    <s v="135948681.8"/>
    <s v="261727735.96"/>
    <s v="629614973.91"/>
    <s v="1028597868.16"/>
    <s v="202041683.23"/>
    <s v="0.4"/>
    <n v="3704"/>
    <n v="6852408.6399999997"/>
  </r>
  <r>
    <x v="174"/>
    <s v="MA"/>
    <x v="0"/>
    <n v="2.0491999999999999"/>
    <n v="165452820.81999996"/>
    <n v="26651.13"/>
    <n v="309805632"/>
    <n v="44239305.93"/>
    <n v="77813259.829999983"/>
    <n v="6497741.4199999999"/>
    <n v="18239563"/>
    <n v="5916248"/>
    <n v="34738467"/>
    <n v="40435387"/>
    <n v="49221783"/>
    <n v="3867146"/>
    <n v="46606517"/>
    <n v="710538"/>
    <n v="13633496"/>
    <n v="84859503"/>
    <n v="29789896"/>
    <n v="710538"/>
    <n v="13633496"/>
    <n v="84859503"/>
    <n v="29789896"/>
    <n v="26651"/>
    <n v="25.622344860399998"/>
    <n v="142.28"/>
    <n v="19181689510"/>
    <n v="18709216579"/>
    <n v="236318656"/>
    <n v="674594281"/>
    <n v="622"/>
    <n v="766216372000"/>
    <n v="8.39"/>
    <n v="0.26"/>
    <n v="0"/>
    <n v="0"/>
    <n v="0"/>
    <n v="0"/>
    <n v="7.5899391815276704"/>
    <n v="1.08"/>
    <n v="33.57"/>
    <n v="-2.44"/>
    <n v="2.5299999999999998"/>
    <n v="195.9"/>
    <n v="1027429"/>
    <n v="325925.71999999997"/>
    <n v="114036754.5"/>
    <n v="21989.72"/>
    <n v="11128"/>
    <n v="399000000000"/>
    <n v="102361566"/>
    <n v="37674573"/>
    <n v="40.653455200000003"/>
    <n v="0"/>
    <n v="0"/>
    <n v="0"/>
    <n v="0"/>
    <n v="0"/>
    <n v="0"/>
    <n v="0"/>
    <n v="0"/>
    <n v="0"/>
    <n v="1993036"/>
    <n v="0"/>
    <n v="0"/>
    <n v="0"/>
    <n v="0"/>
    <n v="0"/>
    <n v="54941504"/>
    <n v="0"/>
    <n v="7752453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8358.41"/>
    <n v="189054723.80000001"/>
    <n v="34351.11"/>
    <n v="189121737.30000001"/>
    <n v="0"/>
    <n v="293428"/>
    <n v="731609"/>
    <s v="2.5"/>
    <s v="0.022"/>
    <s v="0.5269815"/>
    <s v="1229.39"/>
    <s v="1301362.62"/>
    <s v="135416545.04"/>
    <s v="260703268.87"/>
    <s v="627150505.19"/>
    <s v="1024571681.72"/>
    <s v="201250842.12"/>
    <s v="0.4"/>
    <n v="3704"/>
    <n v="14304.73"/>
  </r>
  <r>
    <x v="175"/>
    <s v="MA"/>
    <x v="1"/>
    <n v="2.0491999999999999"/>
    <n v="165452820.81999996"/>
    <n v="26651.13"/>
    <n v="309805632"/>
    <n v="44239305.93"/>
    <n v="77813259.829999983"/>
    <n v="6497741.4199999999"/>
    <n v="18239563"/>
    <n v="5916248"/>
    <n v="34738467"/>
    <n v="40435387"/>
    <n v="49221783"/>
    <n v="3867146"/>
    <n v="46606517"/>
    <n v="710538"/>
    <n v="13633496"/>
    <n v="84859503"/>
    <n v="29789896"/>
    <n v="710538"/>
    <n v="13633496"/>
    <n v="84859503"/>
    <n v="29789896"/>
    <n v="26651"/>
    <n v="25.622344860399998"/>
    <n v="142.28"/>
    <n v="19181689510"/>
    <n v="18709216579"/>
    <n v="236318656"/>
    <n v="674594281"/>
    <n v="622"/>
    <n v="766216372000"/>
    <n v="8.39"/>
    <n v="0.26"/>
    <n v="0"/>
    <n v="0"/>
    <n v="0"/>
    <n v="0"/>
    <n v="7.5899391815276704"/>
    <n v="1.08"/>
    <n v="33.57"/>
    <n v="-2.44"/>
    <n v="2.5299999999999998"/>
    <n v="195.9"/>
    <n v="1027429"/>
    <n v="325925.71999999997"/>
    <n v="114036754.5"/>
    <n v="21989.72"/>
    <n v="11128"/>
    <n v="399000000000"/>
    <n v="102361566"/>
    <n v="37674573"/>
    <n v="40.653455200000003"/>
    <n v="0"/>
    <n v="0"/>
    <n v="0"/>
    <n v="0"/>
    <n v="0"/>
    <n v="0"/>
    <n v="0"/>
    <n v="0"/>
    <n v="0"/>
    <n v="1993036"/>
    <n v="0"/>
    <n v="0"/>
    <n v="0"/>
    <n v="0"/>
    <n v="0"/>
    <n v="54941504"/>
    <n v="0"/>
    <n v="7752453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8358.41"/>
    <n v="189054723.80000001"/>
    <n v="34351.11"/>
    <n v="189121737.30000001"/>
    <n v="0"/>
    <n v="293428"/>
    <n v="731609"/>
    <s v="2.5"/>
    <s v="0.022"/>
    <s v="0.5269815"/>
    <s v="1229.39"/>
    <s v="1301362.62"/>
    <s v="135416545.04"/>
    <s v="260703268.87"/>
    <s v="627150505.19"/>
    <s v="1024571681.72"/>
    <s v="201250842.12"/>
    <s v="0.4"/>
    <n v="3704"/>
    <n v="447326.82"/>
  </r>
  <r>
    <x v="176"/>
    <s v="MA"/>
    <x v="2"/>
    <n v="2.0491999999999999"/>
    <n v="165452820.81999996"/>
    <n v="26651.13"/>
    <n v="309805632"/>
    <n v="44239305.93"/>
    <n v="77813259.829999983"/>
    <n v="6497741.4199999999"/>
    <n v="18239563"/>
    <n v="5916248"/>
    <n v="34738467"/>
    <n v="40435387"/>
    <n v="49221783"/>
    <n v="3867146"/>
    <n v="46606517"/>
    <n v="710538"/>
    <n v="13633496"/>
    <n v="84859503"/>
    <n v="29789896"/>
    <n v="710538"/>
    <n v="13633496"/>
    <n v="84859503"/>
    <n v="29789896"/>
    <n v="26651"/>
    <n v="25.622344860399998"/>
    <n v="142.28"/>
    <n v="19181689510"/>
    <n v="18709216579"/>
    <n v="236318656"/>
    <n v="674594281"/>
    <n v="622"/>
    <n v="766216372000"/>
    <n v="8.39"/>
    <n v="0.26"/>
    <n v="0"/>
    <n v="0"/>
    <n v="0"/>
    <n v="0"/>
    <n v="7.5899391815276704"/>
    <n v="1.08"/>
    <n v="33.57"/>
    <n v="-2.44"/>
    <n v="2.5299999999999998"/>
    <n v="195.9"/>
    <n v="1027429"/>
    <n v="325925.71999999997"/>
    <n v="114036754.5"/>
    <n v="21989.72"/>
    <n v="11128"/>
    <n v="399000000000"/>
    <n v="102361566"/>
    <n v="37674573"/>
    <n v="40.653455200000003"/>
    <n v="0"/>
    <n v="0"/>
    <n v="0"/>
    <n v="0"/>
    <n v="0"/>
    <n v="0"/>
    <n v="0"/>
    <n v="0"/>
    <n v="0"/>
    <n v="1993036"/>
    <n v="0"/>
    <n v="0"/>
    <n v="0"/>
    <n v="0"/>
    <n v="0"/>
    <n v="54941504"/>
    <n v="0"/>
    <n v="7752453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8358.41"/>
    <n v="189054723.80000001"/>
    <n v="34351.11"/>
    <n v="189121737.30000001"/>
    <n v="0"/>
    <n v="293428"/>
    <n v="731609"/>
    <s v="2.5"/>
    <s v="0.022"/>
    <s v="0.5269815"/>
    <s v="1229.39"/>
    <s v="1301362.62"/>
    <s v="135416545.04"/>
    <s v="260703268.87"/>
    <s v="627150505.19"/>
    <s v="1024571681.72"/>
    <s v="201250842.12"/>
    <s v="0.4"/>
    <n v="3704"/>
    <n v="29488023.43"/>
  </r>
  <r>
    <x v="177"/>
    <s v="MA"/>
    <x v="3"/>
    <n v="2.0491999999999999"/>
    <n v="165452820.81999996"/>
    <n v="26651.13"/>
    <n v="309805632"/>
    <n v="44239305.93"/>
    <n v="77813259.829999983"/>
    <n v="6497741.4199999999"/>
    <n v="18239563"/>
    <n v="5916248"/>
    <n v="34738467"/>
    <n v="40435387"/>
    <n v="49221783"/>
    <n v="3867146"/>
    <n v="46606517"/>
    <n v="710538"/>
    <n v="13633496"/>
    <n v="84859503"/>
    <n v="29789896"/>
    <n v="710538"/>
    <n v="13633496"/>
    <n v="84859503"/>
    <n v="29789896"/>
    <n v="26651"/>
    <n v="25.622344860399998"/>
    <n v="142.28"/>
    <n v="19181689510"/>
    <n v="18709216579"/>
    <n v="236318656"/>
    <n v="674594281"/>
    <n v="622"/>
    <n v="766216372000"/>
    <n v="8.39"/>
    <n v="0.26"/>
    <n v="0"/>
    <n v="0"/>
    <n v="0"/>
    <n v="0"/>
    <n v="7.5899391815276704"/>
    <n v="1.08"/>
    <n v="33.57"/>
    <n v="-2.44"/>
    <n v="2.5299999999999998"/>
    <n v="195.9"/>
    <n v="1027429"/>
    <n v="325925.71999999997"/>
    <n v="114036754.5"/>
    <n v="21989.72"/>
    <n v="11128"/>
    <n v="399000000000"/>
    <n v="102361566"/>
    <n v="37674573"/>
    <n v="40.653455200000003"/>
    <n v="0"/>
    <n v="0"/>
    <n v="0"/>
    <n v="0"/>
    <n v="0"/>
    <n v="0"/>
    <n v="0"/>
    <n v="0"/>
    <n v="0"/>
    <n v="1993036"/>
    <n v="0"/>
    <n v="0"/>
    <n v="0"/>
    <n v="0"/>
    <n v="0"/>
    <n v="54941504"/>
    <n v="0"/>
    <n v="7752453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8358.41"/>
    <n v="189054723.80000001"/>
    <n v="34351.11"/>
    <n v="189121737.30000001"/>
    <n v="0"/>
    <n v="293428"/>
    <n v="731609"/>
    <s v="2.5"/>
    <s v="0.022"/>
    <s v="0.5269815"/>
    <s v="1229.39"/>
    <s v="1301362.62"/>
    <s v="135416545.04"/>
    <s v="260703268.87"/>
    <s v="627150505.19"/>
    <s v="1024571681.72"/>
    <s v="201250842.12"/>
    <s v="0.4"/>
    <n v="3704"/>
    <n v="29041859.039999999"/>
  </r>
  <r>
    <x v="178"/>
    <s v="MA"/>
    <x v="4"/>
    <n v="2.0491999999999999"/>
    <n v="165452820.81999996"/>
    <n v="26651.13"/>
    <n v="309805632"/>
    <n v="44239305.93"/>
    <n v="77813259.829999983"/>
    <n v="6497741.4199999999"/>
    <n v="18239563"/>
    <n v="5916248"/>
    <n v="34738467"/>
    <n v="40435387"/>
    <n v="49221783"/>
    <n v="3867146"/>
    <n v="46606517"/>
    <n v="710538"/>
    <n v="13633496"/>
    <n v="84859503"/>
    <n v="29789896"/>
    <n v="710538"/>
    <n v="13633496"/>
    <n v="84859503"/>
    <n v="29789896"/>
    <n v="26651"/>
    <n v="25.622344860399998"/>
    <n v="142.28"/>
    <n v="19181689510"/>
    <n v="18709216579"/>
    <n v="236318656"/>
    <n v="674594281"/>
    <n v="622"/>
    <n v="766216372000"/>
    <n v="8.39"/>
    <n v="0.26"/>
    <n v="0"/>
    <n v="0"/>
    <n v="0"/>
    <n v="0"/>
    <n v="7.5899391815276704"/>
    <n v="1.08"/>
    <n v="33.57"/>
    <n v="-2.44"/>
    <n v="2.5299999999999998"/>
    <n v="195.9"/>
    <n v="1027429"/>
    <n v="325925.71999999997"/>
    <n v="114036754.5"/>
    <n v="21989.72"/>
    <n v="11128"/>
    <n v="399000000000"/>
    <n v="102361566"/>
    <n v="37674573"/>
    <n v="40.653455200000003"/>
    <n v="0"/>
    <n v="0"/>
    <n v="0"/>
    <n v="0"/>
    <n v="0"/>
    <n v="0"/>
    <n v="0"/>
    <n v="0"/>
    <n v="0"/>
    <n v="1993036"/>
    <n v="0"/>
    <n v="0"/>
    <n v="0"/>
    <n v="0"/>
    <n v="0"/>
    <n v="54941504"/>
    <n v="0"/>
    <n v="7752453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8358.41"/>
    <n v="189054723.80000001"/>
    <n v="34351.11"/>
    <n v="189121737.30000001"/>
    <n v="0"/>
    <n v="293428"/>
    <n v="731609"/>
    <s v="2.5"/>
    <s v="0.022"/>
    <s v="0.5269815"/>
    <s v="1229.39"/>
    <s v="1301362.62"/>
    <s v="135416545.04"/>
    <s v="260703268.87"/>
    <s v="627150505.19"/>
    <s v="1024571681.72"/>
    <s v="201250842.12"/>
    <s v="0.4"/>
    <n v="3704"/>
    <n v="3113704.43"/>
  </r>
  <r>
    <x v="179"/>
    <s v="MA"/>
    <x v="5"/>
    <n v="2.0491999999999999"/>
    <n v="165452820.81999996"/>
    <n v="26651.13"/>
    <n v="309805632"/>
    <n v="44239305.93"/>
    <n v="77813259.829999983"/>
    <n v="6497741.4199999999"/>
    <n v="18239563"/>
    <n v="5916248"/>
    <n v="34738467"/>
    <n v="40435387"/>
    <n v="49221783"/>
    <n v="3867146"/>
    <n v="46606517"/>
    <n v="710538"/>
    <n v="13633496"/>
    <n v="84859503"/>
    <n v="29789896"/>
    <n v="710538"/>
    <n v="13633496"/>
    <n v="84859503"/>
    <n v="29789896"/>
    <n v="26651"/>
    <n v="25.622344860399998"/>
    <n v="142.28"/>
    <n v="19181689510"/>
    <n v="18709216579"/>
    <n v="236318656"/>
    <n v="674594281"/>
    <n v="622"/>
    <n v="766216372000"/>
    <n v="8.39"/>
    <n v="0.26"/>
    <n v="0"/>
    <n v="0"/>
    <n v="0"/>
    <n v="0"/>
    <n v="7.5899391815276704"/>
    <n v="1.08"/>
    <n v="33.57"/>
    <n v="-2.44"/>
    <n v="2.5299999999999998"/>
    <n v="195.9"/>
    <n v="1027429"/>
    <n v="325925.71999999997"/>
    <n v="114036754.5"/>
    <n v="21989.72"/>
    <n v="11128"/>
    <n v="399000000000"/>
    <n v="102361566"/>
    <n v="37674573"/>
    <n v="40.653455200000003"/>
    <n v="0"/>
    <n v="0"/>
    <n v="0"/>
    <n v="0"/>
    <n v="0"/>
    <n v="0"/>
    <n v="0"/>
    <n v="0"/>
    <n v="0"/>
    <n v="1993036"/>
    <n v="0"/>
    <n v="0"/>
    <n v="0"/>
    <n v="0"/>
    <n v="0"/>
    <n v="54941504"/>
    <n v="0"/>
    <n v="7752453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8358.41"/>
    <n v="189054723.80000001"/>
    <n v="34351.11"/>
    <n v="189121737.30000001"/>
    <n v="0"/>
    <n v="293428"/>
    <n v="731609"/>
    <s v="2.5"/>
    <s v="0.022"/>
    <s v="0.5269815"/>
    <s v="1229.39"/>
    <s v="1301362.62"/>
    <s v="135416545.04"/>
    <s v="260703268.87"/>
    <s v="627150505.19"/>
    <s v="1024571681.72"/>
    <s v="201250842.12"/>
    <s v="0.4"/>
    <n v="3704"/>
    <n v="4843506.8499999996"/>
  </r>
  <r>
    <x v="180"/>
    <s v="MA"/>
    <x v="0"/>
    <n v="2.0287000000000002"/>
    <n v="164064526.12"/>
    <n v="40655.9"/>
    <n v="324833929"/>
    <n v="45630285.559999995"/>
    <n v="92549914.910000011"/>
    <n v="6761083.8700000001"/>
    <n v="15774638"/>
    <n v="7561149"/>
    <n v="34272913"/>
    <n v="41210083"/>
    <n v="46491316"/>
    <n v="3621829"/>
    <n v="46133932"/>
    <n v="886349"/>
    <n v="15018986"/>
    <n v="100254608"/>
    <n v="29342780"/>
    <n v="886349"/>
    <n v="15018986"/>
    <n v="100254608"/>
    <n v="29342780"/>
    <n v="39984"/>
    <n v="23.6342662094"/>
    <n v="147.46"/>
    <n v="20837121787"/>
    <n v="18294468661"/>
    <n v="297758683"/>
    <n v="404088452"/>
    <n v="622"/>
    <n v="763103619800"/>
    <n v="8.07"/>
    <n v="0.43"/>
    <n v="0"/>
    <n v="0"/>
    <n v="0"/>
    <n v="0"/>
    <n v="7.50958012279039"/>
    <n v="1.43"/>
    <n v="23.05"/>
    <n v="-2.56"/>
    <n v="2.33"/>
    <n v="205.26"/>
    <n v="1027429"/>
    <n v="447171.91"/>
    <n v="120164063.40000001"/>
    <n v="7576.46"/>
    <n v="11755"/>
    <n v="415000000000"/>
    <n v="155006129"/>
    <n v="61305383"/>
    <n v="40.653455200000003"/>
    <n v="0"/>
    <n v="0"/>
    <n v="0"/>
    <n v="0"/>
    <n v="0"/>
    <n v="0"/>
    <n v="0"/>
    <n v="0"/>
    <n v="0"/>
    <n v="27141029"/>
    <n v="0"/>
    <n v="0"/>
    <n v="0"/>
    <n v="0"/>
    <n v="0"/>
    <n v="56634712"/>
    <n v="0"/>
    <n v="9925005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11541.08"/>
    <n v="200182495.40000001"/>
    <n v="28299.98"/>
    <n v="200235005.30000001"/>
    <n v="0"/>
    <n v="309806"/>
    <n v="624518"/>
    <s v="2.5"/>
    <s v="0.022"/>
    <s v="0.5269815"/>
    <s v="1278.43"/>
    <s v="1353268.03"/>
    <s v="140817692.41"/>
    <s v="271101531.32"/>
    <s v="652164673.9"/>
    <s v="1065437165.66"/>
    <s v="209277818.86"/>
    <s v="0.4"/>
    <n v="3704"/>
    <n v="4924.7"/>
  </r>
  <r>
    <x v="181"/>
    <s v="MA"/>
    <x v="1"/>
    <n v="2.0287000000000002"/>
    <n v="164064526.12"/>
    <n v="40655.9"/>
    <n v="324833929"/>
    <n v="45630285.559999995"/>
    <n v="92549914.910000011"/>
    <n v="6761083.8700000001"/>
    <n v="15774638"/>
    <n v="7561149"/>
    <n v="34272913"/>
    <n v="41210083"/>
    <n v="46491316"/>
    <n v="3621829"/>
    <n v="46133932"/>
    <n v="886349"/>
    <n v="15018986"/>
    <n v="100254608"/>
    <n v="29342780"/>
    <n v="886349"/>
    <n v="15018986"/>
    <n v="100254608"/>
    <n v="29342780"/>
    <n v="39984"/>
    <n v="23.6342662094"/>
    <n v="147.46"/>
    <n v="20837121787"/>
    <n v="18294468661"/>
    <n v="297758683"/>
    <n v="404088452"/>
    <n v="622"/>
    <n v="763103619800"/>
    <n v="8.07"/>
    <n v="0.43"/>
    <n v="0"/>
    <n v="0"/>
    <n v="0"/>
    <n v="0"/>
    <n v="7.50958012279039"/>
    <n v="1.43"/>
    <n v="23.05"/>
    <n v="-2.56"/>
    <n v="2.33"/>
    <n v="205.26"/>
    <n v="1027429"/>
    <n v="447171.91"/>
    <n v="120164063.40000001"/>
    <n v="7576.46"/>
    <n v="11755"/>
    <n v="415000000000"/>
    <n v="155006129"/>
    <n v="61305383"/>
    <n v="40.653455200000003"/>
    <n v="0"/>
    <n v="0"/>
    <n v="0"/>
    <n v="0"/>
    <n v="0"/>
    <n v="0"/>
    <n v="0"/>
    <n v="0"/>
    <n v="0"/>
    <n v="27141029"/>
    <n v="0"/>
    <n v="0"/>
    <n v="0"/>
    <n v="0"/>
    <n v="0"/>
    <n v="56634712"/>
    <n v="0"/>
    <n v="9925005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11541.08"/>
    <n v="200182495.40000001"/>
    <n v="28299.98"/>
    <n v="200235005.30000001"/>
    <n v="0"/>
    <n v="309806"/>
    <n v="624518"/>
    <s v="2.5"/>
    <s v="0.022"/>
    <s v="0.5269815"/>
    <s v="1278.43"/>
    <s v="1353268.03"/>
    <s v="140817692.41"/>
    <s v="271101531.32"/>
    <s v="652164673.9"/>
    <s v="1065437165.66"/>
    <s v="209277818.86"/>
    <s v="0.4"/>
    <n v="3704"/>
    <n v="473289.68"/>
  </r>
  <r>
    <x v="182"/>
    <s v="MA"/>
    <x v="2"/>
    <n v="2.0287000000000002"/>
    <n v="164064526.12"/>
    <n v="40655.9"/>
    <n v="324833929"/>
    <n v="45630285.559999995"/>
    <n v="92549914.910000011"/>
    <n v="6761083.8700000001"/>
    <n v="15774638"/>
    <n v="7561149"/>
    <n v="34272913"/>
    <n v="41210083"/>
    <n v="46491316"/>
    <n v="3621829"/>
    <n v="46133932"/>
    <n v="886349"/>
    <n v="15018986"/>
    <n v="100254608"/>
    <n v="29342780"/>
    <n v="886349"/>
    <n v="15018986"/>
    <n v="100254608"/>
    <n v="29342780"/>
    <n v="39984"/>
    <n v="23.6342662094"/>
    <n v="147.46"/>
    <n v="20837121787"/>
    <n v="18294468661"/>
    <n v="297758683"/>
    <n v="404088452"/>
    <n v="622"/>
    <n v="763103619800"/>
    <n v="8.07"/>
    <n v="0.43"/>
    <n v="0"/>
    <n v="0"/>
    <n v="0"/>
    <n v="0"/>
    <n v="7.50958012279039"/>
    <n v="1.43"/>
    <n v="23.05"/>
    <n v="-2.56"/>
    <n v="2.33"/>
    <n v="205.26"/>
    <n v="1027429"/>
    <n v="447171.91"/>
    <n v="120164063.40000001"/>
    <n v="7576.46"/>
    <n v="11755"/>
    <n v="415000000000"/>
    <n v="155006129"/>
    <n v="61305383"/>
    <n v="40.653455200000003"/>
    <n v="0"/>
    <n v="0"/>
    <n v="0"/>
    <n v="0"/>
    <n v="0"/>
    <n v="0"/>
    <n v="0"/>
    <n v="0"/>
    <n v="0"/>
    <n v="27141029"/>
    <n v="0"/>
    <n v="0"/>
    <n v="0"/>
    <n v="0"/>
    <n v="0"/>
    <n v="56634712"/>
    <n v="0"/>
    <n v="9925005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11541.08"/>
    <n v="200182495.40000001"/>
    <n v="28299.98"/>
    <n v="200235005.30000001"/>
    <n v="0"/>
    <n v="309806"/>
    <n v="624518"/>
    <s v="2.5"/>
    <s v="0.022"/>
    <s v="0.5269815"/>
    <s v="1278.43"/>
    <s v="1353268.03"/>
    <s v="140817692.41"/>
    <s v="271101531.32"/>
    <s v="652164673.9"/>
    <s v="1065437165.66"/>
    <s v="209277818.86"/>
    <s v="0.4"/>
    <n v="3704"/>
    <n v="22020670.07"/>
  </r>
  <r>
    <x v="183"/>
    <s v="MA"/>
    <x v="3"/>
    <n v="2.0287000000000002"/>
    <n v="164064526.12"/>
    <n v="40655.9"/>
    <n v="324833929"/>
    <n v="45630285.559999995"/>
    <n v="92549914.910000011"/>
    <n v="6761083.8700000001"/>
    <n v="15774638"/>
    <n v="7561149"/>
    <n v="34272913"/>
    <n v="41210083"/>
    <n v="46491316"/>
    <n v="3621829"/>
    <n v="46133932"/>
    <n v="886349"/>
    <n v="15018986"/>
    <n v="100254608"/>
    <n v="29342780"/>
    <n v="886349"/>
    <n v="15018986"/>
    <n v="100254608"/>
    <n v="29342780"/>
    <n v="39984"/>
    <n v="23.6342662094"/>
    <n v="147.46"/>
    <n v="20837121787"/>
    <n v="18294468661"/>
    <n v="297758683"/>
    <n v="404088452"/>
    <n v="622"/>
    <n v="763103619800"/>
    <n v="8.07"/>
    <n v="0.43"/>
    <n v="0"/>
    <n v="0"/>
    <n v="0"/>
    <n v="0"/>
    <n v="7.50958012279039"/>
    <n v="1.43"/>
    <n v="23.05"/>
    <n v="-2.56"/>
    <n v="2.33"/>
    <n v="205.26"/>
    <n v="1027429"/>
    <n v="447171.91"/>
    <n v="120164063.40000001"/>
    <n v="7576.46"/>
    <n v="11755"/>
    <n v="415000000000"/>
    <n v="155006129"/>
    <n v="61305383"/>
    <n v="40.653455200000003"/>
    <n v="0"/>
    <n v="0"/>
    <n v="0"/>
    <n v="0"/>
    <n v="0"/>
    <n v="0"/>
    <n v="0"/>
    <n v="0"/>
    <n v="0"/>
    <n v="27141029"/>
    <n v="0"/>
    <n v="0"/>
    <n v="0"/>
    <n v="0"/>
    <n v="0"/>
    <n v="56634712"/>
    <n v="0"/>
    <n v="9925005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11541.08"/>
    <n v="200182495.40000001"/>
    <n v="28299.98"/>
    <n v="200235005.30000001"/>
    <n v="0"/>
    <n v="309806"/>
    <n v="624518"/>
    <s v="2.5"/>
    <s v="0.022"/>
    <s v="0.5269815"/>
    <s v="1278.43"/>
    <s v="1353268.03"/>
    <s v="140817692.41"/>
    <s v="271101531.32"/>
    <s v="652164673.9"/>
    <s v="1065437165.66"/>
    <s v="209277818.86"/>
    <s v="0.4"/>
    <n v="3704"/>
    <n v="32483966.829999998"/>
  </r>
  <r>
    <x v="184"/>
    <s v="MA"/>
    <x v="4"/>
    <n v="2.0287000000000002"/>
    <n v="164064526.12"/>
    <n v="40655.9"/>
    <n v="324833929"/>
    <n v="45630285.559999995"/>
    <n v="92549914.910000011"/>
    <n v="6761083.8700000001"/>
    <n v="15774638"/>
    <n v="7561149"/>
    <n v="34272913"/>
    <n v="41210083"/>
    <n v="46491316"/>
    <n v="3621829"/>
    <n v="46133932"/>
    <n v="886349"/>
    <n v="15018986"/>
    <n v="100254608"/>
    <n v="29342780"/>
    <n v="886349"/>
    <n v="15018986"/>
    <n v="100254608"/>
    <n v="29342780"/>
    <n v="39984"/>
    <n v="23.6342662094"/>
    <n v="147.46"/>
    <n v="20837121787"/>
    <n v="18294468661"/>
    <n v="297758683"/>
    <n v="404088452"/>
    <n v="622"/>
    <n v="763103619800"/>
    <n v="8.07"/>
    <n v="0.43"/>
    <n v="0"/>
    <n v="0"/>
    <n v="0"/>
    <n v="0"/>
    <n v="7.50958012279039"/>
    <n v="1.43"/>
    <n v="23.05"/>
    <n v="-2.56"/>
    <n v="2.33"/>
    <n v="205.26"/>
    <n v="1027429"/>
    <n v="447171.91"/>
    <n v="120164063.40000001"/>
    <n v="7576.46"/>
    <n v="11755"/>
    <n v="415000000000"/>
    <n v="155006129"/>
    <n v="61305383"/>
    <n v="40.653455200000003"/>
    <n v="0"/>
    <n v="0"/>
    <n v="0"/>
    <n v="0"/>
    <n v="0"/>
    <n v="0"/>
    <n v="0"/>
    <n v="0"/>
    <n v="0"/>
    <n v="27141029"/>
    <n v="0"/>
    <n v="0"/>
    <n v="0"/>
    <n v="0"/>
    <n v="0"/>
    <n v="56634712"/>
    <n v="0"/>
    <n v="9925005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11541.08"/>
    <n v="200182495.40000001"/>
    <n v="28299.98"/>
    <n v="200235005.30000001"/>
    <n v="0"/>
    <n v="309806"/>
    <n v="624518"/>
    <s v="2.5"/>
    <s v="0.022"/>
    <s v="0.5269815"/>
    <s v="1278.43"/>
    <s v="1353268.03"/>
    <s v="140817692.41"/>
    <s v="271101531.32"/>
    <s v="652164673.9"/>
    <s v="1065437165.66"/>
    <s v="209277818.86"/>
    <s v="0.4"/>
    <n v="3704"/>
    <n v="3541047.75"/>
  </r>
  <r>
    <x v="185"/>
    <s v="MA"/>
    <x v="5"/>
    <n v="2.0287000000000002"/>
    <n v="164064526.12"/>
    <n v="40655.9"/>
    <n v="324833929"/>
    <n v="45630285.559999995"/>
    <n v="92549914.910000011"/>
    <n v="6761083.8700000001"/>
    <n v="15774638"/>
    <n v="7561149"/>
    <n v="34272913"/>
    <n v="41210083"/>
    <n v="46491316"/>
    <n v="3621829"/>
    <n v="46133932"/>
    <n v="886349"/>
    <n v="15018986"/>
    <n v="100254608"/>
    <n v="29342780"/>
    <n v="886349"/>
    <n v="15018986"/>
    <n v="100254608"/>
    <n v="29342780"/>
    <n v="39984"/>
    <n v="23.6342662094"/>
    <n v="147.46"/>
    <n v="20837121787"/>
    <n v="18294468661"/>
    <n v="297758683"/>
    <n v="404088452"/>
    <n v="622"/>
    <n v="763103619800"/>
    <n v="8.07"/>
    <n v="0.43"/>
    <n v="0"/>
    <n v="0"/>
    <n v="0"/>
    <n v="0"/>
    <n v="7.50958012279039"/>
    <n v="1.43"/>
    <n v="23.05"/>
    <n v="-2.56"/>
    <n v="2.33"/>
    <n v="205.26"/>
    <n v="1027429"/>
    <n v="447171.91"/>
    <n v="120164063.40000001"/>
    <n v="7576.46"/>
    <n v="11755"/>
    <n v="415000000000"/>
    <n v="155006129"/>
    <n v="61305383"/>
    <n v="40.653455200000003"/>
    <n v="0"/>
    <n v="0"/>
    <n v="0"/>
    <n v="0"/>
    <n v="0"/>
    <n v="0"/>
    <n v="0"/>
    <n v="0"/>
    <n v="0"/>
    <n v="27141029"/>
    <n v="0"/>
    <n v="0"/>
    <n v="0"/>
    <n v="0"/>
    <n v="0"/>
    <n v="56634712"/>
    <n v="0"/>
    <n v="9925005"/>
    <n v="2.73"/>
    <n v="29.21"/>
    <n v="3099.45"/>
    <n v="2564.7199999999998"/>
    <n v="-302.10000000000002"/>
    <n v="-232.63"/>
    <n v="106.31"/>
    <n v="-309.02999999999997"/>
    <n v="-202.73"/>
    <n v="7.7299999999999994E-2"/>
    <n v="0"/>
    <n v="11541.08"/>
    <n v="200182495.40000001"/>
    <n v="28299.98"/>
    <n v="200235005.30000001"/>
    <n v="0"/>
    <n v="309806"/>
    <n v="624518"/>
    <s v="2.5"/>
    <s v="0.022"/>
    <s v="0.5269815"/>
    <s v="1278.43"/>
    <s v="1353268.03"/>
    <s v="140817692.41"/>
    <s v="271101531.32"/>
    <s v="652164673.9"/>
    <s v="1065437165.66"/>
    <s v="209277818.86"/>
    <s v="0.4"/>
    <n v="3704"/>
    <n v="4560690.8600000003"/>
  </r>
  <r>
    <x v="186"/>
    <s v="MA"/>
    <x v="0"/>
    <n v="2.0293999999999999"/>
    <n v="172707048.44999999"/>
    <n v="24718.080000000002"/>
    <n v="317085754"/>
    <n v="44890958.189999998"/>
    <n v="77593266.529999986"/>
    <n v="6803673.5199999996"/>
    <n v="11611766"/>
    <n v="6650404"/>
    <n v="35680330"/>
    <n v="45099538"/>
    <n v="48984435"/>
    <n v="4154594"/>
    <n v="51340304"/>
    <n v="979639"/>
    <n v="15764084"/>
    <n v="82925839"/>
    <n v="25481869"/>
    <n v="979639"/>
    <n v="15764084"/>
    <n v="82925839"/>
    <n v="25481869"/>
    <n v="24718"/>
    <n v="23.556629216400001"/>
    <n v="149.91"/>
    <n v="22241316256"/>
    <n v="19312716179"/>
    <n v="206697572"/>
    <n v="282258199"/>
    <n v="622"/>
    <n v="765532297400"/>
    <n v="7.85"/>
    <n v="0.45"/>
    <n v="0"/>
    <n v="0"/>
    <n v="0"/>
    <n v="0"/>
    <n v="7.3647516118749099"/>
    <n v="1.41"/>
    <n v="6.56"/>
    <n v="-2.52"/>
    <n v="2.2799999999999998"/>
    <n v="224.55"/>
    <n v="1027429"/>
    <n v="354365.35"/>
    <n v="136735500.80000001"/>
    <n v="27850.9"/>
    <n v="13173"/>
    <n v="420000000000"/>
    <n v="107510541"/>
    <n v="59778849"/>
    <n v="40.653455200000003"/>
    <n v="0"/>
    <n v="0"/>
    <n v="0"/>
    <n v="0"/>
    <n v="0"/>
    <n v="0"/>
    <n v="0"/>
    <n v="0"/>
    <n v="0"/>
    <n v="19891138"/>
    <n v="0"/>
    <n v="0"/>
    <n v="0"/>
    <n v="0"/>
    <n v="0"/>
    <n v="23870484"/>
    <n v="0"/>
    <n v="3970070"/>
    <n v="2.73"/>
    <n v="-1.81"/>
    <n v="3049.94"/>
    <n v="2658.51"/>
    <n v="-276.31"/>
    <n v="-115.12"/>
    <n v="133.82"/>
    <n v="-38.22"/>
    <n v="95.6"/>
    <n v="7.7299999999999994E-2"/>
    <n v="0"/>
    <n v="11741.63"/>
    <n v="188700489.5"/>
    <n v="14203.47"/>
    <n v="188732034.59999999"/>
    <n v="0"/>
    <n v="324834"/>
    <n v="476876"/>
    <s v="2.5"/>
    <s v="0.022"/>
    <s v="0.5269815"/>
    <s v="1294.73"/>
    <s v="1370530.45"/>
    <s v="142613976.63"/>
    <s v="274559728.9"/>
    <s v="660483750.1"/>
    <s v="1079027986.08"/>
    <s v="211947387.13"/>
    <s v="0.4"/>
    <n v="3704"/>
    <n v="18103.09"/>
  </r>
  <r>
    <x v="187"/>
    <s v="MA"/>
    <x v="1"/>
    <n v="2.0293999999999999"/>
    <n v="172707048.44999999"/>
    <n v="24718.080000000002"/>
    <n v="317085754"/>
    <n v="44890958.189999998"/>
    <n v="77593266.529999986"/>
    <n v="6803673.5199999996"/>
    <n v="11611766"/>
    <n v="6650404"/>
    <n v="35680330"/>
    <n v="45099538"/>
    <n v="48984435"/>
    <n v="4154594"/>
    <n v="51340304"/>
    <n v="979639"/>
    <n v="15764084"/>
    <n v="82925839"/>
    <n v="25481869"/>
    <n v="979639"/>
    <n v="15764084"/>
    <n v="82925839"/>
    <n v="25481869"/>
    <n v="24718"/>
    <n v="23.556629216400001"/>
    <n v="149.91"/>
    <n v="22241316256"/>
    <n v="19312716179"/>
    <n v="206697572"/>
    <n v="282258199"/>
    <n v="622"/>
    <n v="765532297400"/>
    <n v="7.85"/>
    <n v="0.45"/>
    <n v="0"/>
    <n v="0"/>
    <n v="0"/>
    <n v="0"/>
    <n v="7.3647516118749099"/>
    <n v="1.41"/>
    <n v="6.56"/>
    <n v="-2.52"/>
    <n v="2.2799999999999998"/>
    <n v="224.55"/>
    <n v="1027429"/>
    <n v="354365.35"/>
    <n v="136735500.80000001"/>
    <n v="27850.9"/>
    <n v="13173"/>
    <n v="420000000000"/>
    <n v="107510541"/>
    <n v="59778849"/>
    <n v="40.653455200000003"/>
    <n v="0"/>
    <n v="0"/>
    <n v="0"/>
    <n v="0"/>
    <n v="0"/>
    <n v="0"/>
    <n v="0"/>
    <n v="0"/>
    <n v="0"/>
    <n v="19891138"/>
    <n v="0"/>
    <n v="0"/>
    <n v="0"/>
    <n v="0"/>
    <n v="0"/>
    <n v="23870484"/>
    <n v="0"/>
    <n v="3970070"/>
    <n v="2.73"/>
    <n v="-1.81"/>
    <n v="3049.94"/>
    <n v="2658.51"/>
    <n v="-276.31"/>
    <n v="-115.12"/>
    <n v="133.82"/>
    <n v="-38.22"/>
    <n v="95.6"/>
    <n v="7.7299999999999994E-2"/>
    <n v="0"/>
    <n v="11741.63"/>
    <n v="188700489.5"/>
    <n v="14203.47"/>
    <n v="188732034.59999999"/>
    <n v="0"/>
    <n v="324834"/>
    <n v="476876"/>
    <s v="2.5"/>
    <s v="0.022"/>
    <s v="0.5269815"/>
    <s v="1294.73"/>
    <s v="1370530.45"/>
    <s v="142613976.63"/>
    <s v="274559728.9"/>
    <s v="660483750.1"/>
    <s v="1079027986.08"/>
    <s v="211947387.13"/>
    <s v="0.4"/>
    <n v="3704"/>
    <n v="411044.65"/>
  </r>
  <r>
    <x v="188"/>
    <s v="MA"/>
    <x v="2"/>
    <n v="2.0293999999999999"/>
    <n v="172707048.44999999"/>
    <n v="24718.080000000002"/>
    <n v="317085754"/>
    <n v="44890958.189999998"/>
    <n v="77593266.529999986"/>
    <n v="6803673.5199999996"/>
    <n v="11611766"/>
    <n v="6650404"/>
    <n v="35680330"/>
    <n v="45099538"/>
    <n v="48984435"/>
    <n v="4154594"/>
    <n v="51340304"/>
    <n v="979639"/>
    <n v="15764084"/>
    <n v="82925839"/>
    <n v="25481869"/>
    <n v="979639"/>
    <n v="15764084"/>
    <n v="82925839"/>
    <n v="25481869"/>
    <n v="24718"/>
    <n v="23.556629216400001"/>
    <n v="149.91"/>
    <n v="22241316256"/>
    <n v="19312716179"/>
    <n v="206697572"/>
    <n v="282258199"/>
    <n v="622"/>
    <n v="765532297400"/>
    <n v="7.85"/>
    <n v="0.45"/>
    <n v="0"/>
    <n v="0"/>
    <n v="0"/>
    <n v="0"/>
    <n v="7.3647516118749099"/>
    <n v="1.41"/>
    <n v="6.56"/>
    <n v="-2.52"/>
    <n v="2.2799999999999998"/>
    <n v="224.55"/>
    <n v="1027429"/>
    <n v="354365.35"/>
    <n v="136735500.80000001"/>
    <n v="27850.9"/>
    <n v="13173"/>
    <n v="420000000000"/>
    <n v="107510541"/>
    <n v="59778849"/>
    <n v="40.653455200000003"/>
    <n v="0"/>
    <n v="0"/>
    <n v="0"/>
    <n v="0"/>
    <n v="0"/>
    <n v="0"/>
    <n v="0"/>
    <n v="0"/>
    <n v="0"/>
    <n v="19891138"/>
    <n v="0"/>
    <n v="0"/>
    <n v="0"/>
    <n v="0"/>
    <n v="0"/>
    <n v="23870484"/>
    <n v="0"/>
    <n v="3970070"/>
    <n v="2.73"/>
    <n v="-1.81"/>
    <n v="3049.94"/>
    <n v="2658.51"/>
    <n v="-276.31"/>
    <n v="-115.12"/>
    <n v="133.82"/>
    <n v="-38.22"/>
    <n v="95.6"/>
    <n v="7.7299999999999994E-2"/>
    <n v="0"/>
    <n v="11741.63"/>
    <n v="188700489.5"/>
    <n v="14203.47"/>
    <n v="188732034.59999999"/>
    <n v="0"/>
    <n v="324834"/>
    <n v="476876"/>
    <s v="2.5"/>
    <s v="0.022"/>
    <s v="0.5269815"/>
    <s v="1294.73"/>
    <s v="1370530.45"/>
    <s v="142613976.63"/>
    <s v="274559728.9"/>
    <s v="660483750.1"/>
    <s v="1079027986.08"/>
    <s v="211947387.13"/>
    <s v="0.4"/>
    <n v="3704"/>
    <n v="24299347.32"/>
  </r>
  <r>
    <x v="189"/>
    <s v="MA"/>
    <x v="3"/>
    <n v="2.0293999999999999"/>
    <n v="172707048.44999999"/>
    <n v="24718.080000000002"/>
    <n v="317085754"/>
    <n v="44890958.189999998"/>
    <n v="77593266.529999986"/>
    <n v="6803673.5199999996"/>
    <n v="11611766"/>
    <n v="6650404"/>
    <n v="35680330"/>
    <n v="45099538"/>
    <n v="48984435"/>
    <n v="4154594"/>
    <n v="51340304"/>
    <n v="979639"/>
    <n v="15764084"/>
    <n v="82925839"/>
    <n v="25481869"/>
    <n v="979639"/>
    <n v="15764084"/>
    <n v="82925839"/>
    <n v="25481869"/>
    <n v="24718"/>
    <n v="23.556629216400001"/>
    <n v="149.91"/>
    <n v="22241316256"/>
    <n v="19312716179"/>
    <n v="206697572"/>
    <n v="282258199"/>
    <n v="622"/>
    <n v="765532297400"/>
    <n v="7.85"/>
    <n v="0.45"/>
    <n v="0"/>
    <n v="0"/>
    <n v="0"/>
    <n v="0"/>
    <n v="7.3647516118749099"/>
    <n v="1.41"/>
    <n v="6.56"/>
    <n v="-2.52"/>
    <n v="2.2799999999999998"/>
    <n v="224.55"/>
    <n v="1027429"/>
    <n v="354365.35"/>
    <n v="136735500.80000001"/>
    <n v="27850.9"/>
    <n v="13173"/>
    <n v="420000000000"/>
    <n v="107510541"/>
    <n v="59778849"/>
    <n v="40.653455200000003"/>
    <n v="0"/>
    <n v="0"/>
    <n v="0"/>
    <n v="0"/>
    <n v="0"/>
    <n v="0"/>
    <n v="0"/>
    <n v="0"/>
    <n v="0"/>
    <n v="19891138"/>
    <n v="0"/>
    <n v="0"/>
    <n v="0"/>
    <n v="0"/>
    <n v="0"/>
    <n v="23870484"/>
    <n v="0"/>
    <n v="3970070"/>
    <n v="2.73"/>
    <n v="-1.81"/>
    <n v="3049.94"/>
    <n v="2658.51"/>
    <n v="-276.31"/>
    <n v="-115.12"/>
    <n v="133.82"/>
    <n v="-38.22"/>
    <n v="95.6"/>
    <n v="7.7299999999999994E-2"/>
    <n v="0"/>
    <n v="11741.63"/>
    <n v="188700489.5"/>
    <n v="14203.47"/>
    <n v="188732034.59999999"/>
    <n v="0"/>
    <n v="324834"/>
    <n v="476876"/>
    <s v="2.5"/>
    <s v="0.022"/>
    <s v="0.5269815"/>
    <s v="1294.73"/>
    <s v="1370530.45"/>
    <s v="142613976.63"/>
    <s v="274559728.9"/>
    <s v="660483750.1"/>
    <s v="1079027986.08"/>
    <s v="211947387.13"/>
    <s v="0.4"/>
    <n v="3704"/>
    <n v="29290576.620000001"/>
  </r>
  <r>
    <x v="190"/>
    <s v="MA"/>
    <x v="4"/>
    <n v="2.0293999999999999"/>
    <n v="172707048.44999999"/>
    <n v="24718.080000000002"/>
    <n v="317085754"/>
    <n v="44890958.189999998"/>
    <n v="77593266.529999986"/>
    <n v="6803673.5199999996"/>
    <n v="11611766"/>
    <n v="6650404"/>
    <n v="35680330"/>
    <n v="45099538"/>
    <n v="48984435"/>
    <n v="4154594"/>
    <n v="51340304"/>
    <n v="979639"/>
    <n v="15764084"/>
    <n v="82925839"/>
    <n v="25481869"/>
    <n v="979639"/>
    <n v="15764084"/>
    <n v="82925839"/>
    <n v="25481869"/>
    <n v="24718"/>
    <n v="23.556629216400001"/>
    <n v="149.91"/>
    <n v="22241316256"/>
    <n v="19312716179"/>
    <n v="206697572"/>
    <n v="282258199"/>
    <n v="622"/>
    <n v="765532297400"/>
    <n v="7.85"/>
    <n v="0.45"/>
    <n v="0"/>
    <n v="0"/>
    <n v="0"/>
    <n v="0"/>
    <n v="7.3647516118749099"/>
    <n v="1.41"/>
    <n v="6.56"/>
    <n v="-2.52"/>
    <n v="2.2799999999999998"/>
    <n v="224.55"/>
    <n v="1027429"/>
    <n v="354365.35"/>
    <n v="136735500.80000001"/>
    <n v="27850.9"/>
    <n v="13173"/>
    <n v="420000000000"/>
    <n v="107510541"/>
    <n v="59778849"/>
    <n v="40.653455200000003"/>
    <n v="0"/>
    <n v="0"/>
    <n v="0"/>
    <n v="0"/>
    <n v="0"/>
    <n v="0"/>
    <n v="0"/>
    <n v="0"/>
    <n v="0"/>
    <n v="19891138"/>
    <n v="0"/>
    <n v="0"/>
    <n v="0"/>
    <n v="0"/>
    <n v="0"/>
    <n v="23870484"/>
    <n v="0"/>
    <n v="3970070"/>
    <n v="2.73"/>
    <n v="-1.81"/>
    <n v="3049.94"/>
    <n v="2658.51"/>
    <n v="-276.31"/>
    <n v="-115.12"/>
    <n v="133.82"/>
    <n v="-38.22"/>
    <n v="95.6"/>
    <n v="7.7299999999999994E-2"/>
    <n v="0"/>
    <n v="11741.63"/>
    <n v="188700489.5"/>
    <n v="14203.47"/>
    <n v="188732034.59999999"/>
    <n v="0"/>
    <n v="324834"/>
    <n v="476876"/>
    <s v="2.5"/>
    <s v="0.022"/>
    <s v="0.5269815"/>
    <s v="1294.73"/>
    <s v="1370530.45"/>
    <s v="142613976.63"/>
    <s v="274559728.9"/>
    <s v="660483750.1"/>
    <s v="1079027986.08"/>
    <s v="211947387.13"/>
    <s v="0.4"/>
    <n v="3704"/>
    <n v="3207245.74"/>
  </r>
  <r>
    <x v="191"/>
    <s v="MA"/>
    <x v="5"/>
    <n v="2.0293999999999999"/>
    <n v="172707048.44999999"/>
    <n v="24718.080000000002"/>
    <n v="317085754"/>
    <n v="44890958.189999998"/>
    <n v="77593266.529999986"/>
    <n v="6803673.5199999996"/>
    <n v="11611766"/>
    <n v="6650404"/>
    <n v="35680330"/>
    <n v="45099538"/>
    <n v="48984435"/>
    <n v="4154594"/>
    <n v="51340304"/>
    <n v="979639"/>
    <n v="15764084"/>
    <n v="82925839"/>
    <n v="25481869"/>
    <n v="979639"/>
    <n v="15764084"/>
    <n v="82925839"/>
    <n v="25481869"/>
    <n v="24718"/>
    <n v="23.556629216400001"/>
    <n v="149.91"/>
    <n v="22241316256"/>
    <n v="19312716179"/>
    <n v="206697572"/>
    <n v="282258199"/>
    <n v="622"/>
    <n v="765532297400"/>
    <n v="7.85"/>
    <n v="0.45"/>
    <n v="0"/>
    <n v="0"/>
    <n v="0"/>
    <n v="0"/>
    <n v="7.3647516118749099"/>
    <n v="1.41"/>
    <n v="6.56"/>
    <n v="-2.52"/>
    <n v="2.2799999999999998"/>
    <n v="224.55"/>
    <n v="1027429"/>
    <n v="354365.35"/>
    <n v="136735500.80000001"/>
    <n v="27850.9"/>
    <n v="13173"/>
    <n v="420000000000"/>
    <n v="107510541"/>
    <n v="59778849"/>
    <n v="40.653455200000003"/>
    <n v="0"/>
    <n v="0"/>
    <n v="0"/>
    <n v="0"/>
    <n v="0"/>
    <n v="0"/>
    <n v="0"/>
    <n v="0"/>
    <n v="0"/>
    <n v="19891138"/>
    <n v="0"/>
    <n v="0"/>
    <n v="0"/>
    <n v="0"/>
    <n v="0"/>
    <n v="23870484"/>
    <n v="0"/>
    <n v="3970070"/>
    <n v="2.73"/>
    <n v="-1.81"/>
    <n v="3049.94"/>
    <n v="2658.51"/>
    <n v="-276.31"/>
    <n v="-115.12"/>
    <n v="133.82"/>
    <n v="-38.22"/>
    <n v="95.6"/>
    <n v="7.7299999999999994E-2"/>
    <n v="0"/>
    <n v="11741.63"/>
    <n v="188700489.5"/>
    <n v="14203.47"/>
    <n v="188732034.59999999"/>
    <n v="0"/>
    <n v="324834"/>
    <n v="476876"/>
    <s v="2.5"/>
    <s v="0.022"/>
    <s v="0.5269815"/>
    <s v="1294.73"/>
    <s v="1370530.45"/>
    <s v="142613976.63"/>
    <s v="274559728.9"/>
    <s v="660483750.1"/>
    <s v="1079027986.08"/>
    <s v="211947387.13"/>
    <s v="0.4"/>
    <n v="3704"/>
    <n v="2431777.4300000002"/>
  </r>
  <r>
    <x v="192"/>
    <s v="MA"/>
    <x v="0"/>
    <n v="2.0280999999999998"/>
    <n v="179367000.32000005"/>
    <n v="22147.4"/>
    <n v="340891123"/>
    <n v="50665167.719999991"/>
    <n v="90116376.150000021"/>
    <n v="6698577.5600000005"/>
    <n v="7153816"/>
    <n v="5704289"/>
    <n v="36322974"/>
    <n v="41453295"/>
    <n v="50713015"/>
    <n v="3946700"/>
    <n v="59100089"/>
    <n v="722558"/>
    <n v="15577226"/>
    <n v="97521368"/>
    <n v="29807982"/>
    <n v="722558"/>
    <n v="15577226"/>
    <n v="97521368"/>
    <n v="29807982"/>
    <n v="21627"/>
    <n v="27.8574901466"/>
    <n v="141.6"/>
    <n v="19890116135"/>
    <n v="17605428014"/>
    <n v="371127997"/>
    <n v="393034108"/>
    <n v="622"/>
    <n v="768094200599.99902"/>
    <n v="7.39"/>
    <n v="0.63"/>
    <n v="874.44055555555497"/>
    <n v="717.61400000000003"/>
    <n v="659.34761904761899"/>
    <n v="805.94039999999995"/>
    <n v="7.1374226316547"/>
    <n v="1.56999"/>
    <n v="6.09"/>
    <n v="-69.39"/>
    <n v="57.24"/>
    <n v="6155.46"/>
    <n v="27740583"/>
    <n v="12584183.49"/>
    <n v="3603970170"/>
    <n v="557978.76"/>
    <n v="239679"/>
    <n v="10600000000000"/>
    <n v="4312171701"/>
    <n v="1650605094"/>
    <n v="1097.64329"/>
    <n v="0"/>
    <n v="0"/>
    <n v="0"/>
    <n v="0"/>
    <n v="0"/>
    <n v="0"/>
    <n v="0"/>
    <n v="0"/>
    <n v="0"/>
    <n v="178044885"/>
    <n v="0"/>
    <n v="0"/>
    <n v="0"/>
    <n v="0"/>
    <n v="0"/>
    <n v="2244770361"/>
    <n v="0"/>
    <n v="238751361"/>
    <n v="73.44"/>
    <n v="-48.87"/>
    <n v="82348.38"/>
    <n v="71779.77"/>
    <n v="-7460.37"/>
    <n v="-3108.24"/>
    <n v="3613.14"/>
    <n v="-1031.94"/>
    <n v="2581.1999999999998"/>
    <n v="2.0871"/>
    <n v="0"/>
    <n v="135033.48000000001"/>
    <n v="5713733937"/>
    <n v="303745.14"/>
    <n v="5714172716"/>
    <n v="0"/>
    <n v="8561322"/>
    <n v="13916205"/>
    <s v="67.5"/>
    <s v="0.5940000000000002"/>
    <n v="1.42285004999999E+16"/>
    <n v="3276152999999990"/>
    <n v="3467943854999990"/>
    <n v="3608655797880000"/>
    <n v="6947366456790000"/>
    <n v="1.67126572749599E+16"/>
    <s v="27303358968.18"/>
    <s v="5363044951.5"/>
    <n v="1.08E+16"/>
    <n v="1.00007999999999E+16"/>
    <n v="13432.82"/>
  </r>
  <r>
    <x v="193"/>
    <s v="MA"/>
    <x v="1"/>
    <n v="2.0280999999999998"/>
    <n v="179367000.32000005"/>
    <n v="22147.4"/>
    <n v="340891123"/>
    <n v="50665167.719999991"/>
    <n v="90116376.150000021"/>
    <n v="6698577.5600000005"/>
    <n v="7153816"/>
    <n v="5704289"/>
    <n v="36322974"/>
    <n v="41453295"/>
    <n v="50713015"/>
    <n v="3946700"/>
    <n v="59100089"/>
    <n v="722558"/>
    <n v="15577226"/>
    <n v="97521368"/>
    <n v="29807982"/>
    <n v="722558"/>
    <n v="15577226"/>
    <n v="97521368"/>
    <n v="29807982"/>
    <n v="21627"/>
    <n v="27.8574901466"/>
    <n v="141.6"/>
    <n v="19890116135"/>
    <n v="17605428014"/>
    <n v="371127997"/>
    <n v="393034108"/>
    <n v="622"/>
    <n v="768094200599.99902"/>
    <n v="7.39"/>
    <n v="0.63"/>
    <n v="874.44055555555497"/>
    <n v="717.61400000000003"/>
    <n v="659.34761904761899"/>
    <n v="805.94039999999995"/>
    <n v="7.1374226316547"/>
    <n v="1.56999"/>
    <n v="6.09"/>
    <n v="-69.39"/>
    <n v="57.24"/>
    <n v="6155.46"/>
    <n v="27740583"/>
    <n v="12584183.49"/>
    <n v="3603970170"/>
    <n v="557978.76"/>
    <n v="239679"/>
    <n v="10600000000000"/>
    <n v="4312171701"/>
    <n v="1650605094"/>
    <n v="1097.64329"/>
    <n v="0"/>
    <n v="0"/>
    <n v="0"/>
    <n v="0"/>
    <n v="0"/>
    <n v="0"/>
    <n v="0"/>
    <n v="0"/>
    <n v="0"/>
    <n v="178044885"/>
    <n v="0"/>
    <n v="0"/>
    <n v="0"/>
    <n v="0"/>
    <n v="0"/>
    <n v="2244770361"/>
    <n v="0"/>
    <n v="238751361"/>
    <n v="73.44"/>
    <n v="-48.87"/>
    <n v="82348.38"/>
    <n v="71779.77"/>
    <n v="-7460.37"/>
    <n v="-3108.24"/>
    <n v="3613.14"/>
    <n v="-1031.94"/>
    <n v="2581.1999999999998"/>
    <n v="2.0871"/>
    <n v="0"/>
    <n v="135033.48000000001"/>
    <n v="5713733937"/>
    <n v="303745.14"/>
    <n v="5714172716"/>
    <n v="0"/>
    <n v="8561322"/>
    <n v="13916205"/>
    <s v="67.5"/>
    <s v="0.5940000000000002"/>
    <n v="1.42285004999999E+16"/>
    <n v="3276152999999990"/>
    <n v="3467943854999990"/>
    <n v="3608655797880000"/>
    <n v="6947366456790000"/>
    <n v="1.67126572749599E+16"/>
    <s v="27303358968.18"/>
    <s v="5363044951.5"/>
    <n v="1.08E+16"/>
    <n v="1.00007999999999E+16"/>
    <n v="424719.63"/>
  </r>
  <r>
    <x v="194"/>
    <s v="MA"/>
    <x v="2"/>
    <n v="2.0280999999999998"/>
    <n v="179367000.32000005"/>
    <n v="22147.4"/>
    <n v="340891123"/>
    <n v="50665167.719999991"/>
    <n v="90116376.150000021"/>
    <n v="6698577.5600000005"/>
    <n v="7153816"/>
    <n v="5704289"/>
    <n v="36322974"/>
    <n v="41453295"/>
    <n v="50713015"/>
    <n v="3946700"/>
    <n v="59100089"/>
    <n v="722558"/>
    <n v="15577226"/>
    <n v="97521368"/>
    <n v="29807982"/>
    <n v="722558"/>
    <n v="15577226"/>
    <n v="97521368"/>
    <n v="29807982"/>
    <n v="21627"/>
    <n v="27.8574901466"/>
    <n v="141.6"/>
    <n v="19890116135"/>
    <n v="17605428014"/>
    <n v="371127997"/>
    <n v="393034108"/>
    <n v="622"/>
    <n v="768094200599.99902"/>
    <n v="7.39"/>
    <n v="0.63"/>
    <n v="874.44055555555497"/>
    <n v="717.61400000000003"/>
    <n v="659.34761904761899"/>
    <n v="805.94039999999995"/>
    <n v="7.1374226316547"/>
    <n v="1.56999"/>
    <n v="6.09"/>
    <n v="-69.39"/>
    <n v="57.24"/>
    <n v="6155.46"/>
    <n v="27740583"/>
    <n v="12584183.49"/>
    <n v="3603970170"/>
    <n v="557978.76"/>
    <n v="239679"/>
    <n v="10600000000000"/>
    <n v="4312171701"/>
    <n v="1650605094"/>
    <n v="1097.64329"/>
    <n v="0"/>
    <n v="0"/>
    <n v="0"/>
    <n v="0"/>
    <n v="0"/>
    <n v="0"/>
    <n v="0"/>
    <n v="0"/>
    <n v="0"/>
    <n v="178044885"/>
    <n v="0"/>
    <n v="0"/>
    <n v="0"/>
    <n v="0"/>
    <n v="0"/>
    <n v="2244770361"/>
    <n v="0"/>
    <n v="238751361"/>
    <n v="73.44"/>
    <n v="-48.87"/>
    <n v="82348.38"/>
    <n v="71779.77"/>
    <n v="-7460.37"/>
    <n v="-3108.24"/>
    <n v="3613.14"/>
    <n v="-1031.94"/>
    <n v="2581.1999999999998"/>
    <n v="2.0871"/>
    <n v="0"/>
    <n v="135033.48000000001"/>
    <n v="5713733937"/>
    <n v="303745.14"/>
    <n v="5714172716"/>
    <n v="0"/>
    <n v="8561322"/>
    <n v="13916205"/>
    <s v="67.5"/>
    <s v="0.5940000000000002"/>
    <n v="1.42285004999999E+16"/>
    <n v="3276152999999990"/>
    <n v="3467943854999990"/>
    <n v="3608655797880000"/>
    <n v="6947366456790000"/>
    <n v="1.67126572749599E+16"/>
    <s v="27303358968.18"/>
    <s v="5363044951.5"/>
    <n v="1.08E+16"/>
    <n v="1.00007999999999E+16"/>
    <n v="21212710.219999999"/>
  </r>
  <r>
    <x v="195"/>
    <s v="MA"/>
    <x v="3"/>
    <n v="2.0280999999999998"/>
    <n v="179367000.32000005"/>
    <n v="22147.4"/>
    <n v="340891123"/>
    <n v="50665167.719999991"/>
    <n v="90116376.150000021"/>
    <n v="6698577.5600000005"/>
    <n v="7153816"/>
    <n v="5704289"/>
    <n v="36322974"/>
    <n v="41453295"/>
    <n v="50713015"/>
    <n v="3946700"/>
    <n v="59100089"/>
    <n v="722558"/>
    <n v="15577226"/>
    <n v="97521368"/>
    <n v="29807982"/>
    <n v="722558"/>
    <n v="15577226"/>
    <n v="97521368"/>
    <n v="29807982"/>
    <n v="21627"/>
    <n v="27.8574901466"/>
    <n v="141.6"/>
    <n v="19890116135"/>
    <n v="17605428014"/>
    <n v="371127997"/>
    <n v="393034108"/>
    <n v="622"/>
    <n v="768094200599.99902"/>
    <n v="7.39"/>
    <n v="0.63"/>
    <n v="874.44055555555497"/>
    <n v="717.61400000000003"/>
    <n v="659.34761904761899"/>
    <n v="805.94039999999995"/>
    <n v="7.1374226316547"/>
    <n v="1.56999"/>
    <n v="6.09"/>
    <n v="-69.39"/>
    <n v="57.24"/>
    <n v="6155.46"/>
    <n v="27740583"/>
    <n v="12584183.49"/>
    <n v="3603970170"/>
    <n v="557978.76"/>
    <n v="239679"/>
    <n v="10600000000000"/>
    <n v="4312171701"/>
    <n v="1650605094"/>
    <n v="1097.64329"/>
    <n v="0"/>
    <n v="0"/>
    <n v="0"/>
    <n v="0"/>
    <n v="0"/>
    <n v="0"/>
    <n v="0"/>
    <n v="0"/>
    <n v="0"/>
    <n v="178044885"/>
    <n v="0"/>
    <n v="0"/>
    <n v="0"/>
    <n v="0"/>
    <n v="0"/>
    <n v="2244770361"/>
    <n v="0"/>
    <n v="238751361"/>
    <n v="73.44"/>
    <n v="-48.87"/>
    <n v="82348.38"/>
    <n v="71779.77"/>
    <n v="-7460.37"/>
    <n v="-3108.24"/>
    <n v="3613.14"/>
    <n v="-1031.94"/>
    <n v="2581.1999999999998"/>
    <n v="2.0871"/>
    <n v="0"/>
    <n v="135033.48000000001"/>
    <n v="5713733937"/>
    <n v="303745.14"/>
    <n v="5714172716"/>
    <n v="0"/>
    <n v="8561322"/>
    <n v="13916205"/>
    <s v="67.5"/>
    <s v="0.5940000000000002"/>
    <n v="1.42285004999999E+16"/>
    <n v="3276152999999990"/>
    <n v="3467943854999990"/>
    <n v="3608655797880000"/>
    <n v="6947366456790000"/>
    <n v="1.67126572749599E+16"/>
    <s v="27303358968.18"/>
    <s v="5363044951.5"/>
    <n v="1.08E+16"/>
    <n v="1.00007999999999E+16"/>
    <n v="33656855.340000004"/>
  </r>
  <r>
    <x v="196"/>
    <s v="MA"/>
    <x v="4"/>
    <n v="2.0280999999999998"/>
    <n v="179367000.32000005"/>
    <n v="22147.4"/>
    <n v="340891123"/>
    <n v="50665167.719999991"/>
    <n v="90116376.150000021"/>
    <n v="6698577.5600000005"/>
    <n v="7153816"/>
    <n v="5704289"/>
    <n v="36322974"/>
    <n v="41453295"/>
    <n v="50713015"/>
    <n v="3946700"/>
    <n v="59100089"/>
    <n v="722558"/>
    <n v="15577226"/>
    <n v="97521368"/>
    <n v="29807982"/>
    <n v="722558"/>
    <n v="15577226"/>
    <n v="97521368"/>
    <n v="29807982"/>
    <n v="21627"/>
    <n v="27.8574901466"/>
    <n v="141.6"/>
    <n v="19890116135"/>
    <n v="17605428014"/>
    <n v="371127997"/>
    <n v="393034108"/>
    <n v="622"/>
    <n v="768094200599.99902"/>
    <n v="7.39"/>
    <n v="0.63"/>
    <n v="874.44055555555497"/>
    <n v="717.61400000000003"/>
    <n v="659.34761904761899"/>
    <n v="805.94039999999995"/>
    <n v="7.1374226316547"/>
    <n v="1.56999"/>
    <n v="6.09"/>
    <n v="-69.39"/>
    <n v="57.24"/>
    <n v="6155.46"/>
    <n v="27740583"/>
    <n v="12584183.49"/>
    <n v="3603970170"/>
    <n v="557978.76"/>
    <n v="239679"/>
    <n v="10600000000000"/>
    <n v="4312171701"/>
    <n v="1650605094"/>
    <n v="1097.64329"/>
    <n v="0"/>
    <n v="0"/>
    <n v="0"/>
    <n v="0"/>
    <n v="0"/>
    <n v="0"/>
    <n v="0"/>
    <n v="0"/>
    <n v="0"/>
    <n v="178044885"/>
    <n v="0"/>
    <n v="0"/>
    <n v="0"/>
    <n v="0"/>
    <n v="0"/>
    <n v="2244770361"/>
    <n v="0"/>
    <n v="238751361"/>
    <n v="73.44"/>
    <n v="-48.87"/>
    <n v="82348.38"/>
    <n v="71779.77"/>
    <n v="-7460.37"/>
    <n v="-3108.24"/>
    <n v="3613.14"/>
    <n v="-1031.94"/>
    <n v="2581.1999999999998"/>
    <n v="2.0871"/>
    <n v="0"/>
    <n v="135033.48000000001"/>
    <n v="5713733937"/>
    <n v="303745.14"/>
    <n v="5714172716"/>
    <n v="0"/>
    <n v="8561322"/>
    <n v="13916205"/>
    <s v="67.5"/>
    <s v="0.5940000000000002"/>
    <n v="1.42285004999999E+16"/>
    <n v="3276152999999990"/>
    <n v="3467943854999990"/>
    <n v="3608655797880000"/>
    <n v="6947366456790000"/>
    <n v="1.67126572749599E+16"/>
    <s v="27303358968.18"/>
    <s v="5363044951.5"/>
    <n v="1.08E+16"/>
    <n v="1.00007999999999E+16"/>
    <n v="98158169.519999996"/>
  </r>
  <r>
    <x v="197"/>
    <s v="MA"/>
    <x v="5"/>
    <n v="2.0280999999999998"/>
    <n v="179367000.32000005"/>
    <n v="22147.4"/>
    <n v="340891123"/>
    <n v="50665167.719999991"/>
    <n v="90116376.150000021"/>
    <n v="6698577.5600000005"/>
    <n v="7153816"/>
    <n v="5704289"/>
    <n v="36322974"/>
    <n v="41453295"/>
    <n v="50713015"/>
    <n v="3946700"/>
    <n v="59100089"/>
    <n v="722558"/>
    <n v="15577226"/>
    <n v="97521368"/>
    <n v="29807982"/>
    <n v="722558"/>
    <n v="15577226"/>
    <n v="97521368"/>
    <n v="29807982"/>
    <n v="21627"/>
    <n v="27.8574901466"/>
    <n v="141.6"/>
    <n v="19890116135"/>
    <n v="17605428014"/>
    <n v="371127997"/>
    <n v="393034108"/>
    <n v="622"/>
    <n v="768094200599.99902"/>
    <n v="7.39"/>
    <n v="0.63"/>
    <n v="874.44055555555497"/>
    <n v="717.61400000000003"/>
    <n v="659.34761904761899"/>
    <n v="805.94039999999995"/>
    <n v="7.1374226316547"/>
    <n v="1.56999"/>
    <n v="6.09"/>
    <n v="-69.39"/>
    <n v="57.24"/>
    <n v="6155.46"/>
    <n v="27740583"/>
    <n v="12584183.49"/>
    <n v="3603970170"/>
    <n v="557978.76"/>
    <n v="239679"/>
    <n v="10600000000000"/>
    <n v="4312171701"/>
    <n v="1650605094"/>
    <n v="1097.64329"/>
    <n v="0"/>
    <n v="0"/>
    <n v="0"/>
    <n v="0"/>
    <n v="0"/>
    <n v="0"/>
    <n v="0"/>
    <n v="0"/>
    <n v="0"/>
    <n v="178044885"/>
    <n v="0"/>
    <n v="0"/>
    <n v="0"/>
    <n v="0"/>
    <n v="0"/>
    <n v="2244770361"/>
    <n v="0"/>
    <n v="238751361"/>
    <n v="73.44"/>
    <n v="-48.87"/>
    <n v="82348.38"/>
    <n v="71779.77"/>
    <n v="-7460.37"/>
    <n v="-3108.24"/>
    <n v="3613.14"/>
    <n v="-1031.94"/>
    <n v="2581.1999999999998"/>
    <n v="2.0871"/>
    <n v="0"/>
    <n v="135033.48000000001"/>
    <n v="5713733937"/>
    <n v="303745.14"/>
    <n v="5714172716"/>
    <n v="0"/>
    <n v="8561322"/>
    <n v="13916205"/>
    <s v="67.5"/>
    <s v="0.5940000000000002"/>
    <n v="1.42285004999999E+16"/>
    <n v="3276152999999990"/>
    <n v="3467943854999990"/>
    <n v="3608655797880000"/>
    <n v="6947366456790000"/>
    <n v="1.67126572749599E+16"/>
    <s v="27303358968.18"/>
    <s v="5363044951.5"/>
    <n v="1.08E+16"/>
    <n v="1.00007999999999E+16"/>
    <n v="2082797.64"/>
  </r>
  <r>
    <x v="198"/>
    <s v="MA"/>
    <x v="0"/>
    <n v="2.0297999999999998"/>
    <n v="189960756.65000007"/>
    <n v="3909368.71"/>
    <n v="334945022"/>
    <n v="45584907.730000004"/>
    <n v="72751112.61999999"/>
    <n v="7024369.9300000006"/>
    <n v="7391170"/>
    <n v="6906153"/>
    <n v="35792354"/>
    <n v="46075897"/>
    <n v="52252499"/>
    <n v="4437740"/>
    <n v="58061723"/>
    <n v="864905"/>
    <n v="17644575"/>
    <n v="77821644"/>
    <n v="31178695"/>
    <n v="864905"/>
    <n v="17644575"/>
    <n v="77821644"/>
    <n v="31178695"/>
    <n v="3908837"/>
    <n v="21.3938962426"/>
    <n v="147.71"/>
    <n v="21187492462"/>
    <n v="20395170133"/>
    <n v="370156019"/>
    <n v="734202529"/>
    <n v="622"/>
    <n v="766763039399.99902"/>
    <n v="7.23"/>
    <n v="0.71"/>
    <n v="874.98611111111097"/>
    <n v="717.08249999999998"/>
    <n v="660.142857142857"/>
    <n v="806.19839999999999"/>
    <n v="6.9594997634572202"/>
    <n v="1.59"/>
    <n v="13.659000000000001"/>
    <n v="-67.5"/>
    <n v="55.89"/>
    <n v="6111.72"/>
    <n v="27740583"/>
    <n v="9125323.3800000008"/>
    <n v="3741402928"/>
    <n v="488567.7"/>
    <n v="301887"/>
    <n v="11400000000000"/>
    <n v="3440970180"/>
    <n v="2239128252"/>
    <n v="1097.64329"/>
    <n v="0"/>
    <n v="0"/>
    <n v="0"/>
    <n v="0"/>
    <n v="0"/>
    <n v="0"/>
    <n v="0"/>
    <n v="0"/>
    <n v="0"/>
    <n v="341315640"/>
    <n v="0"/>
    <n v="0"/>
    <n v="0"/>
    <n v="0"/>
    <n v="0"/>
    <n v="654577470"/>
    <n v="0"/>
    <n v="205948818"/>
    <n v="73.709999999999994"/>
    <n v="-48.87"/>
    <n v="82348.38"/>
    <n v="71779.77"/>
    <n v="-7460.37"/>
    <n v="-3108.24"/>
    <n v="3613.14"/>
    <n v="-1031.94"/>
    <n v="2581.1999999999998"/>
    <n v="2.0871"/>
    <n v="0"/>
    <n v="13587172.199999999"/>
    <n v="5235222863"/>
    <n v="460020.06"/>
    <n v="5249669656"/>
    <n v="0"/>
    <n v="9204057"/>
    <n v="12194388"/>
    <s v="67.5"/>
    <s v="0.5940000000000002"/>
    <n v="1.42285004999999E+16"/>
    <n v="3518801999999990"/>
    <s v="37248058.71"/>
    <n v="3875939996130000"/>
    <n v="7461940685850000"/>
    <s v="17950522412.07"/>
    <n v="2932565115248990"/>
    <n v="5760272409930000"/>
    <n v="1.08E+16"/>
    <n v="1.00007999999999E+16"/>
    <n v="17067.849999999999"/>
  </r>
  <r>
    <x v="199"/>
    <s v="MA"/>
    <x v="1"/>
    <n v="2.0297999999999998"/>
    <n v="189960756.65000007"/>
    <n v="3909368.71"/>
    <n v="334945022"/>
    <n v="45584907.730000004"/>
    <n v="72751112.61999999"/>
    <n v="7024369.9300000006"/>
    <n v="7391170"/>
    <n v="6906153"/>
    <n v="35792354"/>
    <n v="46075897"/>
    <n v="52252499"/>
    <n v="4437740"/>
    <n v="58061723"/>
    <n v="864905"/>
    <n v="17644575"/>
    <n v="77821644"/>
    <n v="31178695"/>
    <n v="864905"/>
    <n v="17644575"/>
    <n v="77821644"/>
    <n v="31178695"/>
    <n v="3908837"/>
    <n v="21.3938962426"/>
    <n v="147.71"/>
    <n v="21187492462"/>
    <n v="20395170133"/>
    <n v="370156019"/>
    <n v="734202529"/>
    <n v="622"/>
    <n v="766763039399.99902"/>
    <n v="7.23"/>
    <n v="0.71"/>
    <n v="874.98611111111097"/>
    <n v="717.08249999999998"/>
    <n v="660.142857142857"/>
    <n v="806.19839999999999"/>
    <n v="6.9594997634572202"/>
    <n v="1.59"/>
    <n v="13.659000000000001"/>
    <n v="-67.5"/>
    <n v="55.89"/>
    <n v="6111.72"/>
    <n v="27740583"/>
    <n v="9125323.3800000008"/>
    <n v="3741402928"/>
    <n v="488567.7"/>
    <n v="301887"/>
    <n v="11400000000000"/>
    <n v="3440970180"/>
    <n v="2239128252"/>
    <n v="1097.64329"/>
    <n v="0"/>
    <n v="0"/>
    <n v="0"/>
    <n v="0"/>
    <n v="0"/>
    <n v="0"/>
    <n v="0"/>
    <n v="0"/>
    <n v="0"/>
    <n v="341315640"/>
    <n v="0"/>
    <n v="0"/>
    <n v="0"/>
    <n v="0"/>
    <n v="0"/>
    <n v="654577470"/>
    <n v="0"/>
    <n v="205948818"/>
    <n v="73.709999999999994"/>
    <n v="-48.87"/>
    <n v="82348.38"/>
    <n v="71779.77"/>
    <n v="-7460.37"/>
    <n v="-3108.24"/>
    <n v="3613.14"/>
    <n v="-1031.94"/>
    <n v="2581.1999999999998"/>
    <n v="2.0871"/>
    <n v="0"/>
    <n v="13587172.199999999"/>
    <n v="5235222863"/>
    <n v="460020.06"/>
    <n v="5249669656"/>
    <n v="0"/>
    <n v="9204057"/>
    <n v="12194388"/>
    <s v="67.5"/>
    <s v="0.5940000000000002"/>
    <n v="1.42285004999999E+16"/>
    <n v="3518801999999990"/>
    <s v="37248058.71"/>
    <n v="3875939996130000"/>
    <n v="7461940685850000"/>
    <s v="17950522412.07"/>
    <n v="2932565115248990"/>
    <n v="5760272409930000"/>
    <n v="1.08E+16"/>
    <n v="1.00007999999999E+16"/>
    <n v="454504.38"/>
  </r>
  <r>
    <x v="200"/>
    <s v="MA"/>
    <x v="2"/>
    <n v="2.0297999999999998"/>
    <n v="189960756.65000007"/>
    <n v="3909368.71"/>
    <n v="334945022"/>
    <n v="45584907.730000004"/>
    <n v="72751112.61999999"/>
    <n v="7024369.9300000006"/>
    <n v="7391170"/>
    <n v="6906153"/>
    <n v="35792354"/>
    <n v="46075897"/>
    <n v="52252499"/>
    <n v="4437740"/>
    <n v="58061723"/>
    <n v="864905"/>
    <n v="17644575"/>
    <n v="77821644"/>
    <n v="31178695"/>
    <n v="864905"/>
    <n v="17644575"/>
    <n v="77821644"/>
    <n v="31178695"/>
    <n v="3908837"/>
    <n v="21.3938962426"/>
    <n v="147.71"/>
    <n v="21187492462"/>
    <n v="20395170133"/>
    <n v="370156019"/>
    <n v="734202529"/>
    <n v="622"/>
    <n v="766763039399.99902"/>
    <n v="7.23"/>
    <n v="0.71"/>
    <n v="874.98611111111097"/>
    <n v="717.08249999999998"/>
    <n v="660.142857142857"/>
    <n v="806.19839999999999"/>
    <n v="6.9594997634572202"/>
    <n v="1.59"/>
    <n v="13.659000000000001"/>
    <n v="-67.5"/>
    <n v="55.89"/>
    <n v="6111.72"/>
    <n v="27740583"/>
    <n v="9125323.3800000008"/>
    <n v="3741402928"/>
    <n v="488567.7"/>
    <n v="301887"/>
    <n v="11400000000000"/>
    <n v="3440970180"/>
    <n v="2239128252"/>
    <n v="1097.64329"/>
    <n v="0"/>
    <n v="0"/>
    <n v="0"/>
    <n v="0"/>
    <n v="0"/>
    <n v="0"/>
    <n v="0"/>
    <n v="0"/>
    <n v="0"/>
    <n v="341315640"/>
    <n v="0"/>
    <n v="0"/>
    <n v="0"/>
    <n v="0"/>
    <n v="0"/>
    <n v="654577470"/>
    <n v="0"/>
    <n v="205948818"/>
    <n v="73.709999999999994"/>
    <n v="-48.87"/>
    <n v="82348.38"/>
    <n v="71779.77"/>
    <n v="-7460.37"/>
    <n v="-3108.24"/>
    <n v="3613.14"/>
    <n v="-1031.94"/>
    <n v="2581.1999999999998"/>
    <n v="2.0871"/>
    <n v="0"/>
    <n v="13587172.199999999"/>
    <n v="5235222863"/>
    <n v="460020.06"/>
    <n v="5249669656"/>
    <n v="0"/>
    <n v="9204057"/>
    <n v="12194388"/>
    <s v="67.5"/>
    <s v="0.5940000000000002"/>
    <n v="1.42285004999999E+16"/>
    <n v="3518801999999990"/>
    <s v="37248058.71"/>
    <n v="3875939996130000"/>
    <n v="7461940685850000"/>
    <s v="17950522412.07"/>
    <n v="2932565115248990"/>
    <n v="5760272409930000"/>
    <n v="1.08E+16"/>
    <n v="1.00007999999999E+16"/>
    <n v="22570118.369999997"/>
  </r>
  <r>
    <x v="201"/>
    <s v="MA"/>
    <x v="3"/>
    <n v="2.0297999999999998"/>
    <n v="189960756.65000007"/>
    <n v="3909368.71"/>
    <n v="334945022"/>
    <n v="45584907.730000004"/>
    <n v="72751112.61999999"/>
    <n v="7024369.9300000006"/>
    <n v="7391170"/>
    <n v="6906153"/>
    <n v="35792354"/>
    <n v="46075897"/>
    <n v="52252499"/>
    <n v="4437740"/>
    <n v="58061723"/>
    <n v="864905"/>
    <n v="17644575"/>
    <n v="77821644"/>
    <n v="31178695"/>
    <n v="864905"/>
    <n v="17644575"/>
    <n v="77821644"/>
    <n v="31178695"/>
    <n v="3908837"/>
    <n v="21.3938962426"/>
    <n v="147.71"/>
    <n v="21187492462"/>
    <n v="20395170133"/>
    <n v="370156019"/>
    <n v="734202529"/>
    <n v="622"/>
    <n v="766763039399.99902"/>
    <n v="7.23"/>
    <n v="0.71"/>
    <n v="874.98611111111097"/>
    <n v="717.08249999999998"/>
    <n v="660.142857142857"/>
    <n v="806.19839999999999"/>
    <n v="6.9594997634572202"/>
    <n v="1.59"/>
    <n v="13.659000000000001"/>
    <n v="-67.5"/>
    <n v="55.89"/>
    <n v="6111.72"/>
    <n v="27740583"/>
    <n v="9125323.3800000008"/>
    <n v="3741402928"/>
    <n v="488567.7"/>
    <n v="301887"/>
    <n v="11400000000000"/>
    <n v="3440970180"/>
    <n v="2239128252"/>
    <n v="1097.64329"/>
    <n v="0"/>
    <n v="0"/>
    <n v="0"/>
    <n v="0"/>
    <n v="0"/>
    <n v="0"/>
    <n v="0"/>
    <n v="0"/>
    <n v="0"/>
    <n v="341315640"/>
    <n v="0"/>
    <n v="0"/>
    <n v="0"/>
    <n v="0"/>
    <n v="0"/>
    <n v="654577470"/>
    <n v="0"/>
    <n v="205948818"/>
    <n v="73.709999999999994"/>
    <n v="-48.87"/>
    <n v="82348.38"/>
    <n v="71779.77"/>
    <n v="-7460.37"/>
    <n v="-3108.24"/>
    <n v="3613.14"/>
    <n v="-1031.94"/>
    <n v="2581.1999999999998"/>
    <n v="2.0871"/>
    <n v="0"/>
    <n v="13587172.199999999"/>
    <n v="5235222863"/>
    <n v="460020.06"/>
    <n v="5249669656"/>
    <n v="0"/>
    <n v="9204057"/>
    <n v="12194388"/>
    <s v="67.5"/>
    <s v="0.5940000000000002"/>
    <n v="1.42285004999999E+16"/>
    <n v="3518801999999990"/>
    <s v="37248058.71"/>
    <n v="3875939996130000"/>
    <n v="7461940685850000"/>
    <s v="17950522412.07"/>
    <n v="2932565115248990"/>
    <n v="5760272409930000"/>
    <n v="1.08E+16"/>
    <n v="1.00007999999999E+16"/>
    <n v="31108850.550000001"/>
  </r>
  <r>
    <x v="202"/>
    <s v="MA"/>
    <x v="4"/>
    <n v="2.0297999999999998"/>
    <n v="189960756.65000007"/>
    <n v="3909368.71"/>
    <n v="334945022"/>
    <n v="45584907.730000004"/>
    <n v="72751112.61999999"/>
    <n v="7024369.9300000006"/>
    <n v="7391170"/>
    <n v="6906153"/>
    <n v="35792354"/>
    <n v="46075897"/>
    <n v="52252499"/>
    <n v="4437740"/>
    <n v="58061723"/>
    <n v="864905"/>
    <n v="17644575"/>
    <n v="77821644"/>
    <n v="31178695"/>
    <n v="864905"/>
    <n v="17644575"/>
    <n v="77821644"/>
    <n v="31178695"/>
    <n v="3908837"/>
    <n v="21.3938962426"/>
    <n v="147.71"/>
    <n v="21187492462"/>
    <n v="20395170133"/>
    <n v="370156019"/>
    <n v="734202529"/>
    <n v="622"/>
    <n v="766763039399.99902"/>
    <n v="7.23"/>
    <n v="0.71"/>
    <n v="874.98611111111097"/>
    <n v="717.08249999999998"/>
    <n v="660.142857142857"/>
    <n v="806.19839999999999"/>
    <n v="6.9594997634572202"/>
    <n v="1.59"/>
    <n v="13.659000000000001"/>
    <n v="-67.5"/>
    <n v="55.89"/>
    <n v="6111.72"/>
    <n v="27740583"/>
    <n v="9125323.3800000008"/>
    <n v="3741402928"/>
    <n v="488567.7"/>
    <n v="301887"/>
    <n v="11400000000000"/>
    <n v="3440970180"/>
    <n v="2239128252"/>
    <n v="1097.64329"/>
    <n v="0"/>
    <n v="0"/>
    <n v="0"/>
    <n v="0"/>
    <n v="0"/>
    <n v="0"/>
    <n v="0"/>
    <n v="0"/>
    <n v="0"/>
    <n v="341315640"/>
    <n v="0"/>
    <n v="0"/>
    <n v="0"/>
    <n v="0"/>
    <n v="0"/>
    <n v="654577470"/>
    <n v="0"/>
    <n v="205948818"/>
    <n v="73.709999999999994"/>
    <n v="-48.87"/>
    <n v="82348.38"/>
    <n v="71779.77"/>
    <n v="-7460.37"/>
    <n v="-3108.24"/>
    <n v="3613.14"/>
    <n v="-1031.94"/>
    <n v="2581.1999999999998"/>
    <n v="2.0871"/>
    <n v="0"/>
    <n v="13587172.199999999"/>
    <n v="5235222863"/>
    <n v="460020.06"/>
    <n v="5249669656"/>
    <n v="0"/>
    <n v="9204057"/>
    <n v="12194388"/>
    <s v="67.5"/>
    <s v="0.5940000000000002"/>
    <n v="1.42285004999999E+16"/>
    <n v="3518801999999990"/>
    <s v="37248058.71"/>
    <n v="3875939996130000"/>
    <n v="7461940685850000"/>
    <s v="17950522412.07"/>
    <n v="2932565115248990"/>
    <n v="5760272409930000"/>
    <n v="1.08E+16"/>
    <n v="1.00007999999999E+16"/>
    <n v="91150755.030000001"/>
  </r>
  <r>
    <x v="203"/>
    <s v="MA"/>
    <x v="5"/>
    <n v="2.0297999999999998"/>
    <n v="189960756.65000007"/>
    <n v="3909368.71"/>
    <n v="334945022"/>
    <n v="45584907.730000004"/>
    <n v="72751112.61999999"/>
    <n v="7024369.9300000006"/>
    <n v="7391170"/>
    <n v="6906153"/>
    <n v="35792354"/>
    <n v="46075897"/>
    <n v="52252499"/>
    <n v="4437740"/>
    <n v="58061723"/>
    <n v="864905"/>
    <n v="17644575"/>
    <n v="77821644"/>
    <n v="31178695"/>
    <n v="864905"/>
    <n v="17644575"/>
    <n v="77821644"/>
    <n v="31178695"/>
    <n v="3908837"/>
    <n v="21.3938962426"/>
    <n v="147.71"/>
    <n v="21187492462"/>
    <n v="20395170133"/>
    <n v="370156019"/>
    <n v="734202529"/>
    <n v="622"/>
    <n v="766763039399.99902"/>
    <n v="7.23"/>
    <n v="0.71"/>
    <n v="874.98611111111097"/>
    <n v="717.08249999999998"/>
    <n v="660.142857142857"/>
    <n v="806.19839999999999"/>
    <n v="6.9594997634572202"/>
    <n v="1.59"/>
    <n v="13.659000000000001"/>
    <n v="-67.5"/>
    <n v="55.89"/>
    <n v="6111.72"/>
    <n v="27740583"/>
    <n v="9125323.3800000008"/>
    <n v="3741402928"/>
    <n v="488567.7"/>
    <n v="301887"/>
    <n v="11400000000000"/>
    <n v="3440970180"/>
    <n v="2239128252"/>
    <n v="1097.64329"/>
    <n v="0"/>
    <n v="0"/>
    <n v="0"/>
    <n v="0"/>
    <n v="0"/>
    <n v="0"/>
    <n v="0"/>
    <n v="0"/>
    <n v="0"/>
    <n v="341315640"/>
    <n v="0"/>
    <n v="0"/>
    <n v="0"/>
    <n v="0"/>
    <n v="0"/>
    <n v="654577470"/>
    <n v="0"/>
    <n v="205948818"/>
    <n v="73.709999999999994"/>
    <n v="-48.87"/>
    <n v="82348.38"/>
    <n v="71779.77"/>
    <n v="-7460.37"/>
    <n v="-3108.24"/>
    <n v="3613.14"/>
    <n v="-1031.94"/>
    <n v="2581.1999999999998"/>
    <n v="2.0871"/>
    <n v="0"/>
    <n v="13587172.199999999"/>
    <n v="5235222863"/>
    <n v="460020.06"/>
    <n v="5249669656"/>
    <n v="0"/>
    <n v="9204057"/>
    <n v="12194388"/>
    <s v="67.5"/>
    <s v="0.5940000000000002"/>
    <n v="1.42285004999999E+16"/>
    <n v="3518801999999990"/>
    <s v="37248058.71"/>
    <n v="3875939996130000"/>
    <n v="7461940685850000"/>
    <s v="17950522412.07"/>
    <n v="2932565115248990"/>
    <n v="5760272409930000"/>
    <n v="1.08E+16"/>
    <n v="1.00007999999999E+16"/>
    <n v="1782268.43"/>
  </r>
  <r>
    <x v="204"/>
    <s v="MA"/>
    <x v="0"/>
    <n v="2.0678000000000001"/>
    <n v="187204465.70000005"/>
    <n v="756437.95000000007"/>
    <n v="369257801"/>
    <n v="53448977.060000002"/>
    <n v="102456047.16999999"/>
    <n v="7671749.0600000005"/>
    <n v="6006544"/>
    <n v="8093670"/>
    <n v="37895316"/>
    <n v="44528516"/>
    <n v="55458572"/>
    <n v="5108083"/>
    <n v="57142021"/>
    <n v="815862"/>
    <n v="17090706"/>
    <n v="109350944"/>
    <n v="33017673"/>
    <n v="815862"/>
    <n v="17090706"/>
    <n v="109350944"/>
    <n v="33017673"/>
    <n v="756438"/>
    <n v="19.9387266337"/>
    <n v="144.15"/>
    <n v="19707711615"/>
    <n v="20821071301"/>
    <n v="126431728"/>
    <n v="1259271312"/>
    <n v="622"/>
    <n v="782786368000"/>
    <n v="7.14"/>
    <n v="0.54"/>
    <n v="877.37888888888801"/>
    <n v="717.30899999999997"/>
    <n v="660.84619047619003"/>
    <n v="806.75599999999997"/>
    <n v="6.8239579367610803"/>
    <n v="1.6"/>
    <n v="5.79"/>
    <n v="-73.709999999999994"/>
    <n v="47.79"/>
    <n v="6102.27"/>
    <n v="27740583"/>
    <n v="13521207.42"/>
    <n v="6758644074"/>
    <n v="625275.72"/>
    <n v="276264"/>
    <n v="11400000000000"/>
    <n v="1262546352"/>
    <n v="392126184"/>
    <n v="1097.64329"/>
    <n v="0"/>
    <n v="0"/>
    <n v="0"/>
    <n v="0"/>
    <n v="0"/>
    <n v="0"/>
    <n v="0"/>
    <n v="0"/>
    <n v="0"/>
    <n v="470546226"/>
    <n v="0"/>
    <n v="0"/>
    <n v="0"/>
    <n v="0"/>
    <n v="0"/>
    <n v="241037370"/>
    <n v="0"/>
    <n v="158836572"/>
    <n v="74.25"/>
    <n v="4069.71"/>
    <n v="93040.11"/>
    <n v="85269.24"/>
    <n v="-7143.39"/>
    <n v="-627.48"/>
    <n v="2014.47"/>
    <n v="7405.29"/>
    <n v="9419.76"/>
    <n v="2.0871"/>
    <n v="0"/>
    <n v="18048341.969999999"/>
    <n v="5994572693"/>
    <n v="359804.97"/>
    <n v="6012980840"/>
    <n v="0"/>
    <n v="9043515"/>
    <n v="12194388"/>
    <s v="67.5"/>
    <s v="0.5940000000000002"/>
    <n v="1.42285004999999E+16"/>
    <n v="3.528333E+16"/>
    <n v="3734890020000000"/>
    <n v="3.88643332689E+16"/>
    <n v="7482142394729990"/>
    <s v="17999119853.82"/>
    <n v="2.94050444756399E+16"/>
    <n v="5775867193049990"/>
    <n v="1.08E+16"/>
    <n v="1.00007999999999E+16"/>
    <n v="9746.91"/>
  </r>
  <r>
    <x v="205"/>
    <s v="MA"/>
    <x v="1"/>
    <n v="2.0678000000000001"/>
    <n v="187204465.70000005"/>
    <n v="756437.95000000007"/>
    <n v="369257801"/>
    <n v="53448977.060000002"/>
    <n v="102456047.16999999"/>
    <n v="7671749.0600000005"/>
    <n v="6006544"/>
    <n v="8093670"/>
    <n v="37895316"/>
    <n v="44528516"/>
    <n v="55458572"/>
    <n v="5108083"/>
    <n v="57142021"/>
    <n v="815862"/>
    <n v="17090706"/>
    <n v="109350944"/>
    <n v="33017673"/>
    <n v="815862"/>
    <n v="17090706"/>
    <n v="109350944"/>
    <n v="33017673"/>
    <n v="756438"/>
    <n v="19.9387266337"/>
    <n v="144.15"/>
    <n v="19707711615"/>
    <n v="20821071301"/>
    <n v="126431728"/>
    <n v="1259271312"/>
    <n v="622"/>
    <n v="782786368000"/>
    <n v="7.14"/>
    <n v="0.54"/>
    <n v="877.37888888888801"/>
    <n v="717.30899999999997"/>
    <n v="660.84619047619003"/>
    <n v="806.75599999999997"/>
    <n v="6.8239579367610803"/>
    <n v="1.6"/>
    <n v="5.79"/>
    <n v="-73.709999999999994"/>
    <n v="47.79"/>
    <n v="6102.27"/>
    <n v="27740583"/>
    <n v="13521207.42"/>
    <n v="6758644074"/>
    <n v="625275.72"/>
    <n v="276264"/>
    <n v="11400000000000"/>
    <n v="1262546352"/>
    <n v="392126184"/>
    <n v="1097.64329"/>
    <n v="0"/>
    <n v="0"/>
    <n v="0"/>
    <n v="0"/>
    <n v="0"/>
    <n v="0"/>
    <n v="0"/>
    <n v="0"/>
    <n v="0"/>
    <n v="470546226"/>
    <n v="0"/>
    <n v="0"/>
    <n v="0"/>
    <n v="0"/>
    <n v="0"/>
    <n v="241037370"/>
    <n v="0"/>
    <n v="158836572"/>
    <n v="74.25"/>
    <n v="4069.71"/>
    <n v="93040.11"/>
    <n v="85269.24"/>
    <n v="-7143.39"/>
    <n v="-627.48"/>
    <n v="2014.47"/>
    <n v="7405.29"/>
    <n v="9419.76"/>
    <n v="2.0871"/>
    <n v="0"/>
    <n v="18048341.969999999"/>
    <n v="5994572693"/>
    <n v="359804.97"/>
    <n v="6012980840"/>
    <n v="0"/>
    <n v="9043515"/>
    <n v="12194388"/>
    <s v="67.5"/>
    <s v="0.5940000000000002"/>
    <n v="1.42285004999999E+16"/>
    <n v="3.528333E+16"/>
    <n v="3734890020000000"/>
    <n v="3.88643332689E+16"/>
    <n v="7482142394729990"/>
    <s v="17999119853.82"/>
    <n v="2.94050444756399E+16"/>
    <n v="5775867193049990"/>
    <n v="1.08E+16"/>
    <n v="1.00007999999999E+16"/>
    <n v="418662.08"/>
  </r>
  <r>
    <x v="206"/>
    <s v="MA"/>
    <x v="2"/>
    <n v="2.0678000000000001"/>
    <n v="187204465.70000005"/>
    <n v="756437.95000000007"/>
    <n v="369257801"/>
    <n v="53448977.060000002"/>
    <n v="102456047.16999999"/>
    <n v="7671749.0600000005"/>
    <n v="6006544"/>
    <n v="8093670"/>
    <n v="37895316"/>
    <n v="44528516"/>
    <n v="55458572"/>
    <n v="5108083"/>
    <n v="57142021"/>
    <n v="815862"/>
    <n v="17090706"/>
    <n v="109350944"/>
    <n v="33017673"/>
    <n v="815862"/>
    <n v="17090706"/>
    <n v="109350944"/>
    <n v="33017673"/>
    <n v="756438"/>
    <n v="19.9387266337"/>
    <n v="144.15"/>
    <n v="19707711615"/>
    <n v="20821071301"/>
    <n v="126431728"/>
    <n v="1259271312"/>
    <n v="622"/>
    <n v="782786368000"/>
    <n v="7.14"/>
    <n v="0.54"/>
    <n v="877.37888888888801"/>
    <n v="717.30899999999997"/>
    <n v="660.84619047619003"/>
    <n v="806.75599999999997"/>
    <n v="6.8239579367610803"/>
    <n v="1.6"/>
    <n v="5.79"/>
    <n v="-73.709999999999994"/>
    <n v="47.79"/>
    <n v="6102.27"/>
    <n v="27740583"/>
    <n v="13521207.42"/>
    <n v="6758644074"/>
    <n v="625275.72"/>
    <n v="276264"/>
    <n v="11400000000000"/>
    <n v="1262546352"/>
    <n v="392126184"/>
    <n v="1097.64329"/>
    <n v="0"/>
    <n v="0"/>
    <n v="0"/>
    <n v="0"/>
    <n v="0"/>
    <n v="0"/>
    <n v="0"/>
    <n v="0"/>
    <n v="0"/>
    <n v="470546226"/>
    <n v="0"/>
    <n v="0"/>
    <n v="0"/>
    <n v="0"/>
    <n v="0"/>
    <n v="241037370"/>
    <n v="0"/>
    <n v="158836572"/>
    <n v="74.25"/>
    <n v="4069.71"/>
    <n v="93040.11"/>
    <n v="85269.24"/>
    <n v="-7143.39"/>
    <n v="-627.48"/>
    <n v="2014.47"/>
    <n v="7405.29"/>
    <n v="9419.76"/>
    <n v="2.0871"/>
    <n v="0"/>
    <n v="18048341.969999999"/>
    <n v="5994572693"/>
    <n v="359804.97"/>
    <n v="6012980840"/>
    <n v="0"/>
    <n v="9043515"/>
    <n v="12194388"/>
    <s v="67.5"/>
    <s v="0.5940000000000002"/>
    <n v="1.42285004999999E+16"/>
    <n v="3.528333E+16"/>
    <n v="3734890020000000"/>
    <n v="3.88643332689E+16"/>
    <n v="7482142394729990"/>
    <s v="17999119853.82"/>
    <n v="2.94050444756399E+16"/>
    <n v="5775867193049990"/>
    <n v="1.08E+16"/>
    <n v="1.00007999999999E+16"/>
    <n v="30507222.409999996"/>
  </r>
  <r>
    <x v="207"/>
    <s v="MA"/>
    <x v="3"/>
    <n v="2.0678000000000001"/>
    <n v="187204465.70000005"/>
    <n v="756437.95000000007"/>
    <n v="369257801"/>
    <n v="53448977.060000002"/>
    <n v="102456047.16999999"/>
    <n v="7671749.0600000005"/>
    <n v="6006544"/>
    <n v="8093670"/>
    <n v="37895316"/>
    <n v="44528516"/>
    <n v="55458572"/>
    <n v="5108083"/>
    <n v="57142021"/>
    <n v="815862"/>
    <n v="17090706"/>
    <n v="109350944"/>
    <n v="33017673"/>
    <n v="815862"/>
    <n v="17090706"/>
    <n v="109350944"/>
    <n v="33017673"/>
    <n v="756438"/>
    <n v="19.9387266337"/>
    <n v="144.15"/>
    <n v="19707711615"/>
    <n v="20821071301"/>
    <n v="126431728"/>
    <n v="1259271312"/>
    <n v="622"/>
    <n v="782786368000"/>
    <n v="7.14"/>
    <n v="0.54"/>
    <n v="877.37888888888801"/>
    <n v="717.30899999999997"/>
    <n v="660.84619047619003"/>
    <n v="806.75599999999997"/>
    <n v="6.8239579367610803"/>
    <n v="1.6"/>
    <n v="5.79"/>
    <n v="-73.709999999999994"/>
    <n v="47.79"/>
    <n v="6102.27"/>
    <n v="27740583"/>
    <n v="13521207.42"/>
    <n v="6758644074"/>
    <n v="625275.72"/>
    <n v="276264"/>
    <n v="11400000000000"/>
    <n v="1262546352"/>
    <n v="392126184"/>
    <n v="1097.64329"/>
    <n v="0"/>
    <n v="0"/>
    <n v="0"/>
    <n v="0"/>
    <n v="0"/>
    <n v="0"/>
    <n v="0"/>
    <n v="0"/>
    <n v="0"/>
    <n v="470546226"/>
    <n v="0"/>
    <n v="0"/>
    <n v="0"/>
    <n v="0"/>
    <n v="0"/>
    <n v="241037370"/>
    <n v="0"/>
    <n v="158836572"/>
    <n v="74.25"/>
    <n v="4069.71"/>
    <n v="93040.11"/>
    <n v="85269.24"/>
    <n v="-7143.39"/>
    <n v="-627.48"/>
    <n v="2014.47"/>
    <n v="7405.29"/>
    <n v="9419.76"/>
    <n v="2.0871"/>
    <n v="0"/>
    <n v="18048341.969999999"/>
    <n v="5994572693"/>
    <n v="359804.97"/>
    <n v="6012980840"/>
    <n v="0"/>
    <n v="9043515"/>
    <n v="12194388"/>
    <s v="67.5"/>
    <s v="0.5940000000000002"/>
    <n v="1.42285004999999E+16"/>
    <n v="3.528333E+16"/>
    <n v="3734890020000000"/>
    <n v="3.88643332689E+16"/>
    <n v="7482142394729990"/>
    <s v="17999119853.82"/>
    <n v="2.94050444756399E+16"/>
    <n v="5775867193049990"/>
    <n v="1.08E+16"/>
    <n v="1.00007999999999E+16"/>
    <n v="36305600.770000003"/>
  </r>
  <r>
    <x v="208"/>
    <s v="MA"/>
    <x v="4"/>
    <n v="2.0678000000000001"/>
    <n v="187204465.70000005"/>
    <n v="756437.95000000007"/>
    <n v="369257801"/>
    <n v="53448977.060000002"/>
    <n v="102456047.16999999"/>
    <n v="7671749.0600000005"/>
    <n v="6006544"/>
    <n v="8093670"/>
    <n v="37895316"/>
    <n v="44528516"/>
    <n v="55458572"/>
    <n v="5108083"/>
    <n v="57142021"/>
    <n v="815862"/>
    <n v="17090706"/>
    <n v="109350944"/>
    <n v="33017673"/>
    <n v="815862"/>
    <n v="17090706"/>
    <n v="109350944"/>
    <n v="33017673"/>
    <n v="756438"/>
    <n v="19.9387266337"/>
    <n v="144.15"/>
    <n v="19707711615"/>
    <n v="20821071301"/>
    <n v="126431728"/>
    <n v="1259271312"/>
    <n v="622"/>
    <n v="782786368000"/>
    <n v="7.14"/>
    <n v="0.54"/>
    <n v="877.37888888888801"/>
    <n v="717.30899999999997"/>
    <n v="660.84619047619003"/>
    <n v="806.75599999999997"/>
    <n v="6.8239579367610803"/>
    <n v="1.6"/>
    <n v="5.79"/>
    <n v="-73.709999999999994"/>
    <n v="47.79"/>
    <n v="6102.27"/>
    <n v="27740583"/>
    <n v="13521207.42"/>
    <n v="6758644074"/>
    <n v="625275.72"/>
    <n v="276264"/>
    <n v="11400000000000"/>
    <n v="1262546352"/>
    <n v="392126184"/>
    <n v="1097.64329"/>
    <n v="0"/>
    <n v="0"/>
    <n v="0"/>
    <n v="0"/>
    <n v="0"/>
    <n v="0"/>
    <n v="0"/>
    <n v="0"/>
    <n v="0"/>
    <n v="470546226"/>
    <n v="0"/>
    <n v="0"/>
    <n v="0"/>
    <n v="0"/>
    <n v="0"/>
    <n v="241037370"/>
    <n v="0"/>
    <n v="158836572"/>
    <n v="74.25"/>
    <n v="4069.71"/>
    <n v="93040.11"/>
    <n v="85269.24"/>
    <n v="-7143.39"/>
    <n v="-627.48"/>
    <n v="2014.47"/>
    <n v="7405.29"/>
    <n v="9419.76"/>
    <n v="2.0871"/>
    <n v="0"/>
    <n v="18048341.969999999"/>
    <n v="5994572693"/>
    <n v="359804.97"/>
    <n v="6012980840"/>
    <n v="0"/>
    <n v="9043515"/>
    <n v="12194388"/>
    <s v="67.5"/>
    <s v="0.5940000000000002"/>
    <n v="1.42285004999999E+16"/>
    <n v="3.528333E+16"/>
    <n v="3734890020000000"/>
    <n v="3.88643332689E+16"/>
    <n v="7482142394729990"/>
    <s v="17999119853.82"/>
    <n v="2.94050444756399E+16"/>
    <n v="5775867193049990"/>
    <n v="1.08E+16"/>
    <n v="1.00007999999999E+16"/>
    <n v="104744634"/>
  </r>
  <r>
    <x v="209"/>
    <s v="MA"/>
    <x v="5"/>
    <n v="2.0678000000000001"/>
    <n v="187204465.70000005"/>
    <n v="756437.95000000007"/>
    <n v="369257801"/>
    <n v="53448977.060000002"/>
    <n v="102456047.16999999"/>
    <n v="7671749.0600000005"/>
    <n v="6006544"/>
    <n v="8093670"/>
    <n v="37895316"/>
    <n v="44528516"/>
    <n v="55458572"/>
    <n v="5108083"/>
    <n v="57142021"/>
    <n v="815862"/>
    <n v="17090706"/>
    <n v="109350944"/>
    <n v="33017673"/>
    <n v="815862"/>
    <n v="17090706"/>
    <n v="109350944"/>
    <n v="33017673"/>
    <n v="756438"/>
    <n v="19.9387266337"/>
    <n v="144.15"/>
    <n v="19707711615"/>
    <n v="20821071301"/>
    <n v="126431728"/>
    <n v="1259271312"/>
    <n v="622"/>
    <n v="782786368000"/>
    <n v="7.14"/>
    <n v="0.54"/>
    <n v="877.37888888888801"/>
    <n v="717.30899999999997"/>
    <n v="660.84619047619003"/>
    <n v="806.75599999999997"/>
    <n v="6.8239579367610803"/>
    <n v="1.6"/>
    <n v="5.79"/>
    <n v="-73.709999999999994"/>
    <n v="47.79"/>
    <n v="6102.27"/>
    <n v="27740583"/>
    <n v="13521207.42"/>
    <n v="6758644074"/>
    <n v="625275.72"/>
    <n v="276264"/>
    <n v="11400000000000"/>
    <n v="1262546352"/>
    <n v="392126184"/>
    <n v="1097.64329"/>
    <n v="0"/>
    <n v="0"/>
    <n v="0"/>
    <n v="0"/>
    <n v="0"/>
    <n v="0"/>
    <n v="0"/>
    <n v="0"/>
    <n v="0"/>
    <n v="470546226"/>
    <n v="0"/>
    <n v="0"/>
    <n v="0"/>
    <n v="0"/>
    <n v="0"/>
    <n v="241037370"/>
    <n v="0"/>
    <n v="158836572"/>
    <n v="74.25"/>
    <n v="4069.71"/>
    <n v="93040.11"/>
    <n v="85269.24"/>
    <n v="-7143.39"/>
    <n v="-627.48"/>
    <n v="2014.47"/>
    <n v="7405.29"/>
    <n v="9419.76"/>
    <n v="2.0871"/>
    <n v="0"/>
    <n v="18048341.969999999"/>
    <n v="5994572693"/>
    <n v="359804.97"/>
    <n v="6012980840"/>
    <n v="0"/>
    <n v="9043515"/>
    <n v="12194388"/>
    <s v="67.5"/>
    <s v="0.5940000000000002"/>
    <n v="1.42285004999999E+16"/>
    <n v="3.528333E+16"/>
    <n v="3734890020000000"/>
    <n v="3.88643332689E+16"/>
    <n v="7482142394729990"/>
    <s v="17999119853.82"/>
    <n v="2.94050444756399E+16"/>
    <n v="5775867193049990"/>
    <n v="1.08E+16"/>
    <n v="1.00007999999999E+16"/>
    <n v="1150633.1100000001"/>
  </r>
  <r>
    <x v="210"/>
    <s v="MA"/>
    <x v="0"/>
    <n v="2.0777999999999999"/>
    <n v="182670931.02999997"/>
    <n v="1041310.39"/>
    <n v="348307865"/>
    <n v="51798459.43"/>
    <n v="86031011.75999999"/>
    <n v="8041200.0099999998"/>
    <n v="6289645"/>
    <n v="6590947"/>
    <n v="34226480"/>
    <n v="44332158"/>
    <n v="55280829"/>
    <n v="4818049"/>
    <n v="61253809"/>
    <n v="864858"/>
    <n v="17031210"/>
    <n v="92399365"/>
    <n v="30468850"/>
    <n v="864858"/>
    <n v="17031210"/>
    <n v="92399365"/>
    <n v="30468850"/>
    <n v="1041310"/>
    <n v="20.425072379700001"/>
    <n v="139.52000000000001"/>
    <n v="19684368532"/>
    <n v="17662214372"/>
    <n v="199258194"/>
    <n v="296754571"/>
    <n v="622"/>
    <n v="775324836600"/>
    <n v="7.16"/>
    <n v="0.74"/>
    <n v="889.25277777777706"/>
    <n v="727.89699999999903"/>
    <n v="669.18952380952305"/>
    <n v="818.274"/>
    <n v="6.9151177008518001"/>
    <n v="1.79"/>
    <n v="5.99"/>
    <n v="-61.02"/>
    <n v="58.86"/>
    <n v="6174.36"/>
    <n v="27740583"/>
    <n v="11013699.869999999"/>
    <n v="6338909770"/>
    <n v="537022.98"/>
    <n v="342495"/>
    <n v="11400000000000"/>
    <n v="3257127126"/>
    <n v="2577377664"/>
    <n v="1097.64329"/>
    <n v="0"/>
    <n v="0"/>
    <n v="27"/>
    <n v="0"/>
    <n v="2700"/>
    <n v="0"/>
    <n v="0"/>
    <n v="0"/>
    <n v="0"/>
    <n v="312947199"/>
    <n v="0"/>
    <n v="0"/>
    <n v="0"/>
    <n v="0"/>
    <n v="0"/>
    <n v="269490240"/>
    <n v="0"/>
    <n v="97309296"/>
    <n v="74.25"/>
    <n v="4069.71"/>
    <n v="93040.11"/>
    <n v="85269.24"/>
    <n v="-7143.39"/>
    <n v="-627.48"/>
    <n v="2014.47"/>
    <n v="7405.29"/>
    <n v="9419.76"/>
    <n v="2.0871"/>
    <n v="0"/>
    <n v="15159394.35"/>
    <n v="5506008702"/>
    <n v="459636.39"/>
    <n v="5521881533"/>
    <n v="0"/>
    <n v="9969966"/>
    <n v="17446752"/>
    <s v="67.5"/>
    <s v="0.5940000000000002"/>
    <n v="1.42285004999999E+16"/>
    <n v="3523176000000000"/>
    <n v="3729421871999990"/>
    <n v="3880743287760000"/>
    <n v="7471187959319990"/>
    <n v="1797276774986990"/>
    <n v="2.93619932156699E+16"/>
    <n v="5767410876479990"/>
    <n v="1.08E+16"/>
    <n v="1.00007999999999E+16"/>
    <n v="12928.33"/>
  </r>
  <r>
    <x v="211"/>
    <s v="MA"/>
    <x v="1"/>
    <n v="2.0777999999999999"/>
    <n v="182670931.02999997"/>
    <n v="1041310.39"/>
    <n v="348307865"/>
    <n v="51798459.43"/>
    <n v="86031011.75999999"/>
    <n v="8041200.0099999998"/>
    <n v="6289645"/>
    <n v="6590947"/>
    <n v="34226480"/>
    <n v="44332158"/>
    <n v="55280829"/>
    <n v="4818049"/>
    <n v="61253809"/>
    <n v="864858"/>
    <n v="17031210"/>
    <n v="92399365"/>
    <n v="30468850"/>
    <n v="864858"/>
    <n v="17031210"/>
    <n v="92399365"/>
    <n v="30468850"/>
    <n v="1041310"/>
    <n v="20.425072379700001"/>
    <n v="139.52000000000001"/>
    <n v="19684368532"/>
    <n v="17662214372"/>
    <n v="199258194"/>
    <n v="296754571"/>
    <n v="622"/>
    <n v="775324836600"/>
    <n v="7.16"/>
    <n v="0.74"/>
    <n v="889.25277777777706"/>
    <n v="727.89699999999903"/>
    <n v="669.18952380952305"/>
    <n v="818.274"/>
    <n v="6.9151177008518001"/>
    <n v="1.79"/>
    <n v="5.99"/>
    <n v="-61.02"/>
    <n v="58.86"/>
    <n v="6174.36"/>
    <n v="27740583"/>
    <n v="11013699.869999999"/>
    <n v="6338909770"/>
    <n v="537022.98"/>
    <n v="342495"/>
    <n v="11400000000000"/>
    <n v="3257127126"/>
    <n v="2577377664"/>
    <n v="1097.64329"/>
    <n v="0"/>
    <n v="0"/>
    <n v="27"/>
    <n v="0"/>
    <n v="2700"/>
    <n v="0"/>
    <n v="0"/>
    <n v="0"/>
    <n v="0"/>
    <n v="312947199"/>
    <n v="0"/>
    <n v="0"/>
    <n v="0"/>
    <n v="0"/>
    <n v="0"/>
    <n v="269490240"/>
    <n v="0"/>
    <n v="97309296"/>
    <n v="74.25"/>
    <n v="4069.71"/>
    <n v="93040.11"/>
    <n v="85269.24"/>
    <n v="-7143.39"/>
    <n v="-627.48"/>
    <n v="2014.47"/>
    <n v="7405.29"/>
    <n v="9419.76"/>
    <n v="2.0871"/>
    <n v="0"/>
    <n v="15159394.35"/>
    <n v="5506008702"/>
    <n v="459636.39"/>
    <n v="5521881533"/>
    <n v="0"/>
    <n v="9969966"/>
    <n v="17446752"/>
    <s v="67.5"/>
    <s v="0.5940000000000002"/>
    <n v="1.42285004999999E+16"/>
    <n v="3523176000000000"/>
    <n v="3729421871999990"/>
    <n v="3880743287760000"/>
    <n v="7471187959319990"/>
    <n v="1797276774986990"/>
    <n v="2.93619932156699E+16"/>
    <n v="5767410876479990"/>
    <n v="1.08E+16"/>
    <n v="1.00007999999999E+16"/>
    <n v="464191.67"/>
  </r>
  <r>
    <x v="212"/>
    <s v="MA"/>
    <x v="2"/>
    <n v="2.0777999999999999"/>
    <n v="182670931.02999997"/>
    <n v="1041310.39"/>
    <n v="348307865"/>
    <n v="51798459.43"/>
    <n v="86031011.75999999"/>
    <n v="8041200.0099999998"/>
    <n v="6289645"/>
    <n v="6590947"/>
    <n v="34226480"/>
    <n v="44332158"/>
    <n v="55280829"/>
    <n v="4818049"/>
    <n v="61253809"/>
    <n v="864858"/>
    <n v="17031210"/>
    <n v="92399365"/>
    <n v="30468850"/>
    <n v="864858"/>
    <n v="17031210"/>
    <n v="92399365"/>
    <n v="30468850"/>
    <n v="1041310"/>
    <n v="20.425072379700001"/>
    <n v="139.52000000000001"/>
    <n v="19684368532"/>
    <n v="17662214372"/>
    <n v="199258194"/>
    <n v="296754571"/>
    <n v="622"/>
    <n v="775324836600"/>
    <n v="7.16"/>
    <n v="0.74"/>
    <n v="889.25277777777706"/>
    <n v="727.89699999999903"/>
    <n v="669.18952380952305"/>
    <n v="818.274"/>
    <n v="6.9151177008518001"/>
    <n v="1.79"/>
    <n v="5.99"/>
    <n v="-61.02"/>
    <n v="58.86"/>
    <n v="6174.36"/>
    <n v="27740583"/>
    <n v="11013699.869999999"/>
    <n v="6338909770"/>
    <n v="537022.98"/>
    <n v="342495"/>
    <n v="11400000000000"/>
    <n v="3257127126"/>
    <n v="2577377664"/>
    <n v="1097.64329"/>
    <n v="0"/>
    <n v="0"/>
    <n v="27"/>
    <n v="0"/>
    <n v="2700"/>
    <n v="0"/>
    <n v="0"/>
    <n v="0"/>
    <n v="0"/>
    <n v="312947199"/>
    <n v="0"/>
    <n v="0"/>
    <n v="0"/>
    <n v="0"/>
    <n v="0"/>
    <n v="269490240"/>
    <n v="0"/>
    <n v="97309296"/>
    <n v="74.25"/>
    <n v="4069.71"/>
    <n v="93040.11"/>
    <n v="85269.24"/>
    <n v="-7143.39"/>
    <n v="-627.48"/>
    <n v="2014.47"/>
    <n v="7405.29"/>
    <n v="9419.76"/>
    <n v="2.0871"/>
    <n v="0"/>
    <n v="15159394.35"/>
    <n v="5506008702"/>
    <n v="459636.39"/>
    <n v="5521881533"/>
    <n v="0"/>
    <n v="9969966"/>
    <n v="17446752"/>
    <s v="67.5"/>
    <s v="0.5940000000000002"/>
    <n v="1.42285004999999E+16"/>
    <n v="3523176000000000"/>
    <n v="3729421871999990"/>
    <n v="3880743287760000"/>
    <n v="7471187959319990"/>
    <n v="1797276774986990"/>
    <n v="2.93619932156699E+16"/>
    <n v="5767410876479990"/>
    <n v="1.08E+16"/>
    <n v="1.00007999999999E+16"/>
    <n v="34055989.020000003"/>
  </r>
  <r>
    <x v="213"/>
    <s v="MA"/>
    <x v="3"/>
    <n v="2.0777999999999999"/>
    <n v="182670931.02999997"/>
    <n v="1041310.39"/>
    <n v="348307865"/>
    <n v="51798459.43"/>
    <n v="86031011.75999999"/>
    <n v="8041200.0099999998"/>
    <n v="6289645"/>
    <n v="6590947"/>
    <n v="34226480"/>
    <n v="44332158"/>
    <n v="55280829"/>
    <n v="4818049"/>
    <n v="61253809"/>
    <n v="864858"/>
    <n v="17031210"/>
    <n v="92399365"/>
    <n v="30468850"/>
    <n v="864858"/>
    <n v="17031210"/>
    <n v="92399365"/>
    <n v="30468850"/>
    <n v="1041310"/>
    <n v="20.425072379700001"/>
    <n v="139.52000000000001"/>
    <n v="19684368532"/>
    <n v="17662214372"/>
    <n v="199258194"/>
    <n v="296754571"/>
    <n v="622"/>
    <n v="775324836600"/>
    <n v="7.16"/>
    <n v="0.74"/>
    <n v="889.25277777777706"/>
    <n v="727.89699999999903"/>
    <n v="669.18952380952305"/>
    <n v="818.274"/>
    <n v="6.9151177008518001"/>
    <n v="1.79"/>
    <n v="5.99"/>
    <n v="-61.02"/>
    <n v="58.86"/>
    <n v="6174.36"/>
    <n v="27740583"/>
    <n v="11013699.869999999"/>
    <n v="6338909770"/>
    <n v="537022.98"/>
    <n v="342495"/>
    <n v="11400000000000"/>
    <n v="3257127126"/>
    <n v="2577377664"/>
    <n v="1097.64329"/>
    <n v="0"/>
    <n v="0"/>
    <n v="27"/>
    <n v="0"/>
    <n v="2700"/>
    <n v="0"/>
    <n v="0"/>
    <n v="0"/>
    <n v="0"/>
    <n v="312947199"/>
    <n v="0"/>
    <n v="0"/>
    <n v="0"/>
    <n v="0"/>
    <n v="0"/>
    <n v="269490240"/>
    <n v="0"/>
    <n v="97309296"/>
    <n v="74.25"/>
    <n v="4069.71"/>
    <n v="93040.11"/>
    <n v="85269.24"/>
    <n v="-7143.39"/>
    <n v="-627.48"/>
    <n v="2014.47"/>
    <n v="7405.29"/>
    <n v="9419.76"/>
    <n v="2.0871"/>
    <n v="0"/>
    <n v="15159394.35"/>
    <n v="5506008702"/>
    <n v="459636.39"/>
    <n v="5521881533"/>
    <n v="0"/>
    <n v="9969966"/>
    <n v="17446752"/>
    <s v="67.5"/>
    <s v="0.5940000000000002"/>
    <n v="1.42285004999999E+16"/>
    <n v="3523176000000000"/>
    <n v="3729421871999990"/>
    <n v="3880743287760000"/>
    <n v="7471187959319990"/>
    <n v="1797276774986990"/>
    <n v="2.93619932156699E+16"/>
    <n v="5767410876479990"/>
    <n v="1.08E+16"/>
    <n v="1.00007999999999E+16"/>
    <n v="34534349.670000002"/>
  </r>
  <r>
    <x v="214"/>
    <s v="MA"/>
    <x v="4"/>
    <n v="2.0777999999999999"/>
    <n v="182670931.02999997"/>
    <n v="1041310.39"/>
    <n v="348307865"/>
    <n v="51798459.43"/>
    <n v="86031011.75999999"/>
    <n v="8041200.0099999998"/>
    <n v="6289645"/>
    <n v="6590947"/>
    <n v="34226480"/>
    <n v="44332158"/>
    <n v="55280829"/>
    <n v="4818049"/>
    <n v="61253809"/>
    <n v="864858"/>
    <n v="17031210"/>
    <n v="92399365"/>
    <n v="30468850"/>
    <n v="864858"/>
    <n v="17031210"/>
    <n v="92399365"/>
    <n v="30468850"/>
    <n v="1041310"/>
    <n v="20.425072379700001"/>
    <n v="139.52000000000001"/>
    <n v="19684368532"/>
    <n v="17662214372"/>
    <n v="199258194"/>
    <n v="296754571"/>
    <n v="622"/>
    <n v="775324836600"/>
    <n v="7.16"/>
    <n v="0.74"/>
    <n v="889.25277777777706"/>
    <n v="727.89699999999903"/>
    <n v="669.18952380952305"/>
    <n v="818.274"/>
    <n v="6.9151177008518001"/>
    <n v="1.79"/>
    <n v="5.99"/>
    <n v="-61.02"/>
    <n v="58.86"/>
    <n v="6174.36"/>
    <n v="27740583"/>
    <n v="11013699.869999999"/>
    <n v="6338909770"/>
    <n v="537022.98"/>
    <n v="342495"/>
    <n v="11400000000000"/>
    <n v="3257127126"/>
    <n v="2577377664"/>
    <n v="1097.64329"/>
    <n v="0"/>
    <n v="0"/>
    <n v="27"/>
    <n v="0"/>
    <n v="2700"/>
    <n v="0"/>
    <n v="0"/>
    <n v="0"/>
    <n v="0"/>
    <n v="312947199"/>
    <n v="0"/>
    <n v="0"/>
    <n v="0"/>
    <n v="0"/>
    <n v="0"/>
    <n v="269490240"/>
    <n v="0"/>
    <n v="97309296"/>
    <n v="74.25"/>
    <n v="4069.71"/>
    <n v="93040.11"/>
    <n v="85269.24"/>
    <n v="-7143.39"/>
    <n v="-627.48"/>
    <n v="2014.47"/>
    <n v="7405.29"/>
    <n v="9419.76"/>
    <n v="2.0871"/>
    <n v="0"/>
    <n v="15159394.35"/>
    <n v="5506008702"/>
    <n v="459636.39"/>
    <n v="5521881533"/>
    <n v="0"/>
    <n v="9969966"/>
    <n v="17446752"/>
    <s v="67.5"/>
    <s v="0.5940000000000002"/>
    <n v="1.42285004999999E+16"/>
    <n v="3523176000000000"/>
    <n v="3729421871999990"/>
    <n v="3880743287760000"/>
    <n v="7471187959319990"/>
    <n v="1797276774986990"/>
    <n v="2.93619932156699E+16"/>
    <n v="5767410876479990"/>
    <n v="1.08E+16"/>
    <n v="1.00007999999999E+16"/>
    <n v="111861804.09999999"/>
  </r>
  <r>
    <x v="215"/>
    <s v="MA"/>
    <x v="5"/>
    <n v="2.0777999999999999"/>
    <n v="182670931.02999997"/>
    <n v="1041310.39"/>
    <n v="348307865"/>
    <n v="51798459.43"/>
    <n v="86031011.75999999"/>
    <n v="8041200.0099999998"/>
    <n v="6289645"/>
    <n v="6590947"/>
    <n v="34226480"/>
    <n v="44332158"/>
    <n v="55280829"/>
    <n v="4818049"/>
    <n v="61253809"/>
    <n v="864858"/>
    <n v="17031210"/>
    <n v="92399365"/>
    <n v="30468850"/>
    <n v="864858"/>
    <n v="17031210"/>
    <n v="92399365"/>
    <n v="30468850"/>
    <n v="1041310"/>
    <n v="20.425072379700001"/>
    <n v="139.52000000000001"/>
    <n v="19684368532"/>
    <n v="17662214372"/>
    <n v="199258194"/>
    <n v="296754571"/>
    <n v="622"/>
    <n v="775324836600"/>
    <n v="7.16"/>
    <n v="0.74"/>
    <n v="889.25277777777706"/>
    <n v="727.89699999999903"/>
    <n v="669.18952380952305"/>
    <n v="818.274"/>
    <n v="6.9151177008518001"/>
    <n v="1.79"/>
    <n v="5.99"/>
    <n v="-61.02"/>
    <n v="58.86"/>
    <n v="6174.36"/>
    <n v="27740583"/>
    <n v="11013699.869999999"/>
    <n v="6338909770"/>
    <n v="537022.98"/>
    <n v="342495"/>
    <n v="11400000000000"/>
    <n v="3257127126"/>
    <n v="2577377664"/>
    <n v="1097.64329"/>
    <n v="0"/>
    <n v="0"/>
    <n v="27"/>
    <n v="0"/>
    <n v="2700"/>
    <n v="0"/>
    <n v="0"/>
    <n v="0"/>
    <n v="0"/>
    <n v="312947199"/>
    <n v="0"/>
    <n v="0"/>
    <n v="0"/>
    <n v="0"/>
    <n v="0"/>
    <n v="269490240"/>
    <n v="0"/>
    <n v="97309296"/>
    <n v="74.25"/>
    <n v="4069.71"/>
    <n v="93040.11"/>
    <n v="85269.24"/>
    <n v="-7143.39"/>
    <n v="-627.48"/>
    <n v="2014.47"/>
    <n v="7405.29"/>
    <n v="9419.76"/>
    <n v="2.0871"/>
    <n v="0"/>
    <n v="15159394.35"/>
    <n v="5506008702"/>
    <n v="459636.39"/>
    <n v="5521881533"/>
    <n v="0"/>
    <n v="9969966"/>
    <n v="17446752"/>
    <s v="67.5"/>
    <s v="0.5940000000000002"/>
    <n v="1.42285004999999E+16"/>
    <n v="3523176000000000"/>
    <n v="3729421871999990"/>
    <n v="3880743287760000"/>
    <n v="7471187959319990"/>
    <n v="1797276774986990"/>
    <n v="2.93619932156699E+16"/>
    <n v="5767410876479990"/>
    <n v="1.08E+16"/>
    <n v="1.00007999999999E+16"/>
    <n v="1438907.26"/>
  </r>
  <r>
    <x v="216"/>
    <s v="MA"/>
    <x v="0"/>
    <n v="2.0310999999999999"/>
    <n v="230450284.26999995"/>
    <n v="72851.330000000016"/>
    <n v="383895201"/>
    <n v="50703478.059999995"/>
    <n v="74877655.75999999"/>
    <n v="9186322.790000001"/>
    <n v="14765777"/>
    <n v="8477736"/>
    <n v="38006861"/>
    <n v="68668976"/>
    <n v="53730231"/>
    <n v="5160368"/>
    <n v="66604895"/>
    <n v="816983"/>
    <n v="18816205"/>
    <n v="93755253"/>
    <n v="29784842"/>
    <n v="816983"/>
    <n v="18816205"/>
    <n v="93755253"/>
    <n v="29784842"/>
    <n v="72851"/>
    <n v="23.608735510500001"/>
    <n v="139.32"/>
    <n v="15757148192"/>
    <n v="20156726433"/>
    <n v="173325757"/>
    <n v="1241458349"/>
    <n v="678"/>
    <n v="758447268700"/>
    <n v="7.11"/>
    <n v="0.92"/>
    <n v="888.66611111111104"/>
    <n v="736.44050000000004"/>
    <n v="680.10761904761898"/>
    <n v="820.46839999999997"/>
    <n v="7.26691933976314"/>
    <n v="1.86"/>
    <n v="8.64"/>
    <n v="-59.94"/>
    <n v="60.75"/>
    <n v="6129.54"/>
    <n v="28069470"/>
    <n v="12565119.869999999"/>
    <n v="6185672769"/>
    <n v="517817.88"/>
    <n v="278937"/>
    <n v="11200000000000"/>
    <n v="2456371521"/>
    <n v="2185889976"/>
    <n v="1029.550403"/>
    <n v="0"/>
    <n v="0"/>
    <n v="0"/>
    <n v="0"/>
    <n v="0"/>
    <n v="0"/>
    <n v="0"/>
    <n v="0"/>
    <n v="0"/>
    <n v="103880502"/>
    <n v="0"/>
    <n v="0"/>
    <n v="0"/>
    <n v="0"/>
    <n v="0"/>
    <n v="0"/>
    <n v="0"/>
    <n v="166601043"/>
    <n v="74.52"/>
    <n v="4069.71"/>
    <n v="93040.11"/>
    <n v="85269.24"/>
    <n v="-7143.39"/>
    <n v="-627.48"/>
    <n v="2014.47"/>
    <n v="7405.29"/>
    <n v="9419.76"/>
    <n v="4.1803999999999997"/>
    <n v="0"/>
    <n v="1143763.2"/>
    <n v="6147018332"/>
    <n v="767225.52"/>
    <n v="6148977920"/>
    <n v="0"/>
    <n v="9404316"/>
    <n v="22948083"/>
    <s v="67.5"/>
    <s v="0.6210000000000002"/>
    <n v="1.43312111999999E+16"/>
    <n v="3785022000000000"/>
    <n v="3.718244034E+16"/>
    <n v="3936408777899990"/>
    <s v="8205886326.33"/>
    <s v="18898337570.31"/>
    <s v="31077817218.18"/>
    <n v="7224550888950000"/>
    <n v="1.08E+16"/>
    <n v="1.00007999999999E+16"/>
    <n v="12465.99"/>
  </r>
  <r>
    <x v="217"/>
    <s v="MA"/>
    <x v="1"/>
    <n v="2.0310999999999999"/>
    <n v="230450284.26999995"/>
    <n v="72851.330000000016"/>
    <n v="383895201"/>
    <n v="50703478.059999995"/>
    <n v="74877655.75999999"/>
    <n v="9186322.790000001"/>
    <n v="14765777"/>
    <n v="8477736"/>
    <n v="38006861"/>
    <n v="68668976"/>
    <n v="53730231"/>
    <n v="5160368"/>
    <n v="66604895"/>
    <n v="816983"/>
    <n v="18816205"/>
    <n v="93755253"/>
    <n v="29784842"/>
    <n v="816983"/>
    <n v="18816205"/>
    <n v="93755253"/>
    <n v="29784842"/>
    <n v="72851"/>
    <n v="23.608735510500001"/>
    <n v="139.32"/>
    <n v="15757148192"/>
    <n v="20156726433"/>
    <n v="173325757"/>
    <n v="1241458349"/>
    <n v="678"/>
    <n v="758447268700"/>
    <n v="7.11"/>
    <n v="0.92"/>
    <n v="888.66611111111104"/>
    <n v="736.44050000000004"/>
    <n v="680.10761904761898"/>
    <n v="820.46839999999997"/>
    <n v="7.26691933976314"/>
    <n v="1.86"/>
    <n v="8.64"/>
    <n v="-59.94"/>
    <n v="60.75"/>
    <n v="6129.54"/>
    <n v="28069470"/>
    <n v="12565119.869999999"/>
    <n v="6185672769"/>
    <n v="517817.88"/>
    <n v="278937"/>
    <n v="11200000000000"/>
    <n v="2456371521"/>
    <n v="2185889976"/>
    <n v="1029.550403"/>
    <n v="0"/>
    <n v="0"/>
    <n v="0"/>
    <n v="0"/>
    <n v="0"/>
    <n v="0"/>
    <n v="0"/>
    <n v="0"/>
    <n v="0"/>
    <n v="103880502"/>
    <n v="0"/>
    <n v="0"/>
    <n v="0"/>
    <n v="0"/>
    <n v="0"/>
    <n v="0"/>
    <n v="0"/>
    <n v="166601043"/>
    <n v="74.52"/>
    <n v="4069.71"/>
    <n v="93040.11"/>
    <n v="85269.24"/>
    <n v="-7143.39"/>
    <n v="-627.48"/>
    <n v="2014.47"/>
    <n v="7405.29"/>
    <n v="9419.76"/>
    <n v="4.1803999999999997"/>
    <n v="0"/>
    <n v="1143763.2"/>
    <n v="6147018332"/>
    <n v="767225.52"/>
    <n v="6148977920"/>
    <n v="0"/>
    <n v="9404316"/>
    <n v="22948083"/>
    <s v="67.5"/>
    <s v="0.6210000000000002"/>
    <n v="1.43312111999999E+16"/>
    <n v="3785022000000000"/>
    <n v="3.718244034E+16"/>
    <n v="3936408777899990"/>
    <s v="8205886326.33"/>
    <s v="18898337570.31"/>
    <s v="31077817218.18"/>
    <n v="7224550888950000"/>
    <n v="1.08E+16"/>
    <n v="1.00007999999999E+16"/>
    <n v="459888.96"/>
  </r>
  <r>
    <x v="218"/>
    <s v="MA"/>
    <x v="2"/>
    <n v="2.0310999999999999"/>
    <n v="230450284.26999995"/>
    <n v="72851.330000000016"/>
    <n v="383895201"/>
    <n v="50703478.059999995"/>
    <n v="74877655.75999999"/>
    <n v="9186322.790000001"/>
    <n v="14765777"/>
    <n v="8477736"/>
    <n v="38006861"/>
    <n v="68668976"/>
    <n v="53730231"/>
    <n v="5160368"/>
    <n v="66604895"/>
    <n v="816983"/>
    <n v="18816205"/>
    <n v="93755253"/>
    <n v="29784842"/>
    <n v="816983"/>
    <n v="18816205"/>
    <n v="93755253"/>
    <n v="29784842"/>
    <n v="72851"/>
    <n v="23.608735510500001"/>
    <n v="139.32"/>
    <n v="15757148192"/>
    <n v="20156726433"/>
    <n v="173325757"/>
    <n v="1241458349"/>
    <n v="678"/>
    <n v="758447268700"/>
    <n v="7.11"/>
    <n v="0.92"/>
    <n v="888.66611111111104"/>
    <n v="736.44050000000004"/>
    <n v="680.10761904761898"/>
    <n v="820.46839999999997"/>
    <n v="7.26691933976314"/>
    <n v="1.86"/>
    <n v="8.64"/>
    <n v="-59.94"/>
    <n v="60.75"/>
    <n v="6129.54"/>
    <n v="28069470"/>
    <n v="12565119.869999999"/>
    <n v="6185672769"/>
    <n v="517817.88"/>
    <n v="278937"/>
    <n v="11200000000000"/>
    <n v="2456371521"/>
    <n v="2185889976"/>
    <n v="1029.550403"/>
    <n v="0"/>
    <n v="0"/>
    <n v="0"/>
    <n v="0"/>
    <n v="0"/>
    <n v="0"/>
    <n v="0"/>
    <n v="0"/>
    <n v="0"/>
    <n v="103880502"/>
    <n v="0"/>
    <n v="0"/>
    <n v="0"/>
    <n v="0"/>
    <n v="0"/>
    <n v="0"/>
    <n v="0"/>
    <n v="166601043"/>
    <n v="74.52"/>
    <n v="4069.71"/>
    <n v="93040.11"/>
    <n v="85269.24"/>
    <n v="-7143.39"/>
    <n v="-627.48"/>
    <n v="2014.47"/>
    <n v="7405.29"/>
    <n v="9419.76"/>
    <n v="4.1803999999999997"/>
    <n v="0"/>
    <n v="1143763.2"/>
    <n v="6147018332"/>
    <n v="767225.52"/>
    <n v="6148977920"/>
    <n v="0"/>
    <n v="9404316"/>
    <n v="22948083"/>
    <s v="67.5"/>
    <s v="0.6210000000000002"/>
    <n v="1.43312111999999E+16"/>
    <n v="3785022000000000"/>
    <n v="3.718244034E+16"/>
    <n v="3936408777899990"/>
    <s v="8205886326.33"/>
    <s v="18898337570.31"/>
    <s v="31077817218.18"/>
    <n v="7224550888950000"/>
    <n v="1.08E+16"/>
    <n v="1.00007999999999E+16"/>
    <n v="32220624.489999998"/>
  </r>
  <r>
    <x v="219"/>
    <s v="MA"/>
    <x v="3"/>
    <n v="2.0310999999999999"/>
    <n v="230450284.26999995"/>
    <n v="72851.330000000016"/>
    <n v="383895201"/>
    <n v="50703478.059999995"/>
    <n v="74877655.75999999"/>
    <n v="9186322.790000001"/>
    <n v="14765777"/>
    <n v="8477736"/>
    <n v="38006861"/>
    <n v="68668976"/>
    <n v="53730231"/>
    <n v="5160368"/>
    <n v="66604895"/>
    <n v="816983"/>
    <n v="18816205"/>
    <n v="93755253"/>
    <n v="29784842"/>
    <n v="816983"/>
    <n v="18816205"/>
    <n v="93755253"/>
    <n v="29784842"/>
    <n v="72851"/>
    <n v="23.608735510500001"/>
    <n v="139.32"/>
    <n v="15757148192"/>
    <n v="20156726433"/>
    <n v="173325757"/>
    <n v="1241458349"/>
    <n v="678"/>
    <n v="758447268700"/>
    <n v="7.11"/>
    <n v="0.92"/>
    <n v="888.66611111111104"/>
    <n v="736.44050000000004"/>
    <n v="680.10761904761898"/>
    <n v="820.46839999999997"/>
    <n v="7.26691933976314"/>
    <n v="1.86"/>
    <n v="8.64"/>
    <n v="-59.94"/>
    <n v="60.75"/>
    <n v="6129.54"/>
    <n v="28069470"/>
    <n v="12565119.869999999"/>
    <n v="6185672769"/>
    <n v="517817.88"/>
    <n v="278937"/>
    <n v="11200000000000"/>
    <n v="2456371521"/>
    <n v="2185889976"/>
    <n v="1029.550403"/>
    <n v="0"/>
    <n v="0"/>
    <n v="0"/>
    <n v="0"/>
    <n v="0"/>
    <n v="0"/>
    <n v="0"/>
    <n v="0"/>
    <n v="0"/>
    <n v="103880502"/>
    <n v="0"/>
    <n v="0"/>
    <n v="0"/>
    <n v="0"/>
    <n v="0"/>
    <n v="0"/>
    <n v="0"/>
    <n v="166601043"/>
    <n v="74.52"/>
    <n v="4069.71"/>
    <n v="93040.11"/>
    <n v="85269.24"/>
    <n v="-7143.39"/>
    <n v="-627.48"/>
    <n v="2014.47"/>
    <n v="7405.29"/>
    <n v="9419.76"/>
    <n v="4.1803999999999997"/>
    <n v="0"/>
    <n v="1143763.2"/>
    <n v="6147018332"/>
    <n v="767225.52"/>
    <n v="6148977920"/>
    <n v="0"/>
    <n v="9404316"/>
    <n v="22948083"/>
    <s v="67.5"/>
    <s v="0.6210000000000002"/>
    <n v="1.43312111999999E+16"/>
    <n v="3785022000000000"/>
    <n v="3.718244034E+16"/>
    <n v="3936408777899990"/>
    <s v="8205886326.33"/>
    <s v="18898337570.31"/>
    <s v="31077817218.18"/>
    <n v="7224550888950000"/>
    <n v="1.08E+16"/>
    <n v="1.00007999999999E+16"/>
    <n v="34093132.740000002"/>
  </r>
  <r>
    <x v="220"/>
    <s v="MA"/>
    <x v="4"/>
    <n v="2.0310999999999999"/>
    <n v="230450284.26999995"/>
    <n v="72851.330000000016"/>
    <n v="383895201"/>
    <n v="50703478.059999995"/>
    <n v="74877655.75999999"/>
    <n v="9186322.790000001"/>
    <n v="14765777"/>
    <n v="8477736"/>
    <n v="38006861"/>
    <n v="68668976"/>
    <n v="53730231"/>
    <n v="5160368"/>
    <n v="66604895"/>
    <n v="816983"/>
    <n v="18816205"/>
    <n v="93755253"/>
    <n v="29784842"/>
    <n v="816983"/>
    <n v="18816205"/>
    <n v="93755253"/>
    <n v="29784842"/>
    <n v="72851"/>
    <n v="23.608735510500001"/>
    <n v="139.32"/>
    <n v="15757148192"/>
    <n v="20156726433"/>
    <n v="173325757"/>
    <n v="1241458349"/>
    <n v="678"/>
    <n v="758447268700"/>
    <n v="7.11"/>
    <n v="0.92"/>
    <n v="888.66611111111104"/>
    <n v="736.44050000000004"/>
    <n v="680.10761904761898"/>
    <n v="820.46839999999997"/>
    <n v="7.26691933976314"/>
    <n v="1.86"/>
    <n v="8.64"/>
    <n v="-59.94"/>
    <n v="60.75"/>
    <n v="6129.54"/>
    <n v="28069470"/>
    <n v="12565119.869999999"/>
    <n v="6185672769"/>
    <n v="517817.88"/>
    <n v="278937"/>
    <n v="11200000000000"/>
    <n v="2456371521"/>
    <n v="2185889976"/>
    <n v="1029.550403"/>
    <n v="0"/>
    <n v="0"/>
    <n v="0"/>
    <n v="0"/>
    <n v="0"/>
    <n v="0"/>
    <n v="0"/>
    <n v="0"/>
    <n v="0"/>
    <n v="103880502"/>
    <n v="0"/>
    <n v="0"/>
    <n v="0"/>
    <n v="0"/>
    <n v="0"/>
    <n v="0"/>
    <n v="0"/>
    <n v="166601043"/>
    <n v="74.52"/>
    <n v="4069.71"/>
    <n v="93040.11"/>
    <n v="85269.24"/>
    <n v="-7143.39"/>
    <n v="-627.48"/>
    <n v="2014.47"/>
    <n v="7405.29"/>
    <n v="9419.76"/>
    <n v="4.1803999999999997"/>
    <n v="0"/>
    <n v="1143763.2"/>
    <n v="6147018332"/>
    <n v="767225.52"/>
    <n v="6148977920"/>
    <n v="0"/>
    <n v="9404316"/>
    <n v="22948083"/>
    <s v="67.5"/>
    <s v="0.6210000000000002"/>
    <n v="1.43312111999999E+16"/>
    <n v="3785022000000000"/>
    <n v="3.718244034E+16"/>
    <n v="3936408777899990"/>
    <s v="8205886326.33"/>
    <s v="18898337570.31"/>
    <s v="31077817218.18"/>
    <n v="7224550888950000"/>
    <n v="1.08E+16"/>
    <n v="1.00007999999999E+16"/>
    <n v="105718212.5"/>
  </r>
  <r>
    <x v="221"/>
    <s v="MA"/>
    <x v="5"/>
    <n v="2.0310999999999999"/>
    <n v="230450284.26999995"/>
    <n v="72851.330000000016"/>
    <n v="383895201"/>
    <n v="50703478.059999995"/>
    <n v="74877655.75999999"/>
    <n v="9186322.790000001"/>
    <n v="14765777"/>
    <n v="8477736"/>
    <n v="38006861"/>
    <n v="68668976"/>
    <n v="53730231"/>
    <n v="5160368"/>
    <n v="66604895"/>
    <n v="816983"/>
    <n v="18816205"/>
    <n v="93755253"/>
    <n v="29784842"/>
    <n v="816983"/>
    <n v="18816205"/>
    <n v="93755253"/>
    <n v="29784842"/>
    <n v="72851"/>
    <n v="23.608735510500001"/>
    <n v="139.32"/>
    <n v="15757148192"/>
    <n v="20156726433"/>
    <n v="173325757"/>
    <n v="1241458349"/>
    <n v="678"/>
    <n v="758447268700"/>
    <n v="7.11"/>
    <n v="0.92"/>
    <n v="888.66611111111104"/>
    <n v="736.44050000000004"/>
    <n v="680.10761904761898"/>
    <n v="820.46839999999997"/>
    <n v="7.26691933976314"/>
    <n v="1.86"/>
    <n v="8.64"/>
    <n v="-59.94"/>
    <n v="60.75"/>
    <n v="6129.54"/>
    <n v="28069470"/>
    <n v="12565119.869999999"/>
    <n v="6185672769"/>
    <n v="517817.88"/>
    <n v="278937"/>
    <n v="11200000000000"/>
    <n v="2456371521"/>
    <n v="2185889976"/>
    <n v="1029.550403"/>
    <n v="0"/>
    <n v="0"/>
    <n v="0"/>
    <n v="0"/>
    <n v="0"/>
    <n v="0"/>
    <n v="0"/>
    <n v="0"/>
    <n v="0"/>
    <n v="103880502"/>
    <n v="0"/>
    <n v="0"/>
    <n v="0"/>
    <n v="0"/>
    <n v="0"/>
    <n v="0"/>
    <n v="0"/>
    <n v="166601043"/>
    <n v="74.52"/>
    <n v="4069.71"/>
    <n v="93040.11"/>
    <n v="85269.24"/>
    <n v="-7143.39"/>
    <n v="-627.48"/>
    <n v="2014.47"/>
    <n v="7405.29"/>
    <n v="9419.76"/>
    <n v="4.1803999999999997"/>
    <n v="0"/>
    <n v="1143763.2"/>
    <n v="6147018332"/>
    <n v="767225.52"/>
    <n v="6148977920"/>
    <n v="0"/>
    <n v="9404316"/>
    <n v="22948083"/>
    <s v="67.5"/>
    <s v="0.6210000000000002"/>
    <n v="1.43312111999999E+16"/>
    <n v="3785022000000000"/>
    <n v="3.718244034E+16"/>
    <n v="3936408777899990"/>
    <s v="8205886326.33"/>
    <s v="18898337570.31"/>
    <s v="31077817218.18"/>
    <n v="7224550888950000"/>
    <n v="1.08E+16"/>
    <n v="1.00007999999999E+16"/>
    <n v="2808386.5"/>
  </r>
  <r>
    <x v="222"/>
    <s v="MA"/>
    <x v="0"/>
    <n v="1.9732000000000001"/>
    <n v="192478249.55000001"/>
    <n v="42820.630000000005"/>
    <n v="359357830"/>
    <n v="47736995.320000008"/>
    <n v="94957518.829999998"/>
    <n v="6873949.8300000001"/>
    <n v="38699100"/>
    <n v="5250177"/>
    <n v="36441134"/>
    <n v="44182672"/>
    <n v="51104558"/>
    <n v="4091516"/>
    <n v="53778155"/>
    <n v="758067"/>
    <n v="14574522"/>
    <n v="119636394"/>
    <n v="29497814"/>
    <n v="758067"/>
    <n v="14574522"/>
    <n v="119636394"/>
    <n v="29497814"/>
    <n v="42821"/>
    <n v="21.835082719999999"/>
    <n v="136.13999999999999"/>
    <n v="15478937787"/>
    <n v="16981570962"/>
    <n v="126611985"/>
    <n v="597827834"/>
    <n v="678"/>
    <n v="737467714400"/>
    <n v="7.12"/>
    <n v="0.52"/>
    <n v="891.79055555555499"/>
    <n v="738.86299999999903"/>
    <n v="681.30761904761903"/>
    <n v="824.51919999999996"/>
    <n v="7.7835220745117297"/>
    <n v="1.6"/>
    <n v="-1.57"/>
    <n v="-67.5"/>
    <n v="53.46"/>
    <n v="6128.19"/>
    <n v="28069470"/>
    <n v="17819108.190000001"/>
    <n v="11165636272"/>
    <n v="454990.23"/>
    <n v="251910"/>
    <n v="10800000000000"/>
    <n v="2723668389"/>
    <n v="2236570704"/>
    <n v="1029.550403"/>
    <n v="0"/>
    <n v="0"/>
    <n v="0"/>
    <n v="0"/>
    <n v="0"/>
    <n v="0"/>
    <n v="0"/>
    <n v="0"/>
    <n v="0"/>
    <n v="388834506"/>
    <n v="0"/>
    <n v="0"/>
    <n v="0"/>
    <n v="0"/>
    <n v="0"/>
    <n v="0"/>
    <n v="270000"/>
    <n v="97993179"/>
    <n v="78.03"/>
    <n v="-398.25"/>
    <n v="82728.539999999994"/>
    <n v="71241.119999999995"/>
    <n v="-8376.48"/>
    <n v="-3110.94"/>
    <n v="2211.84"/>
    <n v="-15841.98"/>
    <n v="-13629.87"/>
    <n v="4.1803999999999997"/>
    <n v="0"/>
    <n v="719031.87"/>
    <n v="6169607075"/>
    <n v="1729224.18"/>
    <n v="6172055331"/>
    <n v="0"/>
    <n v="10365165"/>
    <n v="18248868"/>
    <s v="67.5"/>
    <s v="0.6210000000000002"/>
    <n v="1.43312111999999E+16"/>
    <s v="36434.88"/>
    <s v="35792008.11"/>
    <n v="3789207329130000"/>
    <n v="7899028369559990"/>
    <n v="1.81916369137799E+16"/>
    <n v="2991566664530990"/>
    <n v="6954389831790000"/>
    <n v="1.08E+16"/>
    <n v="1.00007999999999E+16"/>
    <n v="10953.47"/>
  </r>
  <r>
    <x v="223"/>
    <s v="MA"/>
    <x v="1"/>
    <n v="1.9732000000000001"/>
    <n v="192478249.55000001"/>
    <n v="42820.630000000005"/>
    <n v="359357830"/>
    <n v="47736995.320000008"/>
    <n v="94957518.829999998"/>
    <n v="6873949.8300000001"/>
    <n v="38699100"/>
    <n v="5250177"/>
    <n v="36441134"/>
    <n v="44182672"/>
    <n v="51104558"/>
    <n v="4091516"/>
    <n v="53778155"/>
    <n v="758067"/>
    <n v="14574522"/>
    <n v="119636394"/>
    <n v="29497814"/>
    <n v="758067"/>
    <n v="14574522"/>
    <n v="119636394"/>
    <n v="29497814"/>
    <n v="42821"/>
    <n v="21.835082719999999"/>
    <n v="136.13999999999999"/>
    <n v="15478937787"/>
    <n v="16981570962"/>
    <n v="126611985"/>
    <n v="597827834"/>
    <n v="678"/>
    <n v="737467714400"/>
    <n v="7.12"/>
    <n v="0.52"/>
    <n v="891.79055555555499"/>
    <n v="738.86299999999903"/>
    <n v="681.30761904761903"/>
    <n v="824.51919999999996"/>
    <n v="7.7835220745117297"/>
    <n v="1.6"/>
    <n v="-1.57"/>
    <n v="-67.5"/>
    <n v="53.46"/>
    <n v="6128.19"/>
    <n v="28069470"/>
    <n v="17819108.190000001"/>
    <n v="11165636272"/>
    <n v="454990.23"/>
    <n v="251910"/>
    <n v="10800000000000"/>
    <n v="2723668389"/>
    <n v="2236570704"/>
    <n v="1029.550403"/>
    <n v="0"/>
    <n v="0"/>
    <n v="0"/>
    <n v="0"/>
    <n v="0"/>
    <n v="0"/>
    <n v="0"/>
    <n v="0"/>
    <n v="0"/>
    <n v="388834506"/>
    <n v="0"/>
    <n v="0"/>
    <n v="0"/>
    <n v="0"/>
    <n v="0"/>
    <n v="0"/>
    <n v="270000"/>
    <n v="97993179"/>
    <n v="78.03"/>
    <n v="-398.25"/>
    <n v="82728.539999999994"/>
    <n v="71241.119999999995"/>
    <n v="-8376.48"/>
    <n v="-3110.94"/>
    <n v="2211.84"/>
    <n v="-15841.98"/>
    <n v="-13629.87"/>
    <n v="4.1803999999999997"/>
    <n v="0"/>
    <n v="719031.87"/>
    <n v="6169607075"/>
    <n v="1729224.18"/>
    <n v="6172055331"/>
    <n v="0"/>
    <n v="10365165"/>
    <n v="18248868"/>
    <s v="67.5"/>
    <s v="0.6210000000000002"/>
    <n v="1.43312111999999E+16"/>
    <s v="36434.88"/>
    <s v="35792008.11"/>
    <n v="3789207329130000"/>
    <n v="7899028369559990"/>
    <n v="1.81916369137799E+16"/>
    <n v="2991566664530990"/>
    <n v="6954389831790000"/>
    <n v="1.08E+16"/>
    <n v="1.00007999999999E+16"/>
    <n v="487572.43"/>
  </r>
  <r>
    <x v="224"/>
    <s v="MA"/>
    <x v="2"/>
    <n v="1.9732000000000001"/>
    <n v="192478249.55000001"/>
    <n v="42820.630000000005"/>
    <n v="359357830"/>
    <n v="47736995.320000008"/>
    <n v="94957518.829999998"/>
    <n v="6873949.8300000001"/>
    <n v="38699100"/>
    <n v="5250177"/>
    <n v="36441134"/>
    <n v="44182672"/>
    <n v="51104558"/>
    <n v="4091516"/>
    <n v="53778155"/>
    <n v="758067"/>
    <n v="14574522"/>
    <n v="119636394"/>
    <n v="29497814"/>
    <n v="758067"/>
    <n v="14574522"/>
    <n v="119636394"/>
    <n v="29497814"/>
    <n v="42821"/>
    <n v="21.835082719999999"/>
    <n v="136.13999999999999"/>
    <n v="15478937787"/>
    <n v="16981570962"/>
    <n v="126611985"/>
    <n v="597827834"/>
    <n v="678"/>
    <n v="737467714400"/>
    <n v="7.12"/>
    <n v="0.52"/>
    <n v="891.79055555555499"/>
    <n v="738.86299999999903"/>
    <n v="681.30761904761903"/>
    <n v="824.51919999999996"/>
    <n v="7.7835220745117297"/>
    <n v="1.6"/>
    <n v="-1.57"/>
    <n v="-67.5"/>
    <n v="53.46"/>
    <n v="6128.19"/>
    <n v="28069470"/>
    <n v="17819108.190000001"/>
    <n v="11165636272"/>
    <n v="454990.23"/>
    <n v="251910"/>
    <n v="10800000000000"/>
    <n v="2723668389"/>
    <n v="2236570704"/>
    <n v="1029.550403"/>
    <n v="0"/>
    <n v="0"/>
    <n v="0"/>
    <n v="0"/>
    <n v="0"/>
    <n v="0"/>
    <n v="0"/>
    <n v="0"/>
    <n v="0"/>
    <n v="388834506"/>
    <n v="0"/>
    <n v="0"/>
    <n v="0"/>
    <n v="0"/>
    <n v="0"/>
    <n v="0"/>
    <n v="270000"/>
    <n v="97993179"/>
    <n v="78.03"/>
    <n v="-398.25"/>
    <n v="82728.539999999994"/>
    <n v="71241.119999999995"/>
    <n v="-8376.48"/>
    <n v="-3110.94"/>
    <n v="2211.84"/>
    <n v="-15841.98"/>
    <n v="-13629.87"/>
    <n v="4.1803999999999997"/>
    <n v="0"/>
    <n v="719031.87"/>
    <n v="6169607075"/>
    <n v="1729224.18"/>
    <n v="6172055331"/>
    <n v="0"/>
    <n v="10365165"/>
    <n v="18248868"/>
    <s v="67.5"/>
    <s v="0.6210000000000002"/>
    <n v="1.43312111999999E+16"/>
    <s v="36434.88"/>
    <s v="35792008.11"/>
    <n v="3789207329130000"/>
    <n v="7899028369559990"/>
    <n v="1.81916369137799E+16"/>
    <n v="2991566664530990"/>
    <n v="6954389831790000"/>
    <n v="1.08E+16"/>
    <n v="1.00007999999999E+16"/>
    <n v="43157061.530000001"/>
  </r>
  <r>
    <x v="225"/>
    <s v="MA"/>
    <x v="3"/>
    <n v="1.9732000000000001"/>
    <n v="192478249.55000001"/>
    <n v="42820.630000000005"/>
    <n v="359357830"/>
    <n v="47736995.320000008"/>
    <n v="94957518.829999998"/>
    <n v="6873949.8300000001"/>
    <n v="38699100"/>
    <n v="5250177"/>
    <n v="36441134"/>
    <n v="44182672"/>
    <n v="51104558"/>
    <n v="4091516"/>
    <n v="53778155"/>
    <n v="758067"/>
    <n v="14574522"/>
    <n v="119636394"/>
    <n v="29497814"/>
    <n v="758067"/>
    <n v="14574522"/>
    <n v="119636394"/>
    <n v="29497814"/>
    <n v="42821"/>
    <n v="21.835082719999999"/>
    <n v="136.13999999999999"/>
    <n v="15478937787"/>
    <n v="16981570962"/>
    <n v="126611985"/>
    <n v="597827834"/>
    <n v="678"/>
    <n v="737467714400"/>
    <n v="7.12"/>
    <n v="0.52"/>
    <n v="891.79055555555499"/>
    <n v="738.86299999999903"/>
    <n v="681.30761904761903"/>
    <n v="824.51919999999996"/>
    <n v="7.7835220745117297"/>
    <n v="1.6"/>
    <n v="-1.57"/>
    <n v="-67.5"/>
    <n v="53.46"/>
    <n v="6128.19"/>
    <n v="28069470"/>
    <n v="17819108.190000001"/>
    <n v="11165636272"/>
    <n v="454990.23"/>
    <n v="251910"/>
    <n v="10800000000000"/>
    <n v="2723668389"/>
    <n v="2236570704"/>
    <n v="1029.550403"/>
    <n v="0"/>
    <n v="0"/>
    <n v="0"/>
    <n v="0"/>
    <n v="0"/>
    <n v="0"/>
    <n v="0"/>
    <n v="0"/>
    <n v="0"/>
    <n v="388834506"/>
    <n v="0"/>
    <n v="0"/>
    <n v="0"/>
    <n v="0"/>
    <n v="0"/>
    <n v="0"/>
    <n v="270000"/>
    <n v="97993179"/>
    <n v="78.03"/>
    <n v="-398.25"/>
    <n v="82728.539999999994"/>
    <n v="71241.119999999995"/>
    <n v="-8376.48"/>
    <n v="-3110.94"/>
    <n v="2211.84"/>
    <n v="-15841.98"/>
    <n v="-13629.87"/>
    <n v="4.1803999999999997"/>
    <n v="0"/>
    <n v="719031.87"/>
    <n v="6169607075"/>
    <n v="1729224.18"/>
    <n v="6172055331"/>
    <n v="0"/>
    <n v="10365165"/>
    <n v="18248868"/>
    <s v="67.5"/>
    <s v="0.6210000000000002"/>
    <n v="1.43312111999999E+16"/>
    <s v="36434.88"/>
    <s v="35792008.11"/>
    <n v="3789207329130000"/>
    <n v="7899028369559990"/>
    <n v="1.81916369137799E+16"/>
    <n v="2991566664530990"/>
    <n v="6954389831790000"/>
    <n v="1.08E+16"/>
    <n v="1.00007999999999E+16"/>
    <n v="32511533.789999999"/>
  </r>
  <r>
    <x v="226"/>
    <s v="MA"/>
    <x v="4"/>
    <n v="1.9732000000000001"/>
    <n v="192478249.55000001"/>
    <n v="42820.630000000005"/>
    <n v="359357830"/>
    <n v="47736995.320000008"/>
    <n v="94957518.829999998"/>
    <n v="6873949.8300000001"/>
    <n v="38699100"/>
    <n v="5250177"/>
    <n v="36441134"/>
    <n v="44182672"/>
    <n v="51104558"/>
    <n v="4091516"/>
    <n v="53778155"/>
    <n v="758067"/>
    <n v="14574522"/>
    <n v="119636394"/>
    <n v="29497814"/>
    <n v="758067"/>
    <n v="14574522"/>
    <n v="119636394"/>
    <n v="29497814"/>
    <n v="42821"/>
    <n v="21.835082719999999"/>
    <n v="136.13999999999999"/>
    <n v="15478937787"/>
    <n v="16981570962"/>
    <n v="126611985"/>
    <n v="597827834"/>
    <n v="678"/>
    <n v="737467714400"/>
    <n v="7.12"/>
    <n v="0.52"/>
    <n v="891.79055555555499"/>
    <n v="738.86299999999903"/>
    <n v="681.30761904761903"/>
    <n v="824.51919999999996"/>
    <n v="7.7835220745117297"/>
    <n v="1.6"/>
    <n v="-1.57"/>
    <n v="-67.5"/>
    <n v="53.46"/>
    <n v="6128.19"/>
    <n v="28069470"/>
    <n v="17819108.190000001"/>
    <n v="11165636272"/>
    <n v="454990.23"/>
    <n v="251910"/>
    <n v="10800000000000"/>
    <n v="2723668389"/>
    <n v="2236570704"/>
    <n v="1029.550403"/>
    <n v="0"/>
    <n v="0"/>
    <n v="0"/>
    <n v="0"/>
    <n v="0"/>
    <n v="0"/>
    <n v="0"/>
    <n v="0"/>
    <n v="0"/>
    <n v="388834506"/>
    <n v="0"/>
    <n v="0"/>
    <n v="0"/>
    <n v="0"/>
    <n v="0"/>
    <n v="0"/>
    <n v="270000"/>
    <n v="97993179"/>
    <n v="78.03"/>
    <n v="-398.25"/>
    <n v="82728.539999999994"/>
    <n v="71241.119999999995"/>
    <n v="-8376.48"/>
    <n v="-3110.94"/>
    <n v="2211.84"/>
    <n v="-15841.98"/>
    <n v="-13629.87"/>
    <n v="4.1803999999999997"/>
    <n v="0"/>
    <n v="719031.87"/>
    <n v="6169607075"/>
    <n v="1729224.18"/>
    <n v="6172055331"/>
    <n v="0"/>
    <n v="10365165"/>
    <n v="18248868"/>
    <s v="67.5"/>
    <s v="0.6210000000000002"/>
    <n v="1.43312111999999E+16"/>
    <s v="36434.88"/>
    <s v="35792008.11"/>
    <n v="3789207329130000"/>
    <n v="7899028369559990"/>
    <n v="1.81916369137799E+16"/>
    <n v="2991566664530990"/>
    <n v="6954389831790000"/>
    <n v="1.08E+16"/>
    <n v="1.00007999999999E+16"/>
    <n v="119300359.40000001"/>
  </r>
  <r>
    <x v="227"/>
    <s v="MA"/>
    <x v="5"/>
    <n v="1.9732000000000001"/>
    <n v="192478249.55000001"/>
    <n v="42820.630000000005"/>
    <n v="359357830"/>
    <n v="47736995.320000008"/>
    <n v="94957518.829999998"/>
    <n v="6873949.8300000001"/>
    <n v="38699100"/>
    <n v="5250177"/>
    <n v="36441134"/>
    <n v="44182672"/>
    <n v="51104558"/>
    <n v="4091516"/>
    <n v="53778155"/>
    <n v="758067"/>
    <n v="14574522"/>
    <n v="119636394"/>
    <n v="29497814"/>
    <n v="758067"/>
    <n v="14574522"/>
    <n v="119636394"/>
    <n v="29497814"/>
    <n v="42821"/>
    <n v="21.835082719999999"/>
    <n v="136.13999999999999"/>
    <n v="15478937787"/>
    <n v="16981570962"/>
    <n v="126611985"/>
    <n v="597827834"/>
    <n v="678"/>
    <n v="737467714400"/>
    <n v="7.12"/>
    <n v="0.52"/>
    <n v="891.79055555555499"/>
    <n v="738.86299999999903"/>
    <n v="681.30761904761903"/>
    <n v="824.51919999999996"/>
    <n v="7.7835220745117297"/>
    <n v="1.6"/>
    <n v="-1.57"/>
    <n v="-67.5"/>
    <n v="53.46"/>
    <n v="6128.19"/>
    <n v="28069470"/>
    <n v="17819108.190000001"/>
    <n v="11165636272"/>
    <n v="454990.23"/>
    <n v="251910"/>
    <n v="10800000000000"/>
    <n v="2723668389"/>
    <n v="2236570704"/>
    <n v="1029.550403"/>
    <n v="0"/>
    <n v="0"/>
    <n v="0"/>
    <n v="0"/>
    <n v="0"/>
    <n v="0"/>
    <n v="0"/>
    <n v="0"/>
    <n v="0"/>
    <n v="388834506"/>
    <n v="0"/>
    <n v="0"/>
    <n v="0"/>
    <n v="0"/>
    <n v="0"/>
    <n v="0"/>
    <n v="270000"/>
    <n v="97993179"/>
    <n v="78.03"/>
    <n v="-398.25"/>
    <n v="82728.539999999994"/>
    <n v="71241.119999999995"/>
    <n v="-8376.48"/>
    <n v="-3110.94"/>
    <n v="2211.84"/>
    <n v="-15841.98"/>
    <n v="-13629.87"/>
    <n v="4.1803999999999997"/>
    <n v="0"/>
    <n v="719031.87"/>
    <n v="6169607075"/>
    <n v="1729224.18"/>
    <n v="6172055331"/>
    <n v="0"/>
    <n v="10365165"/>
    <n v="18248868"/>
    <s v="67.5"/>
    <s v="0.6210000000000002"/>
    <n v="1.43312111999999E+16"/>
    <s v="36434.88"/>
    <s v="35792008.11"/>
    <n v="3789207329130000"/>
    <n v="7899028369559990"/>
    <n v="1.81916369137799E+16"/>
    <n v="2991566664530990"/>
    <n v="6954389831790000"/>
    <n v="1.08E+16"/>
    <n v="1.00007999999999E+16"/>
    <n v="8480483.3200000003"/>
  </r>
  <r>
    <x v="228"/>
    <s v="MA"/>
    <x v="0"/>
    <n v="1.9827999999999999"/>
    <n v="175253445.88999999"/>
    <n v="80980.900000000009"/>
    <n v="320393730"/>
    <n v="43943061.229999989"/>
    <n v="80116369.590000004"/>
    <n v="6545974.4600000009"/>
    <n v="66614800"/>
    <n v="4320074"/>
    <n v="35275698"/>
    <n v="40364368"/>
    <n v="47302059"/>
    <n v="3926641"/>
    <n v="50220221"/>
    <n v="615776"/>
    <n v="17654758"/>
    <n v="96258493"/>
    <n v="24374661"/>
    <n v="615776"/>
    <n v="17654758"/>
    <n v="96258493"/>
    <n v="24374661"/>
    <n v="80981"/>
    <n v="24.628607322099999"/>
    <n v="148.01"/>
    <n v="18360470433"/>
    <n v="19281997605"/>
    <n v="145683324"/>
    <n v="743903686"/>
    <n v="678"/>
    <n v="747384735200"/>
    <n v="7.15"/>
    <n v="0.6"/>
    <n v="891.84222222222195"/>
    <n v="735.40549999999996"/>
    <n v="680.12857142857104"/>
    <n v="824.9384"/>
    <n v="8.0632265206962295"/>
    <n v="1.47"/>
    <n v="-0.01"/>
    <n v="-69.930000000000007"/>
    <n v="49.14"/>
    <n v="5867.91"/>
    <n v="28069470"/>
    <n v="13196049.390000001"/>
    <n v="8072583934"/>
    <n v="328483.08"/>
    <n v="295029"/>
    <n v="11500000000000"/>
    <n v="1505649627"/>
    <n v="1156316445"/>
    <n v="1029.550403"/>
    <n v="0"/>
    <n v="0"/>
    <n v="0"/>
    <n v="0"/>
    <n v="0"/>
    <n v="0"/>
    <n v="0"/>
    <n v="0"/>
    <n v="0"/>
    <n v="79657722"/>
    <n v="0"/>
    <n v="0"/>
    <n v="0"/>
    <n v="0"/>
    <n v="0"/>
    <n v="186648192"/>
    <n v="0"/>
    <n v="83027268"/>
    <n v="78.03"/>
    <n v="-398.25"/>
    <n v="82728.539999999994"/>
    <n v="71241.119999999995"/>
    <n v="-8376.48"/>
    <n v="-3110.94"/>
    <n v="2211.84"/>
    <n v="-15841.98"/>
    <n v="-13629.87"/>
    <n v="4.1803999999999997"/>
    <n v="0"/>
    <n v="527264.37"/>
    <n v="5321047030"/>
    <n v="3145714.38"/>
    <n v="5324720009"/>
    <n v="0"/>
    <n v="9702639"/>
    <n v="24480144"/>
    <s v="67.5"/>
    <s v="0.6210000000000002"/>
    <n v="1.43312111999999E+16"/>
    <s v="39063.87"/>
    <n v="3837459320999990"/>
    <n v="4062618925739990"/>
    <n v="8468985558600000"/>
    <s v="19504260917.19"/>
    <n v="3207424216554000"/>
    <n v="7456186292760000"/>
    <n v="1.08E+16"/>
    <n v="1.00007999999999E+16"/>
    <n v="8226.3700000000008"/>
  </r>
  <r>
    <x v="229"/>
    <s v="MA"/>
    <x v="1"/>
    <n v="1.9827999999999999"/>
    <n v="175253445.88999999"/>
    <n v="80980.900000000009"/>
    <n v="320393730"/>
    <n v="43943061.229999989"/>
    <n v="80116369.590000004"/>
    <n v="6545974.4600000009"/>
    <n v="66614800"/>
    <n v="4320074"/>
    <n v="35275698"/>
    <n v="40364368"/>
    <n v="47302059"/>
    <n v="3926641"/>
    <n v="50220221"/>
    <n v="615776"/>
    <n v="17654758"/>
    <n v="96258493"/>
    <n v="24374661"/>
    <n v="615776"/>
    <n v="17654758"/>
    <n v="96258493"/>
    <n v="24374661"/>
    <n v="80981"/>
    <n v="24.628607322099999"/>
    <n v="148.01"/>
    <n v="18360470433"/>
    <n v="19281997605"/>
    <n v="145683324"/>
    <n v="743903686"/>
    <n v="678"/>
    <n v="747384735200"/>
    <n v="7.15"/>
    <n v="0.6"/>
    <n v="891.84222222222195"/>
    <n v="735.40549999999996"/>
    <n v="680.12857142857104"/>
    <n v="824.9384"/>
    <n v="8.0632265206962295"/>
    <n v="1.47"/>
    <n v="-0.01"/>
    <n v="-69.930000000000007"/>
    <n v="49.14"/>
    <n v="5867.91"/>
    <n v="28069470"/>
    <n v="13196049.390000001"/>
    <n v="8072583934"/>
    <n v="328483.08"/>
    <n v="295029"/>
    <n v="11500000000000"/>
    <n v="1505649627"/>
    <n v="1156316445"/>
    <n v="1029.550403"/>
    <n v="0"/>
    <n v="0"/>
    <n v="0"/>
    <n v="0"/>
    <n v="0"/>
    <n v="0"/>
    <n v="0"/>
    <n v="0"/>
    <n v="0"/>
    <n v="79657722"/>
    <n v="0"/>
    <n v="0"/>
    <n v="0"/>
    <n v="0"/>
    <n v="0"/>
    <n v="186648192"/>
    <n v="0"/>
    <n v="83027268"/>
    <n v="78.03"/>
    <n v="-398.25"/>
    <n v="82728.539999999994"/>
    <n v="71241.119999999995"/>
    <n v="-8376.48"/>
    <n v="-3110.94"/>
    <n v="2211.84"/>
    <n v="-15841.98"/>
    <n v="-13629.87"/>
    <n v="4.1803999999999997"/>
    <n v="0"/>
    <n v="527264.37"/>
    <n v="5321047030"/>
    <n v="3145714.38"/>
    <n v="5324720009"/>
    <n v="0"/>
    <n v="9702639"/>
    <n v="24480144"/>
    <s v="67.5"/>
    <s v="0.6210000000000002"/>
    <n v="1.43312111999999E+16"/>
    <s v="39063.87"/>
    <n v="3837459320999990"/>
    <n v="4062618925739990"/>
    <n v="8468985558600000"/>
    <s v="19504260917.19"/>
    <n v="3207424216554000"/>
    <n v="7456186292760000"/>
    <n v="1.08E+16"/>
    <n v="1.00007999999999E+16"/>
    <n v="483004.59"/>
  </r>
  <r>
    <x v="230"/>
    <s v="MA"/>
    <x v="2"/>
    <n v="1.9827999999999999"/>
    <n v="175253445.88999999"/>
    <n v="80980.900000000009"/>
    <n v="320393730"/>
    <n v="43943061.229999989"/>
    <n v="80116369.590000004"/>
    <n v="6545974.4600000009"/>
    <n v="66614800"/>
    <n v="4320074"/>
    <n v="35275698"/>
    <n v="40364368"/>
    <n v="47302059"/>
    <n v="3926641"/>
    <n v="50220221"/>
    <n v="615776"/>
    <n v="17654758"/>
    <n v="96258493"/>
    <n v="24374661"/>
    <n v="615776"/>
    <n v="17654758"/>
    <n v="96258493"/>
    <n v="24374661"/>
    <n v="80981"/>
    <n v="24.628607322099999"/>
    <n v="148.01"/>
    <n v="18360470433"/>
    <n v="19281997605"/>
    <n v="145683324"/>
    <n v="743903686"/>
    <n v="678"/>
    <n v="747384735200"/>
    <n v="7.15"/>
    <n v="0.6"/>
    <n v="891.84222222222195"/>
    <n v="735.40549999999996"/>
    <n v="680.12857142857104"/>
    <n v="824.9384"/>
    <n v="8.0632265206962295"/>
    <n v="1.47"/>
    <n v="-0.01"/>
    <n v="-69.930000000000007"/>
    <n v="49.14"/>
    <n v="5867.91"/>
    <n v="28069470"/>
    <n v="13196049.390000001"/>
    <n v="8072583934"/>
    <n v="328483.08"/>
    <n v="295029"/>
    <n v="11500000000000"/>
    <n v="1505649627"/>
    <n v="1156316445"/>
    <n v="1029.550403"/>
    <n v="0"/>
    <n v="0"/>
    <n v="0"/>
    <n v="0"/>
    <n v="0"/>
    <n v="0"/>
    <n v="0"/>
    <n v="0"/>
    <n v="0"/>
    <n v="79657722"/>
    <n v="0"/>
    <n v="0"/>
    <n v="0"/>
    <n v="0"/>
    <n v="0"/>
    <n v="186648192"/>
    <n v="0"/>
    <n v="83027268"/>
    <n v="78.03"/>
    <n v="-398.25"/>
    <n v="82728.539999999994"/>
    <n v="71241.119999999995"/>
    <n v="-8376.48"/>
    <n v="-3110.94"/>
    <n v="2211.84"/>
    <n v="-15841.98"/>
    <n v="-13629.87"/>
    <n v="4.1803999999999997"/>
    <n v="0"/>
    <n v="527264.37"/>
    <n v="5321047030"/>
    <n v="3145714.38"/>
    <n v="5324720009"/>
    <n v="0"/>
    <n v="9702639"/>
    <n v="24480144"/>
    <s v="67.5"/>
    <s v="0.6210000000000002"/>
    <n v="1.43312111999999E+16"/>
    <s v="39063.87"/>
    <n v="3837459320999990"/>
    <n v="4062618925739990"/>
    <n v="8468985558600000"/>
    <s v="19504260917.19"/>
    <n v="3207424216554000"/>
    <n v="7456186292760000"/>
    <n v="1.08E+16"/>
    <n v="1.00007999999999E+16"/>
    <n v="24508135.899999999"/>
  </r>
  <r>
    <x v="231"/>
    <s v="MA"/>
    <x v="3"/>
    <n v="1.9827999999999999"/>
    <n v="175253445.88999999"/>
    <n v="80980.900000000009"/>
    <n v="320393730"/>
    <n v="43943061.229999989"/>
    <n v="80116369.590000004"/>
    <n v="6545974.4600000009"/>
    <n v="66614800"/>
    <n v="4320074"/>
    <n v="35275698"/>
    <n v="40364368"/>
    <n v="47302059"/>
    <n v="3926641"/>
    <n v="50220221"/>
    <n v="615776"/>
    <n v="17654758"/>
    <n v="96258493"/>
    <n v="24374661"/>
    <n v="615776"/>
    <n v="17654758"/>
    <n v="96258493"/>
    <n v="24374661"/>
    <n v="80981"/>
    <n v="24.628607322099999"/>
    <n v="148.01"/>
    <n v="18360470433"/>
    <n v="19281997605"/>
    <n v="145683324"/>
    <n v="743903686"/>
    <n v="678"/>
    <n v="747384735200"/>
    <n v="7.15"/>
    <n v="0.6"/>
    <n v="891.84222222222195"/>
    <n v="735.40549999999996"/>
    <n v="680.12857142857104"/>
    <n v="824.9384"/>
    <n v="8.0632265206962295"/>
    <n v="1.47"/>
    <n v="-0.01"/>
    <n v="-69.930000000000007"/>
    <n v="49.14"/>
    <n v="5867.91"/>
    <n v="28069470"/>
    <n v="13196049.390000001"/>
    <n v="8072583934"/>
    <n v="328483.08"/>
    <n v="295029"/>
    <n v="11500000000000"/>
    <n v="1505649627"/>
    <n v="1156316445"/>
    <n v="1029.550403"/>
    <n v="0"/>
    <n v="0"/>
    <n v="0"/>
    <n v="0"/>
    <n v="0"/>
    <n v="0"/>
    <n v="0"/>
    <n v="0"/>
    <n v="0"/>
    <n v="79657722"/>
    <n v="0"/>
    <n v="0"/>
    <n v="0"/>
    <n v="0"/>
    <n v="0"/>
    <n v="186648192"/>
    <n v="0"/>
    <n v="83027268"/>
    <n v="78.03"/>
    <n v="-398.25"/>
    <n v="82728.539999999994"/>
    <n v="71241.119999999995"/>
    <n v="-8376.48"/>
    <n v="-3110.94"/>
    <n v="2211.84"/>
    <n v="-15841.98"/>
    <n v="-13629.87"/>
    <n v="4.1803999999999997"/>
    <n v="0"/>
    <n v="527264.37"/>
    <n v="5321047030"/>
    <n v="3145714.38"/>
    <n v="5324720009"/>
    <n v="0"/>
    <n v="9702639"/>
    <n v="24480144"/>
    <s v="67.5"/>
    <s v="0.6210000000000002"/>
    <n v="1.43312111999999E+16"/>
    <s v="39063.87"/>
    <n v="3837459320999990"/>
    <n v="4062618925739990"/>
    <n v="8468985558600000"/>
    <s v="19504260917.19"/>
    <n v="3207424216554000"/>
    <n v="7456186292760000"/>
    <n v="1.08E+16"/>
    <n v="1.00007999999999E+16"/>
    <n v="28919051.77"/>
  </r>
  <r>
    <x v="232"/>
    <s v="MA"/>
    <x v="4"/>
    <n v="1.9827999999999999"/>
    <n v="175253445.88999999"/>
    <n v="80980.900000000009"/>
    <n v="320393730"/>
    <n v="43943061.229999989"/>
    <n v="80116369.590000004"/>
    <n v="6545974.4600000009"/>
    <n v="66614800"/>
    <n v="4320074"/>
    <n v="35275698"/>
    <n v="40364368"/>
    <n v="47302059"/>
    <n v="3926641"/>
    <n v="50220221"/>
    <n v="615776"/>
    <n v="17654758"/>
    <n v="96258493"/>
    <n v="24374661"/>
    <n v="615776"/>
    <n v="17654758"/>
    <n v="96258493"/>
    <n v="24374661"/>
    <n v="80981"/>
    <n v="24.628607322099999"/>
    <n v="148.01"/>
    <n v="18360470433"/>
    <n v="19281997605"/>
    <n v="145683324"/>
    <n v="743903686"/>
    <n v="678"/>
    <n v="747384735200"/>
    <n v="7.15"/>
    <n v="0.6"/>
    <n v="891.84222222222195"/>
    <n v="735.40549999999996"/>
    <n v="680.12857142857104"/>
    <n v="824.9384"/>
    <n v="8.0632265206962295"/>
    <n v="1.47"/>
    <n v="-0.01"/>
    <n v="-69.930000000000007"/>
    <n v="49.14"/>
    <n v="5867.91"/>
    <n v="28069470"/>
    <n v="13196049.390000001"/>
    <n v="8072583934"/>
    <n v="328483.08"/>
    <n v="295029"/>
    <n v="11500000000000"/>
    <n v="1505649627"/>
    <n v="1156316445"/>
    <n v="1029.550403"/>
    <n v="0"/>
    <n v="0"/>
    <n v="0"/>
    <n v="0"/>
    <n v="0"/>
    <n v="0"/>
    <n v="0"/>
    <n v="0"/>
    <n v="0"/>
    <n v="79657722"/>
    <n v="0"/>
    <n v="0"/>
    <n v="0"/>
    <n v="0"/>
    <n v="0"/>
    <n v="186648192"/>
    <n v="0"/>
    <n v="83027268"/>
    <n v="78.03"/>
    <n v="-398.25"/>
    <n v="82728.539999999994"/>
    <n v="71241.119999999995"/>
    <n v="-8376.48"/>
    <n v="-3110.94"/>
    <n v="2211.84"/>
    <n v="-15841.98"/>
    <n v="-13629.87"/>
    <n v="4.1803999999999997"/>
    <n v="0"/>
    <n v="527264.37"/>
    <n v="5321047030"/>
    <n v="3145714.38"/>
    <n v="5324720009"/>
    <n v="0"/>
    <n v="9702639"/>
    <n v="24480144"/>
    <s v="67.5"/>
    <s v="0.6210000000000002"/>
    <n v="1.43312111999999E+16"/>
    <s v="39063.87"/>
    <n v="3837459320999990"/>
    <n v="4062618925739990"/>
    <n v="8468985558600000"/>
    <s v="19504260917.19"/>
    <n v="3207424216554000"/>
    <n v="7456186292760000"/>
    <n v="1.08E+16"/>
    <n v="1.00007999999999E+16"/>
    <n v="96784337.700000003"/>
  </r>
  <r>
    <x v="233"/>
    <s v="MA"/>
    <x v="5"/>
    <n v="1.9827999999999999"/>
    <n v="175253445.88999999"/>
    <n v="80980.900000000009"/>
    <n v="320393730"/>
    <n v="43943061.229999989"/>
    <n v="80116369.590000004"/>
    <n v="6545974.4600000009"/>
    <n v="66614800"/>
    <n v="4320074"/>
    <n v="35275698"/>
    <n v="40364368"/>
    <n v="47302059"/>
    <n v="3926641"/>
    <n v="50220221"/>
    <n v="615776"/>
    <n v="17654758"/>
    <n v="96258493"/>
    <n v="24374661"/>
    <n v="615776"/>
    <n v="17654758"/>
    <n v="96258493"/>
    <n v="24374661"/>
    <n v="80981"/>
    <n v="24.628607322099999"/>
    <n v="148.01"/>
    <n v="18360470433"/>
    <n v="19281997605"/>
    <n v="145683324"/>
    <n v="743903686"/>
    <n v="678"/>
    <n v="747384735200"/>
    <n v="7.15"/>
    <n v="0.6"/>
    <n v="891.84222222222195"/>
    <n v="735.40549999999996"/>
    <n v="680.12857142857104"/>
    <n v="824.9384"/>
    <n v="8.0632265206962295"/>
    <n v="1.47"/>
    <n v="-0.01"/>
    <n v="-69.930000000000007"/>
    <n v="49.14"/>
    <n v="5867.91"/>
    <n v="28069470"/>
    <n v="13196049.390000001"/>
    <n v="8072583934"/>
    <n v="328483.08"/>
    <n v="295029"/>
    <n v="11500000000000"/>
    <n v="1505649627"/>
    <n v="1156316445"/>
    <n v="1029.550403"/>
    <n v="0"/>
    <n v="0"/>
    <n v="0"/>
    <n v="0"/>
    <n v="0"/>
    <n v="0"/>
    <n v="0"/>
    <n v="0"/>
    <n v="0"/>
    <n v="79657722"/>
    <n v="0"/>
    <n v="0"/>
    <n v="0"/>
    <n v="0"/>
    <n v="0"/>
    <n v="186648192"/>
    <n v="0"/>
    <n v="83027268"/>
    <n v="78.03"/>
    <n v="-398.25"/>
    <n v="82728.539999999994"/>
    <n v="71241.119999999995"/>
    <n v="-8376.48"/>
    <n v="-3110.94"/>
    <n v="2211.84"/>
    <n v="-15841.98"/>
    <n v="-13629.87"/>
    <n v="4.1803999999999997"/>
    <n v="0"/>
    <n v="527264.37"/>
    <n v="5321047030"/>
    <n v="3145714.38"/>
    <n v="5324720009"/>
    <n v="0"/>
    <n v="9702639"/>
    <n v="24480144"/>
    <s v="67.5"/>
    <s v="0.6210000000000002"/>
    <n v="1.43312111999999E+16"/>
    <s v="39063.87"/>
    <n v="3837459320999990"/>
    <n v="4062618925739990"/>
    <n v="8468985558600000"/>
    <s v="19504260917.19"/>
    <n v="3207424216554000"/>
    <n v="7456186292760000"/>
    <n v="1.08E+16"/>
    <n v="1.00007999999999E+16"/>
    <n v="16394524.890000001"/>
  </r>
  <r>
    <x v="234"/>
    <s v="MA"/>
    <x v="0"/>
    <n v="2.0022000000000002"/>
    <n v="183837888.06"/>
    <n v="55866.66"/>
    <n v="332909068"/>
    <n v="50966610.419999994"/>
    <n v="76083323.670000017"/>
    <n v="7247766.8100000005"/>
    <n v="51142080"/>
    <n v="6080245"/>
    <n v="35747834"/>
    <n v="47393780"/>
    <n v="54211770"/>
    <n v="5010039"/>
    <n v="56073184"/>
    <n v="533921"/>
    <n v="19676864"/>
    <n v="84783054"/>
    <n v="23342510"/>
    <n v="533921"/>
    <n v="19676864"/>
    <n v="84783054"/>
    <n v="23342510"/>
    <n v="55867"/>
    <n v="25.270852797"/>
    <n v="149.79"/>
    <n v="20550843458"/>
    <n v="21788737806"/>
    <n v="284417058"/>
    <n v="445383627"/>
    <n v="678"/>
    <n v="758163063000"/>
    <n v="7.26"/>
    <n v="0.59"/>
    <n v="891.81666666666604"/>
    <n v="735.572"/>
    <n v="680.37809523809506"/>
    <n v="823.60519999999997"/>
    <n v="7.93074902654143"/>
    <n v="1.55"/>
    <n v="5.98"/>
    <n v="-71.55"/>
    <n v="46.44"/>
    <n v="5621.13"/>
    <n v="28069470"/>
    <n v="6270347.9699999997"/>
    <n v="3339202781"/>
    <n v="448157.88"/>
    <n v="326700"/>
    <n v="11800000000000"/>
    <n v="3004347402"/>
    <n v="1399049550"/>
    <n v="1029.550403"/>
    <n v="0"/>
    <n v="0"/>
    <n v="0"/>
    <n v="0"/>
    <n v="0"/>
    <n v="0"/>
    <n v="0"/>
    <n v="0"/>
    <n v="0"/>
    <n v="1481809410"/>
    <n v="0"/>
    <n v="0"/>
    <n v="0"/>
    <n v="0"/>
    <n v="0"/>
    <n v="0"/>
    <n v="0"/>
    <n v="123488442"/>
    <n v="77.760000000000005"/>
    <n v="-398.25"/>
    <n v="82728.539999999994"/>
    <n v="71241.119999999995"/>
    <n v="-8376.48"/>
    <n v="-3110.94"/>
    <n v="2211.84"/>
    <n v="-15841.98"/>
    <n v="-13629.87"/>
    <n v="4.1803999999999997"/>
    <n v="0"/>
    <n v="894996.27"/>
    <n v="5135661079"/>
    <n v="2428224.75"/>
    <n v="5138984300"/>
    <n v="0"/>
    <n v="8650611"/>
    <n v="14117085"/>
    <s v="67.5"/>
    <s v="0.6210000000000002"/>
    <n v="1.43312111999999E+16"/>
    <s v="40110.12"/>
    <n v="3940235145000000"/>
    <n v="4.17142503855E+16"/>
    <n v="8695804124069990"/>
    <n v="2002662908640000"/>
    <n v="3.293326282905E+16"/>
    <n v="7655879805840000"/>
    <n v="1.08E+16"/>
    <n v="1.00007999999999E+16"/>
    <n v="10493.23"/>
  </r>
  <r>
    <x v="235"/>
    <s v="MA"/>
    <x v="1"/>
    <n v="2.0022000000000002"/>
    <n v="183837888.06"/>
    <n v="55866.66"/>
    <n v="332909068"/>
    <n v="50966610.419999994"/>
    <n v="76083323.670000017"/>
    <n v="7247766.8100000005"/>
    <n v="51142080"/>
    <n v="6080245"/>
    <n v="35747834"/>
    <n v="47393780"/>
    <n v="54211770"/>
    <n v="5010039"/>
    <n v="56073184"/>
    <n v="533921"/>
    <n v="19676864"/>
    <n v="84783054"/>
    <n v="23342510"/>
    <n v="533921"/>
    <n v="19676864"/>
    <n v="84783054"/>
    <n v="23342510"/>
    <n v="55867"/>
    <n v="25.270852797"/>
    <n v="149.79"/>
    <n v="20550843458"/>
    <n v="21788737806"/>
    <n v="284417058"/>
    <n v="445383627"/>
    <n v="678"/>
    <n v="758163063000"/>
    <n v="7.26"/>
    <n v="0.59"/>
    <n v="891.81666666666604"/>
    <n v="735.572"/>
    <n v="680.37809523809506"/>
    <n v="823.60519999999997"/>
    <n v="7.93074902654143"/>
    <n v="1.55"/>
    <n v="5.98"/>
    <n v="-71.55"/>
    <n v="46.44"/>
    <n v="5621.13"/>
    <n v="28069470"/>
    <n v="6270347.9699999997"/>
    <n v="3339202781"/>
    <n v="448157.88"/>
    <n v="326700"/>
    <n v="11800000000000"/>
    <n v="3004347402"/>
    <n v="1399049550"/>
    <n v="1029.550403"/>
    <n v="0"/>
    <n v="0"/>
    <n v="0"/>
    <n v="0"/>
    <n v="0"/>
    <n v="0"/>
    <n v="0"/>
    <n v="0"/>
    <n v="0"/>
    <n v="1481809410"/>
    <n v="0"/>
    <n v="0"/>
    <n v="0"/>
    <n v="0"/>
    <n v="0"/>
    <n v="0"/>
    <n v="0"/>
    <n v="123488442"/>
    <n v="77.760000000000005"/>
    <n v="-398.25"/>
    <n v="82728.539999999994"/>
    <n v="71241.119999999995"/>
    <n v="-8376.48"/>
    <n v="-3110.94"/>
    <n v="2211.84"/>
    <n v="-15841.98"/>
    <n v="-13629.87"/>
    <n v="4.1803999999999997"/>
    <n v="0"/>
    <n v="894996.27"/>
    <n v="5135661079"/>
    <n v="2428224.75"/>
    <n v="5138984300"/>
    <n v="0"/>
    <n v="8650611"/>
    <n v="14117085"/>
    <s v="67.5"/>
    <s v="0.6210000000000002"/>
    <n v="1.43312111999999E+16"/>
    <s v="40110.12"/>
    <n v="3940235145000000"/>
    <n v="4.17142503855E+16"/>
    <n v="8695804124069990"/>
    <n v="2002662908640000"/>
    <n v="3.293326282905E+16"/>
    <n v="7655879805840000"/>
    <n v="1.08E+16"/>
    <n v="1.00007999999999E+16"/>
    <n v="424585.88"/>
  </r>
  <r>
    <x v="236"/>
    <s v="MA"/>
    <x v="2"/>
    <n v="2.0022000000000002"/>
    <n v="183837888.06"/>
    <n v="55866.66"/>
    <n v="332909068"/>
    <n v="50966610.419999994"/>
    <n v="76083323.670000017"/>
    <n v="7247766.8100000005"/>
    <n v="51142080"/>
    <n v="6080245"/>
    <n v="35747834"/>
    <n v="47393780"/>
    <n v="54211770"/>
    <n v="5010039"/>
    <n v="56073184"/>
    <n v="533921"/>
    <n v="19676864"/>
    <n v="84783054"/>
    <n v="23342510"/>
    <n v="533921"/>
    <n v="19676864"/>
    <n v="84783054"/>
    <n v="23342510"/>
    <n v="55867"/>
    <n v="25.270852797"/>
    <n v="149.79"/>
    <n v="20550843458"/>
    <n v="21788737806"/>
    <n v="284417058"/>
    <n v="445383627"/>
    <n v="678"/>
    <n v="758163063000"/>
    <n v="7.26"/>
    <n v="0.59"/>
    <n v="891.81666666666604"/>
    <n v="735.572"/>
    <n v="680.37809523809506"/>
    <n v="823.60519999999997"/>
    <n v="7.93074902654143"/>
    <n v="1.55"/>
    <n v="5.98"/>
    <n v="-71.55"/>
    <n v="46.44"/>
    <n v="5621.13"/>
    <n v="28069470"/>
    <n v="6270347.9699999997"/>
    <n v="3339202781"/>
    <n v="448157.88"/>
    <n v="326700"/>
    <n v="11800000000000"/>
    <n v="3004347402"/>
    <n v="1399049550"/>
    <n v="1029.550403"/>
    <n v="0"/>
    <n v="0"/>
    <n v="0"/>
    <n v="0"/>
    <n v="0"/>
    <n v="0"/>
    <n v="0"/>
    <n v="0"/>
    <n v="0"/>
    <n v="1481809410"/>
    <n v="0"/>
    <n v="0"/>
    <n v="0"/>
    <n v="0"/>
    <n v="0"/>
    <n v="0"/>
    <n v="0"/>
    <n v="123488442"/>
    <n v="77.760000000000005"/>
    <n v="-398.25"/>
    <n v="82728.539999999994"/>
    <n v="71241.119999999995"/>
    <n v="-8376.48"/>
    <n v="-3110.94"/>
    <n v="2211.84"/>
    <n v="-15841.98"/>
    <n v="-13629.87"/>
    <n v="4.1803999999999997"/>
    <n v="0"/>
    <n v="894996.27"/>
    <n v="5135661079"/>
    <n v="2428224.75"/>
    <n v="5138984300"/>
    <n v="0"/>
    <n v="8650611"/>
    <n v="14117085"/>
    <s v="67.5"/>
    <s v="0.6210000000000002"/>
    <n v="1.43312111999999E+16"/>
    <s v="40110.12"/>
    <n v="3940235145000000"/>
    <n v="4.17142503855E+16"/>
    <n v="8695804124069990"/>
    <n v="2002662908640000"/>
    <n v="3.293326282905E+16"/>
    <n v="7655879805840000"/>
    <n v="1.08E+16"/>
    <n v="1.00007999999999E+16"/>
    <n v="26296677.27"/>
  </r>
  <r>
    <x v="237"/>
    <s v="MA"/>
    <x v="3"/>
    <n v="2.0022000000000002"/>
    <n v="183837888.06"/>
    <n v="55866.66"/>
    <n v="332909068"/>
    <n v="50966610.419999994"/>
    <n v="76083323.670000017"/>
    <n v="7247766.8100000005"/>
    <n v="51142080"/>
    <n v="6080245"/>
    <n v="35747834"/>
    <n v="47393780"/>
    <n v="54211770"/>
    <n v="5010039"/>
    <n v="56073184"/>
    <n v="533921"/>
    <n v="19676864"/>
    <n v="84783054"/>
    <n v="23342510"/>
    <n v="533921"/>
    <n v="19676864"/>
    <n v="84783054"/>
    <n v="23342510"/>
    <n v="55867"/>
    <n v="25.270852797"/>
    <n v="149.79"/>
    <n v="20550843458"/>
    <n v="21788737806"/>
    <n v="284417058"/>
    <n v="445383627"/>
    <n v="678"/>
    <n v="758163063000"/>
    <n v="7.26"/>
    <n v="0.59"/>
    <n v="891.81666666666604"/>
    <n v="735.572"/>
    <n v="680.37809523809506"/>
    <n v="823.60519999999997"/>
    <n v="7.93074902654143"/>
    <n v="1.55"/>
    <n v="5.98"/>
    <n v="-71.55"/>
    <n v="46.44"/>
    <n v="5621.13"/>
    <n v="28069470"/>
    <n v="6270347.9699999997"/>
    <n v="3339202781"/>
    <n v="448157.88"/>
    <n v="326700"/>
    <n v="11800000000000"/>
    <n v="3004347402"/>
    <n v="1399049550"/>
    <n v="1029.550403"/>
    <n v="0"/>
    <n v="0"/>
    <n v="0"/>
    <n v="0"/>
    <n v="0"/>
    <n v="0"/>
    <n v="0"/>
    <n v="0"/>
    <n v="0"/>
    <n v="1481809410"/>
    <n v="0"/>
    <n v="0"/>
    <n v="0"/>
    <n v="0"/>
    <n v="0"/>
    <n v="0"/>
    <n v="0"/>
    <n v="123488442"/>
    <n v="77.760000000000005"/>
    <n v="-398.25"/>
    <n v="82728.539999999994"/>
    <n v="71241.119999999995"/>
    <n v="-8376.48"/>
    <n v="-3110.94"/>
    <n v="2211.84"/>
    <n v="-15841.98"/>
    <n v="-13629.87"/>
    <n v="4.1803999999999997"/>
    <n v="0"/>
    <n v="894996.27"/>
    <n v="5135661079"/>
    <n v="2428224.75"/>
    <n v="5138984300"/>
    <n v="0"/>
    <n v="8650611"/>
    <n v="14117085"/>
    <s v="67.5"/>
    <s v="0.6210000000000002"/>
    <n v="1.43312111999999E+16"/>
    <s v="40110.12"/>
    <n v="3940235145000000"/>
    <n v="4.17142503855E+16"/>
    <n v="8695804124069990"/>
    <n v="2002662908640000"/>
    <n v="3.293326282905E+16"/>
    <n v="7655879805840000"/>
    <n v="1.08E+16"/>
    <n v="1.00007999999999E+16"/>
    <n v="30731338.370000001"/>
  </r>
  <r>
    <x v="238"/>
    <s v="MA"/>
    <x v="4"/>
    <n v="2.0022000000000002"/>
    <n v="183837888.06"/>
    <n v="55866.66"/>
    <n v="332909068"/>
    <n v="50966610.419999994"/>
    <n v="76083323.670000017"/>
    <n v="7247766.8100000005"/>
    <n v="51142080"/>
    <n v="6080245"/>
    <n v="35747834"/>
    <n v="47393780"/>
    <n v="54211770"/>
    <n v="5010039"/>
    <n v="56073184"/>
    <n v="533921"/>
    <n v="19676864"/>
    <n v="84783054"/>
    <n v="23342510"/>
    <n v="533921"/>
    <n v="19676864"/>
    <n v="84783054"/>
    <n v="23342510"/>
    <n v="55867"/>
    <n v="25.270852797"/>
    <n v="149.79"/>
    <n v="20550843458"/>
    <n v="21788737806"/>
    <n v="284417058"/>
    <n v="445383627"/>
    <n v="678"/>
    <n v="758163063000"/>
    <n v="7.26"/>
    <n v="0.59"/>
    <n v="891.81666666666604"/>
    <n v="735.572"/>
    <n v="680.37809523809506"/>
    <n v="823.60519999999997"/>
    <n v="7.93074902654143"/>
    <n v="1.55"/>
    <n v="5.98"/>
    <n v="-71.55"/>
    <n v="46.44"/>
    <n v="5621.13"/>
    <n v="28069470"/>
    <n v="6270347.9699999997"/>
    <n v="3339202781"/>
    <n v="448157.88"/>
    <n v="326700"/>
    <n v="11800000000000"/>
    <n v="3004347402"/>
    <n v="1399049550"/>
    <n v="1029.550403"/>
    <n v="0"/>
    <n v="0"/>
    <n v="0"/>
    <n v="0"/>
    <n v="0"/>
    <n v="0"/>
    <n v="0"/>
    <n v="0"/>
    <n v="0"/>
    <n v="1481809410"/>
    <n v="0"/>
    <n v="0"/>
    <n v="0"/>
    <n v="0"/>
    <n v="0"/>
    <n v="0"/>
    <n v="0"/>
    <n v="123488442"/>
    <n v="77.760000000000005"/>
    <n v="-398.25"/>
    <n v="82728.539999999994"/>
    <n v="71241.119999999995"/>
    <n v="-8376.48"/>
    <n v="-3110.94"/>
    <n v="2211.84"/>
    <n v="-15841.98"/>
    <n v="-13629.87"/>
    <n v="4.1803999999999997"/>
    <n v="0"/>
    <n v="894996.27"/>
    <n v="5135661079"/>
    <n v="2428224.75"/>
    <n v="5138984300"/>
    <n v="0"/>
    <n v="8650611"/>
    <n v="14117085"/>
    <s v="67.5"/>
    <s v="0.6210000000000002"/>
    <n v="1.43312111999999E+16"/>
    <s v="40110.12"/>
    <n v="3940235145000000"/>
    <n v="4.17142503855E+16"/>
    <n v="8695804124069990"/>
    <n v="2002662908640000"/>
    <n v="3.293326282905E+16"/>
    <n v="7655879805840000"/>
    <n v="1.08E+16"/>
    <n v="1.00007999999999E+16"/>
    <n v="103594167.5"/>
  </r>
  <r>
    <x v="239"/>
    <s v="MA"/>
    <x v="5"/>
    <n v="2.0022000000000002"/>
    <n v="183837888.06"/>
    <n v="55866.66"/>
    <n v="332909068"/>
    <n v="50966610.419999994"/>
    <n v="76083323.670000017"/>
    <n v="7247766.8100000005"/>
    <n v="51142080"/>
    <n v="6080245"/>
    <n v="35747834"/>
    <n v="47393780"/>
    <n v="54211770"/>
    <n v="5010039"/>
    <n v="56073184"/>
    <n v="533921"/>
    <n v="19676864"/>
    <n v="84783054"/>
    <n v="23342510"/>
    <n v="533921"/>
    <n v="19676864"/>
    <n v="84783054"/>
    <n v="23342510"/>
    <n v="55867"/>
    <n v="25.270852797"/>
    <n v="149.79"/>
    <n v="20550843458"/>
    <n v="21788737806"/>
    <n v="284417058"/>
    <n v="445383627"/>
    <n v="678"/>
    <n v="758163063000"/>
    <n v="7.26"/>
    <n v="0.59"/>
    <n v="891.81666666666604"/>
    <n v="735.572"/>
    <n v="680.37809523809506"/>
    <n v="823.60519999999997"/>
    <n v="7.93074902654143"/>
    <n v="1.55"/>
    <n v="5.98"/>
    <n v="-71.55"/>
    <n v="46.44"/>
    <n v="5621.13"/>
    <n v="28069470"/>
    <n v="6270347.9699999997"/>
    <n v="3339202781"/>
    <n v="448157.88"/>
    <n v="326700"/>
    <n v="11800000000000"/>
    <n v="3004347402"/>
    <n v="1399049550"/>
    <n v="1029.550403"/>
    <n v="0"/>
    <n v="0"/>
    <n v="0"/>
    <n v="0"/>
    <n v="0"/>
    <n v="0"/>
    <n v="0"/>
    <n v="0"/>
    <n v="0"/>
    <n v="1481809410"/>
    <n v="0"/>
    <n v="0"/>
    <n v="0"/>
    <n v="0"/>
    <n v="0"/>
    <n v="0"/>
    <n v="0"/>
    <n v="123488442"/>
    <n v="77.760000000000005"/>
    <n v="-398.25"/>
    <n v="82728.539999999994"/>
    <n v="71241.119999999995"/>
    <n v="-8376.48"/>
    <n v="-3110.94"/>
    <n v="2211.84"/>
    <n v="-15841.98"/>
    <n v="-13629.87"/>
    <n v="4.1803999999999997"/>
    <n v="0"/>
    <n v="894996.27"/>
    <n v="5135661079"/>
    <n v="2428224.75"/>
    <n v="5138984300"/>
    <n v="0"/>
    <n v="8650611"/>
    <n v="14117085"/>
    <s v="67.5"/>
    <s v="0.6210000000000002"/>
    <n v="1.43312111999999E+16"/>
    <s v="40110.12"/>
    <n v="3940235145000000"/>
    <n v="4.17142503855E+16"/>
    <n v="8695804124069990"/>
    <n v="2002662908640000"/>
    <n v="3.293326282905E+16"/>
    <n v="7655879805840000"/>
    <n v="1.08E+16"/>
    <n v="1.00007999999999E+16"/>
    <n v="12883110.32"/>
  </r>
  <r>
    <x v="240"/>
    <s v="MA"/>
    <x v="0"/>
    <n v="2.0348000000000002"/>
    <n v="179854829.62"/>
    <n v="240895.37"/>
    <n v="344472322"/>
    <n v="51380450.080000006"/>
    <n v="87697850.510000005"/>
    <n v="7467310.3100000005"/>
    <n v="33870360"/>
    <n v="4617815"/>
    <n v="36561240"/>
    <n v="44045474"/>
    <n v="55893677"/>
    <n v="4908996"/>
    <n v="56260912"/>
    <n v="745440"/>
    <n v="18961725"/>
    <n v="100088420"/>
    <n v="22149152"/>
    <n v="745440"/>
    <n v="18961725"/>
    <n v="100088420"/>
    <n v="22149152"/>
    <n v="239471"/>
    <n v="26.761438720899999"/>
    <n v="147.03"/>
    <n v="21654862456"/>
    <n v="21203755901"/>
    <n v="218218007"/>
    <n v="720568794"/>
    <n v="678"/>
    <n v="761863711600"/>
    <n v="7.42"/>
    <n v="0.35"/>
    <n v="849.82500000000005"/>
    <n v="689.72249999999997"/>
    <n v="637.78619047618997"/>
    <n v="777.33519999999999"/>
    <n v="7.6683832152143898"/>
    <n v="1.37"/>
    <n v="11.88"/>
    <n v="-70.2"/>
    <n v="47.79"/>
    <n v="5728.32"/>
    <n v="28069470"/>
    <n v="10478609.01"/>
    <n v="5439872005"/>
    <n v="285632.19"/>
    <n v="308610"/>
    <n v="11900000000000"/>
    <n v="2952293265"/>
    <n v="2361208185"/>
    <n v="1029.550403"/>
    <n v="0"/>
    <n v="0"/>
    <n v="0"/>
    <n v="0"/>
    <n v="0"/>
    <n v="0"/>
    <n v="0"/>
    <n v="0"/>
    <n v="0"/>
    <n v="511935363"/>
    <n v="0"/>
    <n v="0"/>
    <n v="0"/>
    <n v="0"/>
    <n v="0"/>
    <n v="0"/>
    <n v="0"/>
    <n v="79149717"/>
    <n v="77.22"/>
    <n v="543.78"/>
    <n v="81072.63"/>
    <n v="72366.75"/>
    <n v="-6510.24"/>
    <n v="-2195.64"/>
    <n v="1664.55"/>
    <n v="-1082.7"/>
    <n v="581.85"/>
    <n v="4.1803999999999997"/>
    <n v="0"/>
    <n v="4259227.05"/>
    <n v="5428302886"/>
    <n v="1642642.74"/>
    <n v="5434204756"/>
    <n v="0"/>
    <n v="8988543"/>
    <n v="15182613"/>
    <s v="67.5"/>
    <s v="0.6210000000000002"/>
    <n v="1.43312111999999E+16"/>
    <n v="4012821000000000"/>
    <n v="3942007506000000"/>
    <s v="4173301366.29"/>
    <n v="8699715540629990"/>
    <n v="2.003563716498E+16"/>
    <n v="3294807637662000"/>
    <n v="7659323459280000"/>
    <n v="1.08E+16"/>
    <n v="1.00007999999999E+16"/>
    <n v="6876.32"/>
  </r>
  <r>
    <x v="241"/>
    <s v="MA"/>
    <x v="1"/>
    <n v="2.0348000000000002"/>
    <n v="179854829.62"/>
    <n v="240895.37"/>
    <n v="344472322"/>
    <n v="51380450.080000006"/>
    <n v="87697850.510000005"/>
    <n v="7467310.3100000005"/>
    <n v="33870360"/>
    <n v="4617815"/>
    <n v="36561240"/>
    <n v="44045474"/>
    <n v="55893677"/>
    <n v="4908996"/>
    <n v="56260912"/>
    <n v="745440"/>
    <n v="18961725"/>
    <n v="100088420"/>
    <n v="22149152"/>
    <n v="745440"/>
    <n v="18961725"/>
    <n v="100088420"/>
    <n v="22149152"/>
    <n v="239471"/>
    <n v="26.761438720899999"/>
    <n v="147.03"/>
    <n v="21654862456"/>
    <n v="21203755901"/>
    <n v="218218007"/>
    <n v="720568794"/>
    <n v="678"/>
    <n v="761863711600"/>
    <n v="7.42"/>
    <n v="0.35"/>
    <n v="849.82500000000005"/>
    <n v="689.72249999999997"/>
    <n v="637.78619047618997"/>
    <n v="777.33519999999999"/>
    <n v="7.6683832152143898"/>
    <n v="1.37"/>
    <n v="11.88"/>
    <n v="-70.2"/>
    <n v="47.79"/>
    <n v="5728.32"/>
    <n v="28069470"/>
    <n v="10478609.01"/>
    <n v="5439872005"/>
    <n v="285632.19"/>
    <n v="308610"/>
    <n v="11900000000000"/>
    <n v="2952293265"/>
    <n v="2361208185"/>
    <n v="1029.550403"/>
    <n v="0"/>
    <n v="0"/>
    <n v="0"/>
    <n v="0"/>
    <n v="0"/>
    <n v="0"/>
    <n v="0"/>
    <n v="0"/>
    <n v="0"/>
    <n v="511935363"/>
    <n v="0"/>
    <n v="0"/>
    <n v="0"/>
    <n v="0"/>
    <n v="0"/>
    <n v="0"/>
    <n v="0"/>
    <n v="79149717"/>
    <n v="77.22"/>
    <n v="543.78"/>
    <n v="81072.63"/>
    <n v="72366.75"/>
    <n v="-6510.24"/>
    <n v="-2195.64"/>
    <n v="1664.55"/>
    <n v="-1082.7"/>
    <n v="581.85"/>
    <n v="4.1803999999999997"/>
    <n v="0"/>
    <n v="4259227.05"/>
    <n v="5428302886"/>
    <n v="1642642.74"/>
    <n v="5434204756"/>
    <n v="0"/>
    <n v="8988543"/>
    <n v="15182613"/>
    <s v="67.5"/>
    <s v="0.6210000000000002"/>
    <n v="1.43312111999999E+16"/>
    <n v="4012821000000000"/>
    <n v="3942007506000000"/>
    <s v="4173301366.29"/>
    <n v="8699715540629990"/>
    <n v="2.003563716498E+16"/>
    <n v="3294807637662000"/>
    <n v="7659323459280000"/>
    <n v="1.08E+16"/>
    <n v="1.00007999999999E+16"/>
    <n v="420572.71"/>
  </r>
  <r>
    <x v="242"/>
    <s v="MA"/>
    <x v="2"/>
    <n v="2.0348000000000002"/>
    <n v="179854829.62"/>
    <n v="240895.37"/>
    <n v="344472322"/>
    <n v="51380450.080000006"/>
    <n v="87697850.510000005"/>
    <n v="7467310.3100000005"/>
    <n v="33870360"/>
    <n v="4617815"/>
    <n v="36561240"/>
    <n v="44045474"/>
    <n v="55893677"/>
    <n v="4908996"/>
    <n v="56260912"/>
    <n v="745440"/>
    <n v="18961725"/>
    <n v="100088420"/>
    <n v="22149152"/>
    <n v="745440"/>
    <n v="18961725"/>
    <n v="100088420"/>
    <n v="22149152"/>
    <n v="239471"/>
    <n v="26.761438720899999"/>
    <n v="147.03"/>
    <n v="21654862456"/>
    <n v="21203755901"/>
    <n v="218218007"/>
    <n v="720568794"/>
    <n v="678"/>
    <n v="761863711600"/>
    <n v="7.42"/>
    <n v="0.35"/>
    <n v="849.82500000000005"/>
    <n v="689.72249999999997"/>
    <n v="637.78619047618997"/>
    <n v="777.33519999999999"/>
    <n v="7.6683832152143898"/>
    <n v="1.37"/>
    <n v="11.88"/>
    <n v="-70.2"/>
    <n v="47.79"/>
    <n v="5728.32"/>
    <n v="28069470"/>
    <n v="10478609.01"/>
    <n v="5439872005"/>
    <n v="285632.19"/>
    <n v="308610"/>
    <n v="11900000000000"/>
    <n v="2952293265"/>
    <n v="2361208185"/>
    <n v="1029.550403"/>
    <n v="0"/>
    <n v="0"/>
    <n v="0"/>
    <n v="0"/>
    <n v="0"/>
    <n v="0"/>
    <n v="0"/>
    <n v="0"/>
    <n v="0"/>
    <n v="511935363"/>
    <n v="0"/>
    <n v="0"/>
    <n v="0"/>
    <n v="0"/>
    <n v="0"/>
    <n v="0"/>
    <n v="0"/>
    <n v="79149717"/>
    <n v="77.22"/>
    <n v="543.78"/>
    <n v="81072.63"/>
    <n v="72366.75"/>
    <n v="-6510.24"/>
    <n v="-2195.64"/>
    <n v="1664.55"/>
    <n v="-1082.7"/>
    <n v="581.85"/>
    <n v="4.1803999999999997"/>
    <n v="0"/>
    <n v="4259227.05"/>
    <n v="5428302886"/>
    <n v="1642642.74"/>
    <n v="5434204756"/>
    <n v="0"/>
    <n v="8988543"/>
    <n v="15182613"/>
    <s v="67.5"/>
    <s v="0.6210000000000002"/>
    <n v="1.43312111999999E+16"/>
    <n v="4012821000000000"/>
    <n v="3942007506000000"/>
    <s v="4173301366.29"/>
    <n v="8699715540629990"/>
    <n v="2.003563716498E+16"/>
    <n v="3294807637662000"/>
    <n v="7659323459280000"/>
    <n v="1.08E+16"/>
    <n v="1.00007999999999E+16"/>
    <n v="37784750.899999999"/>
  </r>
  <r>
    <x v="243"/>
    <s v="MA"/>
    <x v="3"/>
    <n v="2.0348000000000002"/>
    <n v="179854829.62"/>
    <n v="240895.37"/>
    <n v="344472322"/>
    <n v="51380450.080000006"/>
    <n v="87697850.510000005"/>
    <n v="7467310.3100000005"/>
    <n v="33870360"/>
    <n v="4617815"/>
    <n v="36561240"/>
    <n v="44045474"/>
    <n v="55893677"/>
    <n v="4908996"/>
    <n v="56260912"/>
    <n v="745440"/>
    <n v="18961725"/>
    <n v="100088420"/>
    <n v="22149152"/>
    <n v="745440"/>
    <n v="18961725"/>
    <n v="100088420"/>
    <n v="22149152"/>
    <n v="239471"/>
    <n v="26.761438720899999"/>
    <n v="147.03"/>
    <n v="21654862456"/>
    <n v="21203755901"/>
    <n v="218218007"/>
    <n v="720568794"/>
    <n v="678"/>
    <n v="761863711600"/>
    <n v="7.42"/>
    <n v="0.35"/>
    <n v="849.82500000000005"/>
    <n v="689.72249999999997"/>
    <n v="637.78619047618997"/>
    <n v="777.33519999999999"/>
    <n v="7.6683832152143898"/>
    <n v="1.37"/>
    <n v="11.88"/>
    <n v="-70.2"/>
    <n v="47.79"/>
    <n v="5728.32"/>
    <n v="28069470"/>
    <n v="10478609.01"/>
    <n v="5439872005"/>
    <n v="285632.19"/>
    <n v="308610"/>
    <n v="11900000000000"/>
    <n v="2952293265"/>
    <n v="2361208185"/>
    <n v="1029.550403"/>
    <n v="0"/>
    <n v="0"/>
    <n v="0"/>
    <n v="0"/>
    <n v="0"/>
    <n v="0"/>
    <n v="0"/>
    <n v="0"/>
    <n v="0"/>
    <n v="511935363"/>
    <n v="0"/>
    <n v="0"/>
    <n v="0"/>
    <n v="0"/>
    <n v="0"/>
    <n v="0"/>
    <n v="0"/>
    <n v="79149717"/>
    <n v="77.22"/>
    <n v="543.78"/>
    <n v="81072.63"/>
    <n v="72366.75"/>
    <n v="-6510.24"/>
    <n v="-2195.64"/>
    <n v="1664.55"/>
    <n v="-1082.7"/>
    <n v="581.85"/>
    <n v="4.1803999999999997"/>
    <n v="0"/>
    <n v="4259227.05"/>
    <n v="5428302886"/>
    <n v="1642642.74"/>
    <n v="5434204756"/>
    <n v="0"/>
    <n v="8988543"/>
    <n v="15182613"/>
    <s v="67.5"/>
    <s v="0.6210000000000002"/>
    <n v="1.43312111999999E+16"/>
    <n v="4012821000000000"/>
    <n v="3942007506000000"/>
    <s v="4173301366.29"/>
    <n v="8699715540629990"/>
    <n v="2.003563716498E+16"/>
    <n v="3294807637662000"/>
    <n v="7659323459280000"/>
    <n v="1.08E+16"/>
    <n v="1.00007999999999E+16"/>
    <n v="30889516.829999998"/>
  </r>
  <r>
    <x v="244"/>
    <s v="MA"/>
    <x v="4"/>
    <n v="2.0348000000000002"/>
    <n v="179854829.62"/>
    <n v="240895.37"/>
    <n v="344472322"/>
    <n v="51380450.080000006"/>
    <n v="87697850.510000005"/>
    <n v="7467310.3100000005"/>
    <n v="33870360"/>
    <n v="4617815"/>
    <n v="36561240"/>
    <n v="44045474"/>
    <n v="55893677"/>
    <n v="4908996"/>
    <n v="56260912"/>
    <n v="745440"/>
    <n v="18961725"/>
    <n v="100088420"/>
    <n v="22149152"/>
    <n v="745440"/>
    <n v="18961725"/>
    <n v="100088420"/>
    <n v="22149152"/>
    <n v="239471"/>
    <n v="26.761438720899999"/>
    <n v="147.03"/>
    <n v="21654862456"/>
    <n v="21203755901"/>
    <n v="218218007"/>
    <n v="720568794"/>
    <n v="678"/>
    <n v="761863711600"/>
    <n v="7.42"/>
    <n v="0.35"/>
    <n v="849.82500000000005"/>
    <n v="689.72249999999997"/>
    <n v="637.78619047618997"/>
    <n v="777.33519999999999"/>
    <n v="7.6683832152143898"/>
    <n v="1.37"/>
    <n v="11.88"/>
    <n v="-70.2"/>
    <n v="47.79"/>
    <n v="5728.32"/>
    <n v="28069470"/>
    <n v="10478609.01"/>
    <n v="5439872005"/>
    <n v="285632.19"/>
    <n v="308610"/>
    <n v="11900000000000"/>
    <n v="2952293265"/>
    <n v="2361208185"/>
    <n v="1029.550403"/>
    <n v="0"/>
    <n v="0"/>
    <n v="0"/>
    <n v="0"/>
    <n v="0"/>
    <n v="0"/>
    <n v="0"/>
    <n v="0"/>
    <n v="0"/>
    <n v="511935363"/>
    <n v="0"/>
    <n v="0"/>
    <n v="0"/>
    <n v="0"/>
    <n v="0"/>
    <n v="0"/>
    <n v="0"/>
    <n v="79149717"/>
    <n v="77.22"/>
    <n v="543.78"/>
    <n v="81072.63"/>
    <n v="72366.75"/>
    <n v="-6510.24"/>
    <n v="-2195.64"/>
    <n v="1664.55"/>
    <n v="-1082.7"/>
    <n v="581.85"/>
    <n v="4.1803999999999997"/>
    <n v="0"/>
    <n v="4259227.05"/>
    <n v="5428302886"/>
    <n v="1642642.74"/>
    <n v="5434204756"/>
    <n v="0"/>
    <n v="8988543"/>
    <n v="15182613"/>
    <s v="67.5"/>
    <s v="0.6210000000000002"/>
    <n v="1.43312111999999E+16"/>
    <n v="4012821000000000"/>
    <n v="3942007506000000"/>
    <s v="4173301366.29"/>
    <n v="8699715540629990"/>
    <n v="2.003563716498E+16"/>
    <n v="3294807637662000"/>
    <n v="7659323459280000"/>
    <n v="1.08E+16"/>
    <n v="1.00007999999999E+16"/>
    <n v="105769446.59999999"/>
  </r>
  <r>
    <x v="245"/>
    <s v="MA"/>
    <x v="5"/>
    <n v="2.0348000000000002"/>
    <n v="179854829.62"/>
    <n v="240895.37"/>
    <n v="344472322"/>
    <n v="51380450.080000006"/>
    <n v="87697850.510000005"/>
    <n v="7467310.3100000005"/>
    <n v="33870360"/>
    <n v="4617815"/>
    <n v="36561240"/>
    <n v="44045474"/>
    <n v="55893677"/>
    <n v="4908996"/>
    <n v="56260912"/>
    <n v="745440"/>
    <n v="18961725"/>
    <n v="100088420"/>
    <n v="22149152"/>
    <n v="745440"/>
    <n v="18961725"/>
    <n v="100088420"/>
    <n v="22149152"/>
    <n v="239471"/>
    <n v="26.761438720899999"/>
    <n v="147.03"/>
    <n v="21654862456"/>
    <n v="21203755901"/>
    <n v="218218007"/>
    <n v="720568794"/>
    <n v="678"/>
    <n v="761863711600"/>
    <n v="7.42"/>
    <n v="0.35"/>
    <n v="849.82500000000005"/>
    <n v="689.72249999999997"/>
    <n v="637.78619047618997"/>
    <n v="777.33519999999999"/>
    <n v="7.6683832152143898"/>
    <n v="1.37"/>
    <n v="11.88"/>
    <n v="-70.2"/>
    <n v="47.79"/>
    <n v="5728.32"/>
    <n v="28069470"/>
    <n v="10478609.01"/>
    <n v="5439872005"/>
    <n v="285632.19"/>
    <n v="308610"/>
    <n v="11900000000000"/>
    <n v="2952293265"/>
    <n v="2361208185"/>
    <n v="1029.550403"/>
    <n v="0"/>
    <n v="0"/>
    <n v="0"/>
    <n v="0"/>
    <n v="0"/>
    <n v="0"/>
    <n v="0"/>
    <n v="0"/>
    <n v="0"/>
    <n v="511935363"/>
    <n v="0"/>
    <n v="0"/>
    <n v="0"/>
    <n v="0"/>
    <n v="0"/>
    <n v="0"/>
    <n v="0"/>
    <n v="79149717"/>
    <n v="77.22"/>
    <n v="543.78"/>
    <n v="81072.63"/>
    <n v="72366.75"/>
    <n v="-6510.24"/>
    <n v="-2195.64"/>
    <n v="1664.55"/>
    <n v="-1082.7"/>
    <n v="581.85"/>
    <n v="4.1803999999999997"/>
    <n v="0"/>
    <n v="4259227.05"/>
    <n v="5428302886"/>
    <n v="1642642.74"/>
    <n v="5434204756"/>
    <n v="0"/>
    <n v="8988543"/>
    <n v="15182613"/>
    <s v="67.5"/>
    <s v="0.6210000000000002"/>
    <n v="1.43312111999999E+16"/>
    <n v="4012821000000000"/>
    <n v="3942007506000000"/>
    <s v="4173301366.29"/>
    <n v="8699715540629990"/>
    <n v="2.003563716498E+16"/>
    <n v="3294807637662000"/>
    <n v="7659323459280000"/>
    <n v="1.08E+16"/>
    <n v="1.00007999999999E+16"/>
    <n v="7898640.5800000001"/>
  </r>
  <r>
    <x v="246"/>
    <s v="MA"/>
    <x v="0"/>
    <n v="2.173"/>
    <n v="185583514.49000001"/>
    <n v="1368360.53"/>
    <n v="332679440"/>
    <n v="55079428.710000001"/>
    <n v="68301674.290000007"/>
    <n v="7803498.3199999994"/>
    <n v="19965144"/>
    <n v="4949192"/>
    <n v="37094494"/>
    <n v="46601849"/>
    <n v="51430216"/>
    <n v="3916371"/>
    <n v="62470166"/>
    <n v="496283"/>
    <n v="17222197"/>
    <n v="83853374"/>
    <n v="23278480"/>
    <n v="496283"/>
    <n v="17222197"/>
    <n v="83853374"/>
    <n v="23278480"/>
    <n v="1366818"/>
    <n v="23.428895827400002"/>
    <n v="144.87"/>
    <n v="19331841435"/>
    <n v="18986750021"/>
    <n v="220113537"/>
    <n v="459031872"/>
    <n v="678"/>
    <n v="802710546000"/>
    <n v="7.9"/>
    <n v="0.28000000000000003"/>
    <n v="900.41"/>
    <n v="732.46100000000001"/>
    <n v="673.88142857142805"/>
    <n v="827.05679999999995"/>
    <n v="7.5252946804828804"/>
    <n v="1.26"/>
    <n v="9.41"/>
    <n v="-69.12"/>
    <n v="48.87"/>
    <n v="6074.73"/>
    <n v="28069470"/>
    <n v="12112848.810000001"/>
    <n v="3695234733"/>
    <n v="433830.87"/>
    <n v="295488"/>
    <n v="12000000000000"/>
    <n v="1555442082"/>
    <n v="1447158366"/>
    <n v="1029.550403"/>
    <n v="0"/>
    <n v="0"/>
    <n v="0"/>
    <n v="0"/>
    <n v="0"/>
    <n v="0"/>
    <n v="0"/>
    <n v="0"/>
    <n v="0"/>
    <n v="49002084"/>
    <n v="0"/>
    <n v="0"/>
    <n v="0"/>
    <n v="0"/>
    <n v="0"/>
    <n v="0"/>
    <n v="0"/>
    <n v="59281632"/>
    <n v="76.95"/>
    <n v="543.78"/>
    <n v="81072.63"/>
    <n v="72366.75"/>
    <n v="-6510.24"/>
    <n v="-2195.64"/>
    <n v="1664.55"/>
    <n v="-1082.7"/>
    <n v="581.85"/>
    <n v="4.1803999999999997"/>
    <n v="0"/>
    <n v="30268671.57"/>
    <n v="5090732815"/>
    <n v="956358.63"/>
    <n v="5121957845"/>
    <n v="0"/>
    <n v="9300744"/>
    <n v="21740589"/>
    <s v="67.5"/>
    <s v="0.6210000000000002"/>
    <n v="1.43312111999999E+16"/>
    <n v="4047569999999990"/>
    <n v="3976150571999990"/>
    <n v="4209447770189990"/>
    <n v="8775066780180000"/>
    <s v="20209172735.43"/>
    <n v="3.32334510408899E+16"/>
    <n v="7725663503909990"/>
    <n v="1.08E+16"/>
    <n v="1.00007999999999E+16"/>
    <n v="10444.01"/>
  </r>
  <r>
    <x v="247"/>
    <s v="MA"/>
    <x v="1"/>
    <n v="2.173"/>
    <n v="185583514.49000001"/>
    <n v="1368360.53"/>
    <n v="332679440"/>
    <n v="55079428.710000001"/>
    <n v="68301674.290000007"/>
    <n v="7803498.3199999994"/>
    <n v="19965144"/>
    <n v="4949192"/>
    <n v="37094494"/>
    <n v="46601849"/>
    <n v="51430216"/>
    <n v="3916371"/>
    <n v="62470166"/>
    <n v="496283"/>
    <n v="17222197"/>
    <n v="83853374"/>
    <n v="23278480"/>
    <n v="496283"/>
    <n v="17222197"/>
    <n v="83853374"/>
    <n v="23278480"/>
    <n v="1366818"/>
    <n v="23.428895827400002"/>
    <n v="144.87"/>
    <n v="19331841435"/>
    <n v="18986750021"/>
    <n v="220113537"/>
    <n v="459031872"/>
    <n v="678"/>
    <n v="802710546000"/>
    <n v="7.9"/>
    <n v="0.28000000000000003"/>
    <n v="900.41"/>
    <n v="732.46100000000001"/>
    <n v="673.88142857142805"/>
    <n v="827.05679999999995"/>
    <n v="7.5252946804828804"/>
    <n v="1.26"/>
    <n v="9.41"/>
    <n v="-69.12"/>
    <n v="48.87"/>
    <n v="6074.73"/>
    <n v="28069470"/>
    <n v="12112848.810000001"/>
    <n v="3695234733"/>
    <n v="433830.87"/>
    <n v="295488"/>
    <n v="12000000000000"/>
    <n v="1555442082"/>
    <n v="1447158366"/>
    <n v="1029.550403"/>
    <n v="0"/>
    <n v="0"/>
    <n v="0"/>
    <n v="0"/>
    <n v="0"/>
    <n v="0"/>
    <n v="0"/>
    <n v="0"/>
    <n v="0"/>
    <n v="49002084"/>
    <n v="0"/>
    <n v="0"/>
    <n v="0"/>
    <n v="0"/>
    <n v="0"/>
    <n v="0"/>
    <n v="0"/>
    <n v="59281632"/>
    <n v="76.95"/>
    <n v="543.78"/>
    <n v="81072.63"/>
    <n v="72366.75"/>
    <n v="-6510.24"/>
    <n v="-2195.64"/>
    <n v="1664.55"/>
    <n v="-1082.7"/>
    <n v="581.85"/>
    <n v="4.1803999999999997"/>
    <n v="0"/>
    <n v="30268671.57"/>
    <n v="5090732815"/>
    <n v="956358.63"/>
    <n v="5121957845"/>
    <n v="0"/>
    <n v="9300744"/>
    <n v="21740589"/>
    <s v="67.5"/>
    <s v="0.6210000000000002"/>
    <n v="1.43312111999999E+16"/>
    <n v="4047569999999990"/>
    <n v="3976150571999990"/>
    <n v="4209447770189990"/>
    <n v="8775066780180000"/>
    <s v="20209172735.43"/>
    <n v="3.32334510408899E+16"/>
    <n v="7725663503909990"/>
    <n v="1.08E+16"/>
    <n v="1.00007999999999E+16"/>
    <n v="389784.13"/>
  </r>
  <r>
    <x v="248"/>
    <s v="MA"/>
    <x v="2"/>
    <n v="2.173"/>
    <n v="185583514.49000001"/>
    <n v="1368360.53"/>
    <n v="332679440"/>
    <n v="55079428.710000001"/>
    <n v="68301674.290000007"/>
    <n v="7803498.3199999994"/>
    <n v="19965144"/>
    <n v="4949192"/>
    <n v="37094494"/>
    <n v="46601849"/>
    <n v="51430216"/>
    <n v="3916371"/>
    <n v="62470166"/>
    <n v="496283"/>
    <n v="17222197"/>
    <n v="83853374"/>
    <n v="23278480"/>
    <n v="496283"/>
    <n v="17222197"/>
    <n v="83853374"/>
    <n v="23278480"/>
    <n v="1366818"/>
    <n v="23.428895827400002"/>
    <n v="144.87"/>
    <n v="19331841435"/>
    <n v="18986750021"/>
    <n v="220113537"/>
    <n v="459031872"/>
    <n v="678"/>
    <n v="802710546000"/>
    <n v="7.9"/>
    <n v="0.28000000000000003"/>
    <n v="900.41"/>
    <n v="732.46100000000001"/>
    <n v="673.88142857142805"/>
    <n v="827.05679999999995"/>
    <n v="7.5252946804828804"/>
    <n v="1.26"/>
    <n v="9.41"/>
    <n v="-69.12"/>
    <n v="48.87"/>
    <n v="6074.73"/>
    <n v="28069470"/>
    <n v="12112848.810000001"/>
    <n v="3695234733"/>
    <n v="433830.87"/>
    <n v="295488"/>
    <n v="12000000000000"/>
    <n v="1555442082"/>
    <n v="1447158366"/>
    <n v="1029.550403"/>
    <n v="0"/>
    <n v="0"/>
    <n v="0"/>
    <n v="0"/>
    <n v="0"/>
    <n v="0"/>
    <n v="0"/>
    <n v="0"/>
    <n v="0"/>
    <n v="49002084"/>
    <n v="0"/>
    <n v="0"/>
    <n v="0"/>
    <n v="0"/>
    <n v="0"/>
    <n v="0"/>
    <n v="0"/>
    <n v="59281632"/>
    <n v="76.95"/>
    <n v="543.78"/>
    <n v="81072.63"/>
    <n v="72366.75"/>
    <n v="-6510.24"/>
    <n v="-2195.64"/>
    <n v="1664.55"/>
    <n v="-1082.7"/>
    <n v="581.85"/>
    <n v="4.1803999999999997"/>
    <n v="0"/>
    <n v="30268671.57"/>
    <n v="5090732815"/>
    <n v="956358.63"/>
    <n v="5121957845"/>
    <n v="0"/>
    <n v="9300744"/>
    <n v="21740589"/>
    <s v="67.5"/>
    <s v="0.6210000000000002"/>
    <n v="1.43312111999999E+16"/>
    <n v="4047569999999990"/>
    <n v="3976150571999990"/>
    <n v="4209447770189990"/>
    <n v="8775066780180000"/>
    <s v="20209172735.43"/>
    <n v="3.32334510408899E+16"/>
    <n v="7725663503909990"/>
    <n v="1.08E+16"/>
    <n v="1.00007999999999E+16"/>
    <n v="31826951.759999998"/>
  </r>
  <r>
    <x v="249"/>
    <s v="MA"/>
    <x v="3"/>
    <n v="2.173"/>
    <n v="185583514.49000001"/>
    <n v="1368360.53"/>
    <n v="332679440"/>
    <n v="55079428.710000001"/>
    <n v="68301674.290000007"/>
    <n v="7803498.3199999994"/>
    <n v="19965144"/>
    <n v="4949192"/>
    <n v="37094494"/>
    <n v="46601849"/>
    <n v="51430216"/>
    <n v="3916371"/>
    <n v="62470166"/>
    <n v="496283"/>
    <n v="17222197"/>
    <n v="83853374"/>
    <n v="23278480"/>
    <n v="496283"/>
    <n v="17222197"/>
    <n v="83853374"/>
    <n v="23278480"/>
    <n v="1366818"/>
    <n v="23.428895827400002"/>
    <n v="144.87"/>
    <n v="19331841435"/>
    <n v="18986750021"/>
    <n v="220113537"/>
    <n v="459031872"/>
    <n v="678"/>
    <n v="802710546000"/>
    <n v="7.9"/>
    <n v="0.28000000000000003"/>
    <n v="900.41"/>
    <n v="732.46100000000001"/>
    <n v="673.88142857142805"/>
    <n v="827.05679999999995"/>
    <n v="7.5252946804828804"/>
    <n v="1.26"/>
    <n v="9.41"/>
    <n v="-69.12"/>
    <n v="48.87"/>
    <n v="6074.73"/>
    <n v="28069470"/>
    <n v="12112848.810000001"/>
    <n v="3695234733"/>
    <n v="433830.87"/>
    <n v="295488"/>
    <n v="12000000000000"/>
    <n v="1555442082"/>
    <n v="1447158366"/>
    <n v="1029.550403"/>
    <n v="0"/>
    <n v="0"/>
    <n v="0"/>
    <n v="0"/>
    <n v="0"/>
    <n v="0"/>
    <n v="0"/>
    <n v="0"/>
    <n v="0"/>
    <n v="49002084"/>
    <n v="0"/>
    <n v="0"/>
    <n v="0"/>
    <n v="0"/>
    <n v="0"/>
    <n v="0"/>
    <n v="0"/>
    <n v="59281632"/>
    <n v="76.95"/>
    <n v="543.78"/>
    <n v="81072.63"/>
    <n v="72366.75"/>
    <n v="-6510.24"/>
    <n v="-2195.64"/>
    <n v="1664.55"/>
    <n v="-1082.7"/>
    <n v="581.85"/>
    <n v="4.1803999999999997"/>
    <n v="0"/>
    <n v="30268671.57"/>
    <n v="5090732815"/>
    <n v="956358.63"/>
    <n v="5121957845"/>
    <n v="0"/>
    <n v="9300744"/>
    <n v="21740589"/>
    <s v="67.5"/>
    <s v="0.6210000000000002"/>
    <n v="1.43312111999999E+16"/>
    <n v="4047569999999990"/>
    <n v="3976150571999990"/>
    <n v="4209447770189990"/>
    <n v="8775066780180000"/>
    <s v="20209172735.43"/>
    <n v="3.32334510408899E+16"/>
    <n v="7725663503909990"/>
    <n v="1.08E+16"/>
    <n v="1.00007999999999E+16"/>
    <n v="29628034.960000001"/>
  </r>
  <r>
    <x v="250"/>
    <s v="MA"/>
    <x v="4"/>
    <n v="2.173"/>
    <n v="185583514.49000001"/>
    <n v="1368360.53"/>
    <n v="332679440"/>
    <n v="55079428.710000001"/>
    <n v="68301674.290000007"/>
    <n v="7803498.3199999994"/>
    <n v="19965144"/>
    <n v="4949192"/>
    <n v="37094494"/>
    <n v="46601849"/>
    <n v="51430216"/>
    <n v="3916371"/>
    <n v="62470166"/>
    <n v="496283"/>
    <n v="17222197"/>
    <n v="83853374"/>
    <n v="23278480"/>
    <n v="496283"/>
    <n v="17222197"/>
    <n v="83853374"/>
    <n v="23278480"/>
    <n v="1366818"/>
    <n v="23.428895827400002"/>
    <n v="144.87"/>
    <n v="19331841435"/>
    <n v="18986750021"/>
    <n v="220113537"/>
    <n v="459031872"/>
    <n v="678"/>
    <n v="802710546000"/>
    <n v="7.9"/>
    <n v="0.28000000000000003"/>
    <n v="900.41"/>
    <n v="732.46100000000001"/>
    <n v="673.88142857142805"/>
    <n v="827.05679999999995"/>
    <n v="7.5252946804828804"/>
    <n v="1.26"/>
    <n v="9.41"/>
    <n v="-69.12"/>
    <n v="48.87"/>
    <n v="6074.73"/>
    <n v="28069470"/>
    <n v="12112848.810000001"/>
    <n v="3695234733"/>
    <n v="433830.87"/>
    <n v="295488"/>
    <n v="12000000000000"/>
    <n v="1555442082"/>
    <n v="1447158366"/>
    <n v="1029.550403"/>
    <n v="0"/>
    <n v="0"/>
    <n v="0"/>
    <n v="0"/>
    <n v="0"/>
    <n v="0"/>
    <n v="0"/>
    <n v="0"/>
    <n v="0"/>
    <n v="49002084"/>
    <n v="0"/>
    <n v="0"/>
    <n v="0"/>
    <n v="0"/>
    <n v="0"/>
    <n v="0"/>
    <n v="0"/>
    <n v="59281632"/>
    <n v="76.95"/>
    <n v="543.78"/>
    <n v="81072.63"/>
    <n v="72366.75"/>
    <n v="-6510.24"/>
    <n v="-2195.64"/>
    <n v="1664.55"/>
    <n v="-1082.7"/>
    <n v="581.85"/>
    <n v="4.1803999999999997"/>
    <n v="0"/>
    <n v="30268671.57"/>
    <n v="5090732815"/>
    <n v="956358.63"/>
    <n v="5121957845"/>
    <n v="0"/>
    <n v="9300744"/>
    <n v="21740589"/>
    <s v="67.5"/>
    <s v="0.6210000000000002"/>
    <n v="1.43312111999999E+16"/>
    <n v="4047569999999990"/>
    <n v="3976150571999990"/>
    <n v="4209447770189990"/>
    <n v="8775066780180000"/>
    <s v="20209172735.43"/>
    <n v="3.32334510408899E+16"/>
    <n v="7725663503909990"/>
    <n v="1.08E+16"/>
    <n v="1.00007999999999E+16"/>
    <n v="101168170.3"/>
  </r>
  <r>
    <x v="251"/>
    <s v="MA"/>
    <x v="5"/>
    <n v="2.173"/>
    <n v="185583514.49000001"/>
    <n v="1368360.53"/>
    <n v="332679440"/>
    <n v="55079428.710000001"/>
    <n v="68301674.290000007"/>
    <n v="7803498.3199999994"/>
    <n v="19965144"/>
    <n v="4949192"/>
    <n v="37094494"/>
    <n v="46601849"/>
    <n v="51430216"/>
    <n v="3916371"/>
    <n v="62470166"/>
    <n v="496283"/>
    <n v="17222197"/>
    <n v="83853374"/>
    <n v="23278480"/>
    <n v="496283"/>
    <n v="17222197"/>
    <n v="83853374"/>
    <n v="23278480"/>
    <n v="1366818"/>
    <n v="23.428895827400002"/>
    <n v="144.87"/>
    <n v="19331841435"/>
    <n v="18986750021"/>
    <n v="220113537"/>
    <n v="459031872"/>
    <n v="678"/>
    <n v="802710546000"/>
    <n v="7.9"/>
    <n v="0.28000000000000003"/>
    <n v="900.41"/>
    <n v="732.46100000000001"/>
    <n v="673.88142857142805"/>
    <n v="827.05679999999995"/>
    <n v="7.5252946804828804"/>
    <n v="1.26"/>
    <n v="9.41"/>
    <n v="-69.12"/>
    <n v="48.87"/>
    <n v="6074.73"/>
    <n v="28069470"/>
    <n v="12112848.810000001"/>
    <n v="3695234733"/>
    <n v="433830.87"/>
    <n v="295488"/>
    <n v="12000000000000"/>
    <n v="1555442082"/>
    <n v="1447158366"/>
    <n v="1029.550403"/>
    <n v="0"/>
    <n v="0"/>
    <n v="0"/>
    <n v="0"/>
    <n v="0"/>
    <n v="0"/>
    <n v="0"/>
    <n v="0"/>
    <n v="0"/>
    <n v="49002084"/>
    <n v="0"/>
    <n v="0"/>
    <n v="0"/>
    <n v="0"/>
    <n v="0"/>
    <n v="0"/>
    <n v="0"/>
    <n v="59281632"/>
    <n v="76.95"/>
    <n v="543.78"/>
    <n v="81072.63"/>
    <n v="72366.75"/>
    <n v="-6510.24"/>
    <n v="-2195.64"/>
    <n v="1664.55"/>
    <n v="-1082.7"/>
    <n v="581.85"/>
    <n v="4.1803999999999997"/>
    <n v="0"/>
    <n v="30268671.57"/>
    <n v="5090732815"/>
    <n v="956358.63"/>
    <n v="5121957845"/>
    <n v="0"/>
    <n v="9300744"/>
    <n v="21740589"/>
    <s v="67.5"/>
    <s v="0.6210000000000002"/>
    <n v="1.43312111999999E+16"/>
    <n v="4047569999999990"/>
    <n v="3976150571999990"/>
    <n v="4209447770189990"/>
    <n v="8775066780180000"/>
    <s v="20209172735.43"/>
    <n v="3.32334510408899E+16"/>
    <n v="7725663503909990"/>
    <n v="1.08E+16"/>
    <n v="1.00007999999999E+16"/>
    <n v="5341061.49"/>
  </r>
  <r>
    <x v="252"/>
    <s v="MA"/>
    <x v="0"/>
    <n v="2.2522000000000002"/>
    <n v="195324928.36000004"/>
    <n v="9636951.4700000007"/>
    <n v="366418175"/>
    <n v="56829002.560000002"/>
    <n v="80524951.140000015"/>
    <n v="8049425.8300000001"/>
    <n v="16478927"/>
    <n v="6174392"/>
    <n v="37127864"/>
    <n v="48996711"/>
    <n v="56047492"/>
    <n v="5038151"/>
    <n v="62069356"/>
    <n v="861727"/>
    <n v="18512563"/>
    <n v="96468090"/>
    <n v="25474738"/>
    <n v="861727"/>
    <n v="18512563"/>
    <n v="96468090"/>
    <n v="25474738"/>
    <n v="9647091"/>
    <n v="25.075471855899998"/>
    <n v="152.13"/>
    <n v="20357391663"/>
    <n v="22867575854"/>
    <n v="235879249"/>
    <n v="360227500"/>
    <n v="678"/>
    <n v="837741825200"/>
    <n v="8.23"/>
    <n v="-0.13"/>
    <n v="854.72555555555505"/>
    <n v="689.40800000000002"/>
    <n v="633.46190476190395"/>
    <n v="781.43719999999996"/>
    <n v="7.3808240903591704"/>
    <n v="1.03"/>
    <n v="28.84"/>
    <n v="-73.17"/>
    <n v="46.71"/>
    <n v="6433.83"/>
    <n v="28069470"/>
    <n v="10601195.76"/>
    <n v="3184287945"/>
    <n v="402485.49"/>
    <n v="316710"/>
    <n v="12400000000000"/>
    <n v="1994122908"/>
    <n v="1576416708"/>
    <n v="1029.550403"/>
    <n v="0"/>
    <n v="0"/>
    <n v="0"/>
    <n v="0"/>
    <n v="0"/>
    <n v="0"/>
    <n v="0"/>
    <n v="0"/>
    <n v="0"/>
    <n v="380900502"/>
    <n v="0"/>
    <n v="0"/>
    <n v="0"/>
    <n v="0"/>
    <n v="0"/>
    <n v="0"/>
    <n v="0"/>
    <n v="36805698"/>
    <n v="76.680000000000007"/>
    <n v="543.78"/>
    <n v="81072.63"/>
    <n v="72366.75"/>
    <n v="-6510.24"/>
    <n v="-2195.64"/>
    <n v="1664.55"/>
    <n v="-1082.7"/>
    <n v="581.85"/>
    <n v="4.1803999999999997"/>
    <n v="0"/>
    <n v="156474399"/>
    <n v="5618460322"/>
    <n v="574055.64"/>
    <n v="5775713892"/>
    <n v="0"/>
    <n v="8982333"/>
    <n v="18167679"/>
    <s v="67.5"/>
    <s v="0.6210000000000002"/>
    <n v="1.43312111999999E+16"/>
    <n v="4190157000000000"/>
    <n v="4.116230784E+16"/>
    <n v="4357747070550000"/>
    <s v="9084213331.74"/>
    <n v="2.09211440762699E+16"/>
    <n v="3440426911487990"/>
    <n v="7997839464690000"/>
    <n v="1.08E+16"/>
    <n v="1.00007999999999E+16"/>
    <n v="9822.39"/>
  </r>
  <r>
    <x v="253"/>
    <s v="MA"/>
    <x v="1"/>
    <n v="2.2522000000000002"/>
    <n v="195324928.36000004"/>
    <n v="9636951.4700000007"/>
    <n v="366418175"/>
    <n v="56829002.560000002"/>
    <n v="80524951.140000015"/>
    <n v="8049425.8300000001"/>
    <n v="16478927"/>
    <n v="6174392"/>
    <n v="37127864"/>
    <n v="48996711"/>
    <n v="56047492"/>
    <n v="5038151"/>
    <n v="62069356"/>
    <n v="861727"/>
    <n v="18512563"/>
    <n v="96468090"/>
    <n v="25474738"/>
    <n v="861727"/>
    <n v="18512563"/>
    <n v="96468090"/>
    <n v="25474738"/>
    <n v="9647091"/>
    <n v="25.075471855899998"/>
    <n v="152.13"/>
    <n v="20357391663"/>
    <n v="22867575854"/>
    <n v="235879249"/>
    <n v="360227500"/>
    <n v="678"/>
    <n v="837741825200"/>
    <n v="8.23"/>
    <n v="-0.13"/>
    <n v="854.72555555555505"/>
    <n v="689.40800000000002"/>
    <n v="633.46190476190395"/>
    <n v="781.43719999999996"/>
    <n v="7.3808240903591704"/>
    <n v="1.03"/>
    <n v="28.84"/>
    <n v="-73.17"/>
    <n v="46.71"/>
    <n v="6433.83"/>
    <n v="28069470"/>
    <n v="10601195.76"/>
    <n v="3184287945"/>
    <n v="402485.49"/>
    <n v="316710"/>
    <n v="12400000000000"/>
    <n v="1994122908"/>
    <n v="1576416708"/>
    <n v="1029.550403"/>
    <n v="0"/>
    <n v="0"/>
    <n v="0"/>
    <n v="0"/>
    <n v="0"/>
    <n v="0"/>
    <n v="0"/>
    <n v="0"/>
    <n v="0"/>
    <n v="380900502"/>
    <n v="0"/>
    <n v="0"/>
    <n v="0"/>
    <n v="0"/>
    <n v="0"/>
    <n v="0"/>
    <n v="0"/>
    <n v="36805698"/>
    <n v="76.680000000000007"/>
    <n v="543.78"/>
    <n v="81072.63"/>
    <n v="72366.75"/>
    <n v="-6510.24"/>
    <n v="-2195.64"/>
    <n v="1664.55"/>
    <n v="-1082.7"/>
    <n v="581.85"/>
    <n v="4.1803999999999997"/>
    <n v="0"/>
    <n v="156474399"/>
    <n v="5618460322"/>
    <n v="574055.64"/>
    <n v="5775713892"/>
    <n v="0"/>
    <n v="8982333"/>
    <n v="18167679"/>
    <s v="67.5"/>
    <s v="0.6210000000000002"/>
    <n v="1.43312111999999E+16"/>
    <n v="4190157000000000"/>
    <n v="4.116230784E+16"/>
    <n v="4357747070550000"/>
    <s v="9084213331.74"/>
    <n v="2.09211440762699E+16"/>
    <n v="3440426911487990"/>
    <n v="7997839464690000"/>
    <n v="1.08E+16"/>
    <n v="1.00007999999999E+16"/>
    <n v="427744.22"/>
  </r>
  <r>
    <x v="254"/>
    <s v="MA"/>
    <x v="2"/>
    <n v="2.2522000000000002"/>
    <n v="195324928.36000004"/>
    <n v="9636951.4700000007"/>
    <n v="366418175"/>
    <n v="56829002.560000002"/>
    <n v="80524951.140000015"/>
    <n v="8049425.8300000001"/>
    <n v="16478927"/>
    <n v="6174392"/>
    <n v="37127864"/>
    <n v="48996711"/>
    <n v="56047492"/>
    <n v="5038151"/>
    <n v="62069356"/>
    <n v="861727"/>
    <n v="18512563"/>
    <n v="96468090"/>
    <n v="25474738"/>
    <n v="861727"/>
    <n v="18512563"/>
    <n v="96468090"/>
    <n v="25474738"/>
    <n v="9647091"/>
    <n v="25.075471855899998"/>
    <n v="152.13"/>
    <n v="20357391663"/>
    <n v="22867575854"/>
    <n v="235879249"/>
    <n v="360227500"/>
    <n v="678"/>
    <n v="837741825200"/>
    <n v="8.23"/>
    <n v="-0.13"/>
    <n v="854.72555555555505"/>
    <n v="689.40800000000002"/>
    <n v="633.46190476190395"/>
    <n v="781.43719999999996"/>
    <n v="7.3808240903591704"/>
    <n v="1.03"/>
    <n v="28.84"/>
    <n v="-73.17"/>
    <n v="46.71"/>
    <n v="6433.83"/>
    <n v="28069470"/>
    <n v="10601195.76"/>
    <n v="3184287945"/>
    <n v="402485.49"/>
    <n v="316710"/>
    <n v="12400000000000"/>
    <n v="1994122908"/>
    <n v="1576416708"/>
    <n v="1029.550403"/>
    <n v="0"/>
    <n v="0"/>
    <n v="0"/>
    <n v="0"/>
    <n v="0"/>
    <n v="0"/>
    <n v="0"/>
    <n v="0"/>
    <n v="0"/>
    <n v="380900502"/>
    <n v="0"/>
    <n v="0"/>
    <n v="0"/>
    <n v="0"/>
    <n v="0"/>
    <n v="0"/>
    <n v="0"/>
    <n v="36805698"/>
    <n v="76.680000000000007"/>
    <n v="543.78"/>
    <n v="81072.63"/>
    <n v="72366.75"/>
    <n v="-6510.24"/>
    <n v="-2195.64"/>
    <n v="1664.55"/>
    <n v="-1082.7"/>
    <n v="581.85"/>
    <n v="4.1803999999999997"/>
    <n v="0"/>
    <n v="156474399"/>
    <n v="5618460322"/>
    <n v="574055.64"/>
    <n v="5775713892"/>
    <n v="0"/>
    <n v="8982333"/>
    <n v="18167679"/>
    <s v="67.5"/>
    <s v="0.6210000000000002"/>
    <n v="1.43312111999999E+16"/>
    <n v="4190157000000000"/>
    <n v="4.116230784E+16"/>
    <n v="4357747070550000"/>
    <s v="9084213331.74"/>
    <n v="2.09211440762699E+16"/>
    <n v="3440426911487990"/>
    <n v="7997839464690000"/>
    <n v="1.08E+16"/>
    <n v="1.00007999999999E+16"/>
    <n v="22448780.960000001"/>
  </r>
  <r>
    <x v="255"/>
    <s v="MA"/>
    <x v="3"/>
    <n v="2.2522000000000002"/>
    <n v="195324928.36000004"/>
    <n v="9636951.4700000007"/>
    <n v="366418175"/>
    <n v="56829002.560000002"/>
    <n v="80524951.140000015"/>
    <n v="8049425.8300000001"/>
    <n v="16478927"/>
    <n v="6174392"/>
    <n v="37127864"/>
    <n v="48996711"/>
    <n v="56047492"/>
    <n v="5038151"/>
    <n v="62069356"/>
    <n v="861727"/>
    <n v="18512563"/>
    <n v="96468090"/>
    <n v="25474738"/>
    <n v="861727"/>
    <n v="18512563"/>
    <n v="96468090"/>
    <n v="25474738"/>
    <n v="9647091"/>
    <n v="25.075471855899998"/>
    <n v="152.13"/>
    <n v="20357391663"/>
    <n v="22867575854"/>
    <n v="235879249"/>
    <n v="360227500"/>
    <n v="678"/>
    <n v="837741825200"/>
    <n v="8.23"/>
    <n v="-0.13"/>
    <n v="854.72555555555505"/>
    <n v="689.40800000000002"/>
    <n v="633.46190476190395"/>
    <n v="781.43719999999996"/>
    <n v="7.3808240903591704"/>
    <n v="1.03"/>
    <n v="28.84"/>
    <n v="-73.17"/>
    <n v="46.71"/>
    <n v="6433.83"/>
    <n v="28069470"/>
    <n v="10601195.76"/>
    <n v="3184287945"/>
    <n v="402485.49"/>
    <n v="316710"/>
    <n v="12400000000000"/>
    <n v="1994122908"/>
    <n v="1576416708"/>
    <n v="1029.550403"/>
    <n v="0"/>
    <n v="0"/>
    <n v="0"/>
    <n v="0"/>
    <n v="0"/>
    <n v="0"/>
    <n v="0"/>
    <n v="0"/>
    <n v="0"/>
    <n v="380900502"/>
    <n v="0"/>
    <n v="0"/>
    <n v="0"/>
    <n v="0"/>
    <n v="0"/>
    <n v="0"/>
    <n v="0"/>
    <n v="36805698"/>
    <n v="76.680000000000007"/>
    <n v="543.78"/>
    <n v="81072.63"/>
    <n v="72366.75"/>
    <n v="-6510.24"/>
    <n v="-2195.64"/>
    <n v="1664.55"/>
    <n v="-1082.7"/>
    <n v="581.85"/>
    <n v="4.1803999999999997"/>
    <n v="0"/>
    <n v="156474399"/>
    <n v="5618460322"/>
    <n v="574055.64"/>
    <n v="5775713892"/>
    <n v="0"/>
    <n v="8982333"/>
    <n v="18167679"/>
    <s v="67.5"/>
    <s v="0.6210000000000002"/>
    <n v="1.43312111999999E+16"/>
    <n v="4190157000000000"/>
    <n v="4.116230784E+16"/>
    <n v="4357747070550000"/>
    <s v="9084213331.74"/>
    <n v="2.09211440762699E+16"/>
    <n v="3440426911487990"/>
    <n v="7997839464690000"/>
    <n v="1.08E+16"/>
    <n v="1.00007999999999E+16"/>
    <n v="32535098.5"/>
  </r>
  <r>
    <x v="256"/>
    <s v="MA"/>
    <x v="4"/>
    <n v="2.2522000000000002"/>
    <n v="195324928.36000004"/>
    <n v="9636951.4700000007"/>
    <n v="366418175"/>
    <n v="56829002.560000002"/>
    <n v="80524951.140000015"/>
    <n v="8049425.8300000001"/>
    <n v="16478927"/>
    <n v="6174392"/>
    <n v="37127864"/>
    <n v="48996711"/>
    <n v="56047492"/>
    <n v="5038151"/>
    <n v="62069356"/>
    <n v="861727"/>
    <n v="18512563"/>
    <n v="96468090"/>
    <n v="25474738"/>
    <n v="861727"/>
    <n v="18512563"/>
    <n v="96468090"/>
    <n v="25474738"/>
    <n v="9647091"/>
    <n v="25.075471855899998"/>
    <n v="152.13"/>
    <n v="20357391663"/>
    <n v="22867575854"/>
    <n v="235879249"/>
    <n v="360227500"/>
    <n v="678"/>
    <n v="837741825200"/>
    <n v="8.23"/>
    <n v="-0.13"/>
    <n v="854.72555555555505"/>
    <n v="689.40800000000002"/>
    <n v="633.46190476190395"/>
    <n v="781.43719999999996"/>
    <n v="7.3808240903591704"/>
    <n v="1.03"/>
    <n v="28.84"/>
    <n v="-73.17"/>
    <n v="46.71"/>
    <n v="6433.83"/>
    <n v="28069470"/>
    <n v="10601195.76"/>
    <n v="3184287945"/>
    <n v="402485.49"/>
    <n v="316710"/>
    <n v="12400000000000"/>
    <n v="1994122908"/>
    <n v="1576416708"/>
    <n v="1029.550403"/>
    <n v="0"/>
    <n v="0"/>
    <n v="0"/>
    <n v="0"/>
    <n v="0"/>
    <n v="0"/>
    <n v="0"/>
    <n v="0"/>
    <n v="0"/>
    <n v="380900502"/>
    <n v="0"/>
    <n v="0"/>
    <n v="0"/>
    <n v="0"/>
    <n v="0"/>
    <n v="0"/>
    <n v="0"/>
    <n v="36805698"/>
    <n v="76.680000000000007"/>
    <n v="543.78"/>
    <n v="81072.63"/>
    <n v="72366.75"/>
    <n v="-6510.24"/>
    <n v="-2195.64"/>
    <n v="1664.55"/>
    <n v="-1082.7"/>
    <n v="581.85"/>
    <n v="4.1803999999999997"/>
    <n v="0"/>
    <n v="156474399"/>
    <n v="5618460322"/>
    <n v="574055.64"/>
    <n v="5775713892"/>
    <n v="0"/>
    <n v="8982333"/>
    <n v="18167679"/>
    <s v="67.5"/>
    <s v="0.6210000000000002"/>
    <n v="1.43312111999999E+16"/>
    <n v="4190157000000000"/>
    <n v="4.116230784E+16"/>
    <n v="4357747070550000"/>
    <s v="9084213331.74"/>
    <n v="2.09211440762699E+16"/>
    <n v="3440426911487990"/>
    <n v="7997839464690000"/>
    <n v="1.08E+16"/>
    <n v="1.00007999999999E+16"/>
    <n v="110292259.5"/>
  </r>
  <r>
    <x v="257"/>
    <s v="MA"/>
    <x v="5"/>
    <n v="2.2522000000000002"/>
    <n v="195324928.36000004"/>
    <n v="9636951.4700000007"/>
    <n v="366418175"/>
    <n v="56829002.560000002"/>
    <n v="80524951.140000015"/>
    <n v="8049425.8300000001"/>
    <n v="16478927"/>
    <n v="6174392"/>
    <n v="37127864"/>
    <n v="48996711"/>
    <n v="56047492"/>
    <n v="5038151"/>
    <n v="62069356"/>
    <n v="861727"/>
    <n v="18512563"/>
    <n v="96468090"/>
    <n v="25474738"/>
    <n v="861727"/>
    <n v="18512563"/>
    <n v="96468090"/>
    <n v="25474738"/>
    <n v="9647091"/>
    <n v="25.075471855899998"/>
    <n v="152.13"/>
    <n v="20357391663"/>
    <n v="22867575854"/>
    <n v="235879249"/>
    <n v="360227500"/>
    <n v="678"/>
    <n v="837741825200"/>
    <n v="8.23"/>
    <n v="-0.13"/>
    <n v="854.72555555555505"/>
    <n v="689.40800000000002"/>
    <n v="633.46190476190395"/>
    <n v="781.43719999999996"/>
    <n v="7.3808240903591704"/>
    <n v="1.03"/>
    <n v="28.84"/>
    <n v="-73.17"/>
    <n v="46.71"/>
    <n v="6433.83"/>
    <n v="28069470"/>
    <n v="10601195.76"/>
    <n v="3184287945"/>
    <n v="402485.49"/>
    <n v="316710"/>
    <n v="12400000000000"/>
    <n v="1994122908"/>
    <n v="1576416708"/>
    <n v="1029.550403"/>
    <n v="0"/>
    <n v="0"/>
    <n v="0"/>
    <n v="0"/>
    <n v="0"/>
    <n v="0"/>
    <n v="0"/>
    <n v="0"/>
    <n v="0"/>
    <n v="380900502"/>
    <n v="0"/>
    <n v="0"/>
    <n v="0"/>
    <n v="0"/>
    <n v="0"/>
    <n v="0"/>
    <n v="0"/>
    <n v="36805698"/>
    <n v="76.680000000000007"/>
    <n v="543.78"/>
    <n v="81072.63"/>
    <n v="72366.75"/>
    <n v="-6510.24"/>
    <n v="-2195.64"/>
    <n v="1664.55"/>
    <n v="-1082.7"/>
    <n v="581.85"/>
    <n v="4.1803999999999997"/>
    <n v="0"/>
    <n v="156474399"/>
    <n v="5618460322"/>
    <n v="574055.64"/>
    <n v="5775713892"/>
    <n v="0"/>
    <n v="8982333"/>
    <n v="18167679"/>
    <s v="67.5"/>
    <s v="0.6210000000000002"/>
    <n v="1.43312111999999E+16"/>
    <n v="4190157000000000"/>
    <n v="4.116230784E+16"/>
    <n v="4357747070550000"/>
    <s v="9084213331.74"/>
    <n v="2.09211440762699E+16"/>
    <n v="3440426911487990"/>
    <n v="7997839464690000"/>
    <n v="1.08E+16"/>
    <n v="1.00007999999999E+16"/>
    <n v="3882555.62"/>
  </r>
  <r>
    <x v="258"/>
    <s v="MA"/>
    <x v="0"/>
    <n v="2.3422000000000001"/>
    <n v="199280756.95000002"/>
    <n v="525281.83000000007"/>
    <n v="383635706"/>
    <n v="53930832.550000004"/>
    <n v="104158921.67999999"/>
    <n v="8079245.3299999991"/>
    <n v="11351446"/>
    <n v="6677943"/>
    <n v="38640636"/>
    <n v="47564473"/>
    <n v="56555794"/>
    <n v="5375210"/>
    <n v="66580986"/>
    <n v="760521"/>
    <n v="19278260"/>
    <n v="114700706"/>
    <n v="26975895"/>
    <n v="760521"/>
    <n v="19278260"/>
    <n v="114700706"/>
    <n v="26975895"/>
    <n v="525282"/>
    <n v="25.829981981300001"/>
    <n v="151.81"/>
    <n v="21214505830"/>
    <n v="20364218693"/>
    <n v="194682695"/>
    <n v="205071958"/>
    <n v="678"/>
    <n v="859592084400"/>
    <n v="8.4499999999999993"/>
    <n v="0.16"/>
    <n v="851.32222222222197"/>
    <n v="688.46550000000002"/>
    <n v="632.50666666666598"/>
    <n v="778.04279999999903"/>
    <n v="7.2006184455452598"/>
    <n v="1.24"/>
    <n v="18.420000000000002"/>
    <n v="-76.14"/>
    <n v="44.55"/>
    <n v="7107.75"/>
    <n v="28069470"/>
    <n v="10156774.68"/>
    <n v="5526549838"/>
    <n v="298375.11"/>
    <n v="316899"/>
    <n v="12200000000000"/>
    <n v="1870436718"/>
    <n v="1726525989"/>
    <n v="1029.550403"/>
    <n v="0"/>
    <n v="0"/>
    <n v="0"/>
    <n v="0"/>
    <n v="0"/>
    <n v="0"/>
    <n v="0"/>
    <n v="0"/>
    <n v="0"/>
    <n v="40632975"/>
    <n v="0"/>
    <n v="0"/>
    <n v="0"/>
    <n v="0"/>
    <n v="0"/>
    <n v="0"/>
    <n v="0"/>
    <n v="103277754"/>
    <n v="76.680000000000007"/>
    <n v="1022.22"/>
    <n v="82534.679999999993"/>
    <n v="76745.88"/>
    <n v="-4859.7299999999996"/>
    <n v="-928.8"/>
    <n v="2364.9299999999998"/>
    <n v="992.25"/>
    <n v="3356.91"/>
    <n v="4.1803999999999997"/>
    <n v="0"/>
    <n v="4850173.62"/>
    <n v="6214184005"/>
    <n v="488334.15"/>
    <n v="6219565713"/>
    <n v="0"/>
    <n v="9893286"/>
    <n v="12960675"/>
    <s v="67.5"/>
    <s v="0.6210000000000002"/>
    <n v="1.43312111999999E+16"/>
    <n v="4139019000000000"/>
    <n v="4065981354000000"/>
    <n v="4304549274569990"/>
    <n v="8973316549799990"/>
    <s v="20665746335.88"/>
    <n v="3.39842742733799E+16"/>
    <n v="7900204740659990"/>
    <n v="1.08E+16"/>
    <n v="1.00007999999999E+16"/>
    <n v="7785.1"/>
  </r>
  <r>
    <x v="259"/>
    <s v="MA"/>
    <x v="1"/>
    <n v="2.3422000000000001"/>
    <n v="199280756.95000002"/>
    <n v="525281.83000000007"/>
    <n v="383635706"/>
    <n v="53930832.550000004"/>
    <n v="104158921.67999999"/>
    <n v="8079245.3299999991"/>
    <n v="11351446"/>
    <n v="6677943"/>
    <n v="38640636"/>
    <n v="47564473"/>
    <n v="56555794"/>
    <n v="5375210"/>
    <n v="66580986"/>
    <n v="760521"/>
    <n v="19278260"/>
    <n v="114700706"/>
    <n v="26975895"/>
    <n v="760521"/>
    <n v="19278260"/>
    <n v="114700706"/>
    <n v="26975895"/>
    <n v="525282"/>
    <n v="25.829981981300001"/>
    <n v="151.81"/>
    <n v="21214505830"/>
    <n v="20364218693"/>
    <n v="194682695"/>
    <n v="205071958"/>
    <n v="678"/>
    <n v="859592084400"/>
    <n v="8.4499999999999993"/>
    <n v="0.16"/>
    <n v="851.32222222222197"/>
    <n v="688.46550000000002"/>
    <n v="632.50666666666598"/>
    <n v="778.04279999999903"/>
    <n v="7.2006184455452598"/>
    <n v="1.24"/>
    <n v="18.420000000000002"/>
    <n v="-76.14"/>
    <n v="44.55"/>
    <n v="7107.75"/>
    <n v="28069470"/>
    <n v="10156774.68"/>
    <n v="5526549838"/>
    <n v="298375.11"/>
    <n v="316899"/>
    <n v="12200000000000"/>
    <n v="1870436718"/>
    <n v="1726525989"/>
    <n v="1029.550403"/>
    <n v="0"/>
    <n v="0"/>
    <n v="0"/>
    <n v="0"/>
    <n v="0"/>
    <n v="0"/>
    <n v="0"/>
    <n v="0"/>
    <n v="0"/>
    <n v="40632975"/>
    <n v="0"/>
    <n v="0"/>
    <n v="0"/>
    <n v="0"/>
    <n v="0"/>
    <n v="0"/>
    <n v="0"/>
    <n v="103277754"/>
    <n v="76.680000000000007"/>
    <n v="1022.22"/>
    <n v="82534.679999999993"/>
    <n v="76745.88"/>
    <n v="-4859.7299999999996"/>
    <n v="-928.8"/>
    <n v="2364.9299999999998"/>
    <n v="992.25"/>
    <n v="3356.91"/>
    <n v="4.1803999999999997"/>
    <n v="0"/>
    <n v="4850173.62"/>
    <n v="6214184005"/>
    <n v="488334.15"/>
    <n v="6219565713"/>
    <n v="0"/>
    <n v="9893286"/>
    <n v="12960675"/>
    <s v="67.5"/>
    <s v="0.6210000000000002"/>
    <n v="1.43312111999999E+16"/>
    <n v="4139019000000000"/>
    <n v="4065981354000000"/>
    <n v="4304549274569990"/>
    <n v="8973316549799990"/>
    <s v="20665746335.88"/>
    <n v="3.39842742733799E+16"/>
    <n v="7900204740659990"/>
    <n v="1.08E+16"/>
    <n v="1.00007999999999E+16"/>
    <n v="463242.58"/>
  </r>
  <r>
    <x v="260"/>
    <s v="MA"/>
    <x v="2"/>
    <n v="2.3422000000000001"/>
    <n v="199280756.95000002"/>
    <n v="525281.83000000007"/>
    <n v="383635706"/>
    <n v="53930832.550000004"/>
    <n v="104158921.67999999"/>
    <n v="8079245.3299999991"/>
    <n v="11351446"/>
    <n v="6677943"/>
    <n v="38640636"/>
    <n v="47564473"/>
    <n v="56555794"/>
    <n v="5375210"/>
    <n v="66580986"/>
    <n v="760521"/>
    <n v="19278260"/>
    <n v="114700706"/>
    <n v="26975895"/>
    <n v="760521"/>
    <n v="19278260"/>
    <n v="114700706"/>
    <n v="26975895"/>
    <n v="525282"/>
    <n v="25.829981981300001"/>
    <n v="151.81"/>
    <n v="21214505830"/>
    <n v="20364218693"/>
    <n v="194682695"/>
    <n v="205071958"/>
    <n v="678"/>
    <n v="859592084400"/>
    <n v="8.4499999999999993"/>
    <n v="0.16"/>
    <n v="851.32222222222197"/>
    <n v="688.46550000000002"/>
    <n v="632.50666666666598"/>
    <n v="778.04279999999903"/>
    <n v="7.2006184455452598"/>
    <n v="1.24"/>
    <n v="18.420000000000002"/>
    <n v="-76.14"/>
    <n v="44.55"/>
    <n v="7107.75"/>
    <n v="28069470"/>
    <n v="10156774.68"/>
    <n v="5526549838"/>
    <n v="298375.11"/>
    <n v="316899"/>
    <n v="12200000000000"/>
    <n v="1870436718"/>
    <n v="1726525989"/>
    <n v="1029.550403"/>
    <n v="0"/>
    <n v="0"/>
    <n v="0"/>
    <n v="0"/>
    <n v="0"/>
    <n v="0"/>
    <n v="0"/>
    <n v="0"/>
    <n v="0"/>
    <n v="40632975"/>
    <n v="0"/>
    <n v="0"/>
    <n v="0"/>
    <n v="0"/>
    <n v="0"/>
    <n v="0"/>
    <n v="0"/>
    <n v="103277754"/>
    <n v="76.680000000000007"/>
    <n v="1022.22"/>
    <n v="82534.679999999993"/>
    <n v="76745.88"/>
    <n v="-4859.7299999999996"/>
    <n v="-928.8"/>
    <n v="2364.9299999999998"/>
    <n v="992.25"/>
    <n v="3356.91"/>
    <n v="4.1803999999999997"/>
    <n v="0"/>
    <n v="4850173.62"/>
    <n v="6214184005"/>
    <n v="488334.15"/>
    <n v="6219565713"/>
    <n v="0"/>
    <n v="9893286"/>
    <n v="12960675"/>
    <s v="67.5"/>
    <s v="0.6210000000000002"/>
    <n v="1.43312111999999E+16"/>
    <n v="4139019000000000"/>
    <n v="4065981354000000"/>
    <n v="4304549274569990"/>
    <n v="8973316549799990"/>
    <s v="20665746335.88"/>
    <n v="3.39842742733799E+16"/>
    <n v="7900204740659990"/>
    <n v="1.08E+16"/>
    <n v="1.00007999999999E+16"/>
    <n v="29351422.82"/>
  </r>
  <r>
    <x v="261"/>
    <s v="MA"/>
    <x v="3"/>
    <n v="2.3422000000000001"/>
    <n v="199280756.95000002"/>
    <n v="525281.83000000007"/>
    <n v="383635706"/>
    <n v="53930832.550000004"/>
    <n v="104158921.67999999"/>
    <n v="8079245.3299999991"/>
    <n v="11351446"/>
    <n v="6677943"/>
    <n v="38640636"/>
    <n v="47564473"/>
    <n v="56555794"/>
    <n v="5375210"/>
    <n v="66580986"/>
    <n v="760521"/>
    <n v="19278260"/>
    <n v="114700706"/>
    <n v="26975895"/>
    <n v="760521"/>
    <n v="19278260"/>
    <n v="114700706"/>
    <n v="26975895"/>
    <n v="525282"/>
    <n v="25.829981981300001"/>
    <n v="151.81"/>
    <n v="21214505830"/>
    <n v="20364218693"/>
    <n v="194682695"/>
    <n v="205071958"/>
    <n v="678"/>
    <n v="859592084400"/>
    <n v="8.4499999999999993"/>
    <n v="0.16"/>
    <n v="851.32222222222197"/>
    <n v="688.46550000000002"/>
    <n v="632.50666666666598"/>
    <n v="778.04279999999903"/>
    <n v="7.2006184455452598"/>
    <n v="1.24"/>
    <n v="18.420000000000002"/>
    <n v="-76.14"/>
    <n v="44.55"/>
    <n v="7107.75"/>
    <n v="28069470"/>
    <n v="10156774.68"/>
    <n v="5526549838"/>
    <n v="298375.11"/>
    <n v="316899"/>
    <n v="12200000000000"/>
    <n v="1870436718"/>
    <n v="1726525989"/>
    <n v="1029.550403"/>
    <n v="0"/>
    <n v="0"/>
    <n v="0"/>
    <n v="0"/>
    <n v="0"/>
    <n v="0"/>
    <n v="0"/>
    <n v="0"/>
    <n v="0"/>
    <n v="40632975"/>
    <n v="0"/>
    <n v="0"/>
    <n v="0"/>
    <n v="0"/>
    <n v="0"/>
    <n v="0"/>
    <n v="0"/>
    <n v="103277754"/>
    <n v="76.680000000000007"/>
    <n v="1022.22"/>
    <n v="82534.679999999993"/>
    <n v="76745.88"/>
    <n v="-4859.7299999999996"/>
    <n v="-928.8"/>
    <n v="2364.9299999999998"/>
    <n v="992.25"/>
    <n v="3356.91"/>
    <n v="4.1803999999999997"/>
    <n v="0"/>
    <n v="4850173.62"/>
    <n v="6214184005"/>
    <n v="488334.15"/>
    <n v="6219565713"/>
    <n v="0"/>
    <n v="9893286"/>
    <n v="12960675"/>
    <s v="67.5"/>
    <s v="0.6210000000000002"/>
    <n v="1.43312111999999E+16"/>
    <n v="4139019000000000"/>
    <n v="4065981354000000"/>
    <n v="4304549274569990"/>
    <n v="8973316549799990"/>
    <s v="20665746335.88"/>
    <n v="3.39842742733799E+16"/>
    <n v="7900204740659990"/>
    <n v="1.08E+16"/>
    <n v="1.00007999999999E+16"/>
    <n v="34923485.310000002"/>
  </r>
  <r>
    <x v="262"/>
    <s v="MA"/>
    <x v="4"/>
    <n v="2.3422000000000001"/>
    <n v="199280756.95000002"/>
    <n v="525281.83000000007"/>
    <n v="383635706"/>
    <n v="53930832.550000004"/>
    <n v="104158921.67999999"/>
    <n v="8079245.3299999991"/>
    <n v="11351446"/>
    <n v="6677943"/>
    <n v="38640636"/>
    <n v="47564473"/>
    <n v="56555794"/>
    <n v="5375210"/>
    <n v="66580986"/>
    <n v="760521"/>
    <n v="19278260"/>
    <n v="114700706"/>
    <n v="26975895"/>
    <n v="760521"/>
    <n v="19278260"/>
    <n v="114700706"/>
    <n v="26975895"/>
    <n v="525282"/>
    <n v="25.829981981300001"/>
    <n v="151.81"/>
    <n v="21214505830"/>
    <n v="20364218693"/>
    <n v="194682695"/>
    <n v="205071958"/>
    <n v="678"/>
    <n v="859592084400"/>
    <n v="8.4499999999999993"/>
    <n v="0.16"/>
    <n v="851.32222222222197"/>
    <n v="688.46550000000002"/>
    <n v="632.50666666666598"/>
    <n v="778.04279999999903"/>
    <n v="7.2006184455452598"/>
    <n v="1.24"/>
    <n v="18.420000000000002"/>
    <n v="-76.14"/>
    <n v="44.55"/>
    <n v="7107.75"/>
    <n v="28069470"/>
    <n v="10156774.68"/>
    <n v="5526549838"/>
    <n v="298375.11"/>
    <n v="316899"/>
    <n v="12200000000000"/>
    <n v="1870436718"/>
    <n v="1726525989"/>
    <n v="1029.550403"/>
    <n v="0"/>
    <n v="0"/>
    <n v="0"/>
    <n v="0"/>
    <n v="0"/>
    <n v="0"/>
    <n v="0"/>
    <n v="0"/>
    <n v="0"/>
    <n v="40632975"/>
    <n v="0"/>
    <n v="0"/>
    <n v="0"/>
    <n v="0"/>
    <n v="0"/>
    <n v="0"/>
    <n v="0"/>
    <n v="103277754"/>
    <n v="76.680000000000007"/>
    <n v="1022.22"/>
    <n v="82534.679999999993"/>
    <n v="76745.88"/>
    <n v="-4859.7299999999996"/>
    <n v="-928.8"/>
    <n v="2364.9299999999998"/>
    <n v="992.25"/>
    <n v="3356.91"/>
    <n v="4.1803999999999997"/>
    <n v="0"/>
    <n v="4850173.62"/>
    <n v="6214184005"/>
    <n v="488334.15"/>
    <n v="6219565713"/>
    <n v="0"/>
    <n v="9893286"/>
    <n v="12960675"/>
    <s v="67.5"/>
    <s v="0.6210000000000002"/>
    <n v="1.43312111999999E+16"/>
    <n v="4139019000000000"/>
    <n v="4065981354000000"/>
    <n v="4304549274569990"/>
    <n v="8973316549799990"/>
    <s v="20665746335.88"/>
    <n v="3.39842742733799E+16"/>
    <n v="7900204740659990"/>
    <n v="1.08E+16"/>
    <n v="1.00007999999999E+16"/>
    <n v="118448858"/>
  </r>
  <r>
    <x v="263"/>
    <s v="MA"/>
    <x v="5"/>
    <n v="2.3422000000000001"/>
    <n v="199280756.95000002"/>
    <n v="525281.83000000007"/>
    <n v="383635706"/>
    <n v="53930832.550000004"/>
    <n v="104158921.67999999"/>
    <n v="8079245.3299999991"/>
    <n v="11351446"/>
    <n v="6677943"/>
    <n v="38640636"/>
    <n v="47564473"/>
    <n v="56555794"/>
    <n v="5375210"/>
    <n v="66580986"/>
    <n v="760521"/>
    <n v="19278260"/>
    <n v="114700706"/>
    <n v="26975895"/>
    <n v="760521"/>
    <n v="19278260"/>
    <n v="114700706"/>
    <n v="26975895"/>
    <n v="525282"/>
    <n v="25.829981981300001"/>
    <n v="151.81"/>
    <n v="21214505830"/>
    <n v="20364218693"/>
    <n v="194682695"/>
    <n v="205071958"/>
    <n v="678"/>
    <n v="859592084400"/>
    <n v="8.4499999999999993"/>
    <n v="0.16"/>
    <n v="851.32222222222197"/>
    <n v="688.46550000000002"/>
    <n v="632.50666666666598"/>
    <n v="778.04279999999903"/>
    <n v="7.2006184455452598"/>
    <n v="1.24"/>
    <n v="18.420000000000002"/>
    <n v="-76.14"/>
    <n v="44.55"/>
    <n v="7107.75"/>
    <n v="28069470"/>
    <n v="10156774.68"/>
    <n v="5526549838"/>
    <n v="298375.11"/>
    <n v="316899"/>
    <n v="12200000000000"/>
    <n v="1870436718"/>
    <n v="1726525989"/>
    <n v="1029.550403"/>
    <n v="0"/>
    <n v="0"/>
    <n v="0"/>
    <n v="0"/>
    <n v="0"/>
    <n v="0"/>
    <n v="0"/>
    <n v="0"/>
    <n v="0"/>
    <n v="40632975"/>
    <n v="0"/>
    <n v="0"/>
    <n v="0"/>
    <n v="0"/>
    <n v="0"/>
    <n v="0"/>
    <n v="0"/>
    <n v="103277754"/>
    <n v="76.680000000000007"/>
    <n v="1022.22"/>
    <n v="82534.679999999993"/>
    <n v="76745.88"/>
    <n v="-4859.7299999999996"/>
    <n v="-928.8"/>
    <n v="2364.9299999999998"/>
    <n v="992.25"/>
    <n v="3356.91"/>
    <n v="4.1803999999999997"/>
    <n v="0"/>
    <n v="4850173.62"/>
    <n v="6214184005"/>
    <n v="488334.15"/>
    <n v="6219565713"/>
    <n v="0"/>
    <n v="9893286"/>
    <n v="12960675"/>
    <s v="67.5"/>
    <s v="0.6210000000000002"/>
    <n v="1.43312111999999E+16"/>
    <n v="4139019000000000"/>
    <n v="4065981354000000"/>
    <n v="4304549274569990"/>
    <n v="8973316549799990"/>
    <s v="20665746335.88"/>
    <n v="3.39842742733799E+16"/>
    <n v="7900204740659990"/>
    <n v="1.08E+16"/>
    <n v="1.00007999999999E+16"/>
    <n v="2425498.58"/>
  </r>
  <r>
    <x v="264"/>
    <s v="MA"/>
    <x v="0"/>
    <n v="2.2705000000000002"/>
    <n v="195954192.37"/>
    <n v="3550013.3200000003"/>
    <n v="403898875"/>
    <n v="61696141.030000001"/>
    <n v="117409632.21000001"/>
    <n v="7965059.2999999989"/>
    <n v="8800958"/>
    <n v="6562486"/>
    <n v="38987846"/>
    <n v="48441796"/>
    <n v="58571691"/>
    <n v="7096869"/>
    <n v="65807134"/>
    <n v="854525"/>
    <n v="20284451"/>
    <n v="128112171"/>
    <n v="25630247"/>
    <n v="854525"/>
    <n v="20284451"/>
    <n v="128112171"/>
    <n v="25630247"/>
    <n v="3549659"/>
    <n v="28.411340093900002"/>
    <n v="147.27000000000001"/>
    <n v="20745602464"/>
    <n v="19035573348"/>
    <n v="213093215"/>
    <n v="398962688"/>
    <n v="678"/>
    <n v="837028907000"/>
    <n v="8.9"/>
    <n v="0.27"/>
    <n v="863.74111111111097"/>
    <n v="697.72149999999999"/>
    <n v="640.72095238095199"/>
    <n v="789.15120000000002"/>
    <n v="7.0317424812412304"/>
    <n v="1.35"/>
    <n v="27.199200000000001"/>
    <n v="-81"/>
    <n v="38.61"/>
    <n v="6923.34"/>
    <n v="28069470"/>
    <n v="13681419.210000001"/>
    <n v="5231417621"/>
    <n v="377710.83"/>
    <n v="270243"/>
    <n v="11800000000000"/>
    <n v="1199821194"/>
    <n v="1049978214"/>
    <n v="1029.550403"/>
    <n v="0"/>
    <n v="0"/>
    <n v="0"/>
    <n v="0"/>
    <n v="0"/>
    <n v="0"/>
    <n v="0"/>
    <n v="0"/>
    <n v="0"/>
    <n v="48645927"/>
    <n v="0"/>
    <n v="0"/>
    <n v="0"/>
    <n v="0"/>
    <n v="0"/>
    <n v="0"/>
    <n v="0"/>
    <n v="101197053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74035659.959999993"/>
    <n v="6553518279"/>
    <n v="197678.07"/>
    <n v="6627751617"/>
    <n v="0"/>
    <n v="10358145"/>
    <n v="16920090"/>
    <s v="67.5"/>
    <s v="0.6210000000000002"/>
    <n v="1.43312111999999E+16"/>
    <s v="40101.75"/>
    <n v="3939426197999990"/>
    <n v="4.1705686190699904E+16"/>
    <n v="8694018821969990"/>
    <n v="2.002251749616E+16"/>
    <n v="3292650142776000"/>
    <n v="7654308006780000"/>
    <n v="1.08E+16"/>
    <n v="1.00007999999999E+16"/>
    <n v="9093.01"/>
  </r>
  <r>
    <x v="265"/>
    <s v="MA"/>
    <x v="1"/>
    <n v="2.2705000000000002"/>
    <n v="195954192.37"/>
    <n v="3550013.3200000003"/>
    <n v="403898875"/>
    <n v="61696141.030000001"/>
    <n v="117409632.21000001"/>
    <n v="7965059.2999999989"/>
    <n v="8800958"/>
    <n v="6562486"/>
    <n v="38987846"/>
    <n v="48441796"/>
    <n v="58571691"/>
    <n v="7096869"/>
    <n v="65807134"/>
    <n v="854525"/>
    <n v="20284451"/>
    <n v="128112171"/>
    <n v="25630247"/>
    <n v="854525"/>
    <n v="20284451"/>
    <n v="128112171"/>
    <n v="25630247"/>
    <n v="3549659"/>
    <n v="28.411340093900002"/>
    <n v="147.27000000000001"/>
    <n v="20745602464"/>
    <n v="19035573348"/>
    <n v="213093215"/>
    <n v="398962688"/>
    <n v="678"/>
    <n v="837028907000"/>
    <n v="8.9"/>
    <n v="0.27"/>
    <n v="863.74111111111097"/>
    <n v="697.72149999999999"/>
    <n v="640.72095238095199"/>
    <n v="789.15120000000002"/>
    <n v="7.0317424812412304"/>
    <n v="1.35"/>
    <n v="27.199200000000001"/>
    <n v="-81"/>
    <n v="38.61"/>
    <n v="6923.34"/>
    <n v="28069470"/>
    <n v="13681419.210000001"/>
    <n v="5231417621"/>
    <n v="377710.83"/>
    <n v="270243"/>
    <n v="11800000000000"/>
    <n v="1199821194"/>
    <n v="1049978214"/>
    <n v="1029.550403"/>
    <n v="0"/>
    <n v="0"/>
    <n v="0"/>
    <n v="0"/>
    <n v="0"/>
    <n v="0"/>
    <n v="0"/>
    <n v="0"/>
    <n v="0"/>
    <n v="48645927"/>
    <n v="0"/>
    <n v="0"/>
    <n v="0"/>
    <n v="0"/>
    <n v="0"/>
    <n v="0"/>
    <n v="0"/>
    <n v="101197053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74035659.959999993"/>
    <n v="6553518279"/>
    <n v="197678.07"/>
    <n v="6627751617"/>
    <n v="0"/>
    <n v="10358145"/>
    <n v="16920090"/>
    <s v="67.5"/>
    <s v="0.6210000000000002"/>
    <n v="1.43312111999999E+16"/>
    <s v="40101.75"/>
    <n v="3939426197999990"/>
    <n v="4.1705686190699904E+16"/>
    <n v="8694018821969990"/>
    <n v="2.002251749616E+16"/>
    <n v="3292650142776000"/>
    <n v="7654308006780000"/>
    <n v="1.08E+16"/>
    <n v="1.00007999999999E+16"/>
    <n v="488659.45"/>
  </r>
  <r>
    <x v="266"/>
    <s v="MA"/>
    <x v="2"/>
    <n v="2.2705000000000002"/>
    <n v="195954192.37"/>
    <n v="3550013.3200000003"/>
    <n v="403898875"/>
    <n v="61696141.030000001"/>
    <n v="117409632.21000001"/>
    <n v="7965059.2999999989"/>
    <n v="8800958"/>
    <n v="6562486"/>
    <n v="38987846"/>
    <n v="48441796"/>
    <n v="58571691"/>
    <n v="7096869"/>
    <n v="65807134"/>
    <n v="854525"/>
    <n v="20284451"/>
    <n v="128112171"/>
    <n v="25630247"/>
    <n v="854525"/>
    <n v="20284451"/>
    <n v="128112171"/>
    <n v="25630247"/>
    <n v="3549659"/>
    <n v="28.411340093900002"/>
    <n v="147.27000000000001"/>
    <n v="20745602464"/>
    <n v="19035573348"/>
    <n v="213093215"/>
    <n v="398962688"/>
    <n v="678"/>
    <n v="837028907000"/>
    <n v="8.9"/>
    <n v="0.27"/>
    <n v="863.74111111111097"/>
    <n v="697.72149999999999"/>
    <n v="640.72095238095199"/>
    <n v="789.15120000000002"/>
    <n v="7.0317424812412304"/>
    <n v="1.35"/>
    <n v="27.199200000000001"/>
    <n v="-81"/>
    <n v="38.61"/>
    <n v="6923.34"/>
    <n v="28069470"/>
    <n v="13681419.210000001"/>
    <n v="5231417621"/>
    <n v="377710.83"/>
    <n v="270243"/>
    <n v="11800000000000"/>
    <n v="1199821194"/>
    <n v="1049978214"/>
    <n v="1029.550403"/>
    <n v="0"/>
    <n v="0"/>
    <n v="0"/>
    <n v="0"/>
    <n v="0"/>
    <n v="0"/>
    <n v="0"/>
    <n v="0"/>
    <n v="0"/>
    <n v="48645927"/>
    <n v="0"/>
    <n v="0"/>
    <n v="0"/>
    <n v="0"/>
    <n v="0"/>
    <n v="0"/>
    <n v="0"/>
    <n v="101197053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74035659.959999993"/>
    <n v="6553518279"/>
    <n v="197678.07"/>
    <n v="6627751617"/>
    <n v="0"/>
    <n v="10358145"/>
    <n v="16920090"/>
    <s v="67.5"/>
    <s v="0.6210000000000002"/>
    <n v="1.43312111999999E+16"/>
    <s v="40101.75"/>
    <n v="3939426197999990"/>
    <n v="4.1705686190699904E+16"/>
    <n v="8694018821969990"/>
    <n v="2.002251749616E+16"/>
    <n v="3292650142776000"/>
    <n v="7654308006780000"/>
    <n v="1.08E+16"/>
    <n v="1.00007999999999E+16"/>
    <n v="24292153.57"/>
  </r>
  <r>
    <x v="267"/>
    <s v="MA"/>
    <x v="3"/>
    <n v="2.2705000000000002"/>
    <n v="195954192.37"/>
    <n v="3550013.3200000003"/>
    <n v="403898875"/>
    <n v="61696141.030000001"/>
    <n v="117409632.21000001"/>
    <n v="7965059.2999999989"/>
    <n v="8800958"/>
    <n v="6562486"/>
    <n v="38987846"/>
    <n v="48441796"/>
    <n v="58571691"/>
    <n v="7096869"/>
    <n v="65807134"/>
    <n v="854525"/>
    <n v="20284451"/>
    <n v="128112171"/>
    <n v="25630247"/>
    <n v="854525"/>
    <n v="20284451"/>
    <n v="128112171"/>
    <n v="25630247"/>
    <n v="3549659"/>
    <n v="28.411340093900002"/>
    <n v="147.27000000000001"/>
    <n v="20745602464"/>
    <n v="19035573348"/>
    <n v="213093215"/>
    <n v="398962688"/>
    <n v="678"/>
    <n v="837028907000"/>
    <n v="8.9"/>
    <n v="0.27"/>
    <n v="863.74111111111097"/>
    <n v="697.72149999999999"/>
    <n v="640.72095238095199"/>
    <n v="789.15120000000002"/>
    <n v="7.0317424812412304"/>
    <n v="1.35"/>
    <n v="27.199200000000001"/>
    <n v="-81"/>
    <n v="38.61"/>
    <n v="6923.34"/>
    <n v="28069470"/>
    <n v="13681419.210000001"/>
    <n v="5231417621"/>
    <n v="377710.83"/>
    <n v="270243"/>
    <n v="11800000000000"/>
    <n v="1199821194"/>
    <n v="1049978214"/>
    <n v="1029.550403"/>
    <n v="0"/>
    <n v="0"/>
    <n v="0"/>
    <n v="0"/>
    <n v="0"/>
    <n v="0"/>
    <n v="0"/>
    <n v="0"/>
    <n v="0"/>
    <n v="48645927"/>
    <n v="0"/>
    <n v="0"/>
    <n v="0"/>
    <n v="0"/>
    <n v="0"/>
    <n v="0"/>
    <n v="0"/>
    <n v="101197053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74035659.959999993"/>
    <n v="6553518279"/>
    <n v="197678.07"/>
    <n v="6627751617"/>
    <n v="0"/>
    <n v="10358145"/>
    <n v="16920090"/>
    <s v="67.5"/>
    <s v="0.6210000000000002"/>
    <n v="1.43312111999999E+16"/>
    <s v="40101.75"/>
    <n v="3939426197999990"/>
    <n v="4.1705686190699904E+16"/>
    <n v="8694018821969990"/>
    <n v="2.002251749616E+16"/>
    <n v="3292650142776000"/>
    <n v="7654308006780000"/>
    <n v="1.08E+16"/>
    <n v="1.00007999999999E+16"/>
    <n v="37802279.950000003"/>
  </r>
  <r>
    <x v="268"/>
    <s v="MA"/>
    <x v="4"/>
    <n v="2.2705000000000002"/>
    <n v="195954192.37"/>
    <n v="3550013.3200000003"/>
    <n v="403898875"/>
    <n v="61696141.030000001"/>
    <n v="117409632.21000001"/>
    <n v="7965059.2999999989"/>
    <n v="8800958"/>
    <n v="6562486"/>
    <n v="38987846"/>
    <n v="48441796"/>
    <n v="58571691"/>
    <n v="7096869"/>
    <n v="65807134"/>
    <n v="854525"/>
    <n v="20284451"/>
    <n v="128112171"/>
    <n v="25630247"/>
    <n v="854525"/>
    <n v="20284451"/>
    <n v="128112171"/>
    <n v="25630247"/>
    <n v="3549659"/>
    <n v="28.411340093900002"/>
    <n v="147.27000000000001"/>
    <n v="20745602464"/>
    <n v="19035573348"/>
    <n v="213093215"/>
    <n v="398962688"/>
    <n v="678"/>
    <n v="837028907000"/>
    <n v="8.9"/>
    <n v="0.27"/>
    <n v="863.74111111111097"/>
    <n v="697.72149999999999"/>
    <n v="640.72095238095199"/>
    <n v="789.15120000000002"/>
    <n v="7.0317424812412304"/>
    <n v="1.35"/>
    <n v="27.199200000000001"/>
    <n v="-81"/>
    <n v="38.61"/>
    <n v="6923.34"/>
    <n v="28069470"/>
    <n v="13681419.210000001"/>
    <n v="5231417621"/>
    <n v="377710.83"/>
    <n v="270243"/>
    <n v="11800000000000"/>
    <n v="1199821194"/>
    <n v="1049978214"/>
    <n v="1029.550403"/>
    <n v="0"/>
    <n v="0"/>
    <n v="0"/>
    <n v="0"/>
    <n v="0"/>
    <n v="0"/>
    <n v="0"/>
    <n v="0"/>
    <n v="0"/>
    <n v="48645927"/>
    <n v="0"/>
    <n v="0"/>
    <n v="0"/>
    <n v="0"/>
    <n v="0"/>
    <n v="0"/>
    <n v="0"/>
    <n v="101197053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74035659.959999993"/>
    <n v="6553518279"/>
    <n v="197678.07"/>
    <n v="6627751617"/>
    <n v="0"/>
    <n v="10358145"/>
    <n v="16920090"/>
    <s v="67.5"/>
    <s v="0.6210000000000002"/>
    <n v="1.43312111999999E+16"/>
    <s v="40101.75"/>
    <n v="3939426197999990"/>
    <n v="4.1705686190699904E+16"/>
    <n v="8694018821969990"/>
    <n v="2.002251749616E+16"/>
    <n v="3292650142776000"/>
    <n v="7654308006780000"/>
    <n v="1.08E+16"/>
    <n v="1.00007999999999E+16"/>
    <n v="125020357.7"/>
  </r>
  <r>
    <x v="269"/>
    <s v="MA"/>
    <x v="5"/>
    <n v="2.2705000000000002"/>
    <n v="195954192.37"/>
    <n v="3550013.3200000003"/>
    <n v="403898875"/>
    <n v="61696141.030000001"/>
    <n v="117409632.21000001"/>
    <n v="7965059.2999999989"/>
    <n v="8800958"/>
    <n v="6562486"/>
    <n v="38987846"/>
    <n v="48441796"/>
    <n v="58571691"/>
    <n v="7096869"/>
    <n v="65807134"/>
    <n v="854525"/>
    <n v="20284451"/>
    <n v="128112171"/>
    <n v="25630247"/>
    <n v="854525"/>
    <n v="20284451"/>
    <n v="128112171"/>
    <n v="25630247"/>
    <n v="3549659"/>
    <n v="28.411340093900002"/>
    <n v="147.27000000000001"/>
    <n v="20745602464"/>
    <n v="19035573348"/>
    <n v="213093215"/>
    <n v="398962688"/>
    <n v="678"/>
    <n v="837028907000"/>
    <n v="8.9"/>
    <n v="0.27"/>
    <n v="863.74111111111097"/>
    <n v="697.72149999999999"/>
    <n v="640.72095238095199"/>
    <n v="789.15120000000002"/>
    <n v="7.0317424812412304"/>
    <n v="1.35"/>
    <n v="27.199200000000001"/>
    <n v="-81"/>
    <n v="38.61"/>
    <n v="6923.34"/>
    <n v="28069470"/>
    <n v="13681419.210000001"/>
    <n v="5231417621"/>
    <n v="377710.83"/>
    <n v="270243"/>
    <n v="11800000000000"/>
    <n v="1199821194"/>
    <n v="1049978214"/>
    <n v="1029.550403"/>
    <n v="0"/>
    <n v="0"/>
    <n v="0"/>
    <n v="0"/>
    <n v="0"/>
    <n v="0"/>
    <n v="0"/>
    <n v="0"/>
    <n v="0"/>
    <n v="48645927"/>
    <n v="0"/>
    <n v="0"/>
    <n v="0"/>
    <n v="0"/>
    <n v="0"/>
    <n v="0"/>
    <n v="0"/>
    <n v="101197053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74035659.959999993"/>
    <n v="6553518279"/>
    <n v="197678.07"/>
    <n v="6627751617"/>
    <n v="0"/>
    <n v="10358145"/>
    <n v="16920090"/>
    <s v="67.5"/>
    <s v="0.6210000000000002"/>
    <n v="1.43312111999999E+16"/>
    <s v="40101.75"/>
    <n v="3939426197999990"/>
    <n v="4.1705686190699904E+16"/>
    <n v="8694018821969990"/>
    <n v="2.002251749616E+16"/>
    <n v="3292650142776000"/>
    <n v="7654308006780000"/>
    <n v="1.08E+16"/>
    <n v="1.00007999999999E+16"/>
    <n v="2301818.4500000002"/>
  </r>
  <r>
    <x v="270"/>
    <s v="MA"/>
    <x v="0"/>
    <n v="2.1886000000000001"/>
    <n v="192574301.99999997"/>
    <n v="431592.70999999996"/>
    <n v="364972896"/>
    <n v="56151058.32"/>
    <n v="89181706.049999997"/>
    <n v="8367449.0100000007"/>
    <n v="7633384"/>
    <n v="5999909"/>
    <n v="39163357"/>
    <n v="46223134"/>
    <n v="54918314"/>
    <n v="5724496"/>
    <n v="59348233"/>
    <n v="1077150"/>
    <n v="23141302"/>
    <n v="103428214"/>
    <n v="25517194"/>
    <n v="1077150"/>
    <n v="23141302"/>
    <n v="103428214"/>
    <n v="25517194"/>
    <n v="431593"/>
    <n v="26.253209445100001"/>
    <n v="151.9"/>
    <n v="20636722332"/>
    <n v="23201590344"/>
    <n v="219579675"/>
    <n v="620315024"/>
    <n v="678"/>
    <n v="797755643000"/>
    <n v="9.25"/>
    <n v="0.61"/>
    <n v="866.33777777777698"/>
    <n v="702.44550000000004"/>
    <n v="646.33000000000004"/>
    <n v="792.87959999999998"/>
    <n v="6.7936469175747503"/>
    <n v="1.5699000000000001"/>
    <n v="0.28999999999999998"/>
    <n v="-83.7"/>
    <n v="35.1"/>
    <n v="6464.88"/>
    <n v="28069470"/>
    <n v="9698869.5299999993"/>
    <n v="5552587490"/>
    <n v="594549.44999999995"/>
    <n v="284931"/>
    <n v="12600000000000"/>
    <n v="2573236593"/>
    <n v="2454209199"/>
    <n v="1029.550403"/>
    <n v="0"/>
    <n v="0"/>
    <n v="0"/>
    <n v="0"/>
    <n v="0"/>
    <n v="0"/>
    <n v="0"/>
    <n v="0"/>
    <n v="0"/>
    <n v="40241313"/>
    <n v="0"/>
    <n v="0"/>
    <n v="0"/>
    <n v="0"/>
    <n v="0"/>
    <n v="0"/>
    <n v="0"/>
    <n v="78786081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4113421.92"/>
    <n v="5565678834"/>
    <n v="114429.78"/>
    <n v="5570172785"/>
    <n v="0"/>
    <n v="10905246"/>
    <n v="15701256"/>
    <s v="67.5"/>
    <s v="0.6210000000000002"/>
    <n v="1.43312111999999E+16"/>
    <n v="42606"/>
    <s v="41854282.74"/>
    <n v="4431004656659990"/>
    <n v="9236927000610000"/>
    <n v="2.12728470304499E+16"/>
    <n v="3498263533808990"/>
    <n v="8132290226909990"/>
    <n v="1.08E+16"/>
    <n v="1.00007999999999E+16"/>
    <n v="14313.17"/>
  </r>
  <r>
    <x v="271"/>
    <s v="MA"/>
    <x v="1"/>
    <n v="2.1886000000000001"/>
    <n v="192574301.99999997"/>
    <n v="431592.70999999996"/>
    <n v="364972896"/>
    <n v="56151058.32"/>
    <n v="89181706.049999997"/>
    <n v="8367449.0100000007"/>
    <n v="7633384"/>
    <n v="5999909"/>
    <n v="39163357"/>
    <n v="46223134"/>
    <n v="54918314"/>
    <n v="5724496"/>
    <n v="59348233"/>
    <n v="1077150"/>
    <n v="23141302"/>
    <n v="103428214"/>
    <n v="25517194"/>
    <n v="1077150"/>
    <n v="23141302"/>
    <n v="103428214"/>
    <n v="25517194"/>
    <n v="431593"/>
    <n v="26.253209445100001"/>
    <n v="151.9"/>
    <n v="20636722332"/>
    <n v="23201590344"/>
    <n v="219579675"/>
    <n v="620315024"/>
    <n v="678"/>
    <n v="797755643000"/>
    <n v="9.25"/>
    <n v="0.61"/>
    <n v="866.33777777777698"/>
    <n v="702.44550000000004"/>
    <n v="646.33000000000004"/>
    <n v="792.87959999999998"/>
    <n v="6.7936469175747503"/>
    <n v="1.5699000000000001"/>
    <n v="0.28999999999999998"/>
    <n v="-83.7"/>
    <n v="35.1"/>
    <n v="6464.88"/>
    <n v="28069470"/>
    <n v="9698869.5299999993"/>
    <n v="5552587490"/>
    <n v="594549.44999999995"/>
    <n v="284931"/>
    <n v="12600000000000"/>
    <n v="2573236593"/>
    <n v="2454209199"/>
    <n v="1029.550403"/>
    <n v="0"/>
    <n v="0"/>
    <n v="0"/>
    <n v="0"/>
    <n v="0"/>
    <n v="0"/>
    <n v="0"/>
    <n v="0"/>
    <n v="0"/>
    <n v="40241313"/>
    <n v="0"/>
    <n v="0"/>
    <n v="0"/>
    <n v="0"/>
    <n v="0"/>
    <n v="0"/>
    <n v="0"/>
    <n v="78786081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4113421.92"/>
    <n v="5565678834"/>
    <n v="114429.78"/>
    <n v="5570172785"/>
    <n v="0"/>
    <n v="10905246"/>
    <n v="15701256"/>
    <s v="67.5"/>
    <s v="0.6210000000000002"/>
    <n v="1.43312111999999E+16"/>
    <n v="42606"/>
    <s v="41854282.74"/>
    <n v="4431004656659990"/>
    <n v="9236927000610000"/>
    <n v="2.12728470304499E+16"/>
    <n v="3498263533808990"/>
    <n v="8132290226909990"/>
    <n v="1.08E+16"/>
    <n v="1.00007999999999E+16"/>
    <n v="524624.67000000004"/>
  </r>
  <r>
    <x v="272"/>
    <s v="MA"/>
    <x v="2"/>
    <n v="2.1886000000000001"/>
    <n v="192574301.99999997"/>
    <n v="431592.70999999996"/>
    <n v="364972896"/>
    <n v="56151058.32"/>
    <n v="89181706.049999997"/>
    <n v="8367449.0100000007"/>
    <n v="7633384"/>
    <n v="5999909"/>
    <n v="39163357"/>
    <n v="46223134"/>
    <n v="54918314"/>
    <n v="5724496"/>
    <n v="59348233"/>
    <n v="1077150"/>
    <n v="23141302"/>
    <n v="103428214"/>
    <n v="25517194"/>
    <n v="1077150"/>
    <n v="23141302"/>
    <n v="103428214"/>
    <n v="25517194"/>
    <n v="431593"/>
    <n v="26.253209445100001"/>
    <n v="151.9"/>
    <n v="20636722332"/>
    <n v="23201590344"/>
    <n v="219579675"/>
    <n v="620315024"/>
    <n v="678"/>
    <n v="797755643000"/>
    <n v="9.25"/>
    <n v="0.61"/>
    <n v="866.33777777777698"/>
    <n v="702.44550000000004"/>
    <n v="646.33000000000004"/>
    <n v="792.87959999999998"/>
    <n v="6.7936469175747503"/>
    <n v="1.5699000000000001"/>
    <n v="0.28999999999999998"/>
    <n v="-83.7"/>
    <n v="35.1"/>
    <n v="6464.88"/>
    <n v="28069470"/>
    <n v="9698869.5299999993"/>
    <n v="5552587490"/>
    <n v="594549.44999999995"/>
    <n v="284931"/>
    <n v="12600000000000"/>
    <n v="2573236593"/>
    <n v="2454209199"/>
    <n v="1029.550403"/>
    <n v="0"/>
    <n v="0"/>
    <n v="0"/>
    <n v="0"/>
    <n v="0"/>
    <n v="0"/>
    <n v="0"/>
    <n v="0"/>
    <n v="0"/>
    <n v="40241313"/>
    <n v="0"/>
    <n v="0"/>
    <n v="0"/>
    <n v="0"/>
    <n v="0"/>
    <n v="0"/>
    <n v="0"/>
    <n v="78786081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4113421.92"/>
    <n v="5565678834"/>
    <n v="114429.78"/>
    <n v="5570172785"/>
    <n v="0"/>
    <n v="10905246"/>
    <n v="15701256"/>
    <s v="67.5"/>
    <s v="0.6210000000000002"/>
    <n v="1.43312111999999E+16"/>
    <n v="42606"/>
    <s v="41854282.74"/>
    <n v="4431004656659990"/>
    <n v="9236927000610000"/>
    <n v="2.12728470304499E+16"/>
    <n v="3498263533808990"/>
    <n v="8132290226909990"/>
    <n v="1.08E+16"/>
    <n v="1.00007999999999E+16"/>
    <n v="24292526.730000004"/>
  </r>
  <r>
    <x v="273"/>
    <s v="MA"/>
    <x v="3"/>
    <n v="2.1886000000000001"/>
    <n v="192574301.99999997"/>
    <n v="431592.70999999996"/>
    <n v="364972896"/>
    <n v="56151058.32"/>
    <n v="89181706.049999997"/>
    <n v="8367449.0100000007"/>
    <n v="7633384"/>
    <n v="5999909"/>
    <n v="39163357"/>
    <n v="46223134"/>
    <n v="54918314"/>
    <n v="5724496"/>
    <n v="59348233"/>
    <n v="1077150"/>
    <n v="23141302"/>
    <n v="103428214"/>
    <n v="25517194"/>
    <n v="1077150"/>
    <n v="23141302"/>
    <n v="103428214"/>
    <n v="25517194"/>
    <n v="431593"/>
    <n v="26.253209445100001"/>
    <n v="151.9"/>
    <n v="20636722332"/>
    <n v="23201590344"/>
    <n v="219579675"/>
    <n v="620315024"/>
    <n v="678"/>
    <n v="797755643000"/>
    <n v="9.25"/>
    <n v="0.61"/>
    <n v="866.33777777777698"/>
    <n v="702.44550000000004"/>
    <n v="646.33000000000004"/>
    <n v="792.87959999999998"/>
    <n v="6.7936469175747503"/>
    <n v="1.5699000000000001"/>
    <n v="0.28999999999999998"/>
    <n v="-83.7"/>
    <n v="35.1"/>
    <n v="6464.88"/>
    <n v="28069470"/>
    <n v="9698869.5299999993"/>
    <n v="5552587490"/>
    <n v="594549.44999999995"/>
    <n v="284931"/>
    <n v="12600000000000"/>
    <n v="2573236593"/>
    <n v="2454209199"/>
    <n v="1029.550403"/>
    <n v="0"/>
    <n v="0"/>
    <n v="0"/>
    <n v="0"/>
    <n v="0"/>
    <n v="0"/>
    <n v="0"/>
    <n v="0"/>
    <n v="0"/>
    <n v="40241313"/>
    <n v="0"/>
    <n v="0"/>
    <n v="0"/>
    <n v="0"/>
    <n v="0"/>
    <n v="0"/>
    <n v="0"/>
    <n v="78786081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4113421.92"/>
    <n v="5565678834"/>
    <n v="114429.78"/>
    <n v="5570172785"/>
    <n v="0"/>
    <n v="10905246"/>
    <n v="15701256"/>
    <s v="67.5"/>
    <s v="0.6210000000000002"/>
    <n v="1.43312111999999E+16"/>
    <n v="42606"/>
    <s v="41854282.74"/>
    <n v="4431004656659990"/>
    <n v="9236927000610000"/>
    <n v="2.12728470304499E+16"/>
    <n v="3498263533808990"/>
    <n v="8132290226909990"/>
    <n v="1.08E+16"/>
    <n v="1.00007999999999E+16"/>
    <n v="32223449.640000001"/>
  </r>
  <r>
    <x v="274"/>
    <s v="MA"/>
    <x v="4"/>
    <n v="2.1886000000000001"/>
    <n v="192574301.99999997"/>
    <n v="431592.70999999996"/>
    <n v="364972896"/>
    <n v="56151058.32"/>
    <n v="89181706.049999997"/>
    <n v="8367449.0100000007"/>
    <n v="7633384"/>
    <n v="5999909"/>
    <n v="39163357"/>
    <n v="46223134"/>
    <n v="54918314"/>
    <n v="5724496"/>
    <n v="59348233"/>
    <n v="1077150"/>
    <n v="23141302"/>
    <n v="103428214"/>
    <n v="25517194"/>
    <n v="1077150"/>
    <n v="23141302"/>
    <n v="103428214"/>
    <n v="25517194"/>
    <n v="431593"/>
    <n v="26.253209445100001"/>
    <n v="151.9"/>
    <n v="20636722332"/>
    <n v="23201590344"/>
    <n v="219579675"/>
    <n v="620315024"/>
    <n v="678"/>
    <n v="797755643000"/>
    <n v="9.25"/>
    <n v="0.61"/>
    <n v="866.33777777777698"/>
    <n v="702.44550000000004"/>
    <n v="646.33000000000004"/>
    <n v="792.87959999999998"/>
    <n v="6.7936469175747503"/>
    <n v="1.5699000000000001"/>
    <n v="0.28999999999999998"/>
    <n v="-83.7"/>
    <n v="35.1"/>
    <n v="6464.88"/>
    <n v="28069470"/>
    <n v="9698869.5299999993"/>
    <n v="5552587490"/>
    <n v="594549.44999999995"/>
    <n v="284931"/>
    <n v="12600000000000"/>
    <n v="2573236593"/>
    <n v="2454209199"/>
    <n v="1029.550403"/>
    <n v="0"/>
    <n v="0"/>
    <n v="0"/>
    <n v="0"/>
    <n v="0"/>
    <n v="0"/>
    <n v="0"/>
    <n v="0"/>
    <n v="0"/>
    <n v="40241313"/>
    <n v="0"/>
    <n v="0"/>
    <n v="0"/>
    <n v="0"/>
    <n v="0"/>
    <n v="0"/>
    <n v="0"/>
    <n v="78786081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4113421.92"/>
    <n v="5565678834"/>
    <n v="114429.78"/>
    <n v="5570172785"/>
    <n v="0"/>
    <n v="10905246"/>
    <n v="15701256"/>
    <s v="67.5"/>
    <s v="0.6210000000000002"/>
    <n v="1.43312111999999E+16"/>
    <n v="42606"/>
    <s v="41854282.74"/>
    <n v="4431004656659990"/>
    <n v="9236927000610000"/>
    <n v="2.12728470304499E+16"/>
    <n v="3498263533808990"/>
    <n v="8132290226909990"/>
    <n v="1.08E+16"/>
    <n v="1.00007999999999E+16"/>
    <n v="166863941.5"/>
  </r>
  <r>
    <x v="275"/>
    <s v="MA"/>
    <x v="5"/>
    <n v="2.1886000000000001"/>
    <n v="192574301.99999997"/>
    <n v="431592.70999999996"/>
    <n v="364972896"/>
    <n v="56151058.32"/>
    <n v="89181706.049999997"/>
    <n v="8367449.0100000007"/>
    <n v="7633384"/>
    <n v="5999909"/>
    <n v="39163357"/>
    <n v="46223134"/>
    <n v="54918314"/>
    <n v="5724496"/>
    <n v="59348233"/>
    <n v="1077150"/>
    <n v="23141302"/>
    <n v="103428214"/>
    <n v="25517194"/>
    <n v="1077150"/>
    <n v="23141302"/>
    <n v="103428214"/>
    <n v="25517194"/>
    <n v="431593"/>
    <n v="26.253209445100001"/>
    <n v="151.9"/>
    <n v="20636722332"/>
    <n v="23201590344"/>
    <n v="219579675"/>
    <n v="620315024"/>
    <n v="678"/>
    <n v="797755643000"/>
    <n v="9.25"/>
    <n v="0.61"/>
    <n v="866.33777777777698"/>
    <n v="702.44550000000004"/>
    <n v="646.33000000000004"/>
    <n v="792.87959999999998"/>
    <n v="6.7936469175747503"/>
    <n v="1.5699000000000001"/>
    <n v="0.28999999999999998"/>
    <n v="-83.7"/>
    <n v="35.1"/>
    <n v="6464.88"/>
    <n v="28069470"/>
    <n v="9698869.5299999993"/>
    <n v="5552587490"/>
    <n v="594549.44999999995"/>
    <n v="284931"/>
    <n v="12600000000000"/>
    <n v="2573236593"/>
    <n v="2454209199"/>
    <n v="1029.550403"/>
    <n v="0"/>
    <n v="0"/>
    <n v="0"/>
    <n v="0"/>
    <n v="0"/>
    <n v="0"/>
    <n v="0"/>
    <n v="0"/>
    <n v="0"/>
    <n v="40241313"/>
    <n v="0"/>
    <n v="0"/>
    <n v="0"/>
    <n v="0"/>
    <n v="0"/>
    <n v="0"/>
    <n v="0"/>
    <n v="78786081"/>
    <n v="76.41"/>
    <n v="1022.22"/>
    <n v="82534.679999999993"/>
    <n v="76745.88"/>
    <n v="-4859.7299999999996"/>
    <n v="-928.8"/>
    <n v="2364.9299999999998"/>
    <n v="992.25"/>
    <n v="3356.91"/>
    <n v="4.1803999999999997"/>
    <n v="0"/>
    <n v="4113421.92"/>
    <n v="5565678834"/>
    <n v="114429.78"/>
    <n v="5570172785"/>
    <n v="0"/>
    <n v="10905246"/>
    <n v="15701256"/>
    <s v="67.5"/>
    <s v="0.6210000000000002"/>
    <n v="1.43312111999999E+16"/>
    <n v="42606"/>
    <s v="41854282.74"/>
    <n v="4431004656659990"/>
    <n v="9236927000610000"/>
    <n v="2.12728470304499E+16"/>
    <n v="3498263533808990"/>
    <n v="8132290226909990"/>
    <n v="1.08E+16"/>
    <n v="1.00007999999999E+16"/>
    <n v="1728936.31"/>
  </r>
  <r>
    <x v="276"/>
    <s v="MA"/>
    <x v="0"/>
    <n v="2.2953999999999999"/>
    <n v="196880741.47999996"/>
    <n v="465972.51"/>
    <n v="401678095"/>
    <n v="65332926.220000006"/>
    <n v="112580341.85000002"/>
    <n v="8236175.54"/>
    <n v="6303664"/>
    <n v="6773709"/>
    <n v="39281134"/>
    <n v="46188819"/>
    <n v="63197367"/>
    <n v="6336206"/>
    <n v="59985944"/>
    <n v="1257373"/>
    <n v="21867068"/>
    <n v="126374847"/>
    <n v="29949670"/>
    <n v="1257373"/>
    <n v="21867068"/>
    <n v="126374847"/>
    <n v="29949670"/>
    <n v="465958"/>
    <n v="28.8333434388"/>
    <n v="147.79"/>
    <n v="18918406070"/>
    <n v="19280001764"/>
    <n v="151016927"/>
    <n v="299164243"/>
    <n v="678"/>
    <n v="831875914000"/>
    <n v="9.4499999999999993"/>
    <n v="0.54"/>
    <n v="880.44111111111101"/>
    <n v="717.18049999999903"/>
    <n v="663.09809523809497"/>
    <n v="806.56"/>
    <n v="6.5657847966282397"/>
    <n v="1.54"/>
    <n v="-6.63"/>
    <n v="-72.09"/>
    <n v="52.65"/>
    <n v="6641.19"/>
    <n v="28069470"/>
    <n v="11078436.960000001"/>
    <n v="4059479733"/>
    <n v="678161.97"/>
    <n v="261954"/>
    <n v="12600000000000"/>
    <n v="2014071237"/>
    <n v="1920849093"/>
    <n v="1029.550403"/>
    <n v="0"/>
    <n v="0"/>
    <n v="0"/>
    <n v="0"/>
    <n v="0"/>
    <n v="0"/>
    <n v="0"/>
    <n v="0"/>
    <n v="0"/>
    <n v="35307171"/>
    <n v="0"/>
    <n v="0"/>
    <n v="0"/>
    <n v="0"/>
    <n v="0"/>
    <n v="0"/>
    <n v="0"/>
    <n v="57914973"/>
    <n v="76.680000000000007"/>
    <n v="2212.38"/>
    <n v="79006.59"/>
    <n v="73124.639999999999"/>
    <n v="-5867.37"/>
    <n v="-14.58"/>
    <n v="2179.98"/>
    <n v="-8013.87"/>
    <n v="-5833.89"/>
    <n v="4.1803999999999997"/>
    <n v="0"/>
    <n v="4479225.75"/>
    <n v="6342416280"/>
    <n v="255691.89"/>
    <n v="6347151198"/>
    <n v="0"/>
    <n v="9854244"/>
    <n v="14056848"/>
    <s v="67.5"/>
    <s v="0.6210000000000002"/>
    <n v="1.43312111999999E+16"/>
    <n v="4256280000000000"/>
    <n v="4181188679999990"/>
    <n v="4426516297619990"/>
    <n v="9227570511870000"/>
    <n v="2125129883022000"/>
    <n v="3494719989144000"/>
    <s v="8124052673.25"/>
    <n v="1.08E+16"/>
    <n v="1.00007999999999E+16"/>
    <n v="16326.07"/>
  </r>
  <r>
    <x v="277"/>
    <s v="MA"/>
    <x v="1"/>
    <n v="2.2953999999999999"/>
    <n v="196880741.47999996"/>
    <n v="465972.51"/>
    <n v="401678095"/>
    <n v="65332926.220000006"/>
    <n v="112580341.85000002"/>
    <n v="8236175.54"/>
    <n v="6303664"/>
    <n v="6773709"/>
    <n v="39281134"/>
    <n v="46188819"/>
    <n v="63197367"/>
    <n v="6336206"/>
    <n v="59985944"/>
    <n v="1257373"/>
    <n v="21867068"/>
    <n v="126374847"/>
    <n v="29949670"/>
    <n v="1257373"/>
    <n v="21867068"/>
    <n v="126374847"/>
    <n v="29949670"/>
    <n v="465958"/>
    <n v="28.8333434388"/>
    <n v="147.79"/>
    <n v="18918406070"/>
    <n v="19280001764"/>
    <n v="151016927"/>
    <n v="299164243"/>
    <n v="678"/>
    <n v="831875914000"/>
    <n v="9.4499999999999993"/>
    <n v="0.54"/>
    <n v="880.44111111111101"/>
    <n v="717.18049999999903"/>
    <n v="663.09809523809497"/>
    <n v="806.56"/>
    <n v="6.5657847966282397"/>
    <n v="1.54"/>
    <n v="-6.63"/>
    <n v="-72.09"/>
    <n v="52.65"/>
    <n v="6641.19"/>
    <n v="28069470"/>
    <n v="11078436.960000001"/>
    <n v="4059479733"/>
    <n v="678161.97"/>
    <n v="261954"/>
    <n v="12600000000000"/>
    <n v="2014071237"/>
    <n v="1920849093"/>
    <n v="1029.550403"/>
    <n v="0"/>
    <n v="0"/>
    <n v="0"/>
    <n v="0"/>
    <n v="0"/>
    <n v="0"/>
    <n v="0"/>
    <n v="0"/>
    <n v="0"/>
    <n v="35307171"/>
    <n v="0"/>
    <n v="0"/>
    <n v="0"/>
    <n v="0"/>
    <n v="0"/>
    <n v="0"/>
    <n v="0"/>
    <n v="57914973"/>
    <n v="76.680000000000007"/>
    <n v="2212.38"/>
    <n v="79006.59"/>
    <n v="73124.639999999999"/>
    <n v="-5867.37"/>
    <n v="-14.58"/>
    <n v="2179.98"/>
    <n v="-8013.87"/>
    <n v="-5833.89"/>
    <n v="4.1803999999999997"/>
    <n v="0"/>
    <n v="4479225.75"/>
    <n v="6342416280"/>
    <n v="255691.89"/>
    <n v="6347151198"/>
    <n v="0"/>
    <n v="9854244"/>
    <n v="14056848"/>
    <s v="67.5"/>
    <s v="0.6210000000000002"/>
    <n v="1.43312111999999E+16"/>
    <n v="4256280000000000"/>
    <n v="4181188679999990"/>
    <n v="4426516297619990"/>
    <n v="9227570511870000"/>
    <n v="2125129883022000"/>
    <n v="3494719989144000"/>
    <s v="8124052673.25"/>
    <n v="1.08E+16"/>
    <n v="1.00007999999999E+16"/>
    <n v="519808.95"/>
  </r>
  <r>
    <x v="278"/>
    <s v="MA"/>
    <x v="2"/>
    <n v="2.2953999999999999"/>
    <n v="196880741.47999996"/>
    <n v="465972.51"/>
    <n v="401678095"/>
    <n v="65332926.220000006"/>
    <n v="112580341.85000002"/>
    <n v="8236175.54"/>
    <n v="6303664"/>
    <n v="6773709"/>
    <n v="39281134"/>
    <n v="46188819"/>
    <n v="63197367"/>
    <n v="6336206"/>
    <n v="59985944"/>
    <n v="1257373"/>
    <n v="21867068"/>
    <n v="126374847"/>
    <n v="29949670"/>
    <n v="1257373"/>
    <n v="21867068"/>
    <n v="126374847"/>
    <n v="29949670"/>
    <n v="465958"/>
    <n v="28.8333434388"/>
    <n v="147.79"/>
    <n v="18918406070"/>
    <n v="19280001764"/>
    <n v="151016927"/>
    <n v="299164243"/>
    <n v="678"/>
    <n v="831875914000"/>
    <n v="9.4499999999999993"/>
    <n v="0.54"/>
    <n v="880.44111111111101"/>
    <n v="717.18049999999903"/>
    <n v="663.09809523809497"/>
    <n v="806.56"/>
    <n v="6.5657847966282397"/>
    <n v="1.54"/>
    <n v="-6.63"/>
    <n v="-72.09"/>
    <n v="52.65"/>
    <n v="6641.19"/>
    <n v="28069470"/>
    <n v="11078436.960000001"/>
    <n v="4059479733"/>
    <n v="678161.97"/>
    <n v="261954"/>
    <n v="12600000000000"/>
    <n v="2014071237"/>
    <n v="1920849093"/>
    <n v="1029.550403"/>
    <n v="0"/>
    <n v="0"/>
    <n v="0"/>
    <n v="0"/>
    <n v="0"/>
    <n v="0"/>
    <n v="0"/>
    <n v="0"/>
    <n v="0"/>
    <n v="35307171"/>
    <n v="0"/>
    <n v="0"/>
    <n v="0"/>
    <n v="0"/>
    <n v="0"/>
    <n v="0"/>
    <n v="0"/>
    <n v="57914973"/>
    <n v="76.680000000000007"/>
    <n v="2212.38"/>
    <n v="79006.59"/>
    <n v="73124.639999999999"/>
    <n v="-5867.37"/>
    <n v="-14.58"/>
    <n v="2179.98"/>
    <n v="-8013.87"/>
    <n v="-5833.89"/>
    <n v="4.1803999999999997"/>
    <n v="0"/>
    <n v="4479225.75"/>
    <n v="6342416280"/>
    <n v="255691.89"/>
    <n v="6347151198"/>
    <n v="0"/>
    <n v="9854244"/>
    <n v="14056848"/>
    <s v="67.5"/>
    <s v="0.6210000000000002"/>
    <n v="1.43312111999999E+16"/>
    <n v="4256280000000000"/>
    <n v="4181188679999990"/>
    <n v="4426516297619990"/>
    <n v="9227570511870000"/>
    <n v="2125129883022000"/>
    <n v="3494719989144000"/>
    <s v="8124052673.25"/>
    <n v="1.08E+16"/>
    <n v="1.00007999999999E+16"/>
    <n v="33790411.369999997"/>
  </r>
  <r>
    <x v="279"/>
    <s v="MA"/>
    <x v="3"/>
    <n v="2.2953999999999999"/>
    <n v="196880741.47999996"/>
    <n v="465972.51"/>
    <n v="401678095"/>
    <n v="65332926.220000006"/>
    <n v="112580341.85000002"/>
    <n v="8236175.54"/>
    <n v="6303664"/>
    <n v="6773709"/>
    <n v="39281134"/>
    <n v="46188819"/>
    <n v="63197367"/>
    <n v="6336206"/>
    <n v="59985944"/>
    <n v="1257373"/>
    <n v="21867068"/>
    <n v="126374847"/>
    <n v="29949670"/>
    <n v="1257373"/>
    <n v="21867068"/>
    <n v="126374847"/>
    <n v="29949670"/>
    <n v="465958"/>
    <n v="28.8333434388"/>
    <n v="147.79"/>
    <n v="18918406070"/>
    <n v="19280001764"/>
    <n v="151016927"/>
    <n v="299164243"/>
    <n v="678"/>
    <n v="831875914000"/>
    <n v="9.4499999999999993"/>
    <n v="0.54"/>
    <n v="880.44111111111101"/>
    <n v="717.18049999999903"/>
    <n v="663.09809523809497"/>
    <n v="806.56"/>
    <n v="6.5657847966282397"/>
    <n v="1.54"/>
    <n v="-6.63"/>
    <n v="-72.09"/>
    <n v="52.65"/>
    <n v="6641.19"/>
    <n v="28069470"/>
    <n v="11078436.960000001"/>
    <n v="4059479733"/>
    <n v="678161.97"/>
    <n v="261954"/>
    <n v="12600000000000"/>
    <n v="2014071237"/>
    <n v="1920849093"/>
    <n v="1029.550403"/>
    <n v="0"/>
    <n v="0"/>
    <n v="0"/>
    <n v="0"/>
    <n v="0"/>
    <n v="0"/>
    <n v="0"/>
    <n v="0"/>
    <n v="0"/>
    <n v="35307171"/>
    <n v="0"/>
    <n v="0"/>
    <n v="0"/>
    <n v="0"/>
    <n v="0"/>
    <n v="0"/>
    <n v="0"/>
    <n v="57914973"/>
    <n v="76.680000000000007"/>
    <n v="2212.38"/>
    <n v="79006.59"/>
    <n v="73124.639999999999"/>
    <n v="-5867.37"/>
    <n v="-14.58"/>
    <n v="2179.98"/>
    <n v="-8013.87"/>
    <n v="-5833.89"/>
    <n v="4.1803999999999997"/>
    <n v="0"/>
    <n v="4479225.75"/>
    <n v="6342416280"/>
    <n v="255691.89"/>
    <n v="6347151198"/>
    <n v="0"/>
    <n v="9854244"/>
    <n v="14056848"/>
    <s v="67.5"/>
    <s v="0.6210000000000002"/>
    <n v="1.43312111999999E+16"/>
    <n v="4256280000000000"/>
    <n v="4181188679999990"/>
    <n v="4426516297619990"/>
    <n v="9227570511870000"/>
    <n v="2125129883022000"/>
    <n v="3494719989144000"/>
    <s v="8124052673.25"/>
    <n v="1.08E+16"/>
    <n v="1.00007999999999E+16"/>
    <n v="33366814.120000001"/>
  </r>
  <r>
    <x v="280"/>
    <s v="MA"/>
    <x v="4"/>
    <n v="2.2953999999999999"/>
    <n v="196880741.47999996"/>
    <n v="465972.51"/>
    <n v="401678095"/>
    <n v="65332926.220000006"/>
    <n v="112580341.85000002"/>
    <n v="8236175.54"/>
    <n v="6303664"/>
    <n v="6773709"/>
    <n v="39281134"/>
    <n v="46188819"/>
    <n v="63197367"/>
    <n v="6336206"/>
    <n v="59985944"/>
    <n v="1257373"/>
    <n v="21867068"/>
    <n v="126374847"/>
    <n v="29949670"/>
    <n v="1257373"/>
    <n v="21867068"/>
    <n v="126374847"/>
    <n v="29949670"/>
    <n v="465958"/>
    <n v="28.8333434388"/>
    <n v="147.79"/>
    <n v="18918406070"/>
    <n v="19280001764"/>
    <n v="151016927"/>
    <n v="299164243"/>
    <n v="678"/>
    <n v="831875914000"/>
    <n v="9.4499999999999993"/>
    <n v="0.54"/>
    <n v="880.44111111111101"/>
    <n v="717.18049999999903"/>
    <n v="663.09809523809497"/>
    <n v="806.56"/>
    <n v="6.5657847966282397"/>
    <n v="1.54"/>
    <n v="-6.63"/>
    <n v="-72.09"/>
    <n v="52.65"/>
    <n v="6641.19"/>
    <n v="28069470"/>
    <n v="11078436.960000001"/>
    <n v="4059479733"/>
    <n v="678161.97"/>
    <n v="261954"/>
    <n v="12600000000000"/>
    <n v="2014071237"/>
    <n v="1920849093"/>
    <n v="1029.550403"/>
    <n v="0"/>
    <n v="0"/>
    <n v="0"/>
    <n v="0"/>
    <n v="0"/>
    <n v="0"/>
    <n v="0"/>
    <n v="0"/>
    <n v="0"/>
    <n v="35307171"/>
    <n v="0"/>
    <n v="0"/>
    <n v="0"/>
    <n v="0"/>
    <n v="0"/>
    <n v="0"/>
    <n v="0"/>
    <n v="57914973"/>
    <n v="76.680000000000007"/>
    <n v="2212.38"/>
    <n v="79006.59"/>
    <n v="73124.639999999999"/>
    <n v="-5867.37"/>
    <n v="-14.58"/>
    <n v="2179.98"/>
    <n v="-8013.87"/>
    <n v="-5833.89"/>
    <n v="4.1803999999999997"/>
    <n v="0"/>
    <n v="4479225.75"/>
    <n v="6342416280"/>
    <n v="255691.89"/>
    <n v="6347151198"/>
    <n v="0"/>
    <n v="9854244"/>
    <n v="14056848"/>
    <s v="67.5"/>
    <s v="0.6210000000000002"/>
    <n v="1.43312111999999E+16"/>
    <n v="4256280000000000"/>
    <n v="4181188679999990"/>
    <n v="4426516297619990"/>
    <n v="9227570511870000"/>
    <n v="2125129883022000"/>
    <n v="3494719989144000"/>
    <s v="8124052673.25"/>
    <n v="1.08E+16"/>
    <n v="1.00007999999999E+16"/>
    <n v="114319368.59999999"/>
  </r>
  <r>
    <x v="281"/>
    <s v="MA"/>
    <x v="5"/>
    <n v="2.2953999999999999"/>
    <n v="196880741.47999996"/>
    <n v="465972.51"/>
    <n v="401678095"/>
    <n v="65332926.220000006"/>
    <n v="112580341.85000002"/>
    <n v="8236175.54"/>
    <n v="6303664"/>
    <n v="6773709"/>
    <n v="39281134"/>
    <n v="46188819"/>
    <n v="63197367"/>
    <n v="6336206"/>
    <n v="59985944"/>
    <n v="1257373"/>
    <n v="21867068"/>
    <n v="126374847"/>
    <n v="29949670"/>
    <n v="1257373"/>
    <n v="21867068"/>
    <n v="126374847"/>
    <n v="29949670"/>
    <n v="465958"/>
    <n v="28.8333434388"/>
    <n v="147.79"/>
    <n v="18918406070"/>
    <n v="19280001764"/>
    <n v="151016927"/>
    <n v="299164243"/>
    <n v="678"/>
    <n v="831875914000"/>
    <n v="9.4499999999999993"/>
    <n v="0.54"/>
    <n v="880.44111111111101"/>
    <n v="717.18049999999903"/>
    <n v="663.09809523809497"/>
    <n v="806.56"/>
    <n v="6.5657847966282397"/>
    <n v="1.54"/>
    <n v="-6.63"/>
    <n v="-72.09"/>
    <n v="52.65"/>
    <n v="6641.19"/>
    <n v="28069470"/>
    <n v="11078436.960000001"/>
    <n v="4059479733"/>
    <n v="678161.97"/>
    <n v="261954"/>
    <n v="12600000000000"/>
    <n v="2014071237"/>
    <n v="1920849093"/>
    <n v="1029.550403"/>
    <n v="0"/>
    <n v="0"/>
    <n v="0"/>
    <n v="0"/>
    <n v="0"/>
    <n v="0"/>
    <n v="0"/>
    <n v="0"/>
    <n v="0"/>
    <n v="35307171"/>
    <n v="0"/>
    <n v="0"/>
    <n v="0"/>
    <n v="0"/>
    <n v="0"/>
    <n v="0"/>
    <n v="0"/>
    <n v="57914973"/>
    <n v="76.680000000000007"/>
    <n v="2212.38"/>
    <n v="79006.59"/>
    <n v="73124.639999999999"/>
    <n v="-5867.37"/>
    <n v="-14.58"/>
    <n v="2179.98"/>
    <n v="-8013.87"/>
    <n v="-5833.89"/>
    <n v="4.1803999999999997"/>
    <n v="0"/>
    <n v="4479225.75"/>
    <n v="6342416280"/>
    <n v="255691.89"/>
    <n v="6347151198"/>
    <n v="0"/>
    <n v="9854244"/>
    <n v="14056848"/>
    <s v="67.5"/>
    <s v="0.6210000000000002"/>
    <n v="1.43312111999999E+16"/>
    <n v="4256280000000000"/>
    <n v="4181188679999990"/>
    <n v="4426516297619990"/>
    <n v="9227570511870000"/>
    <n v="2125129883022000"/>
    <n v="3494719989144000"/>
    <s v="8124052673.25"/>
    <n v="1.08E+16"/>
    <n v="1.00007999999999E+16"/>
    <n v="1300738"/>
  </r>
  <r>
    <x v="282"/>
    <s v="MA"/>
    <x v="0"/>
    <n v="2.3454999999999999"/>
    <n v="212913070.29000002"/>
    <n v="2170821.77"/>
    <n v="395999509"/>
    <n v="60194869.259999998"/>
    <n v="94332315.789999992"/>
    <n v="9166968.9299999997"/>
    <n v="7322648"/>
    <n v="12988275"/>
    <n v="39191611"/>
    <n v="49634503"/>
    <n v="60927799"/>
    <n v="4694258"/>
    <n v="66006521"/>
    <n v="1246125"/>
    <n v="21560586"/>
    <n v="108530530"/>
    <n v="29048479"/>
    <n v="1246125"/>
    <n v="21560586"/>
    <n v="108530530"/>
    <n v="29048479"/>
    <n v="2170822"/>
    <n v="29.700412500399999"/>
    <n v="145.77000000000001"/>
    <n v="19537523486"/>
    <n v="18352387728"/>
    <n v="159285516"/>
    <n v="742094282"/>
    <n v="678"/>
    <n v="841584164000"/>
    <n v="9.9"/>
    <n v="0.72"/>
    <n v="882.53166666666596"/>
    <n v="718.32500000000005"/>
    <n v="664.57714285714201"/>
    <n v="808.78279999999995"/>
    <n v="6.2560388930136996"/>
    <n v="1.92"/>
    <n v="21.82"/>
    <n v="-79.92"/>
    <n v="46.17"/>
    <n v="7006.23"/>
    <n v="28069470"/>
    <n v="15429208.59"/>
    <n v="4500812073"/>
    <n v="697076.82"/>
    <n v="332748"/>
    <n v="12800000000000"/>
    <n v="1881939015"/>
    <n v="1788049539"/>
    <n v="1029.550403"/>
    <n v="0"/>
    <n v="0"/>
    <n v="0"/>
    <n v="0"/>
    <n v="0"/>
    <n v="0"/>
    <n v="0"/>
    <n v="0"/>
    <n v="0"/>
    <n v="31784886"/>
    <n v="0"/>
    <n v="0"/>
    <n v="0"/>
    <n v="0"/>
    <n v="0"/>
    <n v="0"/>
    <n v="0"/>
    <n v="62104590"/>
    <n v="79.650000000000006"/>
    <n v="2212.38"/>
    <n v="79006.59"/>
    <n v="73124.639999999999"/>
    <n v="-5867.37"/>
    <n v="-14.58"/>
    <n v="2179.98"/>
    <n v="-8013.87"/>
    <n v="-5833.89"/>
    <n v="4.1803999999999997"/>
    <n v="0"/>
    <n v="26390943.449999999"/>
    <n v="6283319000"/>
    <n v="317570.76"/>
    <n v="6310051274"/>
    <n v="0"/>
    <n v="10845306"/>
    <n v="19473021"/>
    <s v="67.5"/>
    <s v="0.6210000000000002"/>
    <n v="1.43312111999999E+16"/>
    <s v="43281.27"/>
    <n v="4251747293999990"/>
    <n v="4501214873459990"/>
    <s v="9383288084.91"/>
    <n v="2160991984266000"/>
    <n v="3553694267912990"/>
    <n v="8261148105180000"/>
    <n v="1.08E+16"/>
    <n v="1.00007999999999E+16"/>
    <n v="25443.15"/>
  </r>
  <r>
    <x v="283"/>
    <s v="MA"/>
    <x v="1"/>
    <n v="2.3454999999999999"/>
    <n v="212913070.29000002"/>
    <n v="2170821.77"/>
    <n v="395999509"/>
    <n v="60194869.259999998"/>
    <n v="94332315.789999992"/>
    <n v="9166968.9299999997"/>
    <n v="7322648"/>
    <n v="12988275"/>
    <n v="39191611"/>
    <n v="49634503"/>
    <n v="60927799"/>
    <n v="4694258"/>
    <n v="66006521"/>
    <n v="1246125"/>
    <n v="21560586"/>
    <n v="108530530"/>
    <n v="29048479"/>
    <n v="1246125"/>
    <n v="21560586"/>
    <n v="108530530"/>
    <n v="29048479"/>
    <n v="2170822"/>
    <n v="29.700412500399999"/>
    <n v="145.77000000000001"/>
    <n v="19537523486"/>
    <n v="18352387728"/>
    <n v="159285516"/>
    <n v="742094282"/>
    <n v="678"/>
    <n v="841584164000"/>
    <n v="9.9"/>
    <n v="0.72"/>
    <n v="882.53166666666596"/>
    <n v="718.32500000000005"/>
    <n v="664.57714285714201"/>
    <n v="808.78279999999995"/>
    <n v="6.2560388930136996"/>
    <n v="1.92"/>
    <n v="21.82"/>
    <n v="-79.92"/>
    <n v="46.17"/>
    <n v="7006.23"/>
    <n v="28069470"/>
    <n v="15429208.59"/>
    <n v="4500812073"/>
    <n v="697076.82"/>
    <n v="332748"/>
    <n v="12800000000000"/>
    <n v="1881939015"/>
    <n v="1788049539"/>
    <n v="1029.550403"/>
    <n v="0"/>
    <n v="0"/>
    <n v="0"/>
    <n v="0"/>
    <n v="0"/>
    <n v="0"/>
    <n v="0"/>
    <n v="0"/>
    <n v="0"/>
    <n v="31784886"/>
    <n v="0"/>
    <n v="0"/>
    <n v="0"/>
    <n v="0"/>
    <n v="0"/>
    <n v="0"/>
    <n v="0"/>
    <n v="62104590"/>
    <n v="79.650000000000006"/>
    <n v="2212.38"/>
    <n v="79006.59"/>
    <n v="73124.639999999999"/>
    <n v="-5867.37"/>
    <n v="-14.58"/>
    <n v="2179.98"/>
    <n v="-8013.87"/>
    <n v="-5833.89"/>
    <n v="4.1803999999999997"/>
    <n v="0"/>
    <n v="26390943.449999999"/>
    <n v="6283319000"/>
    <n v="317570.76"/>
    <n v="6310051274"/>
    <n v="0"/>
    <n v="10845306"/>
    <n v="19473021"/>
    <s v="67.5"/>
    <s v="0.6210000000000002"/>
    <n v="1.43312111999999E+16"/>
    <s v="43281.27"/>
    <n v="4251747293999990"/>
    <n v="4501214873459990"/>
    <s v="9383288084.91"/>
    <n v="2160991984266000"/>
    <n v="3553694267912990"/>
    <n v="8261148105180000"/>
    <n v="1.08E+16"/>
    <n v="1.00007999999999E+16"/>
    <n v="499415.77"/>
  </r>
  <r>
    <x v="284"/>
    <s v="MA"/>
    <x v="2"/>
    <n v="2.3454999999999999"/>
    <n v="212913070.29000002"/>
    <n v="2170821.77"/>
    <n v="395999509"/>
    <n v="60194869.259999998"/>
    <n v="94332315.789999992"/>
    <n v="9166968.9299999997"/>
    <n v="7322648"/>
    <n v="12988275"/>
    <n v="39191611"/>
    <n v="49634503"/>
    <n v="60927799"/>
    <n v="4694258"/>
    <n v="66006521"/>
    <n v="1246125"/>
    <n v="21560586"/>
    <n v="108530530"/>
    <n v="29048479"/>
    <n v="1246125"/>
    <n v="21560586"/>
    <n v="108530530"/>
    <n v="29048479"/>
    <n v="2170822"/>
    <n v="29.700412500399999"/>
    <n v="145.77000000000001"/>
    <n v="19537523486"/>
    <n v="18352387728"/>
    <n v="159285516"/>
    <n v="742094282"/>
    <n v="678"/>
    <n v="841584164000"/>
    <n v="9.9"/>
    <n v="0.72"/>
    <n v="882.53166666666596"/>
    <n v="718.32500000000005"/>
    <n v="664.57714285714201"/>
    <n v="808.78279999999995"/>
    <n v="6.2560388930136996"/>
    <n v="1.92"/>
    <n v="21.82"/>
    <n v="-79.92"/>
    <n v="46.17"/>
    <n v="7006.23"/>
    <n v="28069470"/>
    <n v="15429208.59"/>
    <n v="4500812073"/>
    <n v="697076.82"/>
    <n v="332748"/>
    <n v="12800000000000"/>
    <n v="1881939015"/>
    <n v="1788049539"/>
    <n v="1029.550403"/>
    <n v="0"/>
    <n v="0"/>
    <n v="0"/>
    <n v="0"/>
    <n v="0"/>
    <n v="0"/>
    <n v="0"/>
    <n v="0"/>
    <n v="0"/>
    <n v="31784886"/>
    <n v="0"/>
    <n v="0"/>
    <n v="0"/>
    <n v="0"/>
    <n v="0"/>
    <n v="0"/>
    <n v="0"/>
    <n v="62104590"/>
    <n v="79.650000000000006"/>
    <n v="2212.38"/>
    <n v="79006.59"/>
    <n v="73124.639999999999"/>
    <n v="-5867.37"/>
    <n v="-14.58"/>
    <n v="2179.98"/>
    <n v="-8013.87"/>
    <n v="-5833.89"/>
    <n v="4.1803999999999997"/>
    <n v="0"/>
    <n v="26390943.449999999"/>
    <n v="6283319000"/>
    <n v="317570.76"/>
    <n v="6310051274"/>
    <n v="0"/>
    <n v="10845306"/>
    <n v="19473021"/>
    <s v="67.5"/>
    <s v="0.6210000000000002"/>
    <n v="1.43312111999999E+16"/>
    <s v="43281.27"/>
    <n v="4251747293999990"/>
    <n v="4501214873459990"/>
    <s v="9383288084.91"/>
    <n v="2160991984266000"/>
    <n v="3553694267912990"/>
    <n v="8261148105180000"/>
    <n v="1.08E+16"/>
    <n v="1.00007999999999E+16"/>
    <n v="34852374.329999998"/>
  </r>
  <r>
    <x v="285"/>
    <s v="MA"/>
    <x v="3"/>
    <n v="2.3454999999999999"/>
    <n v="212913070.29000002"/>
    <n v="2170821.77"/>
    <n v="395999509"/>
    <n v="60194869.259999998"/>
    <n v="94332315.789999992"/>
    <n v="9166968.9299999997"/>
    <n v="7322648"/>
    <n v="12988275"/>
    <n v="39191611"/>
    <n v="49634503"/>
    <n v="60927799"/>
    <n v="4694258"/>
    <n v="66006521"/>
    <n v="1246125"/>
    <n v="21560586"/>
    <n v="108530530"/>
    <n v="29048479"/>
    <n v="1246125"/>
    <n v="21560586"/>
    <n v="108530530"/>
    <n v="29048479"/>
    <n v="2170822"/>
    <n v="29.700412500399999"/>
    <n v="145.77000000000001"/>
    <n v="19537523486"/>
    <n v="18352387728"/>
    <n v="159285516"/>
    <n v="742094282"/>
    <n v="678"/>
    <n v="841584164000"/>
    <n v="9.9"/>
    <n v="0.72"/>
    <n v="882.53166666666596"/>
    <n v="718.32500000000005"/>
    <n v="664.57714285714201"/>
    <n v="808.78279999999995"/>
    <n v="6.2560388930136996"/>
    <n v="1.92"/>
    <n v="21.82"/>
    <n v="-79.92"/>
    <n v="46.17"/>
    <n v="7006.23"/>
    <n v="28069470"/>
    <n v="15429208.59"/>
    <n v="4500812073"/>
    <n v="697076.82"/>
    <n v="332748"/>
    <n v="12800000000000"/>
    <n v="1881939015"/>
    <n v="1788049539"/>
    <n v="1029.550403"/>
    <n v="0"/>
    <n v="0"/>
    <n v="0"/>
    <n v="0"/>
    <n v="0"/>
    <n v="0"/>
    <n v="0"/>
    <n v="0"/>
    <n v="0"/>
    <n v="31784886"/>
    <n v="0"/>
    <n v="0"/>
    <n v="0"/>
    <n v="0"/>
    <n v="0"/>
    <n v="0"/>
    <n v="0"/>
    <n v="62104590"/>
    <n v="79.650000000000006"/>
    <n v="2212.38"/>
    <n v="79006.59"/>
    <n v="73124.639999999999"/>
    <n v="-5867.37"/>
    <n v="-14.58"/>
    <n v="2179.98"/>
    <n v="-8013.87"/>
    <n v="-5833.89"/>
    <n v="4.1803999999999997"/>
    <n v="0"/>
    <n v="26390943.449999999"/>
    <n v="6283319000"/>
    <n v="317570.76"/>
    <n v="6310051274"/>
    <n v="0"/>
    <n v="10845306"/>
    <n v="19473021"/>
    <s v="67.5"/>
    <s v="0.6210000000000002"/>
    <n v="1.43312111999999E+16"/>
    <s v="43281.27"/>
    <n v="4251747293999990"/>
    <n v="4501214873459990"/>
    <s v="9383288084.91"/>
    <n v="2160991984266000"/>
    <n v="3553694267912990"/>
    <n v="8261148105180000"/>
    <n v="1.08E+16"/>
    <n v="1.00007999999999E+16"/>
    <n v="38237067.049999997"/>
  </r>
  <r>
    <x v="286"/>
    <s v="MA"/>
    <x v="4"/>
    <n v="2.3454999999999999"/>
    <n v="212913070.29000002"/>
    <n v="2170821.77"/>
    <n v="395999509"/>
    <n v="60194869.259999998"/>
    <n v="94332315.789999992"/>
    <n v="9166968.9299999997"/>
    <n v="7322648"/>
    <n v="12988275"/>
    <n v="39191611"/>
    <n v="49634503"/>
    <n v="60927799"/>
    <n v="4694258"/>
    <n v="66006521"/>
    <n v="1246125"/>
    <n v="21560586"/>
    <n v="108530530"/>
    <n v="29048479"/>
    <n v="1246125"/>
    <n v="21560586"/>
    <n v="108530530"/>
    <n v="29048479"/>
    <n v="2170822"/>
    <n v="29.700412500399999"/>
    <n v="145.77000000000001"/>
    <n v="19537523486"/>
    <n v="18352387728"/>
    <n v="159285516"/>
    <n v="742094282"/>
    <n v="678"/>
    <n v="841584164000"/>
    <n v="9.9"/>
    <n v="0.72"/>
    <n v="882.53166666666596"/>
    <n v="718.32500000000005"/>
    <n v="664.57714285714201"/>
    <n v="808.78279999999995"/>
    <n v="6.2560388930136996"/>
    <n v="1.92"/>
    <n v="21.82"/>
    <n v="-79.92"/>
    <n v="46.17"/>
    <n v="7006.23"/>
    <n v="28069470"/>
    <n v="15429208.59"/>
    <n v="4500812073"/>
    <n v="697076.82"/>
    <n v="332748"/>
    <n v="12800000000000"/>
    <n v="1881939015"/>
    <n v="1788049539"/>
    <n v="1029.550403"/>
    <n v="0"/>
    <n v="0"/>
    <n v="0"/>
    <n v="0"/>
    <n v="0"/>
    <n v="0"/>
    <n v="0"/>
    <n v="0"/>
    <n v="0"/>
    <n v="31784886"/>
    <n v="0"/>
    <n v="0"/>
    <n v="0"/>
    <n v="0"/>
    <n v="0"/>
    <n v="0"/>
    <n v="0"/>
    <n v="62104590"/>
    <n v="79.650000000000006"/>
    <n v="2212.38"/>
    <n v="79006.59"/>
    <n v="73124.639999999999"/>
    <n v="-5867.37"/>
    <n v="-14.58"/>
    <n v="2179.98"/>
    <n v="-8013.87"/>
    <n v="-5833.89"/>
    <n v="4.1803999999999997"/>
    <n v="0"/>
    <n v="26390943.449999999"/>
    <n v="6283319000"/>
    <n v="317570.76"/>
    <n v="6310051274"/>
    <n v="0"/>
    <n v="10845306"/>
    <n v="19473021"/>
    <s v="67.5"/>
    <s v="0.6210000000000002"/>
    <n v="1.43312111999999E+16"/>
    <s v="43281.27"/>
    <n v="4251747293999990"/>
    <n v="4501214873459990"/>
    <s v="9383288084.91"/>
    <n v="2160991984266000"/>
    <n v="3553694267912990"/>
    <n v="8261148105180000"/>
    <n v="1.08E+16"/>
    <n v="1.00007999999999E+16"/>
    <n v="130189890.09999999"/>
  </r>
  <r>
    <x v="287"/>
    <s v="MA"/>
    <x v="5"/>
    <n v="2.3454999999999999"/>
    <n v="212913070.29000002"/>
    <n v="2170821.77"/>
    <n v="395999509"/>
    <n v="60194869.259999998"/>
    <n v="94332315.789999992"/>
    <n v="9166968.9299999997"/>
    <n v="7322648"/>
    <n v="12988275"/>
    <n v="39191611"/>
    <n v="49634503"/>
    <n v="60927799"/>
    <n v="4694258"/>
    <n v="66006521"/>
    <n v="1246125"/>
    <n v="21560586"/>
    <n v="108530530"/>
    <n v="29048479"/>
    <n v="1246125"/>
    <n v="21560586"/>
    <n v="108530530"/>
    <n v="29048479"/>
    <n v="2170822"/>
    <n v="29.700412500399999"/>
    <n v="145.77000000000001"/>
    <n v="19537523486"/>
    <n v="18352387728"/>
    <n v="159285516"/>
    <n v="742094282"/>
    <n v="678"/>
    <n v="841584164000"/>
    <n v="9.9"/>
    <n v="0.72"/>
    <n v="882.53166666666596"/>
    <n v="718.32500000000005"/>
    <n v="664.57714285714201"/>
    <n v="808.78279999999995"/>
    <n v="6.2560388930136996"/>
    <n v="1.92"/>
    <n v="21.82"/>
    <n v="-79.92"/>
    <n v="46.17"/>
    <n v="7006.23"/>
    <n v="28069470"/>
    <n v="15429208.59"/>
    <n v="4500812073"/>
    <n v="697076.82"/>
    <n v="332748"/>
    <n v="12800000000000"/>
    <n v="1881939015"/>
    <n v="1788049539"/>
    <n v="1029.550403"/>
    <n v="0"/>
    <n v="0"/>
    <n v="0"/>
    <n v="0"/>
    <n v="0"/>
    <n v="0"/>
    <n v="0"/>
    <n v="0"/>
    <n v="0"/>
    <n v="31784886"/>
    <n v="0"/>
    <n v="0"/>
    <n v="0"/>
    <n v="0"/>
    <n v="0"/>
    <n v="0"/>
    <n v="0"/>
    <n v="62104590"/>
    <n v="79.650000000000006"/>
    <n v="2212.38"/>
    <n v="79006.59"/>
    <n v="73124.639999999999"/>
    <n v="-5867.37"/>
    <n v="-14.58"/>
    <n v="2179.98"/>
    <n v="-8013.87"/>
    <n v="-5833.89"/>
    <n v="4.1803999999999997"/>
    <n v="0"/>
    <n v="26390943.449999999"/>
    <n v="6283319000"/>
    <n v="317570.76"/>
    <n v="6310051274"/>
    <n v="0"/>
    <n v="10845306"/>
    <n v="19473021"/>
    <s v="67.5"/>
    <s v="0.6210000000000002"/>
    <n v="1.43312111999999E+16"/>
    <s v="43281.27"/>
    <n v="4251747293999990"/>
    <n v="4501214873459990"/>
    <s v="9383288084.91"/>
    <n v="2160991984266000"/>
    <n v="3553694267912990"/>
    <n v="8261148105180000"/>
    <n v="1.08E+16"/>
    <n v="1.00007999999999E+16"/>
    <n v="1545013.97"/>
  </r>
  <r>
    <x v="288"/>
    <s v="MA"/>
    <x v="0"/>
    <n v="2.3822000000000001"/>
    <n v="209297378.42000002"/>
    <n v="1078402.21"/>
    <n v="408968190"/>
    <n v="59260900.059999995"/>
    <n v="110233885.31999998"/>
    <n v="10049869.33"/>
    <n v="36080528"/>
    <n v="6145083"/>
    <n v="39492994"/>
    <n v="63839353"/>
    <n v="57773868"/>
    <n v="5490411"/>
    <n v="60687473"/>
    <n v="1372349"/>
    <n v="17566068"/>
    <n v="128203584"/>
    <n v="27319023"/>
    <n v="1372349"/>
    <n v="17566068"/>
    <n v="128203584"/>
    <n v="27319023"/>
    <n v="1077984"/>
    <n v="31.4951749568"/>
    <n v="142.72"/>
    <n v="15741666773"/>
    <n v="20238121344"/>
    <n v="124244864"/>
    <n v="622440259"/>
    <n v="724"/>
    <n v="859821739200"/>
    <n v="10.17"/>
    <n v="0.63"/>
    <n v="887.21444444444398"/>
    <n v="720.17049999999995"/>
    <n v="663.80904761904696"/>
    <n v="812.46680000000003"/>
    <n v="6.4774566591674896"/>
    <n v="1.55"/>
    <n v="9.4499999999999993"/>
    <n v="-88.29"/>
    <n v="40.770000000000003"/>
    <n v="6992.46"/>
    <n v="28455894"/>
    <n v="11653967.34"/>
    <n v="4388923028"/>
    <n v="1754619.03"/>
    <n v="274509"/>
    <n v="12300000000000"/>
    <n v="1918996083"/>
    <n v="1744450425"/>
    <n v="983.26306890000001"/>
    <n v="0"/>
    <n v="0"/>
    <n v="0"/>
    <n v="0"/>
    <n v="0"/>
    <n v="0"/>
    <n v="0"/>
    <n v="0"/>
    <n v="0"/>
    <n v="22275594"/>
    <n v="355444.86"/>
    <n v="0"/>
    <n v="0"/>
    <n v="0"/>
    <n v="0"/>
    <n v="0"/>
    <n v="0"/>
    <n v="152270064"/>
    <n v="79.92"/>
    <n v="2212.38"/>
    <n v="79006.59"/>
    <n v="73124.639999999999"/>
    <n v="-5867.37"/>
    <n v="-14.58"/>
    <n v="2179.98"/>
    <n v="-8013.87"/>
    <n v="-5833.89"/>
    <n v="2.0941000000000001"/>
    <n v="0"/>
    <n v="8055937.6200000001"/>
    <n v="6475915863"/>
    <n v="1468586.97"/>
    <n v="6485586187"/>
    <n v="0"/>
    <n v="10691973"/>
    <n v="23554881"/>
    <s v="67.5"/>
    <s v="0.5940000000000002"/>
    <n v="1.43372969999999E+16"/>
    <s v="42035.49"/>
    <n v="3732266970000000"/>
    <n v="4282390508760000"/>
    <s v="10293652007.28"/>
    <n v="1980792624059990"/>
    <n v="3442129359066000"/>
    <s v="8767136856.42"/>
    <n v="1.08E+16"/>
    <n v="1.00007999999999E+16"/>
    <n v="33578.93"/>
  </r>
  <r>
    <x v="289"/>
    <s v="MA"/>
    <x v="1"/>
    <n v="2.3822000000000001"/>
    <n v="209297378.42000002"/>
    <n v="1078402.21"/>
    <n v="408968190"/>
    <n v="59260900.059999995"/>
    <n v="110233885.31999998"/>
    <n v="10049869.33"/>
    <n v="36080528"/>
    <n v="6145083"/>
    <n v="39492994"/>
    <n v="63839353"/>
    <n v="57773868"/>
    <n v="5490411"/>
    <n v="60687473"/>
    <n v="1372349"/>
    <n v="17566068"/>
    <n v="128203584"/>
    <n v="27319023"/>
    <n v="1372349"/>
    <n v="17566068"/>
    <n v="128203584"/>
    <n v="27319023"/>
    <n v="1077984"/>
    <n v="31.4951749568"/>
    <n v="142.72"/>
    <n v="15741666773"/>
    <n v="20238121344"/>
    <n v="124244864"/>
    <n v="622440259"/>
    <n v="724"/>
    <n v="859821739200"/>
    <n v="10.17"/>
    <n v="0.63"/>
    <n v="887.21444444444398"/>
    <n v="720.17049999999995"/>
    <n v="663.80904761904696"/>
    <n v="812.46680000000003"/>
    <n v="6.4774566591674896"/>
    <n v="1.55"/>
    <n v="9.4499999999999993"/>
    <n v="-88.29"/>
    <n v="40.770000000000003"/>
    <n v="6992.46"/>
    <n v="28455894"/>
    <n v="11653967.34"/>
    <n v="4388923028"/>
    <n v="1754619.03"/>
    <n v="274509"/>
    <n v="12300000000000"/>
    <n v="1918996083"/>
    <n v="1744450425"/>
    <n v="983.26306890000001"/>
    <n v="0"/>
    <n v="0"/>
    <n v="0"/>
    <n v="0"/>
    <n v="0"/>
    <n v="0"/>
    <n v="0"/>
    <n v="0"/>
    <n v="0"/>
    <n v="22275594"/>
    <n v="24241128.66"/>
    <n v="0"/>
    <n v="0"/>
    <n v="0"/>
    <n v="0"/>
    <n v="0"/>
    <n v="0"/>
    <n v="152270064"/>
    <n v="79.92"/>
    <n v="2212.38"/>
    <n v="79006.59"/>
    <n v="73124.639999999999"/>
    <n v="-5867.37"/>
    <n v="-14.58"/>
    <n v="2179.98"/>
    <n v="-8013.87"/>
    <n v="-5833.89"/>
    <n v="2.0941000000000001"/>
    <n v="0"/>
    <n v="8055937.6200000001"/>
    <n v="6475915863"/>
    <n v="1468586.97"/>
    <n v="6485586187"/>
    <n v="0"/>
    <n v="10691973"/>
    <n v="23554881"/>
    <s v="67.5"/>
    <s v="0.5940000000000002"/>
    <n v="1.43372969999999E+16"/>
    <s v="42035.49"/>
    <n v="3732266970000000"/>
    <n v="4282390508760000"/>
    <s v="10293652007.28"/>
    <n v="1980792624059990"/>
    <n v="3442129359066000"/>
    <s v="8767136856.42"/>
    <n v="1.08E+16"/>
    <n v="1.00007999999999E+16"/>
    <n v="502410.3"/>
  </r>
  <r>
    <x v="290"/>
    <s v="MA"/>
    <x v="2"/>
    <n v="2.3822000000000001"/>
    <n v="209297378.42000002"/>
    <n v="1078402.21"/>
    <n v="408968190"/>
    <n v="59260900.059999995"/>
    <n v="110233885.31999998"/>
    <n v="10049869.33"/>
    <n v="36080528"/>
    <n v="6145083"/>
    <n v="39492994"/>
    <n v="63839353"/>
    <n v="57773868"/>
    <n v="5490411"/>
    <n v="60687473"/>
    <n v="1372349"/>
    <n v="17566068"/>
    <n v="128203584"/>
    <n v="27319023"/>
    <n v="1372349"/>
    <n v="17566068"/>
    <n v="128203584"/>
    <n v="27319023"/>
    <n v="1077984"/>
    <n v="31.4951749568"/>
    <n v="142.72"/>
    <n v="15741666773"/>
    <n v="20238121344"/>
    <n v="124244864"/>
    <n v="622440259"/>
    <n v="724"/>
    <n v="859821739200"/>
    <n v="10.17"/>
    <n v="0.63"/>
    <n v="887.21444444444398"/>
    <n v="720.17049999999995"/>
    <n v="663.80904761904696"/>
    <n v="812.46680000000003"/>
    <n v="6.4774566591674896"/>
    <n v="1.55"/>
    <n v="9.4499999999999993"/>
    <n v="-88.29"/>
    <n v="40.770000000000003"/>
    <n v="6992.46"/>
    <n v="28455894"/>
    <n v="11653967.34"/>
    <n v="4388923028"/>
    <n v="1754619.03"/>
    <n v="274509"/>
    <n v="12300000000000"/>
    <n v="1918996083"/>
    <n v="1744450425"/>
    <n v="983.26306890000001"/>
    <n v="0"/>
    <n v="0"/>
    <n v="0"/>
    <n v="0"/>
    <n v="0"/>
    <n v="0"/>
    <n v="0"/>
    <n v="0"/>
    <n v="0"/>
    <n v="22275594"/>
    <n v="1006961980"/>
    <n v="0"/>
    <n v="0"/>
    <n v="0"/>
    <n v="0"/>
    <n v="0"/>
    <n v="0"/>
    <n v="152270064"/>
    <n v="79.92"/>
    <n v="2212.38"/>
    <n v="79006.59"/>
    <n v="73124.639999999999"/>
    <n v="-5867.37"/>
    <n v="-14.58"/>
    <n v="2179.98"/>
    <n v="-8013.87"/>
    <n v="-5833.89"/>
    <n v="2.0941000000000001"/>
    <n v="0"/>
    <n v="8055937.6200000001"/>
    <n v="6475915863"/>
    <n v="1468586.97"/>
    <n v="6485586187"/>
    <n v="0"/>
    <n v="10691973"/>
    <n v="23554881"/>
    <s v="67.5"/>
    <s v="0.5940000000000002"/>
    <n v="1.43372969999999E+16"/>
    <s v="42035.49"/>
    <n v="3732266970000000"/>
    <n v="4282390508760000"/>
    <s v="10293652007.28"/>
    <n v="1980792624059990"/>
    <n v="3442129359066000"/>
    <s v="8767136856.42"/>
    <n v="1.08E+16"/>
    <n v="1.00007999999999E+16"/>
    <n v="40185099.090000004"/>
  </r>
  <r>
    <x v="291"/>
    <s v="MA"/>
    <x v="3"/>
    <n v="2.3822000000000001"/>
    <n v="209297378.42000002"/>
    <n v="1078402.21"/>
    <n v="408968190"/>
    <n v="59260900.059999995"/>
    <n v="110233885.31999998"/>
    <n v="10049869.33"/>
    <n v="36080528"/>
    <n v="6145083"/>
    <n v="39492994"/>
    <n v="63839353"/>
    <n v="57773868"/>
    <n v="5490411"/>
    <n v="60687473"/>
    <n v="1372349"/>
    <n v="17566068"/>
    <n v="128203584"/>
    <n v="27319023"/>
    <n v="1372349"/>
    <n v="17566068"/>
    <n v="128203584"/>
    <n v="27319023"/>
    <n v="1077984"/>
    <n v="31.4951749568"/>
    <n v="142.72"/>
    <n v="15741666773"/>
    <n v="20238121344"/>
    <n v="124244864"/>
    <n v="622440259"/>
    <n v="724"/>
    <n v="859821739200"/>
    <n v="10.17"/>
    <n v="0.63"/>
    <n v="887.21444444444398"/>
    <n v="720.17049999999995"/>
    <n v="663.80904761904696"/>
    <n v="812.46680000000003"/>
    <n v="6.4774566591674896"/>
    <n v="1.55"/>
    <n v="9.4499999999999993"/>
    <n v="-88.29"/>
    <n v="40.770000000000003"/>
    <n v="6992.46"/>
    <n v="28455894"/>
    <n v="11653967.34"/>
    <n v="4388923028"/>
    <n v="1754619.03"/>
    <n v="274509"/>
    <n v="12300000000000"/>
    <n v="1918996083"/>
    <n v="1744450425"/>
    <n v="983.26306890000001"/>
    <n v="0"/>
    <n v="0"/>
    <n v="0"/>
    <n v="0"/>
    <n v="0"/>
    <n v="0"/>
    <n v="0"/>
    <n v="0"/>
    <n v="0"/>
    <n v="22275594"/>
    <n v="1049875630"/>
    <n v="0"/>
    <n v="0"/>
    <n v="0"/>
    <n v="0"/>
    <n v="0"/>
    <n v="0"/>
    <n v="152270064"/>
    <n v="79.92"/>
    <n v="2212.38"/>
    <n v="79006.59"/>
    <n v="73124.639999999999"/>
    <n v="-5867.37"/>
    <n v="-14.58"/>
    <n v="2179.98"/>
    <n v="-8013.87"/>
    <n v="-5833.89"/>
    <n v="2.0941000000000001"/>
    <n v="0"/>
    <n v="8055937.6200000001"/>
    <n v="6475915863"/>
    <n v="1468586.97"/>
    <n v="6485586187"/>
    <n v="0"/>
    <n v="10691973"/>
    <n v="23554881"/>
    <s v="67.5"/>
    <s v="0.5940000000000002"/>
    <n v="1.43372969999999E+16"/>
    <s v="42035.49"/>
    <n v="3732266970000000"/>
    <n v="4282390508760000"/>
    <s v="10293652007.28"/>
    <n v="1980792624059990"/>
    <n v="3442129359066000"/>
    <s v="8767136856.42"/>
    <n v="1.08E+16"/>
    <n v="1.00007999999999E+16"/>
    <n v="37032492.75"/>
  </r>
  <r>
    <x v="292"/>
    <s v="MA"/>
    <x v="4"/>
    <n v="2.3822000000000001"/>
    <n v="209297378.42000002"/>
    <n v="1078402.21"/>
    <n v="408968190"/>
    <n v="59260900.059999995"/>
    <n v="110233885.31999998"/>
    <n v="10049869.33"/>
    <n v="36080528"/>
    <n v="6145083"/>
    <n v="39492994"/>
    <n v="63839353"/>
    <n v="57773868"/>
    <n v="5490411"/>
    <n v="60687473"/>
    <n v="1372349"/>
    <n v="17566068"/>
    <n v="128203584"/>
    <n v="27319023"/>
    <n v="1372349"/>
    <n v="17566068"/>
    <n v="128203584"/>
    <n v="27319023"/>
    <n v="1077984"/>
    <n v="31.4951749568"/>
    <n v="142.72"/>
    <n v="15741666773"/>
    <n v="20238121344"/>
    <n v="124244864"/>
    <n v="622440259"/>
    <n v="724"/>
    <n v="859821739200"/>
    <n v="10.17"/>
    <n v="0.63"/>
    <n v="887.21444444444398"/>
    <n v="720.17049999999995"/>
    <n v="663.80904761904696"/>
    <n v="812.46680000000003"/>
    <n v="6.4774566591674896"/>
    <n v="1.55"/>
    <n v="9.4499999999999993"/>
    <n v="-88.29"/>
    <n v="40.770000000000003"/>
    <n v="6992.46"/>
    <n v="28455894"/>
    <n v="11653967.34"/>
    <n v="4388923028"/>
    <n v="1754619.03"/>
    <n v="274509"/>
    <n v="12300000000000"/>
    <n v="1918996083"/>
    <n v="1744450425"/>
    <n v="983.26306890000001"/>
    <n v="0"/>
    <n v="0"/>
    <n v="0"/>
    <n v="0"/>
    <n v="0"/>
    <n v="0"/>
    <n v="0"/>
    <n v="0"/>
    <n v="0"/>
    <n v="22275594"/>
    <n v="131960894.09999999"/>
    <n v="0"/>
    <n v="0"/>
    <n v="0"/>
    <n v="0"/>
    <n v="0"/>
    <n v="0"/>
    <n v="152270064"/>
    <n v="79.92"/>
    <n v="2212.38"/>
    <n v="79006.59"/>
    <n v="73124.639999999999"/>
    <n v="-5867.37"/>
    <n v="-14.58"/>
    <n v="2179.98"/>
    <n v="-8013.87"/>
    <n v="-5833.89"/>
    <n v="2.0941000000000001"/>
    <n v="0"/>
    <n v="8055937.6200000001"/>
    <n v="6475915863"/>
    <n v="1468586.97"/>
    <n v="6485586187"/>
    <n v="0"/>
    <n v="10691973"/>
    <n v="23554881"/>
    <s v="67.5"/>
    <s v="0.5940000000000002"/>
    <n v="1.43372969999999E+16"/>
    <s v="42035.49"/>
    <n v="3732266970000000"/>
    <n v="4282390508760000"/>
    <s v="10293652007.28"/>
    <n v="1980792624059990"/>
    <n v="3442129359066000"/>
    <s v="8767136856.42"/>
    <n v="1.08E+16"/>
    <n v="1.00007999999999E+16"/>
    <n v="115941767.3"/>
  </r>
  <r>
    <x v="293"/>
    <s v="MA"/>
    <x v="5"/>
    <n v="2.3822000000000001"/>
    <n v="209297378.42000002"/>
    <n v="1078402.21"/>
    <n v="408968190"/>
    <n v="59260900.059999995"/>
    <n v="110233885.31999998"/>
    <n v="10049869.33"/>
    <n v="36080528"/>
    <n v="6145083"/>
    <n v="39492994"/>
    <n v="63839353"/>
    <n v="57773868"/>
    <n v="5490411"/>
    <n v="60687473"/>
    <n v="1372349"/>
    <n v="17566068"/>
    <n v="128203584"/>
    <n v="27319023"/>
    <n v="1372349"/>
    <n v="17566068"/>
    <n v="128203584"/>
    <n v="27319023"/>
    <n v="1077984"/>
    <n v="31.4951749568"/>
    <n v="142.72"/>
    <n v="15741666773"/>
    <n v="20238121344"/>
    <n v="124244864"/>
    <n v="622440259"/>
    <n v="724"/>
    <n v="859821739200"/>
    <n v="10.17"/>
    <n v="0.63"/>
    <n v="887.21444444444398"/>
    <n v="720.17049999999995"/>
    <n v="663.80904761904696"/>
    <n v="812.46680000000003"/>
    <n v="6.4774566591674896"/>
    <n v="1.55"/>
    <n v="9.4499999999999993"/>
    <n v="-88.29"/>
    <n v="40.770000000000003"/>
    <n v="6992.46"/>
    <n v="28455894"/>
    <n v="11653967.34"/>
    <n v="4388923028"/>
    <n v="1754619.03"/>
    <n v="274509"/>
    <n v="12300000000000"/>
    <n v="1918996083"/>
    <n v="1744450425"/>
    <n v="983.26306890000001"/>
    <n v="0"/>
    <n v="0"/>
    <n v="0"/>
    <n v="0"/>
    <n v="0"/>
    <n v="0"/>
    <n v="0"/>
    <n v="0"/>
    <n v="0"/>
    <n v="22275594"/>
    <n v="87952375.060000002"/>
    <n v="0"/>
    <n v="0"/>
    <n v="0"/>
    <n v="0"/>
    <n v="0"/>
    <n v="0"/>
    <n v="152270064"/>
    <n v="79.92"/>
    <n v="2212.38"/>
    <n v="79006.59"/>
    <n v="73124.639999999999"/>
    <n v="-5867.37"/>
    <n v="-14.58"/>
    <n v="2179.98"/>
    <n v="-8013.87"/>
    <n v="-5833.89"/>
    <n v="2.0941000000000001"/>
    <n v="0"/>
    <n v="8055937.6200000001"/>
    <n v="6475915863"/>
    <n v="1468586.97"/>
    <n v="6485586187"/>
    <n v="0"/>
    <n v="10691973"/>
    <n v="23554881"/>
    <s v="67.5"/>
    <s v="0.5940000000000002"/>
    <n v="1.43372969999999E+16"/>
    <s v="42035.49"/>
    <n v="3732266970000000"/>
    <n v="4282390508760000"/>
    <s v="10293652007.28"/>
    <n v="1980792624059990"/>
    <n v="3442129359066000"/>
    <s v="8767136856.42"/>
    <n v="1.08E+16"/>
    <n v="1.00007999999999E+16"/>
    <n v="3990736.875"/>
  </r>
  <r>
    <x v="294"/>
    <s v="MA"/>
    <x v="0"/>
    <n v="2.3837000000000002"/>
    <n v="180095103.95000002"/>
    <n v="341233.74"/>
    <n v="368326939"/>
    <n v="49508847.280000009"/>
    <n v="112045399.51000002"/>
    <n v="7826411.3799999999"/>
    <n v="36338235"/>
    <n v="4588752"/>
    <n v="37981875"/>
    <n v="41559318"/>
    <n v="51699312"/>
    <n v="5905476"/>
    <n v="50725107"/>
    <n v="1308159"/>
    <n v="16351514"/>
    <n v="129787464"/>
    <n v="28078728"/>
    <n v="1308159"/>
    <n v="16351514"/>
    <n v="129787464"/>
    <n v="28078728"/>
    <n v="341234"/>
    <n v="31.251538226299999"/>
    <n v="143.53"/>
    <n v="15825850012"/>
    <n v="18190582391"/>
    <n v="124927193"/>
    <n v="632266880"/>
    <n v="724"/>
    <n v="864546536700"/>
    <n v="10.43"/>
    <n v="0.64"/>
    <n v="891.49277777777695"/>
    <n v="721.95699999999999"/>
    <n v="665.92190476190399"/>
    <n v="815.89480000000003"/>
    <n v="6.8251097382539401"/>
    <n v="1.69"/>
    <n v="41.82"/>
    <n v="-80.459999999999994"/>
    <n v="42.93"/>
    <n v="6945.48"/>
    <n v="28455894"/>
    <n v="11494687.859999999"/>
    <n v="4342018560"/>
    <n v="964225.35"/>
    <n v="253314"/>
    <n v="12200000000000"/>
    <n v="1786912461"/>
    <n v="1679933952"/>
    <n v="983.26306890000001"/>
    <n v="0"/>
    <n v="0"/>
    <n v="0"/>
    <n v="0"/>
    <n v="0"/>
    <n v="0"/>
    <n v="0"/>
    <n v="0"/>
    <n v="0"/>
    <n v="1487160"/>
    <n v="312318.13"/>
    <n v="0"/>
    <n v="0"/>
    <n v="0"/>
    <n v="0"/>
    <n v="0"/>
    <n v="0"/>
    <n v="105491349"/>
    <n v="79.92"/>
    <n v="-1768.77"/>
    <n v="62738.01"/>
    <n v="55163.7"/>
    <n v="-6925.23"/>
    <n v="-649.08000000000004"/>
    <n v="-2763.45"/>
    <n v="-13428.72"/>
    <n v="-16192.17"/>
    <n v="2.0941000000000001"/>
    <n v="0"/>
    <n v="2915254.53"/>
    <n v="6128199117"/>
    <n v="1246838.94"/>
    <n v="6132442210"/>
    <n v="0"/>
    <n v="11042136"/>
    <n v="24062184"/>
    <s v="67.5"/>
    <s v="0.5940000000000002"/>
    <n v="1.43372969999999E+16"/>
    <n v="4.152141E+16"/>
    <n v="3686620392000000"/>
    <n v="4.2300157931999904E+16"/>
    <n v="1.01677580480699E+16"/>
    <n v="1.95656703087599E+16"/>
    <n v="3.40003124918099E+16"/>
    <n v="8659912562370000"/>
    <n v="1.08E+16"/>
    <n v="1.00007999999999E+16"/>
    <n v="23212.75"/>
  </r>
  <r>
    <x v="295"/>
    <s v="MA"/>
    <x v="1"/>
    <n v="2.3837000000000002"/>
    <n v="180095103.95000002"/>
    <n v="341233.74"/>
    <n v="368326939"/>
    <n v="49508847.280000009"/>
    <n v="112045399.51000002"/>
    <n v="7826411.3799999999"/>
    <n v="36338235"/>
    <n v="4588752"/>
    <n v="37981875"/>
    <n v="41559318"/>
    <n v="51699312"/>
    <n v="5905476"/>
    <n v="50725107"/>
    <n v="1308159"/>
    <n v="16351514"/>
    <n v="129787464"/>
    <n v="28078728"/>
    <n v="1308159"/>
    <n v="16351514"/>
    <n v="129787464"/>
    <n v="28078728"/>
    <n v="341234"/>
    <n v="31.251538226299999"/>
    <n v="143.53"/>
    <n v="15825850012"/>
    <n v="18190582391"/>
    <n v="124927193"/>
    <n v="632266880"/>
    <n v="724"/>
    <n v="864546536700"/>
    <n v="10.43"/>
    <n v="0.64"/>
    <n v="891.49277777777695"/>
    <n v="721.95699999999999"/>
    <n v="665.92190476190399"/>
    <n v="815.89480000000003"/>
    <n v="6.8251097382539401"/>
    <n v="1.69"/>
    <n v="41.82"/>
    <n v="-80.459999999999994"/>
    <n v="42.93"/>
    <n v="6945.48"/>
    <n v="28455894"/>
    <n v="11494687.859999999"/>
    <n v="4342018560"/>
    <n v="964225.35"/>
    <n v="253314"/>
    <n v="12200000000000"/>
    <n v="1786912461"/>
    <n v="1679933952"/>
    <n v="983.26306890000001"/>
    <n v="0"/>
    <n v="0"/>
    <n v="0"/>
    <n v="0"/>
    <n v="0"/>
    <n v="0"/>
    <n v="0"/>
    <n v="0"/>
    <n v="0"/>
    <n v="1487160"/>
    <n v="1348748537"/>
    <n v="0"/>
    <n v="0"/>
    <n v="0"/>
    <n v="0"/>
    <n v="0"/>
    <n v="0"/>
    <n v="105491349"/>
    <n v="79.92"/>
    <n v="-1768.77"/>
    <n v="62738.01"/>
    <n v="55163.7"/>
    <n v="-6925.23"/>
    <n v="-649.08000000000004"/>
    <n v="-2763.45"/>
    <n v="-13428.72"/>
    <n v="-16192.17"/>
    <n v="2.0941000000000001"/>
    <n v="0"/>
    <n v="2915254.53"/>
    <n v="6128199117"/>
    <n v="1246838.94"/>
    <n v="6132442210"/>
    <n v="0"/>
    <n v="11042136"/>
    <n v="24062184"/>
    <s v="67.5"/>
    <s v="0.5940000000000002"/>
    <n v="1.43372969999999E+16"/>
    <n v="4.152141E+16"/>
    <n v="3686620392000000"/>
    <n v="4.2300157931999904E+16"/>
    <n v="1.01677580480699E+16"/>
    <n v="1.95656703087599E+16"/>
    <n v="3.40003124918099E+16"/>
    <n v="8659912562370000"/>
    <n v="1.08E+16"/>
    <n v="1.00007999999999E+16"/>
    <n v="551285.56999999995"/>
  </r>
  <r>
    <x v="296"/>
    <s v="MA"/>
    <x v="2"/>
    <n v="2.3837000000000002"/>
    <n v="180095103.95000002"/>
    <n v="341233.74"/>
    <n v="368326939"/>
    <n v="49508847.280000009"/>
    <n v="112045399.51000002"/>
    <n v="7826411.3799999999"/>
    <n v="36338235"/>
    <n v="4588752"/>
    <n v="37981875"/>
    <n v="41559318"/>
    <n v="51699312"/>
    <n v="5905476"/>
    <n v="50725107"/>
    <n v="1308159"/>
    <n v="16351514"/>
    <n v="129787464"/>
    <n v="28078728"/>
    <n v="1308159"/>
    <n v="16351514"/>
    <n v="129787464"/>
    <n v="28078728"/>
    <n v="341234"/>
    <n v="31.251538226299999"/>
    <n v="143.53"/>
    <n v="15825850012"/>
    <n v="18190582391"/>
    <n v="124927193"/>
    <n v="632266880"/>
    <n v="724"/>
    <n v="864546536700"/>
    <n v="10.43"/>
    <n v="0.64"/>
    <n v="891.49277777777695"/>
    <n v="721.95699999999999"/>
    <n v="665.92190476190399"/>
    <n v="815.89480000000003"/>
    <n v="6.8251097382539401"/>
    <n v="1.69"/>
    <n v="41.82"/>
    <n v="-80.459999999999994"/>
    <n v="42.93"/>
    <n v="6945.48"/>
    <n v="28455894"/>
    <n v="11494687.859999999"/>
    <n v="4342018560"/>
    <n v="964225.35"/>
    <n v="253314"/>
    <n v="12200000000000"/>
    <n v="1786912461"/>
    <n v="1679933952"/>
    <n v="983.26306890000001"/>
    <n v="0"/>
    <n v="0"/>
    <n v="0"/>
    <n v="0"/>
    <n v="0"/>
    <n v="0"/>
    <n v="0"/>
    <n v="0"/>
    <n v="0"/>
    <n v="1487160"/>
    <n v="1348748537"/>
    <n v="0"/>
    <n v="0"/>
    <n v="0"/>
    <n v="0"/>
    <n v="0"/>
    <n v="0"/>
    <n v="105491349"/>
    <n v="79.92"/>
    <n v="-1768.77"/>
    <n v="62738.01"/>
    <n v="55163.7"/>
    <n v="-6925.23"/>
    <n v="-649.08000000000004"/>
    <n v="-2763.45"/>
    <n v="-13428.72"/>
    <n v="-16192.17"/>
    <n v="2.0941000000000001"/>
    <n v="0"/>
    <n v="2915254.53"/>
    <n v="6128199117"/>
    <n v="1246838.94"/>
    <n v="6132442210"/>
    <n v="0"/>
    <n v="11042136"/>
    <n v="24062184"/>
    <s v="67.5"/>
    <s v="0.5940000000000002"/>
    <n v="1.43372969999999E+16"/>
    <n v="4.152141E+16"/>
    <n v="3686620392000000"/>
    <n v="4.2300157931999904E+16"/>
    <n v="1.01677580480699E+16"/>
    <n v="1.95656703087599E+16"/>
    <n v="3.40003124918099E+16"/>
    <n v="8659912562370000"/>
    <n v="1.08E+16"/>
    <n v="1.00007999999999E+16"/>
    <n v="45331516.480000004"/>
  </r>
  <r>
    <x v="297"/>
    <s v="MA"/>
    <x v="3"/>
    <n v="2.3837000000000002"/>
    <n v="180095103.95000002"/>
    <n v="341233.74"/>
    <n v="368326939"/>
    <n v="49508847.280000009"/>
    <n v="112045399.51000002"/>
    <n v="7826411.3799999999"/>
    <n v="36338235"/>
    <n v="4588752"/>
    <n v="37981875"/>
    <n v="41559318"/>
    <n v="51699312"/>
    <n v="5905476"/>
    <n v="50725107"/>
    <n v="1308159"/>
    <n v="16351514"/>
    <n v="129787464"/>
    <n v="28078728"/>
    <n v="1308159"/>
    <n v="16351514"/>
    <n v="129787464"/>
    <n v="28078728"/>
    <n v="341234"/>
    <n v="31.251538226299999"/>
    <n v="143.53"/>
    <n v="15825850012"/>
    <n v="18190582391"/>
    <n v="124927193"/>
    <n v="632266880"/>
    <n v="724"/>
    <n v="864546536700"/>
    <n v="10.43"/>
    <n v="0.64"/>
    <n v="891.49277777777695"/>
    <n v="721.95699999999999"/>
    <n v="665.92190476190399"/>
    <n v="815.89480000000003"/>
    <n v="6.8251097382539401"/>
    <n v="1.69"/>
    <n v="41.82"/>
    <n v="-80.459999999999994"/>
    <n v="42.93"/>
    <n v="6945.48"/>
    <n v="28455894"/>
    <n v="11494687.859999999"/>
    <n v="4342018560"/>
    <n v="964225.35"/>
    <n v="253314"/>
    <n v="12200000000000"/>
    <n v="1786912461"/>
    <n v="1679933952"/>
    <n v="983.26306890000001"/>
    <n v="0"/>
    <n v="0"/>
    <n v="0"/>
    <n v="0"/>
    <n v="0"/>
    <n v="0"/>
    <n v="0"/>
    <n v="0"/>
    <n v="0"/>
    <n v="1487160"/>
    <n v="1001172107"/>
    <n v="0"/>
    <n v="0"/>
    <n v="0"/>
    <n v="0"/>
    <n v="0"/>
    <n v="0"/>
    <n v="105491349"/>
    <n v="79.92"/>
    <n v="-1768.77"/>
    <n v="62738.01"/>
    <n v="55163.7"/>
    <n v="-6925.23"/>
    <n v="-649.08000000000004"/>
    <n v="-2763.45"/>
    <n v="-13428.72"/>
    <n v="-16192.17"/>
    <n v="2.0941000000000001"/>
    <n v="0"/>
    <n v="2915254.53"/>
    <n v="6128199117"/>
    <n v="1246838.94"/>
    <n v="6132442210"/>
    <n v="0"/>
    <n v="11042136"/>
    <n v="24062184"/>
    <s v="67.5"/>
    <s v="0.5940000000000002"/>
    <n v="1.43372969999999E+16"/>
    <n v="4.152141E+16"/>
    <n v="3686620392000000"/>
    <n v="4.2300157931999904E+16"/>
    <n v="1.01677580480699E+16"/>
    <n v="1.95656703087599E+16"/>
    <n v="3.40003124918099E+16"/>
    <n v="8659912562370000"/>
    <n v="1.08E+16"/>
    <n v="1.00007999999999E+16"/>
    <n v="31868091.850000001"/>
  </r>
  <r>
    <x v="298"/>
    <s v="MA"/>
    <x v="4"/>
    <n v="2.3837000000000002"/>
    <n v="180095103.95000002"/>
    <n v="341233.74"/>
    <n v="368326939"/>
    <n v="49508847.280000009"/>
    <n v="112045399.51000002"/>
    <n v="7826411.3799999999"/>
    <n v="36338235"/>
    <n v="4588752"/>
    <n v="37981875"/>
    <n v="41559318"/>
    <n v="51699312"/>
    <n v="5905476"/>
    <n v="50725107"/>
    <n v="1308159"/>
    <n v="16351514"/>
    <n v="129787464"/>
    <n v="28078728"/>
    <n v="1308159"/>
    <n v="16351514"/>
    <n v="129787464"/>
    <n v="28078728"/>
    <n v="341234"/>
    <n v="31.251538226299999"/>
    <n v="143.53"/>
    <n v="15825850012"/>
    <n v="18190582391"/>
    <n v="124927193"/>
    <n v="632266880"/>
    <n v="724"/>
    <n v="864546536700"/>
    <n v="10.43"/>
    <n v="0.64"/>
    <n v="891.49277777777695"/>
    <n v="721.95699999999999"/>
    <n v="665.92190476190399"/>
    <n v="815.89480000000003"/>
    <n v="6.8251097382539401"/>
    <n v="1.69"/>
    <n v="41.82"/>
    <n v="-80.459999999999994"/>
    <n v="42.93"/>
    <n v="6945.48"/>
    <n v="28455894"/>
    <n v="11494687.859999999"/>
    <n v="4342018560"/>
    <n v="964225.35"/>
    <n v="253314"/>
    <n v="12200000000000"/>
    <n v="1786912461"/>
    <n v="1679933952"/>
    <n v="983.26306890000001"/>
    <n v="0"/>
    <n v="0"/>
    <n v="0"/>
    <n v="0"/>
    <n v="0"/>
    <n v="0"/>
    <n v="0"/>
    <n v="0"/>
    <n v="0"/>
    <n v="1487160"/>
    <n v="126401559.09999999"/>
    <n v="0"/>
    <n v="0"/>
    <n v="0"/>
    <n v="0"/>
    <n v="0"/>
    <n v="0"/>
    <n v="105491349"/>
    <n v="79.92"/>
    <n v="-1768.77"/>
    <n v="62738.01"/>
    <n v="55163.7"/>
    <n v="-6925.23"/>
    <n v="-649.08000000000004"/>
    <n v="-2763.45"/>
    <n v="-13428.72"/>
    <n v="-16192.17"/>
    <n v="2.0941000000000001"/>
    <n v="0"/>
    <n v="2915254.53"/>
    <n v="6128199117"/>
    <n v="1246838.94"/>
    <n v="6132442210"/>
    <n v="0"/>
    <n v="11042136"/>
    <n v="24062184"/>
    <s v="67.5"/>
    <s v="0.5940000000000002"/>
    <n v="1.43372969999999E+16"/>
    <n v="4.152141E+16"/>
    <n v="3686620392000000"/>
    <n v="4.2300157931999904E+16"/>
    <n v="1.01677580480699E+16"/>
    <n v="1.95656703087599E+16"/>
    <n v="3.40003124918099E+16"/>
    <n v="8659912562370000"/>
    <n v="1.08E+16"/>
    <n v="1.00007999999999E+16"/>
    <n v="116455559.8"/>
  </r>
  <r>
    <x v="299"/>
    <s v="MA"/>
    <x v="5"/>
    <n v="2.3837000000000002"/>
    <n v="180095103.95000002"/>
    <n v="341233.74"/>
    <n v="368326939"/>
    <n v="49508847.280000009"/>
    <n v="112045399.51000002"/>
    <n v="7826411.3799999999"/>
    <n v="36338235"/>
    <n v="4588752"/>
    <n v="37981875"/>
    <n v="41559318"/>
    <n v="51699312"/>
    <n v="5905476"/>
    <n v="50725107"/>
    <n v="1308159"/>
    <n v="16351514"/>
    <n v="129787464"/>
    <n v="28078728"/>
    <n v="1308159"/>
    <n v="16351514"/>
    <n v="129787464"/>
    <n v="28078728"/>
    <n v="341234"/>
    <n v="31.251538226299999"/>
    <n v="143.53"/>
    <n v="15825850012"/>
    <n v="18190582391"/>
    <n v="124927193"/>
    <n v="632266880"/>
    <n v="724"/>
    <n v="864546536700"/>
    <n v="10.43"/>
    <n v="0.64"/>
    <n v="891.49277777777695"/>
    <n v="721.95699999999999"/>
    <n v="665.92190476190399"/>
    <n v="815.89480000000003"/>
    <n v="6.8251097382539401"/>
    <n v="1.69"/>
    <n v="41.82"/>
    <n v="-80.459999999999994"/>
    <n v="42.93"/>
    <n v="6945.48"/>
    <n v="28455894"/>
    <n v="11494687.859999999"/>
    <n v="4342018560"/>
    <n v="964225.35"/>
    <n v="253314"/>
    <n v="12200000000000"/>
    <n v="1786912461"/>
    <n v="1679933952"/>
    <n v="983.26306890000001"/>
    <n v="0"/>
    <n v="0"/>
    <n v="0"/>
    <n v="0"/>
    <n v="0"/>
    <n v="0"/>
    <n v="0"/>
    <n v="0"/>
    <n v="0"/>
    <n v="1487160"/>
    <n v="262439326.90000001"/>
    <n v="0"/>
    <n v="0"/>
    <n v="0"/>
    <n v="0"/>
    <n v="0"/>
    <n v="0"/>
    <n v="105491349"/>
    <n v="79.92"/>
    <n v="-1768.77"/>
    <n v="62738.01"/>
    <n v="55163.7"/>
    <n v="-6925.23"/>
    <n v="-649.08000000000004"/>
    <n v="-2763.45"/>
    <n v="-13428.72"/>
    <n v="-16192.17"/>
    <n v="2.0941000000000001"/>
    <n v="0"/>
    <n v="2915254.53"/>
    <n v="6128199117"/>
    <n v="1246838.94"/>
    <n v="6132442210"/>
    <n v="0"/>
    <n v="11042136"/>
    <n v="24062184"/>
    <s v="67.5"/>
    <s v="0.5940000000000002"/>
    <n v="1.43372969999999E+16"/>
    <n v="4.152141E+16"/>
    <n v="3686620392000000"/>
    <n v="4.2300157931999904E+16"/>
    <n v="1.01677580480699E+16"/>
    <n v="1.95656703087599E+16"/>
    <n v="3.40003124918099E+16"/>
    <n v="8659912562370000"/>
    <n v="1.08E+16"/>
    <n v="1.00007999999999E+16"/>
    <n v="12081391.737499999"/>
  </r>
  <r>
    <x v="300"/>
    <s v="MA"/>
    <x v="0"/>
    <n v="2.3260999999999998"/>
    <n v="181725438.09"/>
    <n v="539250.41999999993"/>
    <n v="370486561"/>
    <n v="48880619.609999999"/>
    <n v="114442002.04000002"/>
    <n v="7770627.9099999992"/>
    <n v="67309111"/>
    <n v="4782023"/>
    <n v="40925888"/>
    <n v="40558006"/>
    <n v="51153625"/>
    <n v="4685342"/>
    <n v="50249691"/>
    <n v="1142904"/>
    <n v="16597360"/>
    <n v="134456589"/>
    <n v="25395883"/>
    <n v="1142904"/>
    <n v="16597360"/>
    <n v="134456589"/>
    <n v="25395883"/>
    <n v="539250"/>
    <n v="31.785482936099999"/>
    <n v="149.03"/>
    <n v="17467727891"/>
    <n v="17640547408"/>
    <n v="124649529"/>
    <n v="565141622"/>
    <n v="724"/>
    <n v="846500355400"/>
    <n v="10.65"/>
    <n v="0.82"/>
    <n v="905.89222222222202"/>
    <n v="724.84849999999994"/>
    <n v="668.05095238095203"/>
    <n v="823.71400000000006"/>
    <n v="7.24261387263304"/>
    <n v="1.92"/>
    <n v="7.3998999999999997"/>
    <n v="-78.3"/>
    <n v="42.39"/>
    <n v="6798.33"/>
    <n v="28455894"/>
    <n v="14432012.189999999"/>
    <n v="4655003004"/>
    <n v="1042598.79"/>
    <n v="256473"/>
    <n v="12500000000000"/>
    <n v="1547463258"/>
    <n v="1380635793"/>
    <n v="983.26306890000001"/>
    <n v="0"/>
    <n v="0"/>
    <n v="0"/>
    <n v="0"/>
    <n v="0"/>
    <n v="0"/>
    <n v="0"/>
    <n v="0"/>
    <n v="0"/>
    <n v="1527147"/>
    <n v="234559.87"/>
    <n v="0"/>
    <n v="0"/>
    <n v="0"/>
    <n v="0"/>
    <n v="0"/>
    <n v="0"/>
    <n v="165300318"/>
    <n v="80.459999999999994"/>
    <n v="-1768.77"/>
    <n v="62738.01"/>
    <n v="55163.7"/>
    <n v="-6925.23"/>
    <n v="-649.08000000000004"/>
    <n v="-2763.45"/>
    <n v="-13428.72"/>
    <n v="-16192.17"/>
    <n v="2.0941000000000001"/>
    <n v="0"/>
    <n v="5537621.9699999997"/>
    <n v="6382551865"/>
    <n v="2539831.41"/>
    <n v="6390629318"/>
    <n v="0"/>
    <n v="9944802"/>
    <n v="25577451"/>
    <s v="67.5"/>
    <s v="0.5940000000000002"/>
    <n v="1.43372969999999E+16"/>
    <n v="4.260924E+16"/>
    <s v="37832229.36"/>
    <n v="4340857229729990"/>
    <n v="1.04341894194599E+16"/>
    <s v="20078360357.94"/>
    <n v="3489124143051000"/>
    <s v="8886833026.92"/>
    <n v="1.08E+16"/>
    <n v="1.00007999999999E+16"/>
    <n v="25099.51"/>
  </r>
  <r>
    <x v="301"/>
    <s v="MA"/>
    <x v="1"/>
    <n v="2.3260999999999998"/>
    <n v="181725438.09"/>
    <n v="539250.41999999993"/>
    <n v="370486561"/>
    <n v="48880619.609999999"/>
    <n v="114442002.04000002"/>
    <n v="7770627.9099999992"/>
    <n v="67309111"/>
    <n v="4782023"/>
    <n v="40925888"/>
    <n v="40558006"/>
    <n v="51153625"/>
    <n v="4685342"/>
    <n v="50249691"/>
    <n v="1142904"/>
    <n v="16597360"/>
    <n v="134456589"/>
    <n v="25395883"/>
    <n v="1142904"/>
    <n v="16597360"/>
    <n v="134456589"/>
    <n v="25395883"/>
    <n v="539250"/>
    <n v="31.785482936099999"/>
    <n v="149.03"/>
    <n v="17467727891"/>
    <n v="17640547408"/>
    <n v="124649529"/>
    <n v="565141622"/>
    <n v="724"/>
    <n v="846500355400"/>
    <n v="10.65"/>
    <n v="0.82"/>
    <n v="905.89222222222202"/>
    <n v="724.84849999999994"/>
    <n v="668.05095238095203"/>
    <n v="823.71400000000006"/>
    <n v="7.24261387263304"/>
    <n v="1.92"/>
    <n v="7.3998999999999997"/>
    <n v="-78.3"/>
    <n v="42.39"/>
    <n v="6798.33"/>
    <n v="28455894"/>
    <n v="14432012.189999999"/>
    <n v="4655003004"/>
    <n v="1042598.79"/>
    <n v="256473"/>
    <n v="12500000000000"/>
    <n v="1547463258"/>
    <n v="1380635793"/>
    <n v="983.26306890000001"/>
    <n v="0"/>
    <n v="0"/>
    <n v="0"/>
    <n v="0"/>
    <n v="0"/>
    <n v="0"/>
    <n v="0"/>
    <n v="0"/>
    <n v="0"/>
    <n v="1527147"/>
    <n v="25459572.699999999"/>
    <n v="0"/>
    <n v="0"/>
    <n v="0"/>
    <n v="0"/>
    <n v="0"/>
    <n v="0"/>
    <n v="165300318"/>
    <n v="80.459999999999994"/>
    <n v="-1768.77"/>
    <n v="62738.01"/>
    <n v="55163.7"/>
    <n v="-6925.23"/>
    <n v="-649.08000000000004"/>
    <n v="-2763.45"/>
    <n v="-13428.72"/>
    <n v="-16192.17"/>
    <n v="2.0941000000000001"/>
    <n v="0"/>
    <n v="5537621.9699999997"/>
    <n v="6382551865"/>
    <n v="2539831.41"/>
    <n v="6390629318"/>
    <n v="0"/>
    <n v="9944802"/>
    <n v="25577451"/>
    <s v="67.5"/>
    <s v="0.5940000000000002"/>
    <n v="1.43372969999999E+16"/>
    <n v="4.260924E+16"/>
    <s v="37832229.36"/>
    <n v="4340857229729990"/>
    <n v="1.04341894194599E+16"/>
    <s v="20078360357.94"/>
    <n v="3489124143051000"/>
    <s v="8886833026.92"/>
    <n v="1.08E+16"/>
    <n v="1.00007999999999E+16"/>
    <n v="554357.66"/>
  </r>
  <r>
    <x v="302"/>
    <s v="MA"/>
    <x v="2"/>
    <n v="2.3260999999999998"/>
    <n v="181725438.09"/>
    <n v="539250.41999999993"/>
    <n v="370486561"/>
    <n v="48880619.609999999"/>
    <n v="114442002.04000002"/>
    <n v="7770627.9099999992"/>
    <n v="67309111"/>
    <n v="4782023"/>
    <n v="40925888"/>
    <n v="40558006"/>
    <n v="51153625"/>
    <n v="4685342"/>
    <n v="50249691"/>
    <n v="1142904"/>
    <n v="16597360"/>
    <n v="134456589"/>
    <n v="25395883"/>
    <n v="1142904"/>
    <n v="16597360"/>
    <n v="134456589"/>
    <n v="25395883"/>
    <n v="539250"/>
    <n v="31.785482936099999"/>
    <n v="149.03"/>
    <n v="17467727891"/>
    <n v="17640547408"/>
    <n v="124649529"/>
    <n v="565141622"/>
    <n v="724"/>
    <n v="846500355400"/>
    <n v="10.65"/>
    <n v="0.82"/>
    <n v="905.89222222222202"/>
    <n v="724.84849999999994"/>
    <n v="668.05095238095203"/>
    <n v="823.71400000000006"/>
    <n v="7.24261387263304"/>
    <n v="1.92"/>
    <n v="7.3998999999999997"/>
    <n v="-78.3"/>
    <n v="42.39"/>
    <n v="6798.33"/>
    <n v="28455894"/>
    <n v="14432012.189999999"/>
    <n v="4655003004"/>
    <n v="1042598.79"/>
    <n v="256473"/>
    <n v="12500000000000"/>
    <n v="1547463258"/>
    <n v="1380635793"/>
    <n v="983.26306890000001"/>
    <n v="0"/>
    <n v="0"/>
    <n v="0"/>
    <n v="0"/>
    <n v="0"/>
    <n v="0"/>
    <n v="0"/>
    <n v="0"/>
    <n v="0"/>
    <n v="1527147"/>
    <n v="765930563.10000002"/>
    <n v="0"/>
    <n v="0"/>
    <n v="0"/>
    <n v="0"/>
    <n v="0"/>
    <n v="0"/>
    <n v="165300318"/>
    <n v="80.459999999999994"/>
    <n v="-1768.77"/>
    <n v="62738.01"/>
    <n v="55163.7"/>
    <n v="-6925.23"/>
    <n v="-649.08000000000004"/>
    <n v="-2763.45"/>
    <n v="-13428.72"/>
    <n v="-16192.17"/>
    <n v="2.0941000000000001"/>
    <n v="0"/>
    <n v="5537621.9699999997"/>
    <n v="6382551865"/>
    <n v="2539831.41"/>
    <n v="6390629318"/>
    <n v="0"/>
    <n v="9944802"/>
    <n v="25577451"/>
    <s v="67.5"/>
    <s v="0.5940000000000002"/>
    <n v="1.43372969999999E+16"/>
    <n v="4.260924E+16"/>
    <s v="37832229.36"/>
    <n v="4340857229729990"/>
    <n v="1.04341894194599E+16"/>
    <s v="20078360357.94"/>
    <n v="3489124143051000"/>
    <s v="8886833026.92"/>
    <n v="1.08E+16"/>
    <n v="1.00007999999999E+16"/>
    <n v="26890431.789999999"/>
  </r>
  <r>
    <x v="303"/>
    <s v="MA"/>
    <x v="3"/>
    <n v="2.3260999999999998"/>
    <n v="181725438.09"/>
    <n v="539250.41999999993"/>
    <n v="370486561"/>
    <n v="48880619.609999999"/>
    <n v="114442002.04000002"/>
    <n v="7770627.9099999992"/>
    <n v="67309111"/>
    <n v="4782023"/>
    <n v="40925888"/>
    <n v="40558006"/>
    <n v="51153625"/>
    <n v="4685342"/>
    <n v="50249691"/>
    <n v="1142904"/>
    <n v="16597360"/>
    <n v="134456589"/>
    <n v="25395883"/>
    <n v="1142904"/>
    <n v="16597360"/>
    <n v="134456589"/>
    <n v="25395883"/>
    <n v="539250"/>
    <n v="31.785482936099999"/>
    <n v="149.03"/>
    <n v="17467727891"/>
    <n v="17640547408"/>
    <n v="124649529"/>
    <n v="565141622"/>
    <n v="724"/>
    <n v="846500355400"/>
    <n v="10.65"/>
    <n v="0.82"/>
    <n v="905.89222222222202"/>
    <n v="724.84849999999994"/>
    <n v="668.05095238095203"/>
    <n v="823.71400000000006"/>
    <n v="7.24261387263304"/>
    <n v="1.92"/>
    <n v="7.3998999999999997"/>
    <n v="-78.3"/>
    <n v="42.39"/>
    <n v="6798.33"/>
    <n v="28455894"/>
    <n v="14432012.189999999"/>
    <n v="4655003004"/>
    <n v="1042598.79"/>
    <n v="256473"/>
    <n v="12500000000000"/>
    <n v="1547463258"/>
    <n v="1380635793"/>
    <n v="983.26306890000001"/>
    <n v="0"/>
    <n v="0"/>
    <n v="0"/>
    <n v="0"/>
    <n v="0"/>
    <n v="0"/>
    <n v="0"/>
    <n v="0"/>
    <n v="0"/>
    <n v="1527147"/>
    <n v="890533562.89999998"/>
    <n v="0"/>
    <n v="0"/>
    <n v="0"/>
    <n v="0"/>
    <n v="0"/>
    <n v="0"/>
    <n v="165300318"/>
    <n v="80.459999999999994"/>
    <n v="-1768.77"/>
    <n v="62738.01"/>
    <n v="55163.7"/>
    <n v="-6925.23"/>
    <n v="-649.08000000000004"/>
    <n v="-2763.45"/>
    <n v="-13428.72"/>
    <n v="-16192.17"/>
    <n v="2.0941000000000001"/>
    <n v="0"/>
    <n v="5537621.9699999997"/>
    <n v="6382551865"/>
    <n v="2539831.41"/>
    <n v="6390629318"/>
    <n v="0"/>
    <n v="9944802"/>
    <n v="25577451"/>
    <s v="67.5"/>
    <s v="0.5940000000000002"/>
    <n v="1.43372969999999E+16"/>
    <n v="4.260924E+16"/>
    <s v="37832229.36"/>
    <n v="4340857229729990"/>
    <n v="1.04341894194599E+16"/>
    <s v="20078360357.94"/>
    <n v="3489124143051000"/>
    <s v="8886833026.92"/>
    <n v="1.08E+16"/>
    <n v="1.00007999999999E+16"/>
    <n v="33143972.120000001"/>
  </r>
  <r>
    <x v="304"/>
    <s v="MA"/>
    <x v="4"/>
    <n v="2.3260999999999998"/>
    <n v="181725438.09"/>
    <n v="539250.41999999993"/>
    <n v="370486561"/>
    <n v="48880619.609999999"/>
    <n v="114442002.04000002"/>
    <n v="7770627.9099999992"/>
    <n v="67309111"/>
    <n v="4782023"/>
    <n v="40925888"/>
    <n v="40558006"/>
    <n v="51153625"/>
    <n v="4685342"/>
    <n v="50249691"/>
    <n v="1142904"/>
    <n v="16597360"/>
    <n v="134456589"/>
    <n v="25395883"/>
    <n v="1142904"/>
    <n v="16597360"/>
    <n v="134456589"/>
    <n v="25395883"/>
    <n v="539250"/>
    <n v="31.785482936099999"/>
    <n v="149.03"/>
    <n v="17467727891"/>
    <n v="17640547408"/>
    <n v="124649529"/>
    <n v="565141622"/>
    <n v="724"/>
    <n v="846500355400"/>
    <n v="10.65"/>
    <n v="0.82"/>
    <n v="905.89222222222202"/>
    <n v="724.84849999999994"/>
    <n v="668.05095238095203"/>
    <n v="823.71400000000006"/>
    <n v="7.24261387263304"/>
    <n v="1.92"/>
    <n v="7.3998999999999997"/>
    <n v="-78.3"/>
    <n v="42.39"/>
    <n v="6798.33"/>
    <n v="28455894"/>
    <n v="14432012.189999999"/>
    <n v="4655003004"/>
    <n v="1042598.79"/>
    <n v="256473"/>
    <n v="12500000000000"/>
    <n v="1547463258"/>
    <n v="1380635793"/>
    <n v="983.26306890000001"/>
    <n v="0"/>
    <n v="0"/>
    <n v="0"/>
    <n v="0"/>
    <n v="0"/>
    <n v="0"/>
    <n v="0"/>
    <n v="0"/>
    <n v="0"/>
    <n v="1527147"/>
    <n v="113608251.90000001"/>
    <n v="0"/>
    <n v="0"/>
    <n v="0"/>
    <n v="0"/>
    <n v="0"/>
    <n v="0"/>
    <n v="165300318"/>
    <n v="80.459999999999994"/>
    <n v="-1768.77"/>
    <n v="62738.01"/>
    <n v="55163.7"/>
    <n v="-6925.23"/>
    <n v="-649.08000000000004"/>
    <n v="-2763.45"/>
    <n v="-13428.72"/>
    <n v="-16192.17"/>
    <n v="2.0941000000000001"/>
    <n v="0"/>
    <n v="5537621.9699999997"/>
    <n v="6382551865"/>
    <n v="2539831.41"/>
    <n v="6390629318"/>
    <n v="0"/>
    <n v="9944802"/>
    <n v="25577451"/>
    <s v="67.5"/>
    <s v="0.5940000000000002"/>
    <n v="1.43372969999999E+16"/>
    <n v="4.260924E+16"/>
    <s v="37832229.36"/>
    <n v="4340857229729990"/>
    <n v="1.04341894194599E+16"/>
    <s v="20078360357.94"/>
    <n v="3489124143051000"/>
    <s v="8886833026.92"/>
    <n v="1.08E+16"/>
    <n v="1.00007999999999E+16"/>
    <n v="112109001.5"/>
  </r>
  <r>
    <x v="305"/>
    <s v="MA"/>
    <x v="5"/>
    <n v="2.3260999999999998"/>
    <n v="181725438.09"/>
    <n v="539250.41999999993"/>
    <n v="370486561"/>
    <n v="48880619.609999999"/>
    <n v="114442002.04000002"/>
    <n v="7770627.9099999992"/>
    <n v="67309111"/>
    <n v="4782023"/>
    <n v="40925888"/>
    <n v="40558006"/>
    <n v="51153625"/>
    <n v="4685342"/>
    <n v="50249691"/>
    <n v="1142904"/>
    <n v="16597360"/>
    <n v="134456589"/>
    <n v="25395883"/>
    <n v="1142904"/>
    <n v="16597360"/>
    <n v="134456589"/>
    <n v="25395883"/>
    <n v="539250"/>
    <n v="31.785482936099999"/>
    <n v="149.03"/>
    <n v="17467727891"/>
    <n v="17640547408"/>
    <n v="124649529"/>
    <n v="565141622"/>
    <n v="724"/>
    <n v="846500355400"/>
    <n v="10.65"/>
    <n v="0.82"/>
    <n v="905.89222222222202"/>
    <n v="724.84849999999994"/>
    <n v="668.05095238095203"/>
    <n v="823.71400000000006"/>
    <n v="7.24261387263304"/>
    <n v="1.92"/>
    <n v="7.3998999999999997"/>
    <n v="-78.3"/>
    <n v="42.39"/>
    <n v="6798.33"/>
    <n v="28455894"/>
    <n v="14432012.189999999"/>
    <n v="4655003004"/>
    <n v="1042598.79"/>
    <n v="256473"/>
    <n v="12500000000000"/>
    <n v="1547463258"/>
    <n v="1380635793"/>
    <n v="983.26306890000001"/>
    <n v="0"/>
    <n v="0"/>
    <n v="0"/>
    <n v="0"/>
    <n v="0"/>
    <n v="0"/>
    <n v="0"/>
    <n v="0"/>
    <n v="0"/>
    <n v="1527147"/>
    <n v="506221020.89999998"/>
    <n v="0"/>
    <n v="0"/>
    <n v="0"/>
    <n v="0"/>
    <n v="0"/>
    <n v="0"/>
    <n v="165300318"/>
    <n v="80.459999999999994"/>
    <n v="-1768.77"/>
    <n v="62738.01"/>
    <n v="55163.7"/>
    <n v="-6925.23"/>
    <n v="-649.08000000000004"/>
    <n v="-2763.45"/>
    <n v="-13428.72"/>
    <n v="-16192.17"/>
    <n v="2.0941000000000001"/>
    <n v="0"/>
    <n v="5537621.9699999997"/>
    <n v="6382551865"/>
    <n v="2539831.41"/>
    <n v="6390629318"/>
    <n v="0"/>
    <n v="9944802"/>
    <n v="25577451"/>
    <s v="67.5"/>
    <s v="0.5940000000000002"/>
    <n v="1.43372969999999E+16"/>
    <n v="4.260924E+16"/>
    <s v="37832229.36"/>
    <n v="4340857229729990"/>
    <n v="1.04341894194599E+16"/>
    <s v="20078360357.94"/>
    <n v="3489124143051000"/>
    <s v="8886833026.92"/>
    <n v="1.08E+16"/>
    <n v="1.00007999999999E+16"/>
    <n v="17167785.969999999"/>
  </r>
  <r>
    <x v="306"/>
    <s v="MA"/>
    <x v="0"/>
    <n v="2.2328000000000001"/>
    <n v="181083609.44"/>
    <n v="411627.1"/>
    <n v="332790209"/>
    <n v="50248534.63000001"/>
    <n v="77864497.640000001"/>
    <n v="7793150.3399999989"/>
    <n v="48268482"/>
    <n v="4951240"/>
    <n v="37252926"/>
    <n v="41915173"/>
    <n v="53145562"/>
    <n v="5216593"/>
    <n v="47935426"/>
    <n v="1103084"/>
    <n v="15809374"/>
    <n v="100131212"/>
    <n v="24917992"/>
    <n v="1103084"/>
    <n v="15809374"/>
    <n v="100131212"/>
    <n v="24917992"/>
    <n v="411627"/>
    <n v="35.2818164571"/>
    <n v="147.69"/>
    <n v="19577249934"/>
    <n v="19352300589"/>
    <n v="268769815"/>
    <n v="534436147"/>
    <n v="724"/>
    <n v="818805717600"/>
    <n v="10.87"/>
    <n v="0.78"/>
    <n v="902.56999999999903"/>
    <n v="724.34249999999997"/>
    <n v="667.76"/>
    <n v="821.39239999999995"/>
    <n v="7.21830985915493"/>
    <n v="1.67"/>
    <n v="-8.1690000000000005"/>
    <n v="-76.41"/>
    <n v="45.36"/>
    <n v="6475.41"/>
    <n v="28455894"/>
    <n v="11813301.09"/>
    <n v="4154771105"/>
    <n v="780189.03"/>
    <n v="281070"/>
    <n v="12700000000000"/>
    <n v="2682049995"/>
    <n v="2589347250"/>
    <n v="983.26306890000001"/>
    <n v="0"/>
    <n v="0"/>
    <n v="0"/>
    <n v="0"/>
    <n v="0"/>
    <n v="999000"/>
    <n v="0"/>
    <n v="0"/>
    <n v="0"/>
    <n v="0"/>
    <n v="299195.23"/>
    <n v="0"/>
    <n v="0"/>
    <n v="0"/>
    <n v="0"/>
    <n v="0"/>
    <n v="0"/>
    <n v="91703745"/>
    <n v="80.73"/>
    <n v="-1768.77"/>
    <n v="62738.01"/>
    <n v="55163.7"/>
    <n v="-6925.23"/>
    <n v="-649.08000000000004"/>
    <n v="-2763.45"/>
    <n v="-13428.72"/>
    <n v="-16192.17"/>
    <n v="2.0941000000000001"/>
    <n v="0"/>
    <n v="5572859.6699999999"/>
    <n v="5393373497"/>
    <n v="1897012.44"/>
    <n v="5401317560"/>
    <n v="0"/>
    <n v="10003122"/>
    <n v="15203727"/>
    <s v="67.5"/>
    <s v="0.5940000000000002"/>
    <n v="1.43372969999999E+16"/>
    <n v="4.321863E+16"/>
    <n v="3.8373133319999904E+16"/>
    <n v="4402920356640000"/>
    <n v="1.058337157122E+16"/>
    <n v="2.03654294231399E+16"/>
    <s v="35390096709.39"/>
    <n v="9013891950270000"/>
    <n v="1.08E+16"/>
    <n v="1.00007999999999E+16"/>
    <n v="18782.259999999998"/>
  </r>
  <r>
    <x v="307"/>
    <s v="MA"/>
    <x v="1"/>
    <n v="2.2328000000000001"/>
    <n v="181083609.44"/>
    <n v="411627.1"/>
    <n v="332790209"/>
    <n v="50248534.63000001"/>
    <n v="77864497.640000001"/>
    <n v="7793150.3399999989"/>
    <n v="48268482"/>
    <n v="4951240"/>
    <n v="37252926"/>
    <n v="41915173"/>
    <n v="53145562"/>
    <n v="5216593"/>
    <n v="47935426"/>
    <n v="1103084"/>
    <n v="15809374"/>
    <n v="100131212"/>
    <n v="24917992"/>
    <n v="1103084"/>
    <n v="15809374"/>
    <n v="100131212"/>
    <n v="24917992"/>
    <n v="411627"/>
    <n v="35.2818164571"/>
    <n v="147.69"/>
    <n v="19577249934"/>
    <n v="19352300589"/>
    <n v="268769815"/>
    <n v="534436147"/>
    <n v="724"/>
    <n v="818805717600"/>
    <n v="10.87"/>
    <n v="0.78"/>
    <n v="902.56999999999903"/>
    <n v="724.34249999999997"/>
    <n v="667.76"/>
    <n v="821.39239999999995"/>
    <n v="7.21830985915493"/>
    <n v="1.67"/>
    <n v="-8.1690000000000005"/>
    <n v="-76.41"/>
    <n v="45.36"/>
    <n v="6475.41"/>
    <n v="28455894"/>
    <n v="11813301.09"/>
    <n v="4154771105"/>
    <n v="780189.03"/>
    <n v="281070"/>
    <n v="12700000000000"/>
    <n v="2682049995"/>
    <n v="2589347250"/>
    <n v="983.26306890000001"/>
    <n v="0"/>
    <n v="0"/>
    <n v="0"/>
    <n v="0"/>
    <n v="0"/>
    <n v="999000"/>
    <n v="0"/>
    <n v="0"/>
    <n v="0"/>
    <n v="0"/>
    <n v="22380274.02"/>
    <n v="0"/>
    <n v="0"/>
    <n v="0"/>
    <n v="0"/>
    <n v="0"/>
    <n v="0"/>
    <n v="91703745"/>
    <n v="80.73"/>
    <n v="-1768.77"/>
    <n v="62738.01"/>
    <n v="55163.7"/>
    <n v="-6925.23"/>
    <n v="-649.08000000000004"/>
    <n v="-2763.45"/>
    <n v="-13428.72"/>
    <n v="-16192.17"/>
    <n v="2.0941000000000001"/>
    <n v="0"/>
    <n v="5572859.6699999999"/>
    <n v="5393373497"/>
    <n v="1897012.44"/>
    <n v="5401317560"/>
    <n v="0"/>
    <n v="10003122"/>
    <n v="15203727"/>
    <s v="67.5"/>
    <s v="0.5940000000000002"/>
    <n v="1.43372969999999E+16"/>
    <n v="4.321863E+16"/>
    <n v="3.8373133319999904E+16"/>
    <n v="4402920356640000"/>
    <n v="1.058337157122E+16"/>
    <n v="2.03654294231399E+16"/>
    <s v="35390096709.39"/>
    <n v="9013891950270000"/>
    <n v="1.08E+16"/>
    <n v="1.00007999999999E+16"/>
    <n v="543238.68000000005"/>
  </r>
  <r>
    <x v="308"/>
    <s v="MA"/>
    <x v="2"/>
    <n v="2.2328000000000001"/>
    <n v="181083609.44"/>
    <n v="411627.1"/>
    <n v="332790209"/>
    <n v="50248534.63000001"/>
    <n v="77864497.640000001"/>
    <n v="7793150.3399999989"/>
    <n v="48268482"/>
    <n v="4951240"/>
    <n v="37252926"/>
    <n v="41915173"/>
    <n v="53145562"/>
    <n v="5216593"/>
    <n v="47935426"/>
    <n v="1103084"/>
    <n v="15809374"/>
    <n v="100131212"/>
    <n v="24917992"/>
    <n v="1103084"/>
    <n v="15809374"/>
    <n v="100131212"/>
    <n v="24917992"/>
    <n v="411627"/>
    <n v="35.2818164571"/>
    <n v="147.69"/>
    <n v="19577249934"/>
    <n v="19352300589"/>
    <n v="268769815"/>
    <n v="534436147"/>
    <n v="724"/>
    <n v="818805717600"/>
    <n v="10.87"/>
    <n v="0.78"/>
    <n v="902.56999999999903"/>
    <n v="724.34249999999997"/>
    <n v="667.76"/>
    <n v="821.39239999999995"/>
    <n v="7.21830985915493"/>
    <n v="1.67"/>
    <n v="-8.1690000000000005"/>
    <n v="-76.41"/>
    <n v="45.36"/>
    <n v="6475.41"/>
    <n v="28455894"/>
    <n v="11813301.09"/>
    <n v="4154771105"/>
    <n v="780189.03"/>
    <n v="281070"/>
    <n v="12700000000000"/>
    <n v="2682049995"/>
    <n v="2589347250"/>
    <n v="983.26306890000001"/>
    <n v="0"/>
    <n v="0"/>
    <n v="0"/>
    <n v="0"/>
    <n v="0"/>
    <n v="999000"/>
    <n v="0"/>
    <n v="0"/>
    <n v="0"/>
    <n v="0"/>
    <n v="821826225.89999998"/>
    <n v="0"/>
    <n v="0"/>
    <n v="0"/>
    <n v="0"/>
    <n v="0"/>
    <n v="0"/>
    <n v="91703745"/>
    <n v="80.73"/>
    <n v="-1768.77"/>
    <n v="62738.01"/>
    <n v="55163.7"/>
    <n v="-6925.23"/>
    <n v="-649.08000000000004"/>
    <n v="-2763.45"/>
    <n v="-13428.72"/>
    <n v="-16192.17"/>
    <n v="2.0941000000000001"/>
    <n v="0"/>
    <n v="5572859.6699999999"/>
    <n v="5393373497"/>
    <n v="1897012.44"/>
    <n v="5401317560"/>
    <n v="0"/>
    <n v="10003122"/>
    <n v="15203727"/>
    <s v="67.5"/>
    <s v="0.5940000000000002"/>
    <n v="1.43372969999999E+16"/>
    <n v="4.321863E+16"/>
    <n v="3.8373133319999904E+16"/>
    <n v="4402920356640000"/>
    <n v="1.058337157122E+16"/>
    <n v="2.03654294231399E+16"/>
    <s v="35390096709.39"/>
    <n v="9013891950270000"/>
    <n v="1.08E+16"/>
    <n v="1.00007999999999E+16"/>
    <n v="30690900.41"/>
  </r>
  <r>
    <x v="309"/>
    <s v="MA"/>
    <x v="3"/>
    <n v="2.2328000000000001"/>
    <n v="181083609.44"/>
    <n v="411627.1"/>
    <n v="332790209"/>
    <n v="50248534.63000001"/>
    <n v="77864497.640000001"/>
    <n v="7793150.3399999989"/>
    <n v="48268482"/>
    <n v="4951240"/>
    <n v="37252926"/>
    <n v="41915173"/>
    <n v="53145562"/>
    <n v="5216593"/>
    <n v="47935426"/>
    <n v="1103084"/>
    <n v="15809374"/>
    <n v="100131212"/>
    <n v="24917992"/>
    <n v="1103084"/>
    <n v="15809374"/>
    <n v="100131212"/>
    <n v="24917992"/>
    <n v="411627"/>
    <n v="35.2818164571"/>
    <n v="147.69"/>
    <n v="19577249934"/>
    <n v="19352300589"/>
    <n v="268769815"/>
    <n v="534436147"/>
    <n v="724"/>
    <n v="818805717600"/>
    <n v="10.87"/>
    <n v="0.78"/>
    <n v="902.56999999999903"/>
    <n v="724.34249999999997"/>
    <n v="667.76"/>
    <n v="821.39239999999995"/>
    <n v="7.21830985915493"/>
    <n v="1.67"/>
    <n v="-8.1690000000000005"/>
    <n v="-76.41"/>
    <n v="45.36"/>
    <n v="6475.41"/>
    <n v="28455894"/>
    <n v="11813301.09"/>
    <n v="4154771105"/>
    <n v="780189.03"/>
    <n v="281070"/>
    <n v="12700000000000"/>
    <n v="2682049995"/>
    <n v="2589347250"/>
    <n v="983.26306890000001"/>
    <n v="0"/>
    <n v="0"/>
    <n v="0"/>
    <n v="0"/>
    <n v="0"/>
    <n v="999000"/>
    <n v="0"/>
    <n v="0"/>
    <n v="0"/>
    <n v="0"/>
    <n v="946346129.79999995"/>
    <n v="0"/>
    <n v="0"/>
    <n v="0"/>
    <n v="0"/>
    <n v="0"/>
    <n v="0"/>
    <n v="91703745"/>
    <n v="80.73"/>
    <n v="-1768.77"/>
    <n v="62738.01"/>
    <n v="55163.7"/>
    <n v="-6925.23"/>
    <n v="-649.08000000000004"/>
    <n v="-2763.45"/>
    <n v="-13428.72"/>
    <n v="-16192.17"/>
    <n v="2.0941000000000001"/>
    <n v="0"/>
    <n v="5572859.6699999999"/>
    <n v="5393373497"/>
    <n v="1897012.44"/>
    <n v="5401317560"/>
    <n v="0"/>
    <n v="10003122"/>
    <n v="15203727"/>
    <s v="67.5"/>
    <s v="0.5940000000000002"/>
    <n v="1.43372969999999E+16"/>
    <n v="4.321863E+16"/>
    <n v="3.8373133319999904E+16"/>
    <n v="4402920356640000"/>
    <n v="1.058337157122E+16"/>
    <n v="2.03654294231399E+16"/>
    <s v="35390096709.39"/>
    <n v="9013891950270000"/>
    <n v="1.08E+16"/>
    <n v="1.00007999999999E+16"/>
    <n v="27829491.109999999"/>
  </r>
  <r>
    <x v="310"/>
    <s v="MA"/>
    <x v="4"/>
    <n v="2.2328000000000001"/>
    <n v="181083609.44"/>
    <n v="411627.1"/>
    <n v="332790209"/>
    <n v="50248534.63000001"/>
    <n v="77864497.640000001"/>
    <n v="7793150.3399999989"/>
    <n v="48268482"/>
    <n v="4951240"/>
    <n v="37252926"/>
    <n v="41915173"/>
    <n v="53145562"/>
    <n v="5216593"/>
    <n v="47935426"/>
    <n v="1103084"/>
    <n v="15809374"/>
    <n v="100131212"/>
    <n v="24917992"/>
    <n v="1103084"/>
    <n v="15809374"/>
    <n v="100131212"/>
    <n v="24917992"/>
    <n v="411627"/>
    <n v="35.2818164571"/>
    <n v="147.69"/>
    <n v="19577249934"/>
    <n v="19352300589"/>
    <n v="268769815"/>
    <n v="534436147"/>
    <n v="724"/>
    <n v="818805717600"/>
    <n v="10.87"/>
    <n v="0.78"/>
    <n v="902.56999999999903"/>
    <n v="724.34249999999997"/>
    <n v="667.76"/>
    <n v="821.39239999999995"/>
    <n v="7.21830985915493"/>
    <n v="1.67"/>
    <n v="-8.1690000000000005"/>
    <n v="-76.41"/>
    <n v="45.36"/>
    <n v="6475.41"/>
    <n v="28455894"/>
    <n v="11813301.09"/>
    <n v="4154771105"/>
    <n v="780189.03"/>
    <n v="281070"/>
    <n v="12700000000000"/>
    <n v="2682049995"/>
    <n v="2589347250"/>
    <n v="983.26306890000001"/>
    <n v="0"/>
    <n v="0"/>
    <n v="0"/>
    <n v="0"/>
    <n v="0"/>
    <n v="999000"/>
    <n v="0"/>
    <n v="0"/>
    <n v="0"/>
    <n v="0"/>
    <n v="120026404.40000001"/>
    <n v="0"/>
    <n v="0"/>
    <n v="0"/>
    <n v="0"/>
    <n v="0"/>
    <n v="0"/>
    <n v="91703745"/>
    <n v="80.73"/>
    <n v="-1768.77"/>
    <n v="62738.01"/>
    <n v="55163.7"/>
    <n v="-6925.23"/>
    <n v="-649.08000000000004"/>
    <n v="-2763.45"/>
    <n v="-13428.72"/>
    <n v="-16192.17"/>
    <n v="2.0941000000000001"/>
    <n v="0"/>
    <n v="5572859.6699999999"/>
    <n v="5393373497"/>
    <n v="1897012.44"/>
    <n v="5401317560"/>
    <n v="0"/>
    <n v="10003122"/>
    <n v="15203727"/>
    <s v="67.5"/>
    <s v="0.5940000000000002"/>
    <n v="1.43372969999999E+16"/>
    <n v="4.321863E+16"/>
    <n v="3.8373133319999904E+16"/>
    <n v="4402920356640000"/>
    <n v="1.058337157122E+16"/>
    <n v="2.03654294231399E+16"/>
    <s v="35390096709.39"/>
    <n v="9013891950270000"/>
    <n v="1.08E+16"/>
    <n v="1.00007999999999E+16"/>
    <n v="95973667.019999996"/>
  </r>
  <r>
    <x v="311"/>
    <s v="MA"/>
    <x v="5"/>
    <n v="2.2328000000000001"/>
    <n v="181083609.44"/>
    <n v="411627.1"/>
    <n v="332790209"/>
    <n v="50248534.63000001"/>
    <n v="77864497.640000001"/>
    <n v="7793150.3399999989"/>
    <n v="48268482"/>
    <n v="4951240"/>
    <n v="37252926"/>
    <n v="41915173"/>
    <n v="53145562"/>
    <n v="5216593"/>
    <n v="47935426"/>
    <n v="1103084"/>
    <n v="15809374"/>
    <n v="100131212"/>
    <n v="24917992"/>
    <n v="1103084"/>
    <n v="15809374"/>
    <n v="100131212"/>
    <n v="24917992"/>
    <n v="411627"/>
    <n v="35.2818164571"/>
    <n v="147.69"/>
    <n v="19577249934"/>
    <n v="19352300589"/>
    <n v="268769815"/>
    <n v="534436147"/>
    <n v="724"/>
    <n v="818805717600"/>
    <n v="10.87"/>
    <n v="0.78"/>
    <n v="902.56999999999903"/>
    <n v="724.34249999999997"/>
    <n v="667.76"/>
    <n v="821.39239999999995"/>
    <n v="7.21830985915493"/>
    <n v="1.67"/>
    <n v="-8.1690000000000005"/>
    <n v="-76.41"/>
    <n v="45.36"/>
    <n v="6475.41"/>
    <n v="28455894"/>
    <n v="11813301.09"/>
    <n v="4154771105"/>
    <n v="780189.03"/>
    <n v="281070"/>
    <n v="12700000000000"/>
    <n v="2682049995"/>
    <n v="2589347250"/>
    <n v="983.26306890000001"/>
    <n v="0"/>
    <n v="0"/>
    <n v="0"/>
    <n v="0"/>
    <n v="0"/>
    <n v="999000"/>
    <n v="0"/>
    <n v="0"/>
    <n v="0"/>
    <n v="0"/>
    <n v="397921861.60000002"/>
    <n v="0"/>
    <n v="0"/>
    <n v="0"/>
    <n v="0"/>
    <n v="0"/>
    <n v="0"/>
    <n v="91703745"/>
    <n v="80.73"/>
    <n v="-1768.77"/>
    <n v="62738.01"/>
    <n v="55163.7"/>
    <n v="-6925.23"/>
    <n v="-649.08000000000004"/>
    <n v="-2763.45"/>
    <n v="-13428.72"/>
    <n v="-16192.17"/>
    <n v="2.0941000000000001"/>
    <n v="0"/>
    <n v="5572859.6699999999"/>
    <n v="5393373497"/>
    <n v="1897012.44"/>
    <n v="5401317560"/>
    <n v="0"/>
    <n v="10003122"/>
    <n v="15203727"/>
    <s v="67.5"/>
    <s v="0.5940000000000002"/>
    <n v="1.43372969999999E+16"/>
    <n v="4.321863E+16"/>
    <n v="3.8373133319999904E+16"/>
    <n v="4402920356640000"/>
    <n v="1.058337157122E+16"/>
    <n v="2.03654294231399E+16"/>
    <s v="35390096709.39"/>
    <n v="9013891950270000"/>
    <n v="1.08E+16"/>
    <n v="1.00007999999999E+16"/>
    <n v="9488748.1400000006"/>
  </r>
  <r>
    <x v="312"/>
    <s v="MA"/>
    <x v="0"/>
    <n v="2.2208999999999999"/>
    <n v="184903368.41"/>
    <n v="1324708.56"/>
    <n v="379816299"/>
    <n v="49155025.229999989"/>
    <n v="119431583.81"/>
    <n v="8260396.8599999994"/>
    <n v="36208970"/>
    <n v="5913382"/>
    <n v="36139783"/>
    <n v="48272401"/>
    <n v="53059221"/>
    <n v="4998989"/>
    <n v="45662235"/>
    <n v="1043744"/>
    <n v="16198398"/>
    <n v="142293993"/>
    <n v="24909444"/>
    <n v="1043744"/>
    <n v="16198398"/>
    <n v="142293993"/>
    <n v="24909444"/>
    <n v="1324709"/>
    <n v="35.037019802300001"/>
    <n v="147.13999999999999"/>
    <n v="20540376531"/>
    <n v="20229371571"/>
    <n v="194445167"/>
    <n v="429533398"/>
    <n v="724"/>
    <n v="818961316800"/>
    <n v="10.9"/>
    <n v="0.6"/>
    <n v="902.69555555555496"/>
    <n v="721.90099999999995"/>
    <n v="666.70952380952303"/>
    <n v="820.41759999999999"/>
    <n v="7.0521119922317501"/>
    <n v="1.46"/>
    <n v="-22.47"/>
    <n v="-84.51"/>
    <n v="36.99"/>
    <n v="6543.18"/>
    <n v="28455894"/>
    <n v="5402132.46"/>
    <n v="3750861284"/>
    <n v="830941.47"/>
    <n v="295947"/>
    <n v="12800000000000"/>
    <n v="2059481052"/>
    <n v="1847293047"/>
    <n v="983.26306890000001"/>
    <n v="0"/>
    <n v="0"/>
    <n v="0"/>
    <n v="0"/>
    <n v="0"/>
    <n v="0"/>
    <n v="0"/>
    <n v="0"/>
    <n v="0"/>
    <n v="0"/>
    <n v="196065.67"/>
    <n v="0"/>
    <n v="0"/>
    <n v="0"/>
    <n v="0"/>
    <n v="0"/>
    <n v="0"/>
    <n v="212188005"/>
    <n v="80.459999999999994"/>
    <n v="-1233.6300000000001"/>
    <n v="77131.17"/>
    <n v="67765.95"/>
    <n v="-8472.8700000000008"/>
    <n v="-892.62"/>
    <n v="6517.8"/>
    <n v="7318.08"/>
    <n v="13835.88"/>
    <n v="2.0941000000000001"/>
    <n v="0"/>
    <n v="14402556"/>
    <n v="6504568119"/>
    <n v="1474915.77"/>
    <n v="6520445591"/>
    <n v="0"/>
    <n v="8985330"/>
    <n v="19029978"/>
    <s v="67.5"/>
    <s v="0.5940000000000002"/>
    <n v="1.43372969999999E+16"/>
    <s v="43640.64"/>
    <n v="3874801752000000"/>
    <s v="4445934460.83"/>
    <s v="10686765275.91"/>
    <n v="2056438843929000"/>
    <n v="3573583844048990"/>
    <s v="9101952704.34"/>
    <n v="1.08E+16"/>
    <n v="1.00007999999999E+16"/>
    <n v="20004.07"/>
  </r>
  <r>
    <x v="313"/>
    <s v="MA"/>
    <x v="1"/>
    <n v="2.2208999999999999"/>
    <n v="184903368.41"/>
    <n v="1324708.56"/>
    <n v="379816299"/>
    <n v="49155025.229999989"/>
    <n v="119431583.81"/>
    <n v="8260396.8599999994"/>
    <n v="36208970"/>
    <n v="5913382"/>
    <n v="36139783"/>
    <n v="48272401"/>
    <n v="53059221"/>
    <n v="4998989"/>
    <n v="45662235"/>
    <n v="1043744"/>
    <n v="16198398"/>
    <n v="142293993"/>
    <n v="24909444"/>
    <n v="1043744"/>
    <n v="16198398"/>
    <n v="142293993"/>
    <n v="24909444"/>
    <n v="1324709"/>
    <n v="35.037019802300001"/>
    <n v="147.13999999999999"/>
    <n v="20540376531"/>
    <n v="20229371571"/>
    <n v="194445167"/>
    <n v="429533398"/>
    <n v="724"/>
    <n v="818961316800"/>
    <n v="10.9"/>
    <n v="0.6"/>
    <n v="902.69555555555496"/>
    <n v="721.90099999999995"/>
    <n v="666.70952380952303"/>
    <n v="820.41759999999999"/>
    <n v="7.0521119922317501"/>
    <n v="1.46"/>
    <n v="-22.47"/>
    <n v="-84.51"/>
    <n v="36.99"/>
    <n v="6543.18"/>
    <n v="28455894"/>
    <n v="5402132.46"/>
    <n v="3750861284"/>
    <n v="830941.47"/>
    <n v="295947"/>
    <n v="12800000000000"/>
    <n v="2059481052"/>
    <n v="1847293047"/>
    <n v="983.26306890000001"/>
    <n v="0"/>
    <n v="0"/>
    <n v="0"/>
    <n v="0"/>
    <n v="0"/>
    <n v="0"/>
    <n v="0"/>
    <n v="0"/>
    <n v="0"/>
    <n v="0"/>
    <n v="22168736.5"/>
    <n v="0"/>
    <n v="0"/>
    <n v="0"/>
    <n v="0"/>
    <n v="0"/>
    <n v="0"/>
    <n v="212188005"/>
    <n v="80.459999999999994"/>
    <n v="-1233.6300000000001"/>
    <n v="77131.17"/>
    <n v="67765.95"/>
    <n v="-8472.8700000000008"/>
    <n v="-892.62"/>
    <n v="6517.8"/>
    <n v="7318.08"/>
    <n v="13835.88"/>
    <n v="2.0941000000000001"/>
    <n v="0"/>
    <n v="14402556"/>
    <n v="6504568119"/>
    <n v="1474915.77"/>
    <n v="6520445591"/>
    <n v="0"/>
    <n v="8985330"/>
    <n v="19029978"/>
    <s v="67.5"/>
    <s v="0.5940000000000002"/>
    <n v="1.43372969999999E+16"/>
    <s v="43640.64"/>
    <n v="3874801752000000"/>
    <s v="4445934460.83"/>
    <s v="10686765275.91"/>
    <n v="2056438843929000"/>
    <n v="3573583844048990"/>
    <s v="9101952704.34"/>
    <n v="1.08E+16"/>
    <n v="1.00007999999999E+16"/>
    <n v="502843.86"/>
  </r>
  <r>
    <x v="314"/>
    <s v="MA"/>
    <x v="2"/>
    <n v="2.2208999999999999"/>
    <n v="184903368.41"/>
    <n v="1324708.56"/>
    <n v="379816299"/>
    <n v="49155025.229999989"/>
    <n v="119431583.81"/>
    <n v="8260396.8599999994"/>
    <n v="36208970"/>
    <n v="5913382"/>
    <n v="36139783"/>
    <n v="48272401"/>
    <n v="53059221"/>
    <n v="4998989"/>
    <n v="45662235"/>
    <n v="1043744"/>
    <n v="16198398"/>
    <n v="142293993"/>
    <n v="24909444"/>
    <n v="1043744"/>
    <n v="16198398"/>
    <n v="142293993"/>
    <n v="24909444"/>
    <n v="1324709"/>
    <n v="35.037019802300001"/>
    <n v="147.13999999999999"/>
    <n v="20540376531"/>
    <n v="20229371571"/>
    <n v="194445167"/>
    <n v="429533398"/>
    <n v="724"/>
    <n v="818961316800"/>
    <n v="10.9"/>
    <n v="0.6"/>
    <n v="902.69555555555496"/>
    <n v="721.90099999999995"/>
    <n v="666.70952380952303"/>
    <n v="820.41759999999999"/>
    <n v="7.0521119922317501"/>
    <n v="1.46"/>
    <n v="-22.47"/>
    <n v="-84.51"/>
    <n v="36.99"/>
    <n v="6543.18"/>
    <n v="28455894"/>
    <n v="5402132.46"/>
    <n v="3750861284"/>
    <n v="830941.47"/>
    <n v="295947"/>
    <n v="12800000000000"/>
    <n v="2059481052"/>
    <n v="1847293047"/>
    <n v="983.26306890000001"/>
    <n v="0"/>
    <n v="0"/>
    <n v="0"/>
    <n v="0"/>
    <n v="0"/>
    <n v="0"/>
    <n v="0"/>
    <n v="0"/>
    <n v="0"/>
    <n v="0"/>
    <n v="1180852581"/>
    <n v="0"/>
    <n v="0"/>
    <n v="0"/>
    <n v="0"/>
    <n v="0"/>
    <n v="0"/>
    <n v="212188005"/>
    <n v="80.459999999999994"/>
    <n v="-1233.6300000000001"/>
    <n v="77131.17"/>
    <n v="67765.95"/>
    <n v="-8472.8700000000008"/>
    <n v="-892.62"/>
    <n v="6517.8"/>
    <n v="7318.08"/>
    <n v="13835.88"/>
    <n v="2.0941000000000001"/>
    <n v="0"/>
    <n v="14402556"/>
    <n v="6504568119"/>
    <n v="1474915.77"/>
    <n v="6520445591"/>
    <n v="0"/>
    <n v="8985330"/>
    <n v="19029978"/>
    <s v="67.5"/>
    <s v="0.5940000000000002"/>
    <n v="1.43372969999999E+16"/>
    <s v="43640.64"/>
    <n v="3874801752000000"/>
    <s v="4445934460.83"/>
    <s v="10686765275.91"/>
    <n v="2056438843929000"/>
    <n v="3573583844048990"/>
    <s v="9101952704.34"/>
    <n v="1.08E+16"/>
    <n v="1.00007999999999E+16"/>
    <n v="40899398.329999998"/>
  </r>
  <r>
    <x v="315"/>
    <s v="MA"/>
    <x v="3"/>
    <n v="2.2208999999999999"/>
    <n v="184903368.41"/>
    <n v="1324708.56"/>
    <n v="379816299"/>
    <n v="49155025.229999989"/>
    <n v="119431583.81"/>
    <n v="8260396.8599999994"/>
    <n v="36208970"/>
    <n v="5913382"/>
    <n v="36139783"/>
    <n v="48272401"/>
    <n v="53059221"/>
    <n v="4998989"/>
    <n v="45662235"/>
    <n v="1043744"/>
    <n v="16198398"/>
    <n v="142293993"/>
    <n v="24909444"/>
    <n v="1043744"/>
    <n v="16198398"/>
    <n v="142293993"/>
    <n v="24909444"/>
    <n v="1324709"/>
    <n v="35.037019802300001"/>
    <n v="147.13999999999999"/>
    <n v="20540376531"/>
    <n v="20229371571"/>
    <n v="194445167"/>
    <n v="429533398"/>
    <n v="724"/>
    <n v="818961316800"/>
    <n v="10.9"/>
    <n v="0.6"/>
    <n v="902.69555555555496"/>
    <n v="721.90099999999995"/>
    <n v="666.70952380952303"/>
    <n v="820.41759999999999"/>
    <n v="7.0521119922317501"/>
    <n v="1.46"/>
    <n v="-22.47"/>
    <n v="-84.51"/>
    <n v="36.99"/>
    <n v="6543.18"/>
    <n v="28455894"/>
    <n v="5402132.46"/>
    <n v="3750861284"/>
    <n v="830941.47"/>
    <n v="295947"/>
    <n v="12800000000000"/>
    <n v="2059481052"/>
    <n v="1847293047"/>
    <n v="983.26306890000001"/>
    <n v="0"/>
    <n v="0"/>
    <n v="0"/>
    <n v="0"/>
    <n v="0"/>
    <n v="0"/>
    <n v="0"/>
    <n v="0"/>
    <n v="0"/>
    <n v="0"/>
    <n v="951220964.70000005"/>
    <n v="0"/>
    <n v="0"/>
    <n v="0"/>
    <n v="0"/>
    <n v="0"/>
    <n v="0"/>
    <n v="212188005"/>
    <n v="80.459999999999994"/>
    <n v="-1233.6300000000001"/>
    <n v="77131.17"/>
    <n v="67765.95"/>
    <n v="-8472.8700000000008"/>
    <n v="-892.62"/>
    <n v="6517.8"/>
    <n v="7318.08"/>
    <n v="13835.88"/>
    <n v="2.0941000000000001"/>
    <n v="0"/>
    <n v="14402556"/>
    <n v="6504568119"/>
    <n v="1474915.77"/>
    <n v="6520445591"/>
    <n v="0"/>
    <n v="8985330"/>
    <n v="19029978"/>
    <s v="67.5"/>
    <s v="0.5940000000000002"/>
    <n v="1.43372969999999E+16"/>
    <s v="43640.64"/>
    <n v="3874801752000000"/>
    <s v="4445934460.83"/>
    <s v="10686765275.91"/>
    <n v="2056438843929000"/>
    <n v="3573583844048990"/>
    <s v="9101952704.34"/>
    <n v="1.08E+16"/>
    <n v="1.00007999999999E+16"/>
    <n v="32388749.109999999"/>
  </r>
  <r>
    <x v="316"/>
    <s v="MA"/>
    <x v="4"/>
    <n v="2.2208999999999999"/>
    <n v="184903368.41"/>
    <n v="1324708.56"/>
    <n v="379816299"/>
    <n v="49155025.229999989"/>
    <n v="119431583.81"/>
    <n v="8260396.8599999994"/>
    <n v="36208970"/>
    <n v="5913382"/>
    <n v="36139783"/>
    <n v="48272401"/>
    <n v="53059221"/>
    <n v="4998989"/>
    <n v="45662235"/>
    <n v="1043744"/>
    <n v="16198398"/>
    <n v="142293993"/>
    <n v="24909444"/>
    <n v="1043744"/>
    <n v="16198398"/>
    <n v="142293993"/>
    <n v="24909444"/>
    <n v="1324709"/>
    <n v="35.037019802300001"/>
    <n v="147.13999999999999"/>
    <n v="20540376531"/>
    <n v="20229371571"/>
    <n v="194445167"/>
    <n v="429533398"/>
    <n v="724"/>
    <n v="818961316800"/>
    <n v="10.9"/>
    <n v="0.6"/>
    <n v="902.69555555555496"/>
    <n v="721.90099999999995"/>
    <n v="666.70952380952303"/>
    <n v="820.41759999999999"/>
    <n v="7.0521119922317501"/>
    <n v="1.46"/>
    <n v="-22.47"/>
    <n v="-84.51"/>
    <n v="36.99"/>
    <n v="6543.18"/>
    <n v="28455894"/>
    <n v="5402132.46"/>
    <n v="3750861284"/>
    <n v="830941.47"/>
    <n v="295947"/>
    <n v="12800000000000"/>
    <n v="2059481052"/>
    <n v="1847293047"/>
    <n v="983.26306890000001"/>
    <n v="0"/>
    <n v="0"/>
    <n v="0"/>
    <n v="0"/>
    <n v="0"/>
    <n v="0"/>
    <n v="0"/>
    <n v="0"/>
    <n v="0"/>
    <n v="0"/>
    <n v="121461440.90000001"/>
    <n v="0"/>
    <n v="0"/>
    <n v="0"/>
    <n v="0"/>
    <n v="0"/>
    <n v="0"/>
    <n v="212188005"/>
    <n v="80.459999999999994"/>
    <n v="-1233.6300000000001"/>
    <n v="77131.17"/>
    <n v="67765.95"/>
    <n v="-8472.8700000000008"/>
    <n v="-892.62"/>
    <n v="6517.8"/>
    <n v="7318.08"/>
    <n v="13835.88"/>
    <n v="2.0941000000000001"/>
    <n v="0"/>
    <n v="14402556"/>
    <n v="6504568119"/>
    <n v="1474915.77"/>
    <n v="6520445591"/>
    <n v="0"/>
    <n v="8985330"/>
    <n v="19029978"/>
    <s v="67.5"/>
    <s v="0.5940000000000002"/>
    <n v="1.43372969999999E+16"/>
    <s v="43640.64"/>
    <n v="3874801752000000"/>
    <s v="4445934460.83"/>
    <s v="10686765275.91"/>
    <n v="2056438843929000"/>
    <n v="3573583844048990"/>
    <s v="9101952704.34"/>
    <n v="1.08E+16"/>
    <n v="1.00007999999999E+16"/>
    <n v="111066212.09999999"/>
  </r>
  <r>
    <x v="317"/>
    <s v="MA"/>
    <x v="5"/>
    <n v="2.2208999999999999"/>
    <n v="184903368.41"/>
    <n v="1324708.56"/>
    <n v="379816299"/>
    <n v="49155025.229999989"/>
    <n v="119431583.81"/>
    <n v="8260396.8599999994"/>
    <n v="36208970"/>
    <n v="5913382"/>
    <n v="36139783"/>
    <n v="48272401"/>
    <n v="53059221"/>
    <n v="4998989"/>
    <n v="45662235"/>
    <n v="1043744"/>
    <n v="16198398"/>
    <n v="142293993"/>
    <n v="24909444"/>
    <n v="1043744"/>
    <n v="16198398"/>
    <n v="142293993"/>
    <n v="24909444"/>
    <n v="1324709"/>
    <n v="35.037019802300001"/>
    <n v="147.13999999999999"/>
    <n v="20540376531"/>
    <n v="20229371571"/>
    <n v="194445167"/>
    <n v="429533398"/>
    <n v="724"/>
    <n v="818961316800"/>
    <n v="10.9"/>
    <n v="0.6"/>
    <n v="902.69555555555496"/>
    <n v="721.90099999999995"/>
    <n v="666.70952380952303"/>
    <n v="820.41759999999999"/>
    <n v="7.0521119922317501"/>
    <n v="1.46"/>
    <n v="-22.47"/>
    <n v="-84.51"/>
    <n v="36.99"/>
    <n v="6543.18"/>
    <n v="28455894"/>
    <n v="5402132.46"/>
    <n v="3750861284"/>
    <n v="830941.47"/>
    <n v="295947"/>
    <n v="12800000000000"/>
    <n v="2059481052"/>
    <n v="1847293047"/>
    <n v="983.26306890000001"/>
    <n v="0"/>
    <n v="0"/>
    <n v="0"/>
    <n v="0"/>
    <n v="0"/>
    <n v="0"/>
    <n v="0"/>
    <n v="0"/>
    <n v="0"/>
    <n v="0"/>
    <n v="244601945.19999999"/>
    <n v="0"/>
    <n v="0"/>
    <n v="0"/>
    <n v="0"/>
    <n v="0"/>
    <n v="0"/>
    <n v="212188005"/>
    <n v="80.459999999999994"/>
    <n v="-1233.6300000000001"/>
    <n v="77131.17"/>
    <n v="67765.95"/>
    <n v="-8472.8700000000008"/>
    <n v="-892.62"/>
    <n v="6517.8"/>
    <n v="7318.08"/>
    <n v="13835.88"/>
    <n v="2.0941000000000001"/>
    <n v="0"/>
    <n v="14402556"/>
    <n v="6504568119"/>
    <n v="1474915.77"/>
    <n v="6520445591"/>
    <n v="0"/>
    <n v="8985330"/>
    <n v="19029978"/>
    <s v="67.5"/>
    <s v="0.5940000000000002"/>
    <n v="1.43372969999999E+16"/>
    <s v="43640.64"/>
    <n v="3874801752000000"/>
    <s v="4445934460.83"/>
    <s v="10686765275.91"/>
    <n v="2056438843929000"/>
    <n v="3573583844048990"/>
    <s v="9101952704.34"/>
    <n v="1.08E+16"/>
    <n v="1.00007999999999E+16"/>
    <n v="7564636.0800000001"/>
  </r>
  <r>
    <x v="318"/>
    <s v="MA"/>
    <x v="0"/>
    <n v="2.2355"/>
    <n v="183547572.01999998"/>
    <n v="913324.10000000009"/>
    <n v="368954997"/>
    <n v="55170304.649999991"/>
    <n v="104588762.72999999"/>
    <n v="8310100.2000000002"/>
    <n v="22111417"/>
    <n v="5907109"/>
    <n v="39424136"/>
    <n v="48939994"/>
    <n v="54358989"/>
    <n v="4925841"/>
    <n v="47445861"/>
    <n v="986618"/>
    <n v="15305536"/>
    <n v="124874399"/>
    <n v="25873190"/>
    <n v="986618"/>
    <n v="15305536"/>
    <n v="124874399"/>
    <n v="25873190"/>
    <n v="913324"/>
    <n v="36.153228851999998"/>
    <n v="140.88"/>
    <n v="20288075461"/>
    <n v="18260985106"/>
    <n v="279182455"/>
    <n v="651956473"/>
    <n v="724"/>
    <n v="834995018000"/>
    <n v="10.9"/>
    <n v="0.26"/>
    <n v="902.19222222222197"/>
    <n v="720.45899999999995"/>
    <n v="665.14761904761895"/>
    <n v="818.71360000000004"/>
    <n v="6.9317734064801604"/>
    <n v="1.4"/>
    <n v="2.56"/>
    <n v="-88.29"/>
    <n v="33.21"/>
    <n v="6755.94"/>
    <n v="28455894"/>
    <n v="18364763.609999999"/>
    <n v="4513435700"/>
    <n v="858028.95"/>
    <n v="241272"/>
    <n v="12400000000000"/>
    <n v="2069700633"/>
    <n v="1954315323"/>
    <n v="983.26306890000001"/>
    <n v="0"/>
    <n v="0"/>
    <n v="0"/>
    <n v="0"/>
    <n v="0"/>
    <n v="0"/>
    <n v="0"/>
    <n v="0"/>
    <n v="0"/>
    <n v="0"/>
    <n v="297791.81"/>
    <n v="0"/>
    <n v="0"/>
    <n v="0"/>
    <n v="0"/>
    <n v="0"/>
    <n v="0"/>
    <n v="115385310"/>
    <n v="80.19"/>
    <n v="-1233.6300000000001"/>
    <n v="77131.17"/>
    <n v="67765.95"/>
    <n v="-8472.8700000000008"/>
    <n v="-892.62"/>
    <n v="6517.8"/>
    <n v="7318.08"/>
    <n v="13835.88"/>
    <n v="2.0941000000000001"/>
    <n v="0"/>
    <n v="10226348.279999999"/>
    <n v="6007838628"/>
    <n v="586295.28"/>
    <n v="6018651271"/>
    <n v="0"/>
    <n v="10255032"/>
    <n v="23092128"/>
    <s v="67.5"/>
    <s v="0.5940000000000002"/>
    <n v="1.43372969999999E+16"/>
    <s v="42273.36"/>
    <n v="3753399032999990"/>
    <n v="4306637366550000"/>
    <n v="1.035193457529E+16"/>
    <s v="19920078546.57"/>
    <n v="3461618665520990"/>
    <n v="8816776308899990"/>
    <n v="1.08E+16"/>
    <n v="1.00007999999999E+16"/>
    <n v="20656.18"/>
  </r>
  <r>
    <x v="319"/>
    <s v="MA"/>
    <x v="1"/>
    <n v="2.2355"/>
    <n v="183547572.01999998"/>
    <n v="913324.10000000009"/>
    <n v="368954997"/>
    <n v="55170304.649999991"/>
    <n v="104588762.72999999"/>
    <n v="8310100.2000000002"/>
    <n v="22111417"/>
    <n v="5907109"/>
    <n v="39424136"/>
    <n v="48939994"/>
    <n v="54358989"/>
    <n v="4925841"/>
    <n v="47445861"/>
    <n v="986618"/>
    <n v="15305536"/>
    <n v="124874399"/>
    <n v="25873190"/>
    <n v="986618"/>
    <n v="15305536"/>
    <n v="124874399"/>
    <n v="25873190"/>
    <n v="913324"/>
    <n v="36.153228851999998"/>
    <n v="140.88"/>
    <n v="20288075461"/>
    <n v="18260985106"/>
    <n v="279182455"/>
    <n v="651956473"/>
    <n v="724"/>
    <n v="834995018000"/>
    <n v="10.9"/>
    <n v="0.26"/>
    <n v="902.19222222222197"/>
    <n v="720.45899999999995"/>
    <n v="665.14761904761895"/>
    <n v="818.71360000000004"/>
    <n v="6.9317734064801604"/>
    <n v="1.4"/>
    <n v="2.56"/>
    <n v="-88.29"/>
    <n v="33.21"/>
    <n v="6755.94"/>
    <n v="28455894"/>
    <n v="18364763.609999999"/>
    <n v="4513435700"/>
    <n v="858028.95"/>
    <n v="241272"/>
    <n v="12400000000000"/>
    <n v="2069700633"/>
    <n v="1954315323"/>
    <n v="983.26306890000001"/>
    <n v="0"/>
    <n v="0"/>
    <n v="0"/>
    <n v="0"/>
    <n v="0"/>
    <n v="0"/>
    <n v="0"/>
    <n v="0"/>
    <n v="0"/>
    <n v="0"/>
    <n v="20545844.899999999"/>
    <n v="0"/>
    <n v="0"/>
    <n v="0"/>
    <n v="0"/>
    <n v="0"/>
    <n v="0"/>
    <n v="115385310"/>
    <n v="80.19"/>
    <n v="-1233.6300000000001"/>
    <n v="77131.17"/>
    <n v="67765.95"/>
    <n v="-8472.8700000000008"/>
    <n v="-892.62"/>
    <n v="6517.8"/>
    <n v="7318.08"/>
    <n v="13835.88"/>
    <n v="2.0941000000000001"/>
    <n v="0"/>
    <n v="10226348.279999999"/>
    <n v="6007838628"/>
    <n v="586295.28"/>
    <n v="6018651271"/>
    <n v="0"/>
    <n v="10255032"/>
    <n v="23092128"/>
    <s v="67.5"/>
    <s v="0.5940000000000002"/>
    <n v="1.43372969999999E+16"/>
    <s v="42273.36"/>
    <n v="3753399032999990"/>
    <n v="4306637366550000"/>
    <n v="1.035193457529E+16"/>
    <s v="19920078546.57"/>
    <n v="3461618665520990"/>
    <n v="8816776308899990"/>
    <n v="1.08E+16"/>
    <n v="1.00007999999999E+16"/>
    <n v="539685.67000000004"/>
  </r>
  <r>
    <x v="320"/>
    <s v="MA"/>
    <x v="2"/>
    <n v="2.2355"/>
    <n v="183547572.01999998"/>
    <n v="913324.10000000009"/>
    <n v="368954997"/>
    <n v="55170304.649999991"/>
    <n v="104588762.72999999"/>
    <n v="8310100.2000000002"/>
    <n v="22111417"/>
    <n v="5907109"/>
    <n v="39424136"/>
    <n v="48939994"/>
    <n v="54358989"/>
    <n v="4925841"/>
    <n v="47445861"/>
    <n v="986618"/>
    <n v="15305536"/>
    <n v="124874399"/>
    <n v="25873190"/>
    <n v="986618"/>
    <n v="15305536"/>
    <n v="124874399"/>
    <n v="25873190"/>
    <n v="913324"/>
    <n v="36.153228851999998"/>
    <n v="140.88"/>
    <n v="20288075461"/>
    <n v="18260985106"/>
    <n v="279182455"/>
    <n v="651956473"/>
    <n v="724"/>
    <n v="834995018000"/>
    <n v="10.9"/>
    <n v="0.26"/>
    <n v="902.19222222222197"/>
    <n v="720.45899999999995"/>
    <n v="665.14761904761895"/>
    <n v="818.71360000000004"/>
    <n v="6.9317734064801604"/>
    <n v="1.4"/>
    <n v="2.56"/>
    <n v="-88.29"/>
    <n v="33.21"/>
    <n v="6755.94"/>
    <n v="28455894"/>
    <n v="18364763.609999999"/>
    <n v="4513435700"/>
    <n v="858028.95"/>
    <n v="241272"/>
    <n v="12400000000000"/>
    <n v="2069700633"/>
    <n v="1954315323"/>
    <n v="983.26306890000001"/>
    <n v="0"/>
    <n v="0"/>
    <n v="0"/>
    <n v="0"/>
    <n v="0"/>
    <n v="0"/>
    <n v="0"/>
    <n v="0"/>
    <n v="0"/>
    <n v="0"/>
    <n v="994658883.20000005"/>
    <n v="0"/>
    <n v="0"/>
    <n v="0"/>
    <n v="0"/>
    <n v="0"/>
    <n v="0"/>
    <n v="115385310"/>
    <n v="80.19"/>
    <n v="-1233.6300000000001"/>
    <n v="77131.17"/>
    <n v="67765.95"/>
    <n v="-8472.8700000000008"/>
    <n v="-892.62"/>
    <n v="6517.8"/>
    <n v="7318.08"/>
    <n v="13835.88"/>
    <n v="2.0941000000000001"/>
    <n v="0"/>
    <n v="10226348.279999999"/>
    <n v="6007838628"/>
    <n v="586295.28"/>
    <n v="6018651271"/>
    <n v="0"/>
    <n v="10255032"/>
    <n v="23092128"/>
    <s v="67.5"/>
    <s v="0.5940000000000002"/>
    <n v="1.43372969999999E+16"/>
    <s v="42273.36"/>
    <n v="3753399032999990"/>
    <n v="4306637366550000"/>
    <n v="1.035193457529E+16"/>
    <s v="19920078546.57"/>
    <n v="3461618665520990"/>
    <n v="8816776308899990"/>
    <n v="1.08E+16"/>
    <n v="1.00007999999999E+16"/>
    <n v="30671908.810000002"/>
  </r>
  <r>
    <x v="321"/>
    <s v="MA"/>
    <x v="3"/>
    <n v="2.2355"/>
    <n v="183547572.01999998"/>
    <n v="913324.10000000009"/>
    <n v="368954997"/>
    <n v="55170304.649999991"/>
    <n v="104588762.72999999"/>
    <n v="8310100.2000000002"/>
    <n v="22111417"/>
    <n v="5907109"/>
    <n v="39424136"/>
    <n v="48939994"/>
    <n v="54358989"/>
    <n v="4925841"/>
    <n v="47445861"/>
    <n v="986618"/>
    <n v="15305536"/>
    <n v="124874399"/>
    <n v="25873190"/>
    <n v="986618"/>
    <n v="15305536"/>
    <n v="124874399"/>
    <n v="25873190"/>
    <n v="913324"/>
    <n v="36.153228851999998"/>
    <n v="140.88"/>
    <n v="20288075461"/>
    <n v="18260985106"/>
    <n v="279182455"/>
    <n v="651956473"/>
    <n v="724"/>
    <n v="834995018000"/>
    <n v="10.9"/>
    <n v="0.26"/>
    <n v="902.19222222222197"/>
    <n v="720.45899999999995"/>
    <n v="665.14761904761895"/>
    <n v="818.71360000000004"/>
    <n v="6.9317734064801604"/>
    <n v="1.4"/>
    <n v="2.56"/>
    <n v="-88.29"/>
    <n v="33.21"/>
    <n v="6755.94"/>
    <n v="28455894"/>
    <n v="18364763.609999999"/>
    <n v="4513435700"/>
    <n v="858028.95"/>
    <n v="241272"/>
    <n v="12400000000000"/>
    <n v="2069700633"/>
    <n v="1954315323"/>
    <n v="983.26306890000001"/>
    <n v="0"/>
    <n v="0"/>
    <n v="0"/>
    <n v="0"/>
    <n v="0"/>
    <n v="0"/>
    <n v="0"/>
    <n v="0"/>
    <n v="0"/>
    <n v="0"/>
    <n v="912373498.39999998"/>
    <n v="0"/>
    <n v="0"/>
    <n v="0"/>
    <n v="0"/>
    <n v="0"/>
    <n v="0"/>
    <n v="115385310"/>
    <n v="80.19"/>
    <n v="-1233.6300000000001"/>
    <n v="77131.17"/>
    <n v="67765.95"/>
    <n v="-8472.8700000000008"/>
    <n v="-892.62"/>
    <n v="6517.8"/>
    <n v="7318.08"/>
    <n v="13835.88"/>
    <n v="2.0941000000000001"/>
    <n v="0"/>
    <n v="10226348.279999999"/>
    <n v="6007838628"/>
    <n v="586295.28"/>
    <n v="6018651271"/>
    <n v="0"/>
    <n v="10255032"/>
    <n v="23092128"/>
    <s v="67.5"/>
    <s v="0.5940000000000002"/>
    <n v="1.43372969999999E+16"/>
    <s v="42273.36"/>
    <n v="3753399032999990"/>
    <n v="4306637366550000"/>
    <n v="1.035193457529E+16"/>
    <s v="19920078546.57"/>
    <n v="3461618665520990"/>
    <n v="8816776308899990"/>
    <n v="1.08E+16"/>
    <n v="1.00007999999999E+16"/>
    <n v="33069825.940000001"/>
  </r>
  <r>
    <x v="322"/>
    <s v="MA"/>
    <x v="4"/>
    <n v="2.2355"/>
    <n v="183547572.01999998"/>
    <n v="913324.10000000009"/>
    <n v="368954997"/>
    <n v="55170304.649999991"/>
    <n v="104588762.72999999"/>
    <n v="8310100.2000000002"/>
    <n v="22111417"/>
    <n v="5907109"/>
    <n v="39424136"/>
    <n v="48939994"/>
    <n v="54358989"/>
    <n v="4925841"/>
    <n v="47445861"/>
    <n v="986618"/>
    <n v="15305536"/>
    <n v="124874399"/>
    <n v="25873190"/>
    <n v="986618"/>
    <n v="15305536"/>
    <n v="124874399"/>
    <n v="25873190"/>
    <n v="913324"/>
    <n v="36.153228851999998"/>
    <n v="140.88"/>
    <n v="20288075461"/>
    <n v="18260985106"/>
    <n v="279182455"/>
    <n v="651956473"/>
    <n v="724"/>
    <n v="834995018000"/>
    <n v="10.9"/>
    <n v="0.26"/>
    <n v="902.19222222222197"/>
    <n v="720.45899999999995"/>
    <n v="665.14761904761895"/>
    <n v="818.71360000000004"/>
    <n v="6.9317734064801604"/>
    <n v="1.4"/>
    <n v="2.56"/>
    <n v="-88.29"/>
    <n v="33.21"/>
    <n v="6755.94"/>
    <n v="28455894"/>
    <n v="18364763.609999999"/>
    <n v="4513435700"/>
    <n v="858028.95"/>
    <n v="241272"/>
    <n v="12400000000000"/>
    <n v="2069700633"/>
    <n v="1954315323"/>
    <n v="983.26306890000001"/>
    <n v="0"/>
    <n v="0"/>
    <n v="0"/>
    <n v="0"/>
    <n v="0"/>
    <n v="0"/>
    <n v="0"/>
    <n v="0"/>
    <n v="0"/>
    <n v="0"/>
    <n v="115733842.09999999"/>
    <n v="0"/>
    <n v="0"/>
    <n v="0"/>
    <n v="0"/>
    <n v="0"/>
    <n v="0"/>
    <n v="115385310"/>
    <n v="80.19"/>
    <n v="-1233.6300000000001"/>
    <n v="77131.17"/>
    <n v="67765.95"/>
    <n v="-8472.8700000000008"/>
    <n v="-892.62"/>
    <n v="6517.8"/>
    <n v="7318.08"/>
    <n v="13835.88"/>
    <n v="2.0941000000000001"/>
    <n v="0"/>
    <n v="10226348.279999999"/>
    <n v="6007838628"/>
    <n v="586295.28"/>
    <n v="6018651271"/>
    <n v="0"/>
    <n v="10255032"/>
    <n v="23092128"/>
    <s v="67.5"/>
    <s v="0.5940000000000002"/>
    <n v="1.43372969999999E+16"/>
    <s v="42273.36"/>
    <n v="3753399032999990"/>
    <n v="4306637366550000"/>
    <n v="1.035193457529E+16"/>
    <s v="19920078546.57"/>
    <n v="3461618665520990"/>
    <n v="8816776308899990"/>
    <n v="1.08E+16"/>
    <n v="1.00007999999999E+16"/>
    <n v="112799816.5"/>
  </r>
  <r>
    <x v="323"/>
    <s v="MA"/>
    <x v="5"/>
    <n v="2.2355"/>
    <n v="183547572.01999998"/>
    <n v="913324.10000000009"/>
    <n v="368954997"/>
    <n v="55170304.649999991"/>
    <n v="104588762.72999999"/>
    <n v="8310100.2000000002"/>
    <n v="22111417"/>
    <n v="5907109"/>
    <n v="39424136"/>
    <n v="48939994"/>
    <n v="54358989"/>
    <n v="4925841"/>
    <n v="47445861"/>
    <n v="986618"/>
    <n v="15305536"/>
    <n v="124874399"/>
    <n v="25873190"/>
    <n v="986618"/>
    <n v="15305536"/>
    <n v="124874399"/>
    <n v="25873190"/>
    <n v="913324"/>
    <n v="36.153228851999998"/>
    <n v="140.88"/>
    <n v="20288075461"/>
    <n v="18260985106"/>
    <n v="279182455"/>
    <n v="651956473"/>
    <n v="724"/>
    <n v="834995018000"/>
    <n v="10.9"/>
    <n v="0.26"/>
    <n v="902.19222222222197"/>
    <n v="720.45899999999995"/>
    <n v="665.14761904761895"/>
    <n v="818.71360000000004"/>
    <n v="6.9317734064801604"/>
    <n v="1.4"/>
    <n v="2.56"/>
    <n v="-88.29"/>
    <n v="33.21"/>
    <n v="6755.94"/>
    <n v="28455894"/>
    <n v="18364763.609999999"/>
    <n v="4513435700"/>
    <n v="858028.95"/>
    <n v="241272"/>
    <n v="12400000000000"/>
    <n v="2069700633"/>
    <n v="1954315323"/>
    <n v="983.26306890000001"/>
    <n v="0"/>
    <n v="0"/>
    <n v="0"/>
    <n v="0"/>
    <n v="0"/>
    <n v="0"/>
    <n v="0"/>
    <n v="0"/>
    <n v="0"/>
    <n v="0"/>
    <n v="165822813.30000001"/>
    <n v="0"/>
    <n v="0"/>
    <n v="0"/>
    <n v="0"/>
    <n v="0"/>
    <n v="0"/>
    <n v="115385310"/>
    <n v="80.19"/>
    <n v="-1233.6300000000001"/>
    <n v="77131.17"/>
    <n v="67765.95"/>
    <n v="-8472.8700000000008"/>
    <n v="-892.62"/>
    <n v="6517.8"/>
    <n v="7318.08"/>
    <n v="13835.88"/>
    <n v="2.0941000000000001"/>
    <n v="0"/>
    <n v="10226348.279999999"/>
    <n v="6007838628"/>
    <n v="586295.28"/>
    <n v="6018651271"/>
    <n v="0"/>
    <n v="10255032"/>
    <n v="23092128"/>
    <s v="67.5"/>
    <s v="0.5940000000000002"/>
    <n v="1.43372969999999E+16"/>
    <s v="42273.36"/>
    <n v="3753399032999990"/>
    <n v="4306637366550000"/>
    <n v="1.035193457529E+16"/>
    <s v="19920078546.57"/>
    <n v="3461618665520990"/>
    <n v="8816776308899990"/>
    <n v="1.08E+16"/>
    <n v="1.00007999999999E+16"/>
    <n v="6060789.5499999998"/>
  </r>
  <r>
    <x v="324"/>
    <s v="MA"/>
    <x v="0"/>
    <n v="2.2246000000000001"/>
    <n v="187296588.71000004"/>
    <n v="1572939.3600000003"/>
    <n v="371819620"/>
    <n v="51986018.729999989"/>
    <n v="105785154.76000001"/>
    <n v="8351777.0500000007"/>
    <n v="21415264"/>
    <n v="7092525"/>
    <n v="36569844"/>
    <n v="45187121"/>
    <n v="54370055"/>
    <n v="5171804"/>
    <n v="49572232"/>
    <n v="1226806"/>
    <n v="17006870"/>
    <n v="127584752"/>
    <n v="26465674"/>
    <n v="1226806"/>
    <n v="17006870"/>
    <n v="127584752"/>
    <n v="26465674"/>
    <n v="1571937"/>
    <n v="38.323561941100003"/>
    <n v="149.85"/>
    <n v="21921458082"/>
    <n v="21610393823"/>
    <n v="326379196"/>
    <n v="570414792"/>
    <n v="724"/>
    <n v="838211483200"/>
    <n v="10.9"/>
    <n v="0.13"/>
    <n v="903.02111111111105"/>
    <n v="721.51049999999998"/>
    <n v="667.54047619047606"/>
    <n v="820.33879999999999"/>
    <n v="6.98595534000202"/>
    <n v="1.01"/>
    <n v="-5.34"/>
    <n v="-93.42"/>
    <n v="29.7"/>
    <n v="6559.65"/>
    <n v="28455894"/>
    <n v="9591673.0500000007"/>
    <n v="3222874681"/>
    <n v="608723.64"/>
    <n v="306963"/>
    <n v="13000000000000"/>
    <n v="3075529824"/>
    <n v="2923938432"/>
    <n v="983.26306890000001"/>
    <n v="0"/>
    <n v="0"/>
    <n v="0"/>
    <n v="0"/>
    <n v="0"/>
    <n v="0"/>
    <n v="0"/>
    <n v="0"/>
    <n v="0"/>
    <n v="0"/>
    <n v="280067.45"/>
    <n v="0"/>
    <n v="0"/>
    <n v="0"/>
    <n v="0"/>
    <n v="0"/>
    <n v="0"/>
    <n v="151591392"/>
    <n v="79.92"/>
    <n v="-1233.6300000000001"/>
    <n v="77131.17"/>
    <n v="67765.95"/>
    <n v="-8472.8700000000008"/>
    <n v="-892.62"/>
    <n v="6517.8"/>
    <n v="7318.08"/>
    <n v="13835.88"/>
    <n v="2.0941000000000001"/>
    <n v="0"/>
    <n v="9037044.1799999997"/>
    <n v="6104570235"/>
    <n v="854105.04"/>
    <n v="6114477584"/>
    <n v="0"/>
    <n v="9961785"/>
    <n v="17338941"/>
    <s v="67.5"/>
    <s v="0.5940000000000002"/>
    <n v="1.43372969999999E+16"/>
    <n v="4.4437949999999904E+16"/>
    <n v="3945584952000000"/>
    <n v="4527150867720000"/>
    <s v="10881986479.56"/>
    <n v="2.094004978866E+16"/>
    <s v="36388645273.71"/>
    <s v="9268223237.91"/>
    <n v="1.08E+16"/>
    <n v="1.00007999999999E+16"/>
    <n v="14654.39"/>
  </r>
  <r>
    <x v="325"/>
    <s v="MA"/>
    <x v="1"/>
    <n v="2.2246000000000001"/>
    <n v="187296588.71000004"/>
    <n v="1572939.3600000003"/>
    <n v="371819620"/>
    <n v="51986018.729999989"/>
    <n v="105785154.76000001"/>
    <n v="8351777.0500000007"/>
    <n v="21415264"/>
    <n v="7092525"/>
    <n v="36569844"/>
    <n v="45187121"/>
    <n v="54370055"/>
    <n v="5171804"/>
    <n v="49572232"/>
    <n v="1226806"/>
    <n v="17006870"/>
    <n v="127584752"/>
    <n v="26465674"/>
    <n v="1226806"/>
    <n v="17006870"/>
    <n v="127584752"/>
    <n v="26465674"/>
    <n v="1571937"/>
    <n v="38.323561941100003"/>
    <n v="149.85"/>
    <n v="21921458082"/>
    <n v="21610393823"/>
    <n v="326379196"/>
    <n v="570414792"/>
    <n v="724"/>
    <n v="838211483200"/>
    <n v="10.9"/>
    <n v="0.13"/>
    <n v="903.02111111111105"/>
    <n v="721.51049999999998"/>
    <n v="667.54047619047606"/>
    <n v="820.33879999999999"/>
    <n v="6.98595534000202"/>
    <n v="1.01"/>
    <n v="-5.34"/>
    <n v="-93.42"/>
    <n v="29.7"/>
    <n v="6559.65"/>
    <n v="28455894"/>
    <n v="9591673.0500000007"/>
    <n v="3222874681"/>
    <n v="608723.64"/>
    <n v="306963"/>
    <n v="13000000000000"/>
    <n v="3075529824"/>
    <n v="2923938432"/>
    <n v="983.26306890000001"/>
    <n v="0"/>
    <n v="0"/>
    <n v="0"/>
    <n v="0"/>
    <n v="0"/>
    <n v="0"/>
    <n v="0"/>
    <n v="0"/>
    <n v="0"/>
    <n v="0"/>
    <n v="22546752.75"/>
    <n v="0"/>
    <n v="0"/>
    <n v="0"/>
    <n v="0"/>
    <n v="0"/>
    <n v="0"/>
    <n v="151591392"/>
    <n v="79.92"/>
    <n v="-1233.6300000000001"/>
    <n v="77131.17"/>
    <n v="67765.95"/>
    <n v="-8472.8700000000008"/>
    <n v="-892.62"/>
    <n v="6517.8"/>
    <n v="7318.08"/>
    <n v="13835.88"/>
    <n v="2.0941000000000001"/>
    <n v="0"/>
    <n v="9037044.1799999997"/>
    <n v="6104570235"/>
    <n v="854105.04"/>
    <n v="6114477584"/>
    <n v="0"/>
    <n v="9961785"/>
    <n v="17338941"/>
    <s v="67.5"/>
    <s v="0.5940000000000002"/>
    <n v="1.43372969999999E+16"/>
    <n v="4.4437949999999904E+16"/>
    <n v="3945584952000000"/>
    <n v="4527150867720000"/>
    <s v="10881986479.56"/>
    <n v="2.094004978866E+16"/>
    <s v="36388645273.71"/>
    <s v="9268223237.91"/>
    <n v="1.08E+16"/>
    <n v="1.00007999999999E+16"/>
    <n v="501719.35"/>
  </r>
  <r>
    <x v="326"/>
    <s v="MA"/>
    <x v="2"/>
    <n v="2.2246000000000001"/>
    <n v="187296588.71000004"/>
    <n v="1572939.3600000003"/>
    <n v="371819620"/>
    <n v="51986018.729999989"/>
    <n v="105785154.76000001"/>
    <n v="8351777.0500000007"/>
    <n v="21415264"/>
    <n v="7092525"/>
    <n v="36569844"/>
    <n v="45187121"/>
    <n v="54370055"/>
    <n v="5171804"/>
    <n v="49572232"/>
    <n v="1226806"/>
    <n v="17006870"/>
    <n v="127584752"/>
    <n v="26465674"/>
    <n v="1226806"/>
    <n v="17006870"/>
    <n v="127584752"/>
    <n v="26465674"/>
    <n v="1571937"/>
    <n v="38.323561941100003"/>
    <n v="149.85"/>
    <n v="21921458082"/>
    <n v="21610393823"/>
    <n v="326379196"/>
    <n v="570414792"/>
    <n v="724"/>
    <n v="838211483200"/>
    <n v="10.9"/>
    <n v="0.13"/>
    <n v="903.02111111111105"/>
    <n v="721.51049999999998"/>
    <n v="667.54047619047606"/>
    <n v="820.33879999999999"/>
    <n v="6.98595534000202"/>
    <n v="1.01"/>
    <n v="-5.34"/>
    <n v="-93.42"/>
    <n v="29.7"/>
    <n v="6559.65"/>
    <n v="28455894"/>
    <n v="9591673.0500000007"/>
    <n v="3222874681"/>
    <n v="608723.64"/>
    <n v="306963"/>
    <n v="13000000000000"/>
    <n v="3075529824"/>
    <n v="2923938432"/>
    <n v="983.26306890000001"/>
    <n v="0"/>
    <n v="0"/>
    <n v="0"/>
    <n v="0"/>
    <n v="0"/>
    <n v="0"/>
    <n v="0"/>
    <n v="0"/>
    <n v="0"/>
    <n v="0"/>
    <n v="701571409.29999995"/>
    <n v="0"/>
    <n v="0"/>
    <n v="0"/>
    <n v="0"/>
    <n v="0"/>
    <n v="0"/>
    <n v="151591392"/>
    <n v="79.92"/>
    <n v="-1233.6300000000001"/>
    <n v="77131.17"/>
    <n v="67765.95"/>
    <n v="-8472.8700000000008"/>
    <n v="-892.62"/>
    <n v="6517.8"/>
    <n v="7318.08"/>
    <n v="13835.88"/>
    <n v="2.0941000000000001"/>
    <n v="0"/>
    <n v="9037044.1799999997"/>
    <n v="6104570235"/>
    <n v="854105.04"/>
    <n v="6114477584"/>
    <n v="0"/>
    <n v="9961785"/>
    <n v="17338941"/>
    <s v="67.5"/>
    <s v="0.5940000000000002"/>
    <n v="1.43372969999999E+16"/>
    <n v="4.4437949999999904E+16"/>
    <n v="3945584952000000"/>
    <n v="4527150867720000"/>
    <s v="10881986479.56"/>
    <n v="2.094004978866E+16"/>
    <s v="36388645273.71"/>
    <s v="9268223237.91"/>
    <n v="1.08E+16"/>
    <n v="1.00007999999999E+16"/>
    <n v="26343288.890000001"/>
  </r>
  <r>
    <x v="327"/>
    <s v="MA"/>
    <x v="3"/>
    <n v="2.2246000000000001"/>
    <n v="187296588.71000004"/>
    <n v="1572939.3600000003"/>
    <n v="371819620"/>
    <n v="51986018.729999989"/>
    <n v="105785154.76000001"/>
    <n v="8351777.0500000007"/>
    <n v="21415264"/>
    <n v="7092525"/>
    <n v="36569844"/>
    <n v="45187121"/>
    <n v="54370055"/>
    <n v="5171804"/>
    <n v="49572232"/>
    <n v="1226806"/>
    <n v="17006870"/>
    <n v="127584752"/>
    <n v="26465674"/>
    <n v="1226806"/>
    <n v="17006870"/>
    <n v="127584752"/>
    <n v="26465674"/>
    <n v="1571937"/>
    <n v="38.323561941100003"/>
    <n v="149.85"/>
    <n v="21921458082"/>
    <n v="21610393823"/>
    <n v="326379196"/>
    <n v="570414792"/>
    <n v="724"/>
    <n v="838211483200"/>
    <n v="10.9"/>
    <n v="0.13"/>
    <n v="903.02111111111105"/>
    <n v="721.51049999999998"/>
    <n v="667.54047619047606"/>
    <n v="820.33879999999999"/>
    <n v="6.98595534000202"/>
    <n v="1.01"/>
    <n v="-5.34"/>
    <n v="-93.42"/>
    <n v="29.7"/>
    <n v="6559.65"/>
    <n v="28455894"/>
    <n v="9591673.0500000007"/>
    <n v="3222874681"/>
    <n v="608723.64"/>
    <n v="306963"/>
    <n v="13000000000000"/>
    <n v="3075529824"/>
    <n v="2923938432"/>
    <n v="983.26306890000001"/>
    <n v="0"/>
    <n v="0"/>
    <n v="0"/>
    <n v="0"/>
    <n v="0"/>
    <n v="0"/>
    <n v="0"/>
    <n v="0"/>
    <n v="0"/>
    <n v="0"/>
    <n v="1001891158"/>
    <n v="0"/>
    <n v="0"/>
    <n v="0"/>
    <n v="0"/>
    <n v="0"/>
    <n v="0"/>
    <n v="151591392"/>
    <n v="79.92"/>
    <n v="-1233.6300000000001"/>
    <n v="77131.17"/>
    <n v="67765.95"/>
    <n v="-8472.8700000000008"/>
    <n v="-892.62"/>
    <n v="6517.8"/>
    <n v="7318.08"/>
    <n v="13835.88"/>
    <n v="2.0941000000000001"/>
    <n v="0"/>
    <n v="9037044.1799999997"/>
    <n v="6104570235"/>
    <n v="854105.04"/>
    <n v="6114477584"/>
    <n v="0"/>
    <n v="9961785"/>
    <n v="17338941"/>
    <s v="67.5"/>
    <s v="0.5940000000000002"/>
    <n v="1.43372969999999E+16"/>
    <n v="4.4437949999999904E+16"/>
    <n v="3945584952000000"/>
    <n v="4527150867720000"/>
    <s v="10881986479.56"/>
    <n v="2.094004978866E+16"/>
    <s v="36388645273.71"/>
    <s v="9268223237.91"/>
    <n v="1.08E+16"/>
    <n v="1.00007999999999E+16"/>
    <n v="32025547.850000001"/>
  </r>
  <r>
    <x v="328"/>
    <s v="MA"/>
    <x v="4"/>
    <n v="2.2246000000000001"/>
    <n v="187296588.71000004"/>
    <n v="1572939.3600000003"/>
    <n v="371819620"/>
    <n v="51986018.729999989"/>
    <n v="105785154.76000001"/>
    <n v="8351777.0500000007"/>
    <n v="21415264"/>
    <n v="7092525"/>
    <n v="36569844"/>
    <n v="45187121"/>
    <n v="54370055"/>
    <n v="5171804"/>
    <n v="49572232"/>
    <n v="1226806"/>
    <n v="17006870"/>
    <n v="127584752"/>
    <n v="26465674"/>
    <n v="1226806"/>
    <n v="17006870"/>
    <n v="127584752"/>
    <n v="26465674"/>
    <n v="1571937"/>
    <n v="38.323561941100003"/>
    <n v="149.85"/>
    <n v="21921458082"/>
    <n v="21610393823"/>
    <n v="326379196"/>
    <n v="570414792"/>
    <n v="724"/>
    <n v="838211483200"/>
    <n v="10.9"/>
    <n v="0.13"/>
    <n v="903.02111111111105"/>
    <n v="721.51049999999998"/>
    <n v="667.54047619047606"/>
    <n v="820.33879999999999"/>
    <n v="6.98595534000202"/>
    <n v="1.01"/>
    <n v="-5.34"/>
    <n v="-93.42"/>
    <n v="29.7"/>
    <n v="6559.65"/>
    <n v="28455894"/>
    <n v="9591673.0500000007"/>
    <n v="3222874681"/>
    <n v="608723.64"/>
    <n v="306963"/>
    <n v="13000000000000"/>
    <n v="3075529824"/>
    <n v="2923938432"/>
    <n v="983.26306890000001"/>
    <n v="0"/>
    <n v="0"/>
    <n v="0"/>
    <n v="0"/>
    <n v="0"/>
    <n v="0"/>
    <n v="0"/>
    <n v="0"/>
    <n v="0"/>
    <n v="0"/>
    <n v="126386618.5"/>
    <n v="0"/>
    <n v="0"/>
    <n v="0"/>
    <n v="0"/>
    <n v="0"/>
    <n v="0"/>
    <n v="151591392"/>
    <n v="79.92"/>
    <n v="-1233.6300000000001"/>
    <n v="77131.17"/>
    <n v="67765.95"/>
    <n v="-8472.8700000000008"/>
    <n v="-892.62"/>
    <n v="6517.8"/>
    <n v="7318.08"/>
    <n v="13835.88"/>
    <n v="2.0941000000000001"/>
    <n v="0"/>
    <n v="9037044.1799999997"/>
    <n v="6104570235"/>
    <n v="854105.04"/>
    <n v="6114477584"/>
    <n v="0"/>
    <n v="9961785"/>
    <n v="17338941"/>
    <s v="67.5"/>
    <s v="0.5940000000000002"/>
    <n v="1.43372969999999E+16"/>
    <n v="4.4437949999999904E+16"/>
    <n v="3945584952000000"/>
    <n v="4527150867720000"/>
    <s v="10881986479.56"/>
    <n v="2.094004978866E+16"/>
    <s v="36388645273.71"/>
    <s v="9268223237.91"/>
    <n v="1.08E+16"/>
    <n v="1.00007999999999E+16"/>
    <n v="109746532.8"/>
  </r>
  <r>
    <x v="329"/>
    <s v="MA"/>
    <x v="5"/>
    <n v="2.2246000000000001"/>
    <n v="187296588.71000004"/>
    <n v="1572939.3600000003"/>
    <n v="371819620"/>
    <n v="51986018.729999989"/>
    <n v="105785154.76000001"/>
    <n v="8351777.0500000007"/>
    <n v="21415264"/>
    <n v="7092525"/>
    <n v="36569844"/>
    <n v="45187121"/>
    <n v="54370055"/>
    <n v="5171804"/>
    <n v="49572232"/>
    <n v="1226806"/>
    <n v="17006870"/>
    <n v="127584752"/>
    <n v="26465674"/>
    <n v="1226806"/>
    <n v="17006870"/>
    <n v="127584752"/>
    <n v="26465674"/>
    <n v="1571937"/>
    <n v="38.323561941100003"/>
    <n v="149.85"/>
    <n v="21921458082"/>
    <n v="21610393823"/>
    <n v="326379196"/>
    <n v="570414792"/>
    <n v="724"/>
    <n v="838211483200"/>
    <n v="10.9"/>
    <n v="0.13"/>
    <n v="903.02111111111105"/>
    <n v="721.51049999999998"/>
    <n v="667.54047619047606"/>
    <n v="820.33879999999999"/>
    <n v="6.98595534000202"/>
    <n v="1.01"/>
    <n v="-5.34"/>
    <n v="-93.42"/>
    <n v="29.7"/>
    <n v="6559.65"/>
    <n v="28455894"/>
    <n v="9591673.0500000007"/>
    <n v="3222874681"/>
    <n v="608723.64"/>
    <n v="306963"/>
    <n v="13000000000000"/>
    <n v="3075529824"/>
    <n v="2923938432"/>
    <n v="983.26306890000001"/>
    <n v="0"/>
    <n v="0"/>
    <n v="0"/>
    <n v="0"/>
    <n v="0"/>
    <n v="0"/>
    <n v="0"/>
    <n v="0"/>
    <n v="0"/>
    <n v="0"/>
    <n v="120857559.59999999"/>
    <n v="0"/>
    <n v="0"/>
    <n v="0"/>
    <n v="0"/>
    <n v="0"/>
    <n v="0"/>
    <n v="151591392"/>
    <n v="79.92"/>
    <n v="-1233.6300000000001"/>
    <n v="77131.17"/>
    <n v="67765.95"/>
    <n v="-8472.8700000000008"/>
    <n v="-892.62"/>
    <n v="6517.8"/>
    <n v="7318.08"/>
    <n v="13835.88"/>
    <n v="2.0941000000000001"/>
    <n v="0"/>
    <n v="9037044.1799999997"/>
    <n v="6104570235"/>
    <n v="854105.04"/>
    <n v="6114477584"/>
    <n v="0"/>
    <n v="9961785"/>
    <n v="17338941"/>
    <s v="67.5"/>
    <s v="0.5940000000000002"/>
    <n v="1.43372969999999E+16"/>
    <n v="4.4437949999999904E+16"/>
    <n v="3945584952000000"/>
    <n v="4527150867720000"/>
    <s v="10881986479.56"/>
    <n v="2.094004978866E+16"/>
    <s v="36388645273.71"/>
    <s v="9268223237.91"/>
    <n v="1.08E+16"/>
    <n v="1.00007999999999E+16"/>
    <n v="4264306.1100000003"/>
  </r>
  <r>
    <x v="330"/>
    <s v="MA"/>
    <x v="0"/>
    <n v="2.2679999999999998"/>
    <n v="195283644.34999999"/>
    <n v="1905145.96"/>
    <n v="404306209"/>
    <n v="54994039.370000005"/>
    <n v="123360833.8"/>
    <n v="8647628.0099999998"/>
    <n v="16214552"/>
    <n v="6201537"/>
    <n v="36183990"/>
    <n v="49216650"/>
    <n v="58613807"/>
    <n v="6350384"/>
    <n v="51116543"/>
    <n v="1681085"/>
    <n v="16182605"/>
    <n v="148931144"/>
    <n v="27943409"/>
    <n v="1681085"/>
    <n v="16182605"/>
    <n v="148931144"/>
    <n v="27943409"/>
    <n v="1885055"/>
    <n v="39.070714666199997"/>
    <n v="148.27000000000001"/>
    <n v="19224653901"/>
    <n v="19437036957"/>
    <n v="272558694"/>
    <n v="415612559"/>
    <n v="724"/>
    <n v="859928075999.99902"/>
    <n v="10.9"/>
    <n v="0.18"/>
    <n v="901.97333333333302"/>
    <n v="720.16849999999999"/>
    <n v="666.19571428571396"/>
    <n v="817.89080000000001"/>
    <n v="6.9821959056645699"/>
    <n v="1.25"/>
    <n v="-14.769"/>
    <n v="-97.2"/>
    <n v="22.68"/>
    <n v="6372.54"/>
    <n v="28455894"/>
    <n v="9713007.5399999991"/>
    <n v="4047021895"/>
    <n v="953541.45"/>
    <n v="276885"/>
    <n v="12900000000000"/>
    <n v="1690489089"/>
    <n v="1652334012"/>
    <n v="983.26306890000001"/>
    <n v="0"/>
    <n v="0"/>
    <n v="0"/>
    <n v="0"/>
    <n v="0"/>
    <n v="0"/>
    <n v="0"/>
    <n v="0"/>
    <n v="0"/>
    <n v="0"/>
    <n v="221977.86"/>
    <n v="0"/>
    <n v="0"/>
    <n v="0"/>
    <n v="0"/>
    <n v="0"/>
    <n v="0"/>
    <n v="38155077"/>
    <n v="79.92"/>
    <n v="27"/>
    <n v="95616.18"/>
    <n v="83913.3"/>
    <n v="-9274.77"/>
    <n v="-2428.11"/>
    <n v="1053.81"/>
    <n v="15066.54"/>
    <n v="16120.35"/>
    <n v="2.0941000000000001"/>
    <n v="0"/>
    <n v="8386338.7800000003"/>
    <n v="6723356054"/>
    <n v="5224743.54"/>
    <n v="6737258736"/>
    <n v="0"/>
    <n v="10039113"/>
    <n v="14908050"/>
    <s v="67.5"/>
    <s v="0.5940000000000002"/>
    <n v="1.43372969999999E+16"/>
    <n v="4.398246E+16"/>
    <n v="3905137304999990"/>
    <n v="4480741358010000"/>
    <n v="1.07704311835499E+16"/>
    <s v="20725385539.68"/>
    <n v="3601561171905000"/>
    <n v="9173211229889990"/>
    <n v="1.08E+16"/>
    <n v="1.00007999999999E+16"/>
    <n v="22955.54"/>
  </r>
  <r>
    <x v="331"/>
    <s v="MA"/>
    <x v="1"/>
    <n v="2.2679999999999998"/>
    <n v="195283644.34999999"/>
    <n v="1905145.96"/>
    <n v="404306209"/>
    <n v="54994039.370000005"/>
    <n v="123360833.8"/>
    <n v="8647628.0099999998"/>
    <n v="16214552"/>
    <n v="6201537"/>
    <n v="36183990"/>
    <n v="49216650"/>
    <n v="58613807"/>
    <n v="6350384"/>
    <n v="51116543"/>
    <n v="1681085"/>
    <n v="16182605"/>
    <n v="148931144"/>
    <n v="27943409"/>
    <n v="1681085"/>
    <n v="16182605"/>
    <n v="148931144"/>
    <n v="27943409"/>
    <n v="1885055"/>
    <n v="39.070714666199997"/>
    <n v="148.27000000000001"/>
    <n v="19224653901"/>
    <n v="19437036957"/>
    <n v="272558694"/>
    <n v="415612559"/>
    <n v="724"/>
    <n v="859928075999.99902"/>
    <n v="10.9"/>
    <n v="0.18"/>
    <n v="901.97333333333302"/>
    <n v="720.16849999999999"/>
    <n v="666.19571428571396"/>
    <n v="817.89080000000001"/>
    <n v="6.9821959056645699"/>
    <n v="1.25"/>
    <n v="-14.769"/>
    <n v="-97.2"/>
    <n v="22.68"/>
    <n v="6372.54"/>
    <n v="28455894"/>
    <n v="9713007.5399999991"/>
    <n v="4047021895"/>
    <n v="953541.45"/>
    <n v="276885"/>
    <n v="12900000000000"/>
    <n v="1690489089"/>
    <n v="1652334012"/>
    <n v="983.26306890000001"/>
    <n v="0"/>
    <n v="0"/>
    <n v="0"/>
    <n v="0"/>
    <n v="0"/>
    <n v="0"/>
    <n v="0"/>
    <n v="0"/>
    <n v="0"/>
    <n v="0"/>
    <n v="24417900.75"/>
    <n v="0"/>
    <n v="0"/>
    <n v="0"/>
    <n v="0"/>
    <n v="0"/>
    <n v="0"/>
    <n v="38155077"/>
    <n v="79.92"/>
    <n v="27"/>
    <n v="95616.18"/>
    <n v="83913.3"/>
    <n v="-9274.77"/>
    <n v="-2428.11"/>
    <n v="1053.81"/>
    <n v="15066.54"/>
    <n v="16120.35"/>
    <n v="2.0941000000000001"/>
    <n v="0"/>
    <n v="8386338.7800000003"/>
    <n v="6723356054"/>
    <n v="5224743.54"/>
    <n v="6737258736"/>
    <n v="0"/>
    <n v="10039113"/>
    <n v="14908050"/>
    <s v="67.5"/>
    <s v="0.5940000000000002"/>
    <n v="1.43372969999999E+16"/>
    <n v="4.398246E+16"/>
    <n v="3905137304999990"/>
    <n v="4480741358010000"/>
    <n v="1.07704311835499E+16"/>
    <s v="20725385539.68"/>
    <n v="3601561171905000"/>
    <n v="9173211229889990"/>
    <n v="1.08E+16"/>
    <n v="1.00007999999999E+16"/>
    <n v="539823.04"/>
  </r>
  <r>
    <x v="332"/>
    <s v="MA"/>
    <x v="2"/>
    <n v="2.2679999999999998"/>
    <n v="195283644.34999999"/>
    <n v="1905145.96"/>
    <n v="404306209"/>
    <n v="54994039.370000005"/>
    <n v="123360833.8"/>
    <n v="8647628.0099999998"/>
    <n v="16214552"/>
    <n v="6201537"/>
    <n v="36183990"/>
    <n v="49216650"/>
    <n v="58613807"/>
    <n v="6350384"/>
    <n v="51116543"/>
    <n v="1681085"/>
    <n v="16182605"/>
    <n v="148931144"/>
    <n v="27943409"/>
    <n v="1681085"/>
    <n v="16182605"/>
    <n v="148931144"/>
    <n v="27943409"/>
    <n v="1885055"/>
    <n v="39.070714666199997"/>
    <n v="148.27000000000001"/>
    <n v="19224653901"/>
    <n v="19437036957"/>
    <n v="272558694"/>
    <n v="415612559"/>
    <n v="724"/>
    <n v="859928075999.99902"/>
    <n v="10.9"/>
    <n v="0.18"/>
    <n v="901.97333333333302"/>
    <n v="720.16849999999999"/>
    <n v="666.19571428571396"/>
    <n v="817.89080000000001"/>
    <n v="6.9821959056645699"/>
    <n v="1.25"/>
    <n v="-14.769"/>
    <n v="-97.2"/>
    <n v="22.68"/>
    <n v="6372.54"/>
    <n v="28455894"/>
    <n v="9713007.5399999991"/>
    <n v="4047021895"/>
    <n v="953541.45"/>
    <n v="276885"/>
    <n v="12900000000000"/>
    <n v="1690489089"/>
    <n v="1652334012"/>
    <n v="983.26306890000001"/>
    <n v="0"/>
    <n v="0"/>
    <n v="0"/>
    <n v="0"/>
    <n v="0"/>
    <n v="0"/>
    <n v="0"/>
    <n v="0"/>
    <n v="0"/>
    <n v="0"/>
    <n v="917293420.5"/>
    <n v="0"/>
    <n v="0"/>
    <n v="0"/>
    <n v="0"/>
    <n v="0"/>
    <n v="0"/>
    <n v="38155077"/>
    <n v="79.92"/>
    <n v="27"/>
    <n v="95616.18"/>
    <n v="83913.3"/>
    <n v="-9274.77"/>
    <n v="-2428.11"/>
    <n v="1053.81"/>
    <n v="15066.54"/>
    <n v="16120.35"/>
    <n v="2.0941000000000001"/>
    <n v="0"/>
    <n v="8386338.7800000003"/>
    <n v="6723356054"/>
    <n v="5224743.54"/>
    <n v="6737258736"/>
    <n v="0"/>
    <n v="10039113"/>
    <n v="14908050"/>
    <s v="67.5"/>
    <s v="0.5940000000000002"/>
    <n v="1.43372969999999E+16"/>
    <n v="4.398246E+16"/>
    <n v="3905137304999990"/>
    <n v="4480741358010000"/>
    <n v="1.07704311835499E+16"/>
    <s v="20725385539.68"/>
    <n v="3601561171905000"/>
    <n v="9173211229889990"/>
    <n v="1.08E+16"/>
    <n v="1.00007999999999E+16"/>
    <n v="32002614.009999998"/>
  </r>
  <r>
    <x v="333"/>
    <s v="MA"/>
    <x v="3"/>
    <n v="2.2679999999999998"/>
    <n v="195283644.34999999"/>
    <n v="1905145.96"/>
    <n v="404306209"/>
    <n v="54994039.370000005"/>
    <n v="123360833.8"/>
    <n v="8647628.0099999998"/>
    <n v="16214552"/>
    <n v="6201537"/>
    <n v="36183990"/>
    <n v="49216650"/>
    <n v="58613807"/>
    <n v="6350384"/>
    <n v="51116543"/>
    <n v="1681085"/>
    <n v="16182605"/>
    <n v="148931144"/>
    <n v="27943409"/>
    <n v="1681085"/>
    <n v="16182605"/>
    <n v="148931144"/>
    <n v="27943409"/>
    <n v="1885055"/>
    <n v="39.070714666199997"/>
    <n v="148.27000000000001"/>
    <n v="19224653901"/>
    <n v="19437036957"/>
    <n v="272558694"/>
    <n v="415612559"/>
    <n v="724"/>
    <n v="859928075999.99902"/>
    <n v="10.9"/>
    <n v="0.18"/>
    <n v="901.97333333333302"/>
    <n v="720.16849999999999"/>
    <n v="666.19571428571396"/>
    <n v="817.89080000000001"/>
    <n v="6.9821959056645699"/>
    <n v="1.25"/>
    <n v="-14.769"/>
    <n v="-97.2"/>
    <n v="22.68"/>
    <n v="6372.54"/>
    <n v="28455894"/>
    <n v="9713007.5399999991"/>
    <n v="4047021895"/>
    <n v="953541.45"/>
    <n v="276885"/>
    <n v="12900000000000"/>
    <n v="1690489089"/>
    <n v="1652334012"/>
    <n v="983.26306890000001"/>
    <n v="0"/>
    <n v="0"/>
    <n v="0"/>
    <n v="0"/>
    <n v="0"/>
    <n v="0"/>
    <n v="0"/>
    <n v="0"/>
    <n v="0"/>
    <n v="0"/>
    <n v="1075431507"/>
    <n v="0"/>
    <n v="0"/>
    <n v="0"/>
    <n v="0"/>
    <n v="0"/>
    <n v="0"/>
    <n v="38155077"/>
    <n v="79.92"/>
    <n v="27"/>
    <n v="95616.18"/>
    <n v="83913.3"/>
    <n v="-9274.77"/>
    <n v="-2428.11"/>
    <n v="1053.81"/>
    <n v="15066.54"/>
    <n v="16120.35"/>
    <n v="2.0941000000000001"/>
    <n v="0"/>
    <n v="8386338.7800000003"/>
    <n v="6723356054"/>
    <n v="5224743.54"/>
    <n v="6737258736"/>
    <n v="0"/>
    <n v="10039113"/>
    <n v="14908050"/>
    <s v="67.5"/>
    <s v="0.5940000000000002"/>
    <n v="1.43372969999999E+16"/>
    <n v="4.398246E+16"/>
    <n v="3905137304999990"/>
    <n v="4480741358010000"/>
    <n v="1.07704311835499E+16"/>
    <s v="20725385539.68"/>
    <n v="3601561171905000"/>
    <n v="9173211229889990"/>
    <n v="1.08E+16"/>
    <n v="1.00007999999999E+16"/>
    <n v="34168635.109999999"/>
  </r>
  <r>
    <x v="334"/>
    <s v="MA"/>
    <x v="4"/>
    <n v="2.2679999999999998"/>
    <n v="195283644.34999999"/>
    <n v="1905145.96"/>
    <n v="404306209"/>
    <n v="54994039.370000005"/>
    <n v="123360833.8"/>
    <n v="8647628.0099999998"/>
    <n v="16214552"/>
    <n v="6201537"/>
    <n v="36183990"/>
    <n v="49216650"/>
    <n v="58613807"/>
    <n v="6350384"/>
    <n v="51116543"/>
    <n v="1681085"/>
    <n v="16182605"/>
    <n v="148931144"/>
    <n v="27943409"/>
    <n v="1681085"/>
    <n v="16182605"/>
    <n v="148931144"/>
    <n v="27943409"/>
    <n v="1885055"/>
    <n v="39.070714666199997"/>
    <n v="148.27000000000001"/>
    <n v="19224653901"/>
    <n v="19437036957"/>
    <n v="272558694"/>
    <n v="415612559"/>
    <n v="724"/>
    <n v="859928075999.99902"/>
    <n v="10.9"/>
    <n v="0.18"/>
    <n v="901.97333333333302"/>
    <n v="720.16849999999999"/>
    <n v="666.19571428571396"/>
    <n v="817.89080000000001"/>
    <n v="6.9821959056645699"/>
    <n v="1.25"/>
    <n v="-14.769"/>
    <n v="-97.2"/>
    <n v="22.68"/>
    <n v="6372.54"/>
    <n v="28455894"/>
    <n v="9713007.5399999991"/>
    <n v="4047021895"/>
    <n v="953541.45"/>
    <n v="276885"/>
    <n v="12900000000000"/>
    <n v="1690489089"/>
    <n v="1652334012"/>
    <n v="983.26306890000001"/>
    <n v="0"/>
    <n v="0"/>
    <n v="0"/>
    <n v="0"/>
    <n v="0"/>
    <n v="0"/>
    <n v="0"/>
    <n v="0"/>
    <n v="0"/>
    <n v="0"/>
    <n v="135004286.5"/>
    <n v="0"/>
    <n v="0"/>
    <n v="0"/>
    <n v="0"/>
    <n v="0"/>
    <n v="0"/>
    <n v="38155077"/>
    <n v="79.92"/>
    <n v="27"/>
    <n v="95616.18"/>
    <n v="83913.3"/>
    <n v="-9274.77"/>
    <n v="-2428.11"/>
    <n v="1053.81"/>
    <n v="15066.54"/>
    <n v="16120.35"/>
    <n v="2.0941000000000001"/>
    <n v="0"/>
    <n v="8386338.7800000003"/>
    <n v="6723356054"/>
    <n v="5224743.54"/>
    <n v="6737258736"/>
    <n v="0"/>
    <n v="10039113"/>
    <n v="14908050"/>
    <s v="67.5"/>
    <s v="0.5940000000000002"/>
    <n v="1.43372969999999E+16"/>
    <n v="4.398246E+16"/>
    <n v="3905137304999990"/>
    <n v="4480741358010000"/>
    <n v="1.07704311835499E+16"/>
    <s v="20725385539.68"/>
    <n v="3601561171905000"/>
    <n v="9173211229889990"/>
    <n v="1.08E+16"/>
    <n v="1.00007999999999E+16"/>
    <n v="116762322.7"/>
  </r>
  <r>
    <x v="335"/>
    <s v="MA"/>
    <x v="5"/>
    <n v="2.2679999999999998"/>
    <n v="195283644.34999999"/>
    <n v="1905145.96"/>
    <n v="404306209"/>
    <n v="54994039.370000005"/>
    <n v="123360833.8"/>
    <n v="8647628.0099999998"/>
    <n v="16214552"/>
    <n v="6201537"/>
    <n v="36183990"/>
    <n v="49216650"/>
    <n v="58613807"/>
    <n v="6350384"/>
    <n v="51116543"/>
    <n v="1681085"/>
    <n v="16182605"/>
    <n v="148931144"/>
    <n v="27943409"/>
    <n v="1681085"/>
    <n v="16182605"/>
    <n v="148931144"/>
    <n v="27943409"/>
    <n v="1885055"/>
    <n v="39.070714666199997"/>
    <n v="148.27000000000001"/>
    <n v="19224653901"/>
    <n v="19437036957"/>
    <n v="272558694"/>
    <n v="415612559"/>
    <n v="724"/>
    <n v="859928075999.99902"/>
    <n v="10.9"/>
    <n v="0.18"/>
    <n v="901.97333333333302"/>
    <n v="720.16849999999999"/>
    <n v="666.19571428571396"/>
    <n v="817.89080000000001"/>
    <n v="6.9821959056645699"/>
    <n v="1.25"/>
    <n v="-14.769"/>
    <n v="-97.2"/>
    <n v="22.68"/>
    <n v="6372.54"/>
    <n v="28455894"/>
    <n v="9713007.5399999991"/>
    <n v="4047021895"/>
    <n v="953541.45"/>
    <n v="276885"/>
    <n v="12900000000000"/>
    <n v="1690489089"/>
    <n v="1652334012"/>
    <n v="983.26306890000001"/>
    <n v="0"/>
    <n v="0"/>
    <n v="0"/>
    <n v="0"/>
    <n v="0"/>
    <n v="0"/>
    <n v="0"/>
    <n v="0"/>
    <n v="0"/>
    <n v="0"/>
    <n v="76035562.469999999"/>
    <n v="0"/>
    <n v="0"/>
    <n v="0"/>
    <n v="0"/>
    <n v="0"/>
    <n v="0"/>
    <n v="38155077"/>
    <n v="79.92"/>
    <n v="27"/>
    <n v="95616.18"/>
    <n v="83913.3"/>
    <n v="-9274.77"/>
    <n v="-2428.11"/>
    <n v="1053.81"/>
    <n v="15066.54"/>
    <n v="16120.35"/>
    <n v="2.0941000000000001"/>
    <n v="0"/>
    <n v="8386338.7800000003"/>
    <n v="6723356054"/>
    <n v="5224743.54"/>
    <n v="6737258736"/>
    <n v="0"/>
    <n v="10039113"/>
    <n v="14908050"/>
    <s v="67.5"/>
    <s v="0.5940000000000002"/>
    <n v="1.43372969999999E+16"/>
    <n v="4.398246E+16"/>
    <n v="3905137304999990"/>
    <n v="4480741358010000"/>
    <n v="1.07704311835499E+16"/>
    <s v="20725385539.68"/>
    <n v="3601561171905000"/>
    <n v="9173211229889990"/>
    <n v="1.08E+16"/>
    <n v="1.00007999999999E+16"/>
    <n v="4360606.0999999996"/>
  </r>
  <r>
    <x v="336"/>
    <s v="MA"/>
    <x v="0"/>
    <n v="2.3329"/>
    <n v="208882834.09999999"/>
    <n v="3414248.4899999993"/>
    <n v="398901506"/>
    <n v="58379521.089999989"/>
    <n v="101034484.97999999"/>
    <n v="9262166.4300000016"/>
    <n v="12599932"/>
    <n v="7177787"/>
    <n v="36894524"/>
    <n v="50760227"/>
    <n v="60820194"/>
    <n v="5160085"/>
    <n v="57598091"/>
    <n v="1663067"/>
    <n v="17858997"/>
    <n v="130576152"/>
    <n v="26978134"/>
    <n v="1663067"/>
    <n v="17858997"/>
    <n v="130576152"/>
    <n v="26978134"/>
    <n v="3414248"/>
    <n v="40.778422608299998"/>
    <n v="148.12"/>
    <n v="19370174258"/>
    <n v="20722266356"/>
    <n v="315724988"/>
    <n v="656651583"/>
    <n v="724"/>
    <n v="876034277700"/>
    <n v="10.9"/>
    <n v="0.49"/>
    <n v="912.44722222222197"/>
    <n v="723.55449999999996"/>
    <n v="669.275714285714"/>
    <n v="824.67039999999997"/>
    <n v="6.8656204960743397"/>
    <n v="1.56999"/>
    <n v="12.09"/>
    <n v="-118.53"/>
    <n v="14.85"/>
    <n v="6272.1"/>
    <n v="28455894"/>
    <n v="8489923.1999999993"/>
    <n v="4059363069"/>
    <n v="859900.32"/>
    <n v="278883"/>
    <n v="12900000000000"/>
    <n v="2782307961"/>
    <n v="2569446441"/>
    <n v="983.26306890000001"/>
    <n v="0"/>
    <n v="0"/>
    <n v="0"/>
    <n v="0"/>
    <n v="0"/>
    <n v="0"/>
    <n v="0"/>
    <n v="0"/>
    <n v="0"/>
    <n v="0"/>
    <n v="259270.52"/>
    <n v="0"/>
    <n v="0"/>
    <n v="0"/>
    <n v="0"/>
    <n v="0"/>
    <n v="0"/>
    <n v="212861520"/>
    <n v="79.92"/>
    <n v="27"/>
    <n v="95616.18"/>
    <n v="83913.3"/>
    <n v="-9274.77"/>
    <n v="-2428.11"/>
    <n v="1053.81"/>
    <n v="15066.54"/>
    <n v="16120.35"/>
    <n v="2.0941000000000001"/>
    <n v="0"/>
    <n v="65593399.32"/>
    <n v="6359086096"/>
    <n v="1157903.3700000001"/>
    <n v="6425945399"/>
    <n v="0"/>
    <n v="10916262"/>
    <n v="18094185"/>
    <s v="67.5"/>
    <s v="0.5940000000000002"/>
    <n v="1.43372969999999E+16"/>
    <n v="4393332000000000"/>
    <s v="39007799.1"/>
    <n v="4475741705909990"/>
    <n v="1.075841343765E+16"/>
    <s v="20702259964.62"/>
    <n v="3597542516933990"/>
    <s v="9162975676.5"/>
    <n v="1.08E+16"/>
    <n v="1.00007999999999E+16"/>
    <n v="20701.23"/>
  </r>
  <r>
    <x v="337"/>
    <s v="MA"/>
    <x v="1"/>
    <n v="2.3329"/>
    <n v="208882834.09999999"/>
    <n v="3414248.4899999993"/>
    <n v="398901506"/>
    <n v="58379521.089999989"/>
    <n v="101034484.97999999"/>
    <n v="9262166.4300000016"/>
    <n v="12599932"/>
    <n v="7177787"/>
    <n v="36894524"/>
    <n v="50760227"/>
    <n v="60820194"/>
    <n v="5160085"/>
    <n v="57598091"/>
    <n v="1663067"/>
    <n v="17858997"/>
    <n v="130576152"/>
    <n v="26978134"/>
    <n v="1663067"/>
    <n v="17858997"/>
    <n v="130576152"/>
    <n v="26978134"/>
    <n v="3414248"/>
    <n v="40.778422608299998"/>
    <n v="148.12"/>
    <n v="19370174258"/>
    <n v="20722266356"/>
    <n v="315724988"/>
    <n v="656651583"/>
    <n v="724"/>
    <n v="876034277700"/>
    <n v="10.9"/>
    <n v="0.49"/>
    <n v="912.44722222222197"/>
    <n v="723.55449999999996"/>
    <n v="669.275714285714"/>
    <n v="824.67039999999997"/>
    <n v="6.8656204960743397"/>
    <n v="1.56999"/>
    <n v="12.09"/>
    <n v="-118.53"/>
    <n v="14.85"/>
    <n v="6272.1"/>
    <n v="28455894"/>
    <n v="8489923.1999999993"/>
    <n v="4059363069"/>
    <n v="859900.32"/>
    <n v="278883"/>
    <n v="12900000000000"/>
    <n v="2782307961"/>
    <n v="2569446441"/>
    <n v="983.26306890000001"/>
    <n v="0"/>
    <n v="0"/>
    <n v="0"/>
    <n v="0"/>
    <n v="0"/>
    <n v="0"/>
    <n v="0"/>
    <n v="0"/>
    <n v="0"/>
    <n v="0"/>
    <n v="25757645.059999999"/>
    <n v="0"/>
    <n v="0"/>
    <n v="0"/>
    <n v="0"/>
    <n v="0"/>
    <n v="0"/>
    <n v="212861520"/>
    <n v="79.92"/>
    <n v="27"/>
    <n v="95616.18"/>
    <n v="83913.3"/>
    <n v="-9274.77"/>
    <n v="-2428.11"/>
    <n v="1053.81"/>
    <n v="15066.54"/>
    <n v="16120.35"/>
    <n v="2.0941000000000001"/>
    <n v="0"/>
    <n v="65593399.32"/>
    <n v="6359086096"/>
    <n v="1157903.3700000001"/>
    <n v="6425945399"/>
    <n v="0"/>
    <n v="10916262"/>
    <n v="18094185"/>
    <s v="67.5"/>
    <s v="0.5940000000000002"/>
    <n v="1.43372969999999E+16"/>
    <n v="4393332000000000"/>
    <s v="39007799.1"/>
    <n v="4475741705909990"/>
    <n v="1.075841343765E+16"/>
    <s v="20702259964.62"/>
    <n v="3597542516933990"/>
    <s v="9162975676.5"/>
    <n v="1.08E+16"/>
    <n v="1.00007999999999E+16"/>
    <n v="551391.06999999995"/>
  </r>
  <r>
    <x v="338"/>
    <s v="MA"/>
    <x v="2"/>
    <n v="2.3329"/>
    <n v="208882834.09999999"/>
    <n v="3414248.4899999993"/>
    <n v="398901506"/>
    <n v="58379521.089999989"/>
    <n v="101034484.97999999"/>
    <n v="9262166.4300000016"/>
    <n v="12599932"/>
    <n v="7177787"/>
    <n v="36894524"/>
    <n v="50760227"/>
    <n v="60820194"/>
    <n v="5160085"/>
    <n v="57598091"/>
    <n v="1663067"/>
    <n v="17858997"/>
    <n v="130576152"/>
    <n v="26978134"/>
    <n v="1663067"/>
    <n v="17858997"/>
    <n v="130576152"/>
    <n v="26978134"/>
    <n v="3414248"/>
    <n v="40.778422608299998"/>
    <n v="148.12"/>
    <n v="19370174258"/>
    <n v="20722266356"/>
    <n v="315724988"/>
    <n v="656651583"/>
    <n v="724"/>
    <n v="876034277700"/>
    <n v="10.9"/>
    <n v="0.49"/>
    <n v="912.44722222222197"/>
    <n v="723.55449999999996"/>
    <n v="669.275714285714"/>
    <n v="824.67039999999997"/>
    <n v="6.8656204960743397"/>
    <n v="1.56999"/>
    <n v="12.09"/>
    <n v="-118.53"/>
    <n v="14.85"/>
    <n v="6272.1"/>
    <n v="28455894"/>
    <n v="8489923.1999999993"/>
    <n v="4059363069"/>
    <n v="859900.32"/>
    <n v="278883"/>
    <n v="12900000000000"/>
    <n v="2782307961"/>
    <n v="2569446441"/>
    <n v="983.26306890000001"/>
    <n v="0"/>
    <n v="0"/>
    <n v="0"/>
    <n v="0"/>
    <n v="0"/>
    <n v="0"/>
    <n v="0"/>
    <n v="0"/>
    <n v="0"/>
    <n v="0"/>
    <n v="759180663.10000002"/>
    <n v="0"/>
    <n v="0"/>
    <n v="0"/>
    <n v="0"/>
    <n v="0"/>
    <n v="0"/>
    <n v="212861520"/>
    <n v="79.92"/>
    <n v="27"/>
    <n v="95616.18"/>
    <n v="83913.3"/>
    <n v="-9274.77"/>
    <n v="-2428.11"/>
    <n v="1053.81"/>
    <n v="15066.54"/>
    <n v="16120.35"/>
    <n v="2.0941000000000001"/>
    <n v="0"/>
    <n v="65593399.32"/>
    <n v="6359086096"/>
    <n v="1157903.3700000001"/>
    <n v="6425945399"/>
    <n v="0"/>
    <n v="10916262"/>
    <n v="18094185"/>
    <s v="67.5"/>
    <s v="0.5940000000000002"/>
    <n v="1.43372969999999E+16"/>
    <n v="4393332000000000"/>
    <s v="39007799.1"/>
    <n v="4475741705909990"/>
    <n v="1.075841343765E+16"/>
    <s v="20702259964.62"/>
    <n v="3597542516933990"/>
    <s v="9162975676.5"/>
    <n v="1.08E+16"/>
    <n v="1.00007999999999E+16"/>
    <n v="28052966.98"/>
  </r>
  <r>
    <x v="339"/>
    <s v="MA"/>
    <x v="3"/>
    <n v="2.3329"/>
    <n v="208882834.09999999"/>
    <n v="3414248.4899999993"/>
    <n v="398901506"/>
    <n v="58379521.089999989"/>
    <n v="101034484.97999999"/>
    <n v="9262166.4300000016"/>
    <n v="12599932"/>
    <n v="7177787"/>
    <n v="36894524"/>
    <n v="50760227"/>
    <n v="60820194"/>
    <n v="5160085"/>
    <n v="57598091"/>
    <n v="1663067"/>
    <n v="17858997"/>
    <n v="130576152"/>
    <n v="26978134"/>
    <n v="1663067"/>
    <n v="17858997"/>
    <n v="130576152"/>
    <n v="26978134"/>
    <n v="3414248"/>
    <n v="40.778422608299998"/>
    <n v="148.12"/>
    <n v="19370174258"/>
    <n v="20722266356"/>
    <n v="315724988"/>
    <n v="656651583"/>
    <n v="724"/>
    <n v="876034277700"/>
    <n v="10.9"/>
    <n v="0.49"/>
    <n v="912.44722222222197"/>
    <n v="723.55449999999996"/>
    <n v="669.275714285714"/>
    <n v="824.67039999999997"/>
    <n v="6.8656204960743397"/>
    <n v="1.56999"/>
    <n v="12.09"/>
    <n v="-118.53"/>
    <n v="14.85"/>
    <n v="6272.1"/>
    <n v="28455894"/>
    <n v="8489923.1999999993"/>
    <n v="4059363069"/>
    <n v="859900.32"/>
    <n v="278883"/>
    <n v="12900000000000"/>
    <n v="2782307961"/>
    <n v="2569446441"/>
    <n v="983.26306890000001"/>
    <n v="0"/>
    <n v="0"/>
    <n v="0"/>
    <n v="0"/>
    <n v="0"/>
    <n v="0"/>
    <n v="0"/>
    <n v="0"/>
    <n v="0"/>
    <n v="0"/>
    <n v="1164166772"/>
    <n v="0"/>
    <n v="0"/>
    <n v="0"/>
    <n v="0"/>
    <n v="0"/>
    <n v="0"/>
    <n v="212861520"/>
    <n v="79.92"/>
    <n v="27"/>
    <n v="95616.18"/>
    <n v="83913.3"/>
    <n v="-9274.77"/>
    <n v="-2428.11"/>
    <n v="1053.81"/>
    <n v="15066.54"/>
    <n v="16120.35"/>
    <n v="2.0941000000000001"/>
    <n v="0"/>
    <n v="65593399.32"/>
    <n v="6359086096"/>
    <n v="1157903.3700000001"/>
    <n v="6425945399"/>
    <n v="0"/>
    <n v="10916262"/>
    <n v="18094185"/>
    <s v="67.5"/>
    <s v="0.5940000000000002"/>
    <n v="1.43372969999999E+16"/>
    <n v="4393332000000000"/>
    <s v="39007799.1"/>
    <n v="4475741705909990"/>
    <n v="1.075841343765E+16"/>
    <s v="20702259964.62"/>
    <n v="3597542516933990"/>
    <s v="9162975676.5"/>
    <n v="1.08E+16"/>
    <n v="1.00007999999999E+16"/>
    <n v="35239794.049999997"/>
  </r>
  <r>
    <x v="340"/>
    <s v="MA"/>
    <x v="4"/>
    <n v="2.3329"/>
    <n v="208882834.09999999"/>
    <n v="3414248.4899999993"/>
    <n v="398901506"/>
    <n v="58379521.089999989"/>
    <n v="101034484.97999999"/>
    <n v="9262166.4300000016"/>
    <n v="12599932"/>
    <n v="7177787"/>
    <n v="36894524"/>
    <n v="50760227"/>
    <n v="60820194"/>
    <n v="5160085"/>
    <n v="57598091"/>
    <n v="1663067"/>
    <n v="17858997"/>
    <n v="130576152"/>
    <n v="26978134"/>
    <n v="1663067"/>
    <n v="17858997"/>
    <n v="130576152"/>
    <n v="26978134"/>
    <n v="3414248"/>
    <n v="40.778422608299998"/>
    <n v="148.12"/>
    <n v="19370174258"/>
    <n v="20722266356"/>
    <n v="315724988"/>
    <n v="656651583"/>
    <n v="724"/>
    <n v="876034277700"/>
    <n v="10.9"/>
    <n v="0.49"/>
    <n v="912.44722222222197"/>
    <n v="723.55449999999996"/>
    <n v="669.275714285714"/>
    <n v="824.67039999999997"/>
    <n v="6.8656204960743397"/>
    <n v="1.56999"/>
    <n v="12.09"/>
    <n v="-118.53"/>
    <n v="14.85"/>
    <n v="6272.1"/>
    <n v="28455894"/>
    <n v="8489923.1999999993"/>
    <n v="4059363069"/>
    <n v="859900.32"/>
    <n v="278883"/>
    <n v="12900000000000"/>
    <n v="2782307961"/>
    <n v="2569446441"/>
    <n v="983.26306890000001"/>
    <n v="0"/>
    <n v="0"/>
    <n v="0"/>
    <n v="0"/>
    <n v="0"/>
    <n v="0"/>
    <n v="0"/>
    <n v="0"/>
    <n v="0"/>
    <n v="0"/>
    <n v="145247886"/>
    <n v="0"/>
    <n v="0"/>
    <n v="0"/>
    <n v="0"/>
    <n v="0"/>
    <n v="0"/>
    <n v="212861520"/>
    <n v="79.92"/>
    <n v="27"/>
    <n v="95616.18"/>
    <n v="83913.3"/>
    <n v="-9274.77"/>
    <n v="-2428.11"/>
    <n v="1053.81"/>
    <n v="15066.54"/>
    <n v="16120.35"/>
    <n v="2.0941000000000001"/>
    <n v="0"/>
    <n v="65593399.32"/>
    <n v="6359086096"/>
    <n v="1157903.3700000001"/>
    <n v="6425945399"/>
    <n v="0"/>
    <n v="10916262"/>
    <n v="18094185"/>
    <s v="67.5"/>
    <s v="0.5940000000000002"/>
    <n v="1.43372969999999E+16"/>
    <n v="4393332000000000"/>
    <s v="39007799.1"/>
    <n v="4475741705909990"/>
    <n v="1.075841343765E+16"/>
    <s v="20702259964.62"/>
    <n v="3597542516933990"/>
    <s v="9162975676.5"/>
    <n v="1.08E+16"/>
    <n v="1.00007999999999E+16"/>
    <n v="119631679.09999999"/>
  </r>
  <r>
    <x v="341"/>
    <s v="MA"/>
    <x v="5"/>
    <n v="2.3329"/>
    <n v="208882834.09999999"/>
    <n v="3414248.4899999993"/>
    <n v="398901506"/>
    <n v="58379521.089999989"/>
    <n v="101034484.97999999"/>
    <n v="9262166.4300000016"/>
    <n v="12599932"/>
    <n v="7177787"/>
    <n v="36894524"/>
    <n v="50760227"/>
    <n v="60820194"/>
    <n v="5160085"/>
    <n v="57598091"/>
    <n v="1663067"/>
    <n v="17858997"/>
    <n v="130576152"/>
    <n v="26978134"/>
    <n v="1663067"/>
    <n v="17858997"/>
    <n v="130576152"/>
    <n v="26978134"/>
    <n v="3414248"/>
    <n v="40.778422608299998"/>
    <n v="148.12"/>
    <n v="19370174258"/>
    <n v="20722266356"/>
    <n v="315724988"/>
    <n v="656651583"/>
    <n v="724"/>
    <n v="876034277700"/>
    <n v="10.9"/>
    <n v="0.49"/>
    <n v="912.44722222222197"/>
    <n v="723.55449999999996"/>
    <n v="669.275714285714"/>
    <n v="824.67039999999997"/>
    <n v="6.8656204960743397"/>
    <n v="1.56999"/>
    <n v="12.09"/>
    <n v="-118.53"/>
    <n v="14.85"/>
    <n v="6272.1"/>
    <n v="28455894"/>
    <n v="8489923.1999999993"/>
    <n v="4059363069"/>
    <n v="859900.32"/>
    <n v="278883"/>
    <n v="12900000000000"/>
    <n v="2782307961"/>
    <n v="2569446441"/>
    <n v="983.26306890000001"/>
    <n v="0"/>
    <n v="0"/>
    <n v="0"/>
    <n v="0"/>
    <n v="0"/>
    <n v="0"/>
    <n v="0"/>
    <n v="0"/>
    <n v="0"/>
    <n v="0"/>
    <n v="72107875.310000002"/>
    <n v="0"/>
    <n v="0"/>
    <n v="0"/>
    <n v="0"/>
    <n v="0"/>
    <n v="0"/>
    <n v="212861520"/>
    <n v="79.92"/>
    <n v="27"/>
    <n v="95616.18"/>
    <n v="83913.3"/>
    <n v="-9274.77"/>
    <n v="-2428.11"/>
    <n v="1053.81"/>
    <n v="15066.54"/>
    <n v="16120.35"/>
    <n v="2.0941000000000001"/>
    <n v="0"/>
    <n v="65593399.32"/>
    <n v="6359086096"/>
    <n v="1157903.3700000001"/>
    <n v="6425945399"/>
    <n v="0"/>
    <n v="10916262"/>
    <n v="18094185"/>
    <s v="67.5"/>
    <s v="0.5940000000000002"/>
    <n v="1.43372969999999E+16"/>
    <n v="4393332000000000"/>
    <s v="39007799.1"/>
    <n v="4475741705909990"/>
    <n v="1.075841343765E+16"/>
    <s v="20702259964.62"/>
    <n v="3597542516933990"/>
    <s v="9162975676.5"/>
    <n v="1.08E+16"/>
    <n v="1.00007999999999E+16"/>
    <n v="3319428.36"/>
  </r>
  <r>
    <x v="342"/>
    <s v="MA"/>
    <x v="0"/>
    <n v="2.4483000000000001"/>
    <n v="215607354.77000004"/>
    <n v="1970591.4000000001"/>
    <n v="450620284"/>
    <n v="62725765.420000032"/>
    <n v="139837554.49000001"/>
    <n v="9249164.3300000001"/>
    <n v="9888773"/>
    <n v="7242264"/>
    <n v="36895502"/>
    <n v="49558076"/>
    <n v="63139838"/>
    <n v="5437267"/>
    <n v="61120398"/>
    <n v="1910935"/>
    <n v="18721629"/>
    <n v="170890498"/>
    <n v="33733286"/>
    <n v="1910935"/>
    <n v="18721629"/>
    <n v="170890498"/>
    <n v="33733286"/>
    <n v="1970591"/>
    <n v="45.710829028500001"/>
    <n v="149.69999999999999"/>
    <n v="18169787901"/>
    <n v="19635310320"/>
    <n v="332050826"/>
    <n v="615990886"/>
    <n v="724"/>
    <n v="920151933900"/>
    <n v="10.92"/>
    <n v="0.38"/>
    <n v="914.46055555555495"/>
    <n v="723.55150000000003"/>
    <n v="669.38047619047597"/>
    <n v="825.35559999999998"/>
    <n v="6.7062553469880699"/>
    <n v="1.42"/>
    <n v="24.6"/>
    <n v="-120.96"/>
    <n v="13.5"/>
    <n v="5934.6"/>
    <n v="28455894"/>
    <n v="14629807.710000001"/>
    <n v="3163768335"/>
    <n v="916905.96"/>
    <n v="283581"/>
    <n v="13300000000000"/>
    <n v="2694965391"/>
    <n v="2577514959"/>
    <n v="983.26306890000001"/>
    <n v="0"/>
    <n v="0"/>
    <n v="0"/>
    <n v="0"/>
    <n v="0"/>
    <n v="0"/>
    <n v="0"/>
    <n v="0"/>
    <n v="0"/>
    <n v="0"/>
    <n v="408113.82"/>
    <n v="397440"/>
    <n v="0"/>
    <n v="0"/>
    <n v="0"/>
    <n v="0"/>
    <n v="0"/>
    <n v="117052992"/>
    <n v="79.92"/>
    <n v="27"/>
    <n v="95616.18"/>
    <n v="83913.3"/>
    <n v="-9274.77"/>
    <n v="-2428.11"/>
    <n v="1053.81"/>
    <n v="15066.54"/>
    <n v="16120.35"/>
    <n v="2.0941000000000001"/>
    <n v="0"/>
    <n v="14396098.68"/>
    <n v="7503687917"/>
    <n v="493079.67"/>
    <n v="7518677023"/>
    <n v="0"/>
    <n v="10770327"/>
    <n v="15871113"/>
    <s v="67.5"/>
    <s v="0.5940000000000002"/>
    <n v="1.43372969999999E+16"/>
    <n v="4548069000000000"/>
    <n v="4038173918999990"/>
    <n v="4633387138890000"/>
    <n v="1.11373483399199E+16"/>
    <n v="2143143893708990"/>
    <n v="3724255849707000"/>
    <n v="9485715763889990"/>
    <n v="1.08E+16"/>
    <n v="1.00007999999999E+16"/>
    <n v="22073.58"/>
  </r>
  <r>
    <x v="343"/>
    <s v="MA"/>
    <x v="1"/>
    <n v="2.4483000000000001"/>
    <n v="215607354.77000004"/>
    <n v="1970591.4000000001"/>
    <n v="450620284"/>
    <n v="62725765.420000032"/>
    <n v="139837554.49000001"/>
    <n v="9249164.3300000001"/>
    <n v="9888773"/>
    <n v="7242264"/>
    <n v="36895502"/>
    <n v="49558076"/>
    <n v="63139838"/>
    <n v="5437267"/>
    <n v="61120398"/>
    <n v="1910935"/>
    <n v="18721629"/>
    <n v="170890498"/>
    <n v="33733286"/>
    <n v="1910935"/>
    <n v="18721629"/>
    <n v="170890498"/>
    <n v="33733286"/>
    <n v="1970591"/>
    <n v="45.710829028500001"/>
    <n v="149.69999999999999"/>
    <n v="18169787901"/>
    <n v="19635310320"/>
    <n v="332050826"/>
    <n v="615990886"/>
    <n v="724"/>
    <n v="920151933900"/>
    <n v="10.92"/>
    <n v="0.38"/>
    <n v="914.46055555555495"/>
    <n v="723.55150000000003"/>
    <n v="669.38047619047597"/>
    <n v="825.35559999999998"/>
    <n v="6.7062553469880699"/>
    <n v="1.42"/>
    <n v="24.6"/>
    <n v="-120.96"/>
    <n v="13.5"/>
    <n v="5934.6"/>
    <n v="28455894"/>
    <n v="14629807.710000001"/>
    <n v="3163768335"/>
    <n v="916905.96"/>
    <n v="283581"/>
    <n v="13300000000000"/>
    <n v="2694965391"/>
    <n v="2577514959"/>
    <n v="983.26306890000001"/>
    <n v="0"/>
    <n v="0"/>
    <n v="0"/>
    <n v="0"/>
    <n v="0"/>
    <n v="0"/>
    <n v="0"/>
    <n v="0"/>
    <n v="0"/>
    <n v="0"/>
    <n v="27653401.649999999"/>
    <n v="397440"/>
    <n v="0"/>
    <n v="0"/>
    <n v="0"/>
    <n v="0"/>
    <n v="0"/>
    <n v="117052992"/>
    <n v="79.92"/>
    <n v="27"/>
    <n v="95616.18"/>
    <n v="83913.3"/>
    <n v="-9274.77"/>
    <n v="-2428.11"/>
    <n v="1053.81"/>
    <n v="15066.54"/>
    <n v="16120.35"/>
    <n v="2.0941000000000001"/>
    <n v="0"/>
    <n v="14396098.68"/>
    <n v="7503687917"/>
    <n v="493079.67"/>
    <n v="7518677023"/>
    <n v="0"/>
    <n v="10770327"/>
    <n v="15871113"/>
    <s v="67.5"/>
    <s v="0.5940000000000002"/>
    <n v="1.43372969999999E+16"/>
    <n v="4548069000000000"/>
    <n v="4038173918999990"/>
    <n v="4633387138890000"/>
    <n v="1.11373483399199E+16"/>
    <n v="2143143893708990"/>
    <n v="3724255849707000"/>
    <n v="9485715763889990"/>
    <n v="1.08E+16"/>
    <n v="1.00007999999999E+16"/>
    <n v="551086.94999999995"/>
  </r>
  <r>
    <x v="344"/>
    <s v="MA"/>
    <x v="2"/>
    <n v="2.4483000000000001"/>
    <n v="215607354.77000004"/>
    <n v="1970591.4000000001"/>
    <n v="450620284"/>
    <n v="62725765.420000032"/>
    <n v="139837554.49000001"/>
    <n v="9249164.3300000001"/>
    <n v="9888773"/>
    <n v="7242264"/>
    <n v="36895502"/>
    <n v="49558076"/>
    <n v="63139838"/>
    <n v="5437267"/>
    <n v="61120398"/>
    <n v="1910935"/>
    <n v="18721629"/>
    <n v="170890498"/>
    <n v="33733286"/>
    <n v="1910935"/>
    <n v="18721629"/>
    <n v="170890498"/>
    <n v="33733286"/>
    <n v="1970591"/>
    <n v="45.710829028500001"/>
    <n v="149.69999999999999"/>
    <n v="18169787901"/>
    <n v="19635310320"/>
    <n v="332050826"/>
    <n v="615990886"/>
    <n v="724"/>
    <n v="920151933900"/>
    <n v="10.92"/>
    <n v="0.38"/>
    <n v="914.46055555555495"/>
    <n v="723.55150000000003"/>
    <n v="669.38047619047597"/>
    <n v="825.35559999999998"/>
    <n v="6.7062553469880699"/>
    <n v="1.42"/>
    <n v="24.6"/>
    <n v="-120.96"/>
    <n v="13.5"/>
    <n v="5934.6"/>
    <n v="28455894"/>
    <n v="14629807.710000001"/>
    <n v="3163768335"/>
    <n v="916905.96"/>
    <n v="283581"/>
    <n v="13300000000000"/>
    <n v="2694965391"/>
    <n v="2577514959"/>
    <n v="983.26306890000001"/>
    <n v="0"/>
    <n v="0"/>
    <n v="0"/>
    <n v="0"/>
    <n v="0"/>
    <n v="0"/>
    <n v="0"/>
    <n v="0"/>
    <n v="0"/>
    <n v="0"/>
    <n v="759192325.10000002"/>
    <n v="397440"/>
    <n v="0"/>
    <n v="0"/>
    <n v="0"/>
    <n v="0"/>
    <n v="0"/>
    <n v="117052992"/>
    <n v="79.92"/>
    <n v="27"/>
    <n v="95616.18"/>
    <n v="83913.3"/>
    <n v="-9274.77"/>
    <n v="-2428.11"/>
    <n v="1053.81"/>
    <n v="15066.54"/>
    <n v="16120.35"/>
    <n v="2.0941000000000001"/>
    <n v="0"/>
    <n v="14396098.68"/>
    <n v="7503687917"/>
    <n v="493079.67"/>
    <n v="7518677023"/>
    <n v="0"/>
    <n v="10770327"/>
    <n v="15871113"/>
    <s v="67.5"/>
    <s v="0.5940000000000002"/>
    <n v="1.43372969999999E+16"/>
    <n v="4548069000000000"/>
    <n v="4038173918999990"/>
    <n v="4633387138890000"/>
    <n v="1.11373483399199E+16"/>
    <n v="2143143893708990"/>
    <n v="3724255849707000"/>
    <n v="9485715763889990"/>
    <n v="1.08E+16"/>
    <n v="1.00007999999999E+16"/>
    <n v="26512942.68"/>
  </r>
  <r>
    <x v="345"/>
    <s v="MA"/>
    <x v="3"/>
    <n v="2.4483000000000001"/>
    <n v="215607354.77000004"/>
    <n v="1970591.4000000001"/>
    <n v="450620284"/>
    <n v="62725765.420000032"/>
    <n v="139837554.49000001"/>
    <n v="9249164.3300000001"/>
    <n v="9888773"/>
    <n v="7242264"/>
    <n v="36895502"/>
    <n v="49558076"/>
    <n v="63139838"/>
    <n v="5437267"/>
    <n v="61120398"/>
    <n v="1910935"/>
    <n v="18721629"/>
    <n v="170890498"/>
    <n v="33733286"/>
    <n v="1910935"/>
    <n v="18721629"/>
    <n v="170890498"/>
    <n v="33733286"/>
    <n v="1970591"/>
    <n v="45.710829028500001"/>
    <n v="149.69999999999999"/>
    <n v="18169787901"/>
    <n v="19635310320"/>
    <n v="332050826"/>
    <n v="615990886"/>
    <n v="724"/>
    <n v="920151933900"/>
    <n v="10.92"/>
    <n v="0.38"/>
    <n v="914.46055555555495"/>
    <n v="723.55150000000003"/>
    <n v="669.38047619047597"/>
    <n v="825.35559999999998"/>
    <n v="6.7062553469880699"/>
    <n v="1.42"/>
    <n v="24.6"/>
    <n v="-120.96"/>
    <n v="13.5"/>
    <n v="5934.6"/>
    <n v="28455894"/>
    <n v="14629807.710000001"/>
    <n v="3163768335"/>
    <n v="916905.96"/>
    <n v="283581"/>
    <n v="13300000000000"/>
    <n v="2694965391"/>
    <n v="2577514959"/>
    <n v="983.26306890000001"/>
    <n v="0"/>
    <n v="0"/>
    <n v="0"/>
    <n v="0"/>
    <n v="0"/>
    <n v="0"/>
    <n v="0"/>
    <n v="0"/>
    <n v="0"/>
    <n v="0"/>
    <n v="992846277.5"/>
    <n v="397440"/>
    <n v="0"/>
    <n v="0"/>
    <n v="0"/>
    <n v="0"/>
    <n v="0"/>
    <n v="117052992"/>
    <n v="79.92"/>
    <n v="27"/>
    <n v="95616.18"/>
    <n v="83913.3"/>
    <n v="-9274.77"/>
    <n v="-2428.11"/>
    <n v="1053.81"/>
    <n v="15066.54"/>
    <n v="16120.35"/>
    <n v="2.0941000000000001"/>
    <n v="0"/>
    <n v="14396098.68"/>
    <n v="7503687917"/>
    <n v="493079.67"/>
    <n v="7518677023"/>
    <n v="0"/>
    <n v="10770327"/>
    <n v="15871113"/>
    <s v="67.5"/>
    <s v="0.5940000000000002"/>
    <n v="1.43372969999999E+16"/>
    <n v="4548069000000000"/>
    <n v="4038173918999990"/>
    <n v="4633387138890000"/>
    <n v="1.11373483399199E+16"/>
    <n v="2143143893708990"/>
    <n v="3724255849707000"/>
    <n v="9485715763889990"/>
    <n v="1.08E+16"/>
    <n v="1.00007999999999E+16"/>
    <n v="37642990.509999998"/>
  </r>
  <r>
    <x v="346"/>
    <s v="MA"/>
    <x v="4"/>
    <n v="2.4483000000000001"/>
    <n v="215607354.77000004"/>
    <n v="1970591.4000000001"/>
    <n v="450620284"/>
    <n v="62725765.420000032"/>
    <n v="139837554.49000001"/>
    <n v="9249164.3300000001"/>
    <n v="9888773"/>
    <n v="7242264"/>
    <n v="36895502"/>
    <n v="49558076"/>
    <n v="63139838"/>
    <n v="5437267"/>
    <n v="61120398"/>
    <n v="1910935"/>
    <n v="18721629"/>
    <n v="170890498"/>
    <n v="33733286"/>
    <n v="1910935"/>
    <n v="18721629"/>
    <n v="170890498"/>
    <n v="33733286"/>
    <n v="1970591"/>
    <n v="45.710829028500001"/>
    <n v="149.69999999999999"/>
    <n v="18169787901"/>
    <n v="19635310320"/>
    <n v="332050826"/>
    <n v="615990886"/>
    <n v="724"/>
    <n v="920151933900"/>
    <n v="10.92"/>
    <n v="0.38"/>
    <n v="914.46055555555495"/>
    <n v="723.55150000000003"/>
    <n v="669.38047619047597"/>
    <n v="825.35559999999998"/>
    <n v="6.7062553469880699"/>
    <n v="1.42"/>
    <n v="24.6"/>
    <n v="-120.96"/>
    <n v="13.5"/>
    <n v="5934.6"/>
    <n v="28455894"/>
    <n v="14629807.710000001"/>
    <n v="3163768335"/>
    <n v="916905.96"/>
    <n v="283581"/>
    <n v="13300000000000"/>
    <n v="2694965391"/>
    <n v="2577514959"/>
    <n v="983.26306890000001"/>
    <n v="0"/>
    <n v="0"/>
    <n v="0"/>
    <n v="0"/>
    <n v="0"/>
    <n v="0"/>
    <n v="0"/>
    <n v="0"/>
    <n v="0"/>
    <n v="0"/>
    <n v="189334917"/>
    <n v="397440"/>
    <n v="0"/>
    <n v="0"/>
    <n v="0"/>
    <n v="0"/>
    <n v="0"/>
    <n v="117052992"/>
    <n v="79.92"/>
    <n v="27"/>
    <n v="95616.18"/>
    <n v="83913.3"/>
    <n v="-9274.77"/>
    <n v="-2428.11"/>
    <n v="1053.81"/>
    <n v="15066.54"/>
    <n v="16120.35"/>
    <n v="2.0941000000000001"/>
    <n v="0"/>
    <n v="14396098.68"/>
    <n v="7503687917"/>
    <n v="493079.67"/>
    <n v="7518677023"/>
    <n v="0"/>
    <n v="10770327"/>
    <n v="15871113"/>
    <s v="67.5"/>
    <s v="0.5940000000000002"/>
    <n v="1.43372969999999E+16"/>
    <n v="4548069000000000"/>
    <n v="4038173918999990"/>
    <n v="4633387138890000"/>
    <n v="1.11373483399199E+16"/>
    <n v="2143143893708990"/>
    <n v="3724255849707000"/>
    <n v="9485715763889990"/>
    <n v="1.08E+16"/>
    <n v="1.00007999999999E+16"/>
    <n v="127728417.8"/>
  </r>
  <r>
    <x v="347"/>
    <s v="MA"/>
    <x v="5"/>
    <n v="2.4483000000000001"/>
    <n v="215607354.77000004"/>
    <n v="1970591.4000000001"/>
    <n v="450620284"/>
    <n v="62725765.420000032"/>
    <n v="139837554.49000001"/>
    <n v="9249164.3300000001"/>
    <n v="9888773"/>
    <n v="7242264"/>
    <n v="36895502"/>
    <n v="49558076"/>
    <n v="63139838"/>
    <n v="5437267"/>
    <n v="61120398"/>
    <n v="1910935"/>
    <n v="18721629"/>
    <n v="170890498"/>
    <n v="33733286"/>
    <n v="1910935"/>
    <n v="18721629"/>
    <n v="170890498"/>
    <n v="33733286"/>
    <n v="1970591"/>
    <n v="45.710829028500001"/>
    <n v="149.69999999999999"/>
    <n v="18169787901"/>
    <n v="19635310320"/>
    <n v="332050826"/>
    <n v="615990886"/>
    <n v="724"/>
    <n v="920151933900"/>
    <n v="10.92"/>
    <n v="0.38"/>
    <n v="914.46055555555495"/>
    <n v="723.55150000000003"/>
    <n v="669.38047619047597"/>
    <n v="825.35559999999998"/>
    <n v="6.7062553469880699"/>
    <n v="1.42"/>
    <n v="24.6"/>
    <n v="-120.96"/>
    <n v="13.5"/>
    <n v="5934.6"/>
    <n v="28455894"/>
    <n v="14629807.710000001"/>
    <n v="3163768335"/>
    <n v="916905.96"/>
    <n v="283581"/>
    <n v="13300000000000"/>
    <n v="2694965391"/>
    <n v="2577514959"/>
    <n v="983.26306890000001"/>
    <n v="0"/>
    <n v="0"/>
    <n v="0"/>
    <n v="0"/>
    <n v="0"/>
    <n v="0"/>
    <n v="0"/>
    <n v="0"/>
    <n v="0"/>
    <n v="0"/>
    <n v="54532390.030000001"/>
    <n v="397440"/>
    <n v="0"/>
    <n v="0"/>
    <n v="0"/>
    <n v="0"/>
    <n v="0"/>
    <n v="117052992"/>
    <n v="79.92"/>
    <n v="27"/>
    <n v="95616.18"/>
    <n v="83913.3"/>
    <n v="-9274.77"/>
    <n v="-2428.11"/>
    <n v="1053.81"/>
    <n v="15066.54"/>
    <n v="16120.35"/>
    <n v="2.0941000000000001"/>
    <n v="0"/>
    <n v="14396098.68"/>
    <n v="7503687917"/>
    <n v="493079.67"/>
    <n v="7518677023"/>
    <n v="0"/>
    <n v="10770327"/>
    <n v="15871113"/>
    <s v="67.5"/>
    <s v="0.5940000000000002"/>
    <n v="1.43372969999999E+16"/>
    <n v="4548069000000000"/>
    <n v="4038173918999990"/>
    <n v="4633387138890000"/>
    <n v="1.11373483399199E+16"/>
    <n v="2143143893708990"/>
    <n v="3724255849707000"/>
    <n v="9485715763889990"/>
    <n v="1.08E+16"/>
    <n v="1.00007999999999E+16"/>
    <n v="1730499.36"/>
  </r>
  <r>
    <x v="348"/>
    <s v="MA"/>
    <x v="0"/>
    <n v="2.5484"/>
    <n v="215619445.06"/>
    <n v="1290485.95"/>
    <n v="421482728"/>
    <n v="60555963.460000001"/>
    <n v="112546680.82999998"/>
    <n v="9666442.0899999999"/>
    <n v="7983555"/>
    <n v="8418998"/>
    <n v="37433047"/>
    <n v="53657647"/>
    <n v="61903491"/>
    <n v="5381193"/>
    <n v="56819026"/>
    <n v="1208286"/>
    <n v="17466928"/>
    <n v="140058199"/>
    <n v="37845427"/>
    <n v="1208286"/>
    <n v="17466928"/>
    <n v="140058199"/>
    <n v="37845427"/>
    <n v="1290486"/>
    <n v="40.9092905969"/>
    <n v="144.91999999999999"/>
    <n v="15506384370"/>
    <n v="18191864947"/>
    <n v="226443009"/>
    <n v="689658702"/>
    <n v="724"/>
    <n v="956735618400"/>
    <n v="11.15"/>
    <n v="0.53"/>
    <n v="908.11444444444396"/>
    <n v="719.74950000000001"/>
    <n v="665.36095238095197"/>
    <n v="819.48919999999998"/>
    <n v="6.5933181809039096"/>
    <n v="1.51"/>
    <n v="14.65"/>
    <n v="-139.86000000000001"/>
    <n v="-4.32"/>
    <n v="5358.69"/>
    <n v="28455894"/>
    <n v="9974968.5600000005"/>
    <n v="3519051457"/>
    <n v="1067589.18"/>
    <n v="174825"/>
    <n v="13200000000000"/>
    <n v="2833811460"/>
    <n v="2741256351"/>
    <n v="983.26306890000001"/>
    <n v="0"/>
    <n v="0"/>
    <n v="0"/>
    <n v="0"/>
    <n v="0"/>
    <n v="0"/>
    <n v="0"/>
    <n v="0"/>
    <n v="0"/>
    <n v="0"/>
    <n v="465507.97"/>
    <n v="0"/>
    <n v="0"/>
    <n v="0"/>
    <n v="0"/>
    <n v="0"/>
    <n v="0"/>
    <n v="92555109"/>
    <n v="81.27"/>
    <n v="4195.8"/>
    <n v="98708.49"/>
    <n v="88961.76"/>
    <n v="-6870.15"/>
    <n v="-2876.58"/>
    <n v="2382.75"/>
    <n v="-1530.09"/>
    <n v="852.66"/>
    <n v="2.0941000000000001"/>
    <n v="0"/>
    <n v="9608286.6899999995"/>
    <n v="6918247240"/>
    <n v="298590.3"/>
    <n v="6928189217"/>
    <n v="0"/>
    <n v="12166740"/>
    <n v="15072669"/>
    <s v="67.5"/>
    <s v="0.5940000000000002"/>
    <n v="1.43372969999999E+16"/>
    <s v="45128.61"/>
    <s v="40069010.88"/>
    <n v="4597504794989990"/>
    <n v="1.105109736372E+16"/>
    <s v="21265467426.63"/>
    <s v="36954140920.11"/>
    <n v="9412255527389990"/>
    <n v="1.08E+16"/>
    <n v="1.00007999999999E+16"/>
    <n v="25701.13"/>
  </r>
  <r>
    <x v="349"/>
    <s v="MA"/>
    <x v="1"/>
    <n v="2.5484"/>
    <n v="215619445.06"/>
    <n v="1290485.95"/>
    <n v="421482728"/>
    <n v="60555963.460000001"/>
    <n v="112546680.82999998"/>
    <n v="9666442.0899999999"/>
    <n v="7983555"/>
    <n v="8418998"/>
    <n v="37433047"/>
    <n v="53657647"/>
    <n v="61903491"/>
    <n v="5381193"/>
    <n v="56819026"/>
    <n v="1208286"/>
    <n v="17466928"/>
    <n v="140058199"/>
    <n v="37845427"/>
    <n v="1208286"/>
    <n v="17466928"/>
    <n v="140058199"/>
    <n v="37845427"/>
    <n v="1290486"/>
    <n v="40.9092905969"/>
    <n v="144.91999999999999"/>
    <n v="15506384370"/>
    <n v="18191864947"/>
    <n v="226443009"/>
    <n v="689658702"/>
    <n v="724"/>
    <n v="956735618400"/>
    <n v="11.15"/>
    <n v="0.53"/>
    <n v="908.11444444444396"/>
    <n v="719.74950000000001"/>
    <n v="665.36095238095197"/>
    <n v="819.48919999999998"/>
    <n v="6.5933181809039096"/>
    <n v="1.51"/>
    <n v="14.65"/>
    <n v="-139.86000000000001"/>
    <n v="-4.32"/>
    <n v="5358.69"/>
    <n v="28455894"/>
    <n v="9974968.5600000005"/>
    <n v="3519051457"/>
    <n v="1067589.18"/>
    <n v="174825"/>
    <n v="13200000000000"/>
    <n v="2833811460"/>
    <n v="2741256351"/>
    <n v="983.26306890000001"/>
    <n v="0"/>
    <n v="0"/>
    <n v="0"/>
    <n v="0"/>
    <n v="0"/>
    <n v="0"/>
    <n v="0"/>
    <n v="0"/>
    <n v="0"/>
    <n v="0"/>
    <n v="27399561.050000001"/>
    <n v="0"/>
    <n v="0"/>
    <n v="0"/>
    <n v="0"/>
    <n v="0"/>
    <n v="0"/>
    <n v="92555109"/>
    <n v="81.27"/>
    <n v="4195.8"/>
    <n v="98708.49"/>
    <n v="88961.76"/>
    <n v="-6870.15"/>
    <n v="-2876.58"/>
    <n v="2382.75"/>
    <n v="-1530.09"/>
    <n v="852.66"/>
    <n v="2.0941000000000001"/>
    <n v="0"/>
    <n v="9608286.6899999995"/>
    <n v="6918247240"/>
    <n v="298590.3"/>
    <n v="6928189217"/>
    <n v="0"/>
    <n v="12166740"/>
    <n v="15072669"/>
    <s v="67.5"/>
    <s v="0.5940000000000002"/>
    <n v="1.43372969999999E+16"/>
    <s v="45128.61"/>
    <s v="40069010.88"/>
    <n v="4597504794989990"/>
    <n v="1.105109736372E+16"/>
    <s v="21265467426.63"/>
    <s v="36954140920.11"/>
    <n v="9412255527389990"/>
    <n v="1.08E+16"/>
    <n v="1.00007999999999E+16"/>
    <n v="533921.96"/>
  </r>
  <r>
    <x v="350"/>
    <s v="MA"/>
    <x v="2"/>
    <n v="2.5484"/>
    <n v="215619445.06"/>
    <n v="1290485.95"/>
    <n v="421482728"/>
    <n v="60555963.460000001"/>
    <n v="112546680.82999998"/>
    <n v="9666442.0899999999"/>
    <n v="7983555"/>
    <n v="8418998"/>
    <n v="37433047"/>
    <n v="53657647"/>
    <n v="61903491"/>
    <n v="5381193"/>
    <n v="56819026"/>
    <n v="1208286"/>
    <n v="17466928"/>
    <n v="140058199"/>
    <n v="37845427"/>
    <n v="1208286"/>
    <n v="17466928"/>
    <n v="140058199"/>
    <n v="37845427"/>
    <n v="1290486"/>
    <n v="40.9092905969"/>
    <n v="144.91999999999999"/>
    <n v="15506384370"/>
    <n v="18191864947"/>
    <n v="226443009"/>
    <n v="689658702"/>
    <n v="724"/>
    <n v="956735618400"/>
    <n v="11.15"/>
    <n v="0.53"/>
    <n v="908.11444444444396"/>
    <n v="719.74950000000001"/>
    <n v="665.36095238095197"/>
    <n v="819.48919999999998"/>
    <n v="6.5933181809039096"/>
    <n v="1.51"/>
    <n v="14.65"/>
    <n v="-139.86000000000001"/>
    <n v="-4.32"/>
    <n v="5358.69"/>
    <n v="28455894"/>
    <n v="9974968.5600000005"/>
    <n v="3519051457"/>
    <n v="1067589.18"/>
    <n v="174825"/>
    <n v="13200000000000"/>
    <n v="2833811460"/>
    <n v="2741256351"/>
    <n v="983.26306890000001"/>
    <n v="0"/>
    <n v="0"/>
    <n v="0"/>
    <n v="0"/>
    <n v="0"/>
    <n v="0"/>
    <n v="0"/>
    <n v="0"/>
    <n v="0"/>
    <n v="0"/>
    <n v="1056021107"/>
    <n v="0"/>
    <n v="0"/>
    <n v="0"/>
    <n v="0"/>
    <n v="0"/>
    <n v="0"/>
    <n v="92555109"/>
    <n v="81.27"/>
    <n v="4195.8"/>
    <n v="98708.49"/>
    <n v="88961.76"/>
    <n v="-6870.15"/>
    <n v="-2876.58"/>
    <n v="2382.75"/>
    <n v="-1530.09"/>
    <n v="852.66"/>
    <n v="2.0941000000000001"/>
    <n v="0"/>
    <n v="9608286.6899999995"/>
    <n v="6918247240"/>
    <n v="298590.3"/>
    <n v="6928189217"/>
    <n v="0"/>
    <n v="12166740"/>
    <n v="15072669"/>
    <s v="67.5"/>
    <s v="0.5940000000000002"/>
    <n v="1.43372969999999E+16"/>
    <s v="45128.61"/>
    <s v="40069010.88"/>
    <n v="4597504794989990"/>
    <n v="1.105109736372E+16"/>
    <s v="21265467426.63"/>
    <s v="36954140920.11"/>
    <n v="9412255527389990"/>
    <n v="1.08E+16"/>
    <n v="1.00007999999999E+16"/>
    <n v="35093270.099999994"/>
  </r>
  <r>
    <x v="351"/>
    <s v="MA"/>
    <x v="3"/>
    <n v="2.5484"/>
    <n v="215619445.06"/>
    <n v="1290485.95"/>
    <n v="421482728"/>
    <n v="60555963.460000001"/>
    <n v="112546680.82999998"/>
    <n v="9666442.0899999999"/>
    <n v="7983555"/>
    <n v="8418998"/>
    <n v="37433047"/>
    <n v="53657647"/>
    <n v="61903491"/>
    <n v="5381193"/>
    <n v="56819026"/>
    <n v="1208286"/>
    <n v="17466928"/>
    <n v="140058199"/>
    <n v="37845427"/>
    <n v="1208286"/>
    <n v="17466928"/>
    <n v="140058199"/>
    <n v="37845427"/>
    <n v="1290486"/>
    <n v="40.9092905969"/>
    <n v="144.91999999999999"/>
    <n v="15506384370"/>
    <n v="18191864947"/>
    <n v="226443009"/>
    <n v="689658702"/>
    <n v="724"/>
    <n v="956735618400"/>
    <n v="11.15"/>
    <n v="0.53"/>
    <n v="908.11444444444396"/>
    <n v="719.74950000000001"/>
    <n v="665.36095238095197"/>
    <n v="819.48919999999998"/>
    <n v="6.5933181809039096"/>
    <n v="1.51"/>
    <n v="14.65"/>
    <n v="-139.86000000000001"/>
    <n v="-4.32"/>
    <n v="5358.69"/>
    <n v="28455894"/>
    <n v="9974968.5600000005"/>
    <n v="3519051457"/>
    <n v="1067589.18"/>
    <n v="174825"/>
    <n v="13200000000000"/>
    <n v="2833811460"/>
    <n v="2741256351"/>
    <n v="983.26306890000001"/>
    <n v="0"/>
    <n v="0"/>
    <n v="0"/>
    <n v="0"/>
    <n v="0"/>
    <n v="0"/>
    <n v="0"/>
    <n v="0"/>
    <n v="0"/>
    <n v="0"/>
    <n v="1027534737"/>
    <n v="0"/>
    <n v="0"/>
    <n v="0"/>
    <n v="0"/>
    <n v="0"/>
    <n v="0"/>
    <n v="92555109"/>
    <n v="81.27"/>
    <n v="4195.8"/>
    <n v="98708.49"/>
    <n v="88961.76"/>
    <n v="-6870.15"/>
    <n v="-2876.58"/>
    <n v="2382.75"/>
    <n v="-1530.09"/>
    <n v="852.66"/>
    <n v="2.0941000000000001"/>
    <n v="0"/>
    <n v="9608286.6899999995"/>
    <n v="6918247240"/>
    <n v="298590.3"/>
    <n v="6928189217"/>
    <n v="0"/>
    <n v="12166740"/>
    <n v="15072669"/>
    <s v="67.5"/>
    <s v="0.5940000000000002"/>
    <n v="1.43372969999999E+16"/>
    <s v="45128.61"/>
    <s v="40069010.88"/>
    <n v="4597504794989990"/>
    <n v="1.105109736372E+16"/>
    <s v="21265467426.63"/>
    <s v="36954140920.11"/>
    <n v="9412255527389990"/>
    <n v="1.08E+16"/>
    <n v="1.00007999999999E+16"/>
    <n v="36545709.159999996"/>
  </r>
  <r>
    <x v="352"/>
    <s v="MA"/>
    <x v="4"/>
    <n v="2.5484"/>
    <n v="215619445.06"/>
    <n v="1290485.95"/>
    <n v="421482728"/>
    <n v="60555963.460000001"/>
    <n v="112546680.82999998"/>
    <n v="9666442.0899999999"/>
    <n v="7983555"/>
    <n v="8418998"/>
    <n v="37433047"/>
    <n v="53657647"/>
    <n v="61903491"/>
    <n v="5381193"/>
    <n v="56819026"/>
    <n v="1208286"/>
    <n v="17466928"/>
    <n v="140058199"/>
    <n v="37845427"/>
    <n v="1208286"/>
    <n v="17466928"/>
    <n v="140058199"/>
    <n v="37845427"/>
    <n v="1290486"/>
    <n v="40.9092905969"/>
    <n v="144.91999999999999"/>
    <n v="15506384370"/>
    <n v="18191864947"/>
    <n v="226443009"/>
    <n v="689658702"/>
    <n v="724"/>
    <n v="956735618400"/>
    <n v="11.15"/>
    <n v="0.53"/>
    <n v="908.11444444444396"/>
    <n v="719.74950000000001"/>
    <n v="665.36095238095197"/>
    <n v="819.48919999999998"/>
    <n v="6.5933181809039096"/>
    <n v="1.51"/>
    <n v="14.65"/>
    <n v="-139.86000000000001"/>
    <n v="-4.32"/>
    <n v="5358.69"/>
    <n v="28455894"/>
    <n v="9974968.5600000005"/>
    <n v="3519051457"/>
    <n v="1067589.18"/>
    <n v="174825"/>
    <n v="13200000000000"/>
    <n v="2833811460"/>
    <n v="2741256351"/>
    <n v="983.26306890000001"/>
    <n v="0"/>
    <n v="0"/>
    <n v="0"/>
    <n v="0"/>
    <n v="0"/>
    <n v="0"/>
    <n v="0"/>
    <n v="0"/>
    <n v="0"/>
    <n v="0"/>
    <n v="129345929.2"/>
    <n v="0"/>
    <n v="0"/>
    <n v="0"/>
    <n v="0"/>
    <n v="0"/>
    <n v="0"/>
    <n v="92555109"/>
    <n v="81.27"/>
    <n v="4195.8"/>
    <n v="98708.49"/>
    <n v="88961.76"/>
    <n v="-6870.15"/>
    <n v="-2876.58"/>
    <n v="2382.75"/>
    <n v="-1530.09"/>
    <n v="852.66"/>
    <n v="2.0941000000000001"/>
    <n v="0"/>
    <n v="9608286.6899999995"/>
    <n v="6918247240"/>
    <n v="298590.3"/>
    <n v="6928189217"/>
    <n v="0"/>
    <n v="12166740"/>
    <n v="15072669"/>
    <s v="67.5"/>
    <s v="0.5940000000000002"/>
    <n v="1.43372969999999E+16"/>
    <s v="45128.61"/>
    <s v="40069010.88"/>
    <n v="4597504794989990"/>
    <n v="1.105109736372E+16"/>
    <s v="21265467426.63"/>
    <s v="36954140920.11"/>
    <n v="9412255527389990"/>
    <n v="1.08E+16"/>
    <n v="1.00007999999999E+16"/>
    <n v="125633680"/>
  </r>
  <r>
    <x v="353"/>
    <s v="MA"/>
    <x v="5"/>
    <n v="2.5484"/>
    <n v="215619445.06"/>
    <n v="1290485.95"/>
    <n v="421482728"/>
    <n v="60555963.460000001"/>
    <n v="112546680.82999998"/>
    <n v="9666442.0899999999"/>
    <n v="7983555"/>
    <n v="8418998"/>
    <n v="37433047"/>
    <n v="53657647"/>
    <n v="61903491"/>
    <n v="5381193"/>
    <n v="56819026"/>
    <n v="1208286"/>
    <n v="17466928"/>
    <n v="140058199"/>
    <n v="37845427"/>
    <n v="1208286"/>
    <n v="17466928"/>
    <n v="140058199"/>
    <n v="37845427"/>
    <n v="1290486"/>
    <n v="40.9092905969"/>
    <n v="144.91999999999999"/>
    <n v="15506384370"/>
    <n v="18191864947"/>
    <n v="226443009"/>
    <n v="689658702"/>
    <n v="724"/>
    <n v="956735618400"/>
    <n v="11.15"/>
    <n v="0.53"/>
    <n v="908.11444444444396"/>
    <n v="719.74950000000001"/>
    <n v="665.36095238095197"/>
    <n v="819.48919999999998"/>
    <n v="6.5933181809039096"/>
    <n v="1.51"/>
    <n v="14.65"/>
    <n v="-139.86000000000001"/>
    <n v="-4.32"/>
    <n v="5358.69"/>
    <n v="28455894"/>
    <n v="9974968.5600000005"/>
    <n v="3519051457"/>
    <n v="1067589.18"/>
    <n v="174825"/>
    <n v="13200000000000"/>
    <n v="2833811460"/>
    <n v="2741256351"/>
    <n v="983.26306890000001"/>
    <n v="0"/>
    <n v="0"/>
    <n v="0"/>
    <n v="0"/>
    <n v="0"/>
    <n v="0"/>
    <n v="0"/>
    <n v="0"/>
    <n v="0"/>
    <n v="0"/>
    <n v="41471764.43"/>
    <n v="0"/>
    <n v="0"/>
    <n v="0"/>
    <n v="0"/>
    <n v="0"/>
    <n v="0"/>
    <n v="92555109"/>
    <n v="81.27"/>
    <n v="4195.8"/>
    <n v="98708.49"/>
    <n v="88961.76"/>
    <n v="-6870.15"/>
    <n v="-2876.58"/>
    <n v="2382.75"/>
    <n v="-1530.09"/>
    <n v="852.66"/>
    <n v="2.0941000000000001"/>
    <n v="0"/>
    <n v="9608286.6899999995"/>
    <n v="6918247240"/>
    <n v="298590.3"/>
    <n v="6928189217"/>
    <n v="0"/>
    <n v="12166740"/>
    <n v="15072669"/>
    <s v="67.5"/>
    <s v="0.5940000000000002"/>
    <n v="1.43372969999999E+16"/>
    <s v="45128.61"/>
    <s v="40069010.88"/>
    <n v="4597504794989990"/>
    <n v="1.105109736372E+16"/>
    <s v="21265467426.63"/>
    <s v="36954140920.11"/>
    <n v="9412255527389990"/>
    <n v="1.08E+16"/>
    <n v="1.00007999999999E+16"/>
    <n v="1892840.38"/>
  </r>
  <r>
    <x v="354"/>
    <s v="MA"/>
    <x v="0"/>
    <n v="2.6394000000000002"/>
    <n v="220479532.93000001"/>
    <n v="2545523.7400000002"/>
    <n v="439152449"/>
    <n v="61824875.460000001"/>
    <n v="122533614.06999999"/>
    <n v="10173551.409999998"/>
    <n v="9459285"/>
    <n v="11439375"/>
    <n v="35180163"/>
    <n v="56429168"/>
    <n v="59261255"/>
    <n v="6242466"/>
    <n v="56009451"/>
    <n v="1657646"/>
    <n v="17393321"/>
    <n v="149491094"/>
    <n v="43503302"/>
    <n v="1657646"/>
    <n v="17393321"/>
    <n v="149491094"/>
    <n v="43503302"/>
    <n v="2545208"/>
    <n v="42.577529470100004"/>
    <n v="145.47999999999999"/>
    <n v="17289831724"/>
    <n v="17314237984"/>
    <n v="206112902"/>
    <n v="685883312"/>
    <n v="724"/>
    <n v="959556509400"/>
    <n v="11.58"/>
    <n v="0.62"/>
    <n v="909.81999999999903"/>
    <n v="722.59050000000002"/>
    <n v="668.44714285714201"/>
    <n v="823.28639999999996"/>
    <n v="6.5868143131324297"/>
    <n v="1.78"/>
    <n v="22.09"/>
    <n v="-160.65"/>
    <n v="-15.12"/>
    <n v="4612.95"/>
    <n v="28455894"/>
    <n v="12146979.779999999"/>
    <n v="3259507247"/>
    <n v="1037402.37"/>
    <n v="128439"/>
    <n v="13500000000000"/>
    <n v="2033858592"/>
    <n v="1997004618"/>
    <n v="983.26306890000001"/>
    <n v="0"/>
    <n v="0"/>
    <n v="0"/>
    <n v="0"/>
    <n v="0"/>
    <n v="0"/>
    <n v="0"/>
    <n v="0"/>
    <n v="0"/>
    <n v="0"/>
    <n v="725464.81"/>
    <n v="0"/>
    <n v="0"/>
    <n v="0"/>
    <n v="0"/>
    <n v="0"/>
    <n v="0"/>
    <n v="36853974"/>
    <n v="81.81"/>
    <n v="4195.8"/>
    <n v="98708.49"/>
    <n v="88961.76"/>
    <n v="-6870.15"/>
    <n v="-2876.58"/>
    <n v="2382.75"/>
    <n v="-1530.09"/>
    <n v="852.66"/>
    <n v="2.0941000000000001"/>
    <n v="0"/>
    <n v="30472275.059999999"/>
    <n v="7041251072"/>
    <n v="336302.55"/>
    <n v="7072059650"/>
    <n v="0"/>
    <n v="11380014"/>
    <n v="19850859"/>
    <s v="67.5"/>
    <s v="0.5940000000000002"/>
    <n v="1.43372969999999E+16"/>
    <n v="4.6085759999999904E+16"/>
    <s v="40918984.11"/>
    <n v="4695030419040000"/>
    <s v="11285521298.91"/>
    <n v="2171656602729000"/>
    <s v="37738039102.38"/>
    <s v="9611915154.66"/>
    <n v="1.08E+16"/>
    <n v="1.00007999999999E+16"/>
    <n v="26641.61"/>
  </r>
  <r>
    <x v="355"/>
    <s v="MA"/>
    <x v="1"/>
    <n v="2.6394000000000002"/>
    <n v="220479532.93000001"/>
    <n v="2545523.7400000002"/>
    <n v="439152449"/>
    <n v="61824875.460000001"/>
    <n v="122533614.06999999"/>
    <n v="10173551.409999998"/>
    <n v="9459285"/>
    <n v="11439375"/>
    <n v="35180163"/>
    <n v="56429168"/>
    <n v="59261255"/>
    <n v="6242466"/>
    <n v="56009451"/>
    <n v="1657646"/>
    <n v="17393321"/>
    <n v="149491094"/>
    <n v="43503302"/>
    <n v="1657646"/>
    <n v="17393321"/>
    <n v="149491094"/>
    <n v="43503302"/>
    <n v="2545208"/>
    <n v="42.577529470100004"/>
    <n v="145.47999999999999"/>
    <n v="17289831724"/>
    <n v="17314237984"/>
    <n v="206112902"/>
    <n v="685883312"/>
    <n v="724"/>
    <n v="959556509400"/>
    <n v="11.58"/>
    <n v="0.62"/>
    <n v="909.81999999999903"/>
    <n v="722.59050000000002"/>
    <n v="668.44714285714201"/>
    <n v="823.28639999999996"/>
    <n v="6.5868143131324297"/>
    <n v="1.78"/>
    <n v="22.09"/>
    <n v="-160.65"/>
    <n v="-15.12"/>
    <n v="4612.95"/>
    <n v="28455894"/>
    <n v="12146979.779999999"/>
    <n v="3259507247"/>
    <n v="1037402.37"/>
    <n v="128439"/>
    <n v="13500000000000"/>
    <n v="2033858592"/>
    <n v="1997004618"/>
    <n v="983.26306890000001"/>
    <n v="0"/>
    <n v="0"/>
    <n v="0"/>
    <n v="0"/>
    <n v="0"/>
    <n v="0"/>
    <n v="0"/>
    <n v="0"/>
    <n v="0"/>
    <n v="0"/>
    <n v="26324619.609999999"/>
    <n v="0"/>
    <n v="0"/>
    <n v="0"/>
    <n v="0"/>
    <n v="0"/>
    <n v="0"/>
    <n v="36853974"/>
    <n v="81.81"/>
    <n v="4195.8"/>
    <n v="98708.49"/>
    <n v="88961.76"/>
    <n v="-6870.15"/>
    <n v="-2876.58"/>
    <n v="2382.75"/>
    <n v="-1530.09"/>
    <n v="852.66"/>
    <n v="2.0941000000000001"/>
    <n v="0"/>
    <n v="30472275.059999999"/>
    <n v="7041251072"/>
    <n v="336302.55"/>
    <n v="7072059650"/>
    <n v="0"/>
    <n v="11380014"/>
    <n v="19850859"/>
    <s v="67.5"/>
    <s v="0.5940000000000002"/>
    <n v="1.43372969999999E+16"/>
    <n v="4.6085759999999904E+16"/>
    <s v="40918984.11"/>
    <n v="4695030419040000"/>
    <s v="11285521298.91"/>
    <n v="2171656602729000"/>
    <s v="37738039102.38"/>
    <s v="9611915154.66"/>
    <n v="1.08E+16"/>
    <n v="1.00007999999999E+16"/>
    <n v="528240.43000000005"/>
  </r>
  <r>
    <x v="356"/>
    <s v="MA"/>
    <x v="2"/>
    <n v="2.6394000000000002"/>
    <n v="220479532.93000001"/>
    <n v="2545523.7400000002"/>
    <n v="439152449"/>
    <n v="61824875.460000001"/>
    <n v="122533614.06999999"/>
    <n v="10173551.409999998"/>
    <n v="9459285"/>
    <n v="11439375"/>
    <n v="35180163"/>
    <n v="56429168"/>
    <n v="59261255"/>
    <n v="6242466"/>
    <n v="56009451"/>
    <n v="1657646"/>
    <n v="17393321"/>
    <n v="149491094"/>
    <n v="43503302"/>
    <n v="1657646"/>
    <n v="17393321"/>
    <n v="149491094"/>
    <n v="43503302"/>
    <n v="2545208"/>
    <n v="42.577529470100004"/>
    <n v="145.47999999999999"/>
    <n v="17289831724"/>
    <n v="17314237984"/>
    <n v="206112902"/>
    <n v="685883312"/>
    <n v="724"/>
    <n v="959556509400"/>
    <n v="11.58"/>
    <n v="0.62"/>
    <n v="909.81999999999903"/>
    <n v="722.59050000000002"/>
    <n v="668.44714285714201"/>
    <n v="823.28639999999996"/>
    <n v="6.5868143131324297"/>
    <n v="1.78"/>
    <n v="22.09"/>
    <n v="-160.65"/>
    <n v="-15.12"/>
    <n v="4612.95"/>
    <n v="28455894"/>
    <n v="12146979.779999999"/>
    <n v="3259507247"/>
    <n v="1037402.37"/>
    <n v="128439"/>
    <n v="13500000000000"/>
    <n v="2033858592"/>
    <n v="1997004618"/>
    <n v="983.26306890000001"/>
    <n v="0"/>
    <n v="0"/>
    <n v="0"/>
    <n v="0"/>
    <n v="0"/>
    <n v="0"/>
    <n v="0"/>
    <n v="0"/>
    <n v="0"/>
    <n v="0"/>
    <n v="1592544173"/>
    <n v="0"/>
    <n v="0"/>
    <n v="0"/>
    <n v="0"/>
    <n v="0"/>
    <n v="0"/>
    <n v="36853974"/>
    <n v="81.81"/>
    <n v="4195.8"/>
    <n v="98708.49"/>
    <n v="88961.76"/>
    <n v="-6870.15"/>
    <n v="-2876.58"/>
    <n v="2382.75"/>
    <n v="-1530.09"/>
    <n v="852.66"/>
    <n v="2.0941000000000001"/>
    <n v="0"/>
    <n v="30472275.059999999"/>
    <n v="7041251072"/>
    <n v="336302.55"/>
    <n v="7072059650"/>
    <n v="0"/>
    <n v="11380014"/>
    <n v="19850859"/>
    <s v="67.5"/>
    <s v="0.5940000000000002"/>
    <n v="1.43372969999999E+16"/>
    <n v="4.6085759999999904E+16"/>
    <s v="40918984.11"/>
    <n v="4695030419040000"/>
    <s v="11285521298.91"/>
    <n v="2171656602729000"/>
    <s v="37738039102.38"/>
    <s v="9611915154.66"/>
    <n v="1.08E+16"/>
    <n v="1.00007999999999E+16"/>
    <n v="38547386.310000002"/>
  </r>
  <r>
    <x v="357"/>
    <s v="MA"/>
    <x v="3"/>
    <n v="2.6394000000000002"/>
    <n v="220479532.93000001"/>
    <n v="2545523.7400000002"/>
    <n v="439152449"/>
    <n v="61824875.460000001"/>
    <n v="122533614.06999999"/>
    <n v="10173551.409999998"/>
    <n v="9459285"/>
    <n v="11439375"/>
    <n v="35180163"/>
    <n v="56429168"/>
    <n v="59261255"/>
    <n v="6242466"/>
    <n v="56009451"/>
    <n v="1657646"/>
    <n v="17393321"/>
    <n v="149491094"/>
    <n v="43503302"/>
    <n v="1657646"/>
    <n v="17393321"/>
    <n v="149491094"/>
    <n v="43503302"/>
    <n v="2545208"/>
    <n v="42.577529470100004"/>
    <n v="145.47999999999999"/>
    <n v="17289831724"/>
    <n v="17314237984"/>
    <n v="206112902"/>
    <n v="685883312"/>
    <n v="724"/>
    <n v="959556509400"/>
    <n v="11.58"/>
    <n v="0.62"/>
    <n v="909.81999999999903"/>
    <n v="722.59050000000002"/>
    <n v="668.44714285714201"/>
    <n v="823.28639999999996"/>
    <n v="6.5868143131324297"/>
    <n v="1.78"/>
    <n v="22.09"/>
    <n v="-160.65"/>
    <n v="-15.12"/>
    <n v="4612.95"/>
    <n v="28455894"/>
    <n v="12146979.779999999"/>
    <n v="3259507247"/>
    <n v="1037402.37"/>
    <n v="128439"/>
    <n v="13500000000000"/>
    <n v="2033858592"/>
    <n v="1997004618"/>
    <n v="983.26306890000001"/>
    <n v="0"/>
    <n v="0"/>
    <n v="0"/>
    <n v="0"/>
    <n v="0"/>
    <n v="0"/>
    <n v="0"/>
    <n v="0"/>
    <n v="0"/>
    <n v="0"/>
    <n v="1177491596"/>
    <n v="0"/>
    <n v="0"/>
    <n v="0"/>
    <n v="0"/>
    <n v="0"/>
    <n v="0"/>
    <n v="36853974"/>
    <n v="81.81"/>
    <n v="4195.8"/>
    <n v="98708.49"/>
    <n v="88961.76"/>
    <n v="-6870.15"/>
    <n v="-2876.58"/>
    <n v="2382.75"/>
    <n v="-1530.09"/>
    <n v="852.66"/>
    <n v="2.0941000000000001"/>
    <n v="0"/>
    <n v="30472275.059999999"/>
    <n v="7041251072"/>
    <n v="336302.55"/>
    <n v="7072059650"/>
    <n v="0"/>
    <n v="11380014"/>
    <n v="19850859"/>
    <s v="67.5"/>
    <s v="0.5940000000000002"/>
    <n v="1.43372969999999E+16"/>
    <n v="4.6085759999999904E+16"/>
    <s v="40918984.11"/>
    <n v="4695030419040000"/>
    <s v="11285521298.91"/>
    <n v="2171656602729000"/>
    <s v="37738039102.38"/>
    <s v="9611915154.66"/>
    <n v="1.08E+16"/>
    <n v="1.00007999999999E+16"/>
    <n v="37868319.490000002"/>
  </r>
  <r>
    <x v="358"/>
    <s v="MA"/>
    <x v="4"/>
    <n v="2.6394000000000002"/>
    <n v="220479532.93000001"/>
    <n v="2545523.7400000002"/>
    <n v="439152449"/>
    <n v="61824875.460000001"/>
    <n v="122533614.06999999"/>
    <n v="10173551.409999998"/>
    <n v="9459285"/>
    <n v="11439375"/>
    <n v="35180163"/>
    <n v="56429168"/>
    <n v="59261255"/>
    <n v="6242466"/>
    <n v="56009451"/>
    <n v="1657646"/>
    <n v="17393321"/>
    <n v="149491094"/>
    <n v="43503302"/>
    <n v="1657646"/>
    <n v="17393321"/>
    <n v="149491094"/>
    <n v="43503302"/>
    <n v="2545208"/>
    <n v="42.577529470100004"/>
    <n v="145.47999999999999"/>
    <n v="17289831724"/>
    <n v="17314237984"/>
    <n v="206112902"/>
    <n v="685883312"/>
    <n v="724"/>
    <n v="959556509400"/>
    <n v="11.58"/>
    <n v="0.62"/>
    <n v="909.81999999999903"/>
    <n v="722.59050000000002"/>
    <n v="668.44714285714201"/>
    <n v="823.28639999999996"/>
    <n v="6.5868143131324297"/>
    <n v="1.78"/>
    <n v="22.09"/>
    <n v="-160.65"/>
    <n v="-15.12"/>
    <n v="4612.95"/>
    <n v="28455894"/>
    <n v="12146979.779999999"/>
    <n v="3259507247"/>
    <n v="1037402.37"/>
    <n v="128439"/>
    <n v="13500000000000"/>
    <n v="2033858592"/>
    <n v="1997004618"/>
    <n v="983.26306890000001"/>
    <n v="0"/>
    <n v="0"/>
    <n v="0"/>
    <n v="0"/>
    <n v="0"/>
    <n v="0"/>
    <n v="0"/>
    <n v="0"/>
    <n v="0"/>
    <n v="0"/>
    <n v="146729099.30000001"/>
    <n v="0"/>
    <n v="0"/>
    <n v="0"/>
    <n v="0"/>
    <n v="0"/>
    <n v="0"/>
    <n v="36853974"/>
    <n v="81.81"/>
    <n v="4195.8"/>
    <n v="98708.49"/>
    <n v="88961.76"/>
    <n v="-6870.15"/>
    <n v="-2876.58"/>
    <n v="2382.75"/>
    <n v="-1530.09"/>
    <n v="852.66"/>
    <n v="2.0941000000000001"/>
    <n v="0"/>
    <n v="30472275.059999999"/>
    <n v="7041251072"/>
    <n v="336302.55"/>
    <n v="7072059650"/>
    <n v="0"/>
    <n v="11380014"/>
    <n v="19850859"/>
    <s v="67.5"/>
    <s v="0.5940000000000002"/>
    <n v="1.43372969999999E+16"/>
    <n v="4.6085759999999904E+16"/>
    <s v="40918984.11"/>
    <n v="4695030419040000"/>
    <s v="11285521298.91"/>
    <n v="2171656602729000"/>
    <s v="37738039102.38"/>
    <s v="9611915154.66"/>
    <n v="1.08E+16"/>
    <n v="1.00007999999999E+16"/>
    <n v="130002649.90000001"/>
  </r>
  <r>
    <x v="359"/>
    <s v="MA"/>
    <x v="5"/>
    <n v="2.6394000000000002"/>
    <n v="220479532.93000001"/>
    <n v="2545523.7400000002"/>
    <n v="439152449"/>
    <n v="61824875.460000001"/>
    <n v="122533614.06999999"/>
    <n v="10173551.409999998"/>
    <n v="9459285"/>
    <n v="11439375"/>
    <n v="35180163"/>
    <n v="56429168"/>
    <n v="59261255"/>
    <n v="6242466"/>
    <n v="56009451"/>
    <n v="1657646"/>
    <n v="17393321"/>
    <n v="149491094"/>
    <n v="43503302"/>
    <n v="1657646"/>
    <n v="17393321"/>
    <n v="149491094"/>
    <n v="43503302"/>
    <n v="2545208"/>
    <n v="42.577529470100004"/>
    <n v="145.47999999999999"/>
    <n v="17289831724"/>
    <n v="17314237984"/>
    <n v="206112902"/>
    <n v="685883312"/>
    <n v="724"/>
    <n v="959556509400"/>
    <n v="11.58"/>
    <n v="0.62"/>
    <n v="909.81999999999903"/>
    <n v="722.59050000000002"/>
    <n v="668.44714285714201"/>
    <n v="823.28639999999996"/>
    <n v="6.5868143131324297"/>
    <n v="1.78"/>
    <n v="22.09"/>
    <n v="-160.65"/>
    <n v="-15.12"/>
    <n v="4612.95"/>
    <n v="28455894"/>
    <n v="12146979.779999999"/>
    <n v="3259507247"/>
    <n v="1037402.37"/>
    <n v="128439"/>
    <n v="13500000000000"/>
    <n v="2033858592"/>
    <n v="1997004618"/>
    <n v="983.26306890000001"/>
    <n v="0"/>
    <n v="0"/>
    <n v="0"/>
    <n v="0"/>
    <n v="0"/>
    <n v="0"/>
    <n v="0"/>
    <n v="0"/>
    <n v="0"/>
    <n v="0"/>
    <n v="49095418.25"/>
    <n v="0"/>
    <n v="0"/>
    <n v="0"/>
    <n v="0"/>
    <n v="0"/>
    <n v="0"/>
    <n v="36853974"/>
    <n v="81.81"/>
    <n v="4195.8"/>
    <n v="98708.49"/>
    <n v="88961.76"/>
    <n v="-6870.15"/>
    <n v="-2876.58"/>
    <n v="2382.75"/>
    <n v="-1530.09"/>
    <n v="852.66"/>
    <n v="2.0941000000000001"/>
    <n v="0"/>
    <n v="30472275.059999999"/>
    <n v="7041251072"/>
    <n v="336302.55"/>
    <n v="7072059650"/>
    <n v="0"/>
    <n v="11380014"/>
    <n v="19850859"/>
    <s v="67.5"/>
    <s v="0.5940000000000002"/>
    <n v="1.43372969999999E+16"/>
    <n v="4.6085759999999904E+16"/>
    <s v="40918984.11"/>
    <n v="4695030419040000"/>
    <s v="11285521298.91"/>
    <n v="2171656602729000"/>
    <s v="37738039102.38"/>
    <s v="9611915154.66"/>
    <n v="1.08E+16"/>
    <n v="1.00007999999999E+16"/>
    <n v="1790811.26"/>
  </r>
  <r>
    <x v="360"/>
    <s v="MA"/>
    <x v="0"/>
    <n v="2.6341999999999999"/>
    <n v="226614407.24999997"/>
    <n v="1429841.9200000002"/>
    <n v="394196775"/>
    <n v="61400448.63000001"/>
    <n v="73426144.51000002"/>
    <n v="11621989.75"/>
    <n v="50434917"/>
    <n v="9271269"/>
    <n v="39622925"/>
    <n v="71410687"/>
    <n v="61820943"/>
    <n v="6771622"/>
    <n v="62912188"/>
    <n v="1426988"/>
    <n v="15545701"/>
    <n v="87566298"/>
    <n v="36418312"/>
    <n v="1426988"/>
    <n v="15545701"/>
    <n v="87566298"/>
    <n v="36418312"/>
    <n v="1429842"/>
    <n v="45.212938099699997"/>
    <n v="138.72999999999999"/>
    <n v="13481501333"/>
    <n v="17000888866"/>
    <n v="242306269"/>
    <n v="752928998"/>
    <n v="788"/>
    <n v="952966631400"/>
    <n v="11.82"/>
    <n v="1.48"/>
    <n v="908.09833333333302"/>
    <n v="724.54750000000001"/>
    <n v="668.79857142857099"/>
    <n v="823.202"/>
    <n v="6.8994940571795702"/>
    <n v="2.2400000000000002"/>
    <n v="8.82"/>
    <n v="-153.9"/>
    <n v="-14.58"/>
    <n v="3697.11"/>
    <n v="28733319"/>
    <n v="21620225.43"/>
    <n v="3516736437"/>
    <n v="1566399.6"/>
    <n v="230850"/>
    <n v="12800000000000"/>
    <n v="3305931435"/>
    <n v="3234323304"/>
    <n v="895.01611500000001"/>
    <n v="0"/>
    <n v="0"/>
    <n v="0"/>
    <n v="0"/>
    <n v="0"/>
    <n v="0"/>
    <n v="0"/>
    <n v="0"/>
    <n v="0"/>
    <n v="0"/>
    <n v="845866.76"/>
    <n v="0"/>
    <n v="0"/>
    <n v="0"/>
    <n v="87318"/>
    <n v="0"/>
    <n v="83187"/>
    <n v="71437626"/>
    <n v="81.81"/>
    <n v="4195.8"/>
    <n v="98708.49"/>
    <n v="88961.76"/>
    <n v="-6870.15"/>
    <n v="-2876.58"/>
    <n v="2382.75"/>
    <n v="-1530.09"/>
    <n v="852.66"/>
    <n v="2.0971000000000002"/>
    <n v="0"/>
    <n v="11724433.83"/>
    <n v="5990536991"/>
    <n v="2968608.69"/>
    <n v="6005230033"/>
    <n v="0"/>
    <n v="11857104"/>
    <n v="25572051"/>
    <s v="67.5"/>
    <s v="0.5940000000000002"/>
    <n v="1.42525331999999E+16"/>
    <s v="46917.36"/>
    <s v="39207145.5"/>
    <n v="4715645922899990"/>
    <n v="1.159231124052E+16"/>
    <n v="2238005116341000"/>
    <s v="38727215472.6"/>
    <n v="1.00485489775499E+16"/>
    <n v="1.08E+16"/>
    <n v="1.00007999999999E+16"/>
    <n v="36042.339999999997"/>
  </r>
  <r>
    <x v="361"/>
    <s v="MA"/>
    <x v="1"/>
    <n v="2.6341999999999999"/>
    <n v="226614407.24999997"/>
    <n v="1429841.9200000002"/>
    <n v="394196775"/>
    <n v="61400448.63000001"/>
    <n v="73426144.51000002"/>
    <n v="11621989.75"/>
    <n v="50434917"/>
    <n v="9271269"/>
    <n v="39622925"/>
    <n v="71410687"/>
    <n v="61820943"/>
    <n v="6771622"/>
    <n v="62912188"/>
    <n v="1426988"/>
    <n v="15545701"/>
    <n v="87566298"/>
    <n v="36418312"/>
    <n v="1426988"/>
    <n v="15545701"/>
    <n v="87566298"/>
    <n v="36418312"/>
    <n v="1429842"/>
    <n v="45.212938099699997"/>
    <n v="138.72999999999999"/>
    <n v="13481501333"/>
    <n v="17000888866"/>
    <n v="242306269"/>
    <n v="752928998"/>
    <n v="788"/>
    <n v="952966631400"/>
    <n v="11.82"/>
    <n v="1.48"/>
    <n v="908.09833333333302"/>
    <n v="724.54750000000001"/>
    <n v="668.79857142857099"/>
    <n v="823.202"/>
    <n v="6.8994940571795702"/>
    <n v="2.2400000000000002"/>
    <n v="8.82"/>
    <n v="-153.9"/>
    <n v="-14.58"/>
    <n v="3697.11"/>
    <n v="28733319"/>
    <n v="21620225.43"/>
    <n v="3516736437"/>
    <n v="1566399.6"/>
    <n v="230850"/>
    <n v="12800000000000"/>
    <n v="3305931435"/>
    <n v="3234323304"/>
    <n v="895.01611500000001"/>
    <n v="0"/>
    <n v="0"/>
    <n v="0"/>
    <n v="0"/>
    <n v="0"/>
    <n v="0"/>
    <n v="0"/>
    <n v="0"/>
    <n v="0"/>
    <n v="0"/>
    <n v="18723585.620000001"/>
    <n v="0"/>
    <n v="0"/>
    <n v="0"/>
    <n v="87318"/>
    <n v="0"/>
    <n v="83187"/>
    <n v="71437626"/>
    <n v="81.81"/>
    <n v="4195.8"/>
    <n v="98708.49"/>
    <n v="88961.76"/>
    <n v="-6870.15"/>
    <n v="-2876.58"/>
    <n v="2382.75"/>
    <n v="-1530.09"/>
    <n v="852.66"/>
    <n v="2.0971000000000002"/>
    <n v="0"/>
    <n v="11724433.83"/>
    <n v="5990536991"/>
    <n v="2968608.69"/>
    <n v="6005230033"/>
    <n v="0"/>
    <n v="11857104"/>
    <n v="25572051"/>
    <s v="67.5"/>
    <s v="0.5940000000000002"/>
    <n v="1.42525331999999E+16"/>
    <s v="46917.36"/>
    <s v="39207145.5"/>
    <n v="4715645922899990"/>
    <n v="1.159231124052E+16"/>
    <n v="2238005116341000"/>
    <s v="38727215472.6"/>
    <n v="1.00485489775499E+16"/>
    <n v="1.08E+16"/>
    <n v="1.00007999999999E+16"/>
    <n v="455367.31"/>
  </r>
  <r>
    <x v="362"/>
    <s v="MA"/>
    <x v="2"/>
    <n v="2.6341999999999999"/>
    <n v="226614407.24999997"/>
    <n v="1429841.9200000002"/>
    <n v="394196775"/>
    <n v="61400448.63000001"/>
    <n v="73426144.51000002"/>
    <n v="11621989.75"/>
    <n v="50434917"/>
    <n v="9271269"/>
    <n v="39622925"/>
    <n v="71410687"/>
    <n v="61820943"/>
    <n v="6771622"/>
    <n v="62912188"/>
    <n v="1426988"/>
    <n v="15545701"/>
    <n v="87566298"/>
    <n v="36418312"/>
    <n v="1426988"/>
    <n v="15545701"/>
    <n v="87566298"/>
    <n v="36418312"/>
    <n v="1429842"/>
    <n v="45.212938099699997"/>
    <n v="138.72999999999999"/>
    <n v="13481501333"/>
    <n v="17000888866"/>
    <n v="242306269"/>
    <n v="752928998"/>
    <n v="788"/>
    <n v="952966631400"/>
    <n v="11.82"/>
    <n v="1.48"/>
    <n v="908.09833333333302"/>
    <n v="724.54750000000001"/>
    <n v="668.79857142857099"/>
    <n v="823.202"/>
    <n v="6.8994940571795702"/>
    <n v="2.2400000000000002"/>
    <n v="8.82"/>
    <n v="-153.9"/>
    <n v="-14.58"/>
    <n v="3697.11"/>
    <n v="28733319"/>
    <n v="21620225.43"/>
    <n v="3516736437"/>
    <n v="1566399.6"/>
    <n v="230850"/>
    <n v="12800000000000"/>
    <n v="3305931435"/>
    <n v="3234323304"/>
    <n v="895.01611500000001"/>
    <n v="0"/>
    <n v="0"/>
    <n v="0"/>
    <n v="0"/>
    <n v="0"/>
    <n v="0"/>
    <n v="0"/>
    <n v="0"/>
    <n v="0"/>
    <n v="0"/>
    <n v="1251308363"/>
    <n v="0"/>
    <n v="0"/>
    <n v="0"/>
    <n v="87318"/>
    <n v="0"/>
    <n v="83187"/>
    <n v="71437626"/>
    <n v="81.81"/>
    <n v="4195.8"/>
    <n v="98708.49"/>
    <n v="88961.76"/>
    <n v="-6870.15"/>
    <n v="-2876.58"/>
    <n v="2382.75"/>
    <n v="-1530.09"/>
    <n v="852.66"/>
    <n v="2.0971000000000002"/>
    <n v="0"/>
    <n v="11724433.83"/>
    <n v="5990536991"/>
    <n v="2968608.69"/>
    <n v="6005230033"/>
    <n v="0"/>
    <n v="11857104"/>
    <n v="25572051"/>
    <s v="67.5"/>
    <s v="0.5940000000000002"/>
    <n v="1.42525331999999E+16"/>
    <s v="46917.36"/>
    <s v="39207145.5"/>
    <n v="4715645922899990"/>
    <n v="1.159231124052E+16"/>
    <n v="2238005116341000"/>
    <s v="38727215472.6"/>
    <n v="1.00485489775499E+16"/>
    <n v="1.08E+16"/>
    <n v="1.00007999999999E+16"/>
    <n v="37031660.189999998"/>
  </r>
  <r>
    <x v="363"/>
    <s v="MA"/>
    <x v="3"/>
    <n v="2.6341999999999999"/>
    <n v="226614407.24999997"/>
    <n v="1429841.9200000002"/>
    <n v="394196775"/>
    <n v="61400448.63000001"/>
    <n v="73426144.51000002"/>
    <n v="11621989.75"/>
    <n v="50434917"/>
    <n v="9271269"/>
    <n v="39622925"/>
    <n v="71410687"/>
    <n v="61820943"/>
    <n v="6771622"/>
    <n v="62912188"/>
    <n v="1426988"/>
    <n v="15545701"/>
    <n v="87566298"/>
    <n v="36418312"/>
    <n v="1426988"/>
    <n v="15545701"/>
    <n v="87566298"/>
    <n v="36418312"/>
    <n v="1429842"/>
    <n v="45.212938099699997"/>
    <n v="138.72999999999999"/>
    <n v="13481501333"/>
    <n v="17000888866"/>
    <n v="242306269"/>
    <n v="752928998"/>
    <n v="788"/>
    <n v="952966631400"/>
    <n v="11.82"/>
    <n v="1.48"/>
    <n v="908.09833333333302"/>
    <n v="724.54750000000001"/>
    <n v="668.79857142857099"/>
    <n v="823.202"/>
    <n v="6.8994940571795702"/>
    <n v="2.2400000000000002"/>
    <n v="8.82"/>
    <n v="-153.9"/>
    <n v="-14.58"/>
    <n v="3697.11"/>
    <n v="28733319"/>
    <n v="21620225.43"/>
    <n v="3516736437"/>
    <n v="1566399.6"/>
    <n v="230850"/>
    <n v="12800000000000"/>
    <n v="3305931435"/>
    <n v="3234323304"/>
    <n v="895.01611500000001"/>
    <n v="0"/>
    <n v="0"/>
    <n v="0"/>
    <n v="0"/>
    <n v="0"/>
    <n v="0"/>
    <n v="0"/>
    <n v="0"/>
    <n v="0"/>
    <n v="0"/>
    <n v="877852708.29999995"/>
    <n v="0"/>
    <n v="0"/>
    <n v="0"/>
    <n v="87318"/>
    <n v="0"/>
    <n v="83187"/>
    <n v="71437626"/>
    <n v="81.81"/>
    <n v="4195.8"/>
    <n v="98708.49"/>
    <n v="88961.76"/>
    <n v="-6870.15"/>
    <n v="-2876.58"/>
    <n v="2382.75"/>
    <n v="-1530.09"/>
    <n v="852.66"/>
    <n v="2.0971000000000002"/>
    <n v="0"/>
    <n v="11724433.83"/>
    <n v="5990536991"/>
    <n v="2968608.69"/>
    <n v="6005230033"/>
    <n v="0"/>
    <n v="11857104"/>
    <n v="25572051"/>
    <s v="67.5"/>
    <s v="0.5940000000000002"/>
    <n v="1.42525331999999E+16"/>
    <s v="46917.36"/>
    <s v="39207145.5"/>
    <n v="4715645922899990"/>
    <n v="1.159231124052E+16"/>
    <n v="2238005116341000"/>
    <s v="38727215472.6"/>
    <n v="1.00485489775499E+16"/>
    <n v="1.08E+16"/>
    <n v="1.00007999999999E+16"/>
    <n v="31274203.059999999"/>
  </r>
  <r>
    <x v="364"/>
    <s v="MA"/>
    <x v="4"/>
    <n v="2.6341999999999999"/>
    <n v="226614407.24999997"/>
    <n v="1429841.9200000002"/>
    <n v="394196775"/>
    <n v="61400448.63000001"/>
    <n v="73426144.51000002"/>
    <n v="11621989.75"/>
    <n v="50434917"/>
    <n v="9271269"/>
    <n v="39622925"/>
    <n v="71410687"/>
    <n v="61820943"/>
    <n v="6771622"/>
    <n v="62912188"/>
    <n v="1426988"/>
    <n v="15545701"/>
    <n v="87566298"/>
    <n v="36418312"/>
    <n v="1426988"/>
    <n v="15545701"/>
    <n v="87566298"/>
    <n v="36418312"/>
    <n v="1429842"/>
    <n v="45.212938099699997"/>
    <n v="138.72999999999999"/>
    <n v="13481501333"/>
    <n v="17000888866"/>
    <n v="242306269"/>
    <n v="752928998"/>
    <n v="788"/>
    <n v="952966631400"/>
    <n v="11.82"/>
    <n v="1.48"/>
    <n v="908.09833333333302"/>
    <n v="724.54750000000001"/>
    <n v="668.79857142857099"/>
    <n v="823.202"/>
    <n v="6.8994940571795702"/>
    <n v="2.2400000000000002"/>
    <n v="8.82"/>
    <n v="-153.9"/>
    <n v="-14.58"/>
    <n v="3697.11"/>
    <n v="28733319"/>
    <n v="21620225.43"/>
    <n v="3516736437"/>
    <n v="1566399.6"/>
    <n v="230850"/>
    <n v="12800000000000"/>
    <n v="3305931435"/>
    <n v="3234323304"/>
    <n v="895.01611500000001"/>
    <n v="0"/>
    <n v="0"/>
    <n v="0"/>
    <n v="0"/>
    <n v="0"/>
    <n v="0"/>
    <n v="0"/>
    <n v="0"/>
    <n v="0"/>
    <n v="0"/>
    <n v="109489870.09999999"/>
    <n v="0"/>
    <n v="0"/>
    <n v="0"/>
    <n v="87318"/>
    <n v="0"/>
    <n v="83187"/>
    <n v="71437626"/>
    <n v="81.81"/>
    <n v="4195.8"/>
    <n v="98708.49"/>
    <n v="88961.76"/>
    <n v="-6870.15"/>
    <n v="-2876.58"/>
    <n v="2382.75"/>
    <n v="-1530.09"/>
    <n v="852.66"/>
    <n v="2.0971000000000002"/>
    <n v="0"/>
    <n v="11724433.83"/>
    <n v="5990536991"/>
    <n v="2968608.69"/>
    <n v="6005230033"/>
    <n v="0"/>
    <n v="11857104"/>
    <n v="25572051"/>
    <s v="67.5"/>
    <s v="0.5940000000000002"/>
    <n v="1.42525331999999E+16"/>
    <s v="46917.36"/>
    <s v="39207145.5"/>
    <n v="4715645922899990"/>
    <n v="1.159231124052E+16"/>
    <n v="2238005116341000"/>
    <s v="38727215472.6"/>
    <n v="1.00485489775499E+16"/>
    <n v="1.08E+16"/>
    <n v="1.00007999999999E+16"/>
    <n v="107282851.09999999"/>
  </r>
  <r>
    <x v="365"/>
    <s v="MA"/>
    <x v="5"/>
    <n v="2.6341999999999999"/>
    <n v="226614407.24999997"/>
    <n v="1429841.9200000002"/>
    <n v="394196775"/>
    <n v="61400448.63000001"/>
    <n v="73426144.51000002"/>
    <n v="11621989.75"/>
    <n v="50434917"/>
    <n v="9271269"/>
    <n v="39622925"/>
    <n v="71410687"/>
    <n v="61820943"/>
    <n v="6771622"/>
    <n v="62912188"/>
    <n v="1426988"/>
    <n v="15545701"/>
    <n v="87566298"/>
    <n v="36418312"/>
    <n v="1426988"/>
    <n v="15545701"/>
    <n v="87566298"/>
    <n v="36418312"/>
    <n v="1429842"/>
    <n v="45.212938099699997"/>
    <n v="138.72999999999999"/>
    <n v="13481501333"/>
    <n v="17000888866"/>
    <n v="242306269"/>
    <n v="752928998"/>
    <n v="788"/>
    <n v="952966631400"/>
    <n v="11.82"/>
    <n v="1.48"/>
    <n v="908.09833333333302"/>
    <n v="724.54750000000001"/>
    <n v="668.79857142857099"/>
    <n v="823.202"/>
    <n v="6.8994940571795702"/>
    <n v="2.2400000000000002"/>
    <n v="8.82"/>
    <n v="-153.9"/>
    <n v="-14.58"/>
    <n v="3697.11"/>
    <n v="28733319"/>
    <n v="21620225.43"/>
    <n v="3516736437"/>
    <n v="1566399.6"/>
    <n v="230850"/>
    <n v="12800000000000"/>
    <n v="3305931435"/>
    <n v="3234323304"/>
    <n v="895.01611500000001"/>
    <n v="0"/>
    <n v="0"/>
    <n v="0"/>
    <n v="0"/>
    <n v="0"/>
    <n v="0"/>
    <n v="0"/>
    <n v="0"/>
    <n v="0"/>
    <n v="0"/>
    <n v="158334709.40000001"/>
    <n v="0"/>
    <n v="0"/>
    <n v="0"/>
    <n v="87318"/>
    <n v="0"/>
    <n v="83187"/>
    <n v="71437626"/>
    <n v="81.81"/>
    <n v="4195.8"/>
    <n v="98708.49"/>
    <n v="88961.76"/>
    <n v="-6870.15"/>
    <n v="-2876.58"/>
    <n v="2382.75"/>
    <n v="-1530.09"/>
    <n v="852.66"/>
    <n v="2.0971000000000002"/>
    <n v="0"/>
    <n v="11724433.83"/>
    <n v="5990536991"/>
    <n v="2968608.69"/>
    <n v="6005230033"/>
    <n v="0"/>
    <n v="11857104"/>
    <n v="25572051"/>
    <s v="67.5"/>
    <s v="0.5940000000000002"/>
    <n v="1.42525331999999E+16"/>
    <s v="46917.36"/>
    <s v="39207145.5"/>
    <n v="4715645922899990"/>
    <n v="1.159231124052E+16"/>
    <n v="2238005116341000"/>
    <s v="38727215472.6"/>
    <n v="1.00485489775499E+16"/>
    <n v="1.08E+16"/>
    <n v="1.00007999999999E+16"/>
    <n v="6069164.9100000001"/>
  </r>
  <r>
    <x v="366"/>
    <s v="MA"/>
    <x v="0"/>
    <n v="2.8163999999999998"/>
    <n v="186462795.20999998"/>
    <n v="1777840.27"/>
    <n v="418874217"/>
    <n v="49860966.510000013"/>
    <n v="150233722.02000001"/>
    <n v="8466216.7999999989"/>
    <n v="58505803"/>
    <n v="9124248"/>
    <n v="38878159"/>
    <n v="46684958"/>
    <n v="53093135"/>
    <n v="3874991"/>
    <n v="50801196"/>
    <n v="1635248"/>
    <n v="13824579"/>
    <n v="164953101"/>
    <n v="34226762"/>
    <n v="1635248"/>
    <n v="13824579"/>
    <n v="164953101"/>
    <n v="34226762"/>
    <n v="1777840"/>
    <n v="4.33"/>
    <n v="136.56"/>
    <n v="12010576962"/>
    <n v="15063076630"/>
    <n v="153366084"/>
    <n v="474831301"/>
    <n v="788"/>
    <n v="1021077370799.99"/>
    <n v="12.15"/>
    <n v="1.1599999999999999"/>
    <n v="909.32222222222197"/>
    <n v="724.53199999999902"/>
    <n v="668.25904761904701"/>
    <n v="822.9212"/>
    <n v="7.5236931214810898"/>
    <n v="2.2200000000000002"/>
    <n v="-3.53"/>
    <n v="-176.31"/>
    <n v="-16.739999999999998"/>
    <n v="4314.33"/>
    <n v="28733319"/>
    <n v="27565540.920000002"/>
    <n v="3281344027"/>
    <n v="17143500.420000002"/>
    <n v="186408"/>
    <n v="12400000000000"/>
    <n v="1713284946"/>
    <n v="1617309693"/>
    <n v="895.01611500000001"/>
    <n v="0"/>
    <n v="0"/>
    <n v="0"/>
    <n v="0"/>
    <n v="0"/>
    <n v="0"/>
    <n v="0"/>
    <n v="0"/>
    <n v="0"/>
    <n v="0"/>
    <n v="9685837.9800000004"/>
    <n v="0"/>
    <n v="0"/>
    <n v="0"/>
    <n v="97848"/>
    <n v="0"/>
    <n v="64908"/>
    <n v="95812497"/>
    <n v="89.1"/>
    <n v="11013.03"/>
    <n v="95408.55"/>
    <n v="76707.27"/>
    <n v="-5696.46"/>
    <n v="-13004.82"/>
    <n v="2500.1999999999998"/>
    <n v="-25767.45"/>
    <n v="-23267.25"/>
    <n v="2.0971000000000002"/>
    <n v="0"/>
    <n v="11370450.6"/>
    <n v="7398535160"/>
    <n v="2701753.92"/>
    <n v="7412614758"/>
    <n v="0"/>
    <n v="10643292"/>
    <n v="24389883"/>
    <s v="67.5"/>
    <s v="0.5940000000000002"/>
    <n v="1.42525331999999E+16"/>
    <n v="4.5651869999999904E+16"/>
    <n v="3.814950393E+16"/>
    <n v="4588437908790000"/>
    <n v="1.127960012547E+16"/>
    <n v="2.17763328360599E+16"/>
    <s v="37682520374.25"/>
    <n v="9777481984259990"/>
    <n v="1.08E+16"/>
    <n v="1.00007999999999E+16"/>
    <n v="412712.99"/>
  </r>
  <r>
    <x v="367"/>
    <s v="MA"/>
    <x v="1"/>
    <n v="2.8163999999999998"/>
    <n v="186462795.20999998"/>
    <n v="1777840.27"/>
    <n v="418874217"/>
    <n v="49860966.510000013"/>
    <n v="150233722.02000001"/>
    <n v="8466216.7999999989"/>
    <n v="58505803"/>
    <n v="9124248"/>
    <n v="38878159"/>
    <n v="46684958"/>
    <n v="53093135"/>
    <n v="3874991"/>
    <n v="50801196"/>
    <n v="1635248"/>
    <n v="13824579"/>
    <n v="164953101"/>
    <n v="34226762"/>
    <n v="1635248"/>
    <n v="13824579"/>
    <n v="164953101"/>
    <n v="34226762"/>
    <n v="1777840"/>
    <n v="4.33"/>
    <n v="136.56"/>
    <n v="12010576962"/>
    <n v="15063076630"/>
    <n v="153366084"/>
    <n v="474831301"/>
    <n v="788"/>
    <n v="1021077370799.99"/>
    <n v="12.15"/>
    <n v="1.1599999999999999"/>
    <n v="909.32222222222197"/>
    <n v="724.53199999999902"/>
    <n v="668.25904761904701"/>
    <n v="822.9212"/>
    <n v="7.5236931214810898"/>
    <n v="2.2200000000000002"/>
    <n v="-3.53"/>
    <n v="-176.31"/>
    <n v="-16.739999999999998"/>
    <n v="4314.33"/>
    <n v="28733319"/>
    <n v="27565540.920000002"/>
    <n v="3281344027"/>
    <n v="17143500.420000002"/>
    <n v="186408"/>
    <n v="12400000000000"/>
    <n v="1713284946"/>
    <n v="1617309693"/>
    <n v="895.01611500000001"/>
    <n v="0"/>
    <n v="0"/>
    <n v="0"/>
    <n v="0"/>
    <n v="0"/>
    <n v="0"/>
    <n v="0"/>
    <n v="0"/>
    <n v="0"/>
    <n v="0"/>
    <n v="16950967.199999999"/>
    <n v="0"/>
    <n v="0"/>
    <n v="0"/>
    <n v="97848"/>
    <n v="0"/>
    <n v="64908"/>
    <n v="95812497"/>
    <n v="89.1"/>
    <n v="11013.03"/>
    <n v="95408.55"/>
    <n v="76707.27"/>
    <n v="-5696.46"/>
    <n v="-13004.82"/>
    <n v="2500.1999999999998"/>
    <n v="-25767.45"/>
    <n v="-23267.25"/>
    <n v="2.0971000000000002"/>
    <n v="0"/>
    <n v="11370450.6"/>
    <n v="7398535160"/>
    <n v="2701753.92"/>
    <n v="7412614758"/>
    <n v="0"/>
    <n v="10643292"/>
    <n v="24389883"/>
    <s v="67.5"/>
    <s v="0.5940000000000002"/>
    <n v="1.42525331999999E+16"/>
    <n v="4.5651869999999904E+16"/>
    <n v="3.814950393E+16"/>
    <n v="4588437908790000"/>
    <n v="1.127960012547E+16"/>
    <n v="2.17763328360599E+16"/>
    <s v="37682520374.25"/>
    <n v="9777481984259990"/>
    <n v="1.08E+16"/>
    <n v="1.00007999999999E+16"/>
    <n v="412256.31"/>
  </r>
  <r>
    <x v="368"/>
    <s v="MA"/>
    <x v="2"/>
    <n v="2.8163999999999998"/>
    <n v="186462795.20999998"/>
    <n v="1777840.27"/>
    <n v="418874217"/>
    <n v="49860966.510000013"/>
    <n v="150233722.02000001"/>
    <n v="8466216.7999999989"/>
    <n v="58505803"/>
    <n v="9124248"/>
    <n v="38878159"/>
    <n v="46684958"/>
    <n v="53093135"/>
    <n v="3874991"/>
    <n v="50801196"/>
    <n v="1635248"/>
    <n v="13824579"/>
    <n v="164953101"/>
    <n v="34226762"/>
    <n v="1635248"/>
    <n v="13824579"/>
    <n v="164953101"/>
    <n v="34226762"/>
    <n v="1777840"/>
    <n v="4.33"/>
    <n v="136.56"/>
    <n v="12010576962"/>
    <n v="15063076630"/>
    <n v="153366084"/>
    <n v="474831301"/>
    <n v="788"/>
    <n v="1021077370799.99"/>
    <n v="12.15"/>
    <n v="1.1599999999999999"/>
    <n v="909.32222222222197"/>
    <n v="724.53199999999902"/>
    <n v="668.25904761904701"/>
    <n v="822.9212"/>
    <n v="7.5236931214810898"/>
    <n v="2.2200000000000002"/>
    <n v="-3.53"/>
    <n v="-176.31"/>
    <n v="-16.739999999999998"/>
    <n v="4314.33"/>
    <n v="28733319"/>
    <n v="27565540.920000002"/>
    <n v="3281344027"/>
    <n v="17143500.420000002"/>
    <n v="186408"/>
    <n v="12400000000000"/>
    <n v="1713284946"/>
    <n v="1617309693"/>
    <n v="895.01611500000001"/>
    <n v="0"/>
    <n v="0"/>
    <n v="0"/>
    <n v="0"/>
    <n v="0"/>
    <n v="0"/>
    <n v="0"/>
    <n v="0"/>
    <n v="0"/>
    <n v="0"/>
    <n v="1277343412"/>
    <n v="0"/>
    <n v="0"/>
    <n v="0"/>
    <n v="97848"/>
    <n v="0"/>
    <n v="64908"/>
    <n v="95812497"/>
    <n v="89.1"/>
    <n v="11013.03"/>
    <n v="95408.55"/>
    <n v="76707.27"/>
    <n v="-5696.46"/>
    <n v="-13004.82"/>
    <n v="2500.1999999999998"/>
    <n v="-25767.45"/>
    <n v="-23267.25"/>
    <n v="2.0971000000000002"/>
    <n v="0"/>
    <n v="11370450.6"/>
    <n v="7398535160"/>
    <n v="2701753.92"/>
    <n v="7412614758"/>
    <n v="0"/>
    <n v="10643292"/>
    <n v="24389883"/>
    <s v="67.5"/>
    <s v="0.5940000000000002"/>
    <n v="1.42525331999999E+16"/>
    <n v="4.5651869999999904E+16"/>
    <n v="3.814950393E+16"/>
    <n v="4588437908790000"/>
    <n v="1.127960012547E+16"/>
    <n v="2.17763328360599E+16"/>
    <s v="37682520374.25"/>
    <n v="9777481984259990"/>
    <n v="1.08E+16"/>
    <n v="1.00007999999999E+16"/>
    <n v="43819658.769999996"/>
  </r>
  <r>
    <x v="369"/>
    <s v="MA"/>
    <x v="3"/>
    <n v="2.8163999999999998"/>
    <n v="186462795.20999998"/>
    <n v="1777840.27"/>
    <n v="418874217"/>
    <n v="49860966.510000013"/>
    <n v="150233722.02000001"/>
    <n v="8466216.7999999989"/>
    <n v="58505803"/>
    <n v="9124248"/>
    <n v="38878159"/>
    <n v="46684958"/>
    <n v="53093135"/>
    <n v="3874991"/>
    <n v="50801196"/>
    <n v="1635248"/>
    <n v="13824579"/>
    <n v="164953101"/>
    <n v="34226762"/>
    <n v="1635248"/>
    <n v="13824579"/>
    <n v="164953101"/>
    <n v="34226762"/>
    <n v="1777840"/>
    <n v="4.33"/>
    <n v="136.56"/>
    <n v="12010576962"/>
    <n v="15063076630"/>
    <n v="153366084"/>
    <n v="474831301"/>
    <n v="788"/>
    <n v="1021077370799.99"/>
    <n v="12.15"/>
    <n v="1.1599999999999999"/>
    <n v="909.32222222222197"/>
    <n v="724.53199999999902"/>
    <n v="668.25904761904701"/>
    <n v="822.9212"/>
    <n v="7.5236931214810898"/>
    <n v="2.2200000000000002"/>
    <n v="-3.53"/>
    <n v="-176.31"/>
    <n v="-16.739999999999998"/>
    <n v="4314.33"/>
    <n v="28733319"/>
    <n v="27565540.920000002"/>
    <n v="3281344027"/>
    <n v="17143500.420000002"/>
    <n v="186408"/>
    <n v="12400000000000"/>
    <n v="1713284946"/>
    <n v="1617309693"/>
    <n v="895.01611500000001"/>
    <n v="0"/>
    <n v="0"/>
    <n v="0"/>
    <n v="0"/>
    <n v="0"/>
    <n v="0"/>
    <n v="0"/>
    <n v="0"/>
    <n v="0"/>
    <n v="0"/>
    <n v="947363391.29999995"/>
    <n v="0"/>
    <n v="0"/>
    <n v="0"/>
    <n v="97848"/>
    <n v="0"/>
    <n v="64908"/>
    <n v="95812497"/>
    <n v="89.1"/>
    <n v="11013.03"/>
    <n v="95408.55"/>
    <n v="76707.27"/>
    <n v="-5696.46"/>
    <n v="-13004.82"/>
    <n v="2500.1999999999998"/>
    <n v="-25767.45"/>
    <n v="-23267.25"/>
    <n v="2.0971000000000002"/>
    <n v="0"/>
    <n v="11370450.6"/>
    <n v="7398535160"/>
    <n v="2701753.92"/>
    <n v="7412614758"/>
    <n v="0"/>
    <n v="10643292"/>
    <n v="24389883"/>
    <s v="67.5"/>
    <s v="0.5940000000000002"/>
    <n v="1.42525331999999E+16"/>
    <n v="4.5651869999999904E+16"/>
    <n v="3.814950393E+16"/>
    <n v="4588437908790000"/>
    <n v="1.127960012547E+16"/>
    <n v="2.17763328360599E+16"/>
    <s v="37682520374.25"/>
    <n v="9777481984259990"/>
    <n v="1.08E+16"/>
    <n v="1.00007999999999E+16"/>
    <n v="33751260.100000001"/>
  </r>
  <r>
    <x v="370"/>
    <s v="MA"/>
    <x v="4"/>
    <n v="2.8163999999999998"/>
    <n v="186462795.20999998"/>
    <n v="1777840.27"/>
    <n v="418874217"/>
    <n v="49860966.510000013"/>
    <n v="150233722.02000001"/>
    <n v="8466216.7999999989"/>
    <n v="58505803"/>
    <n v="9124248"/>
    <n v="38878159"/>
    <n v="46684958"/>
    <n v="53093135"/>
    <n v="3874991"/>
    <n v="50801196"/>
    <n v="1635248"/>
    <n v="13824579"/>
    <n v="164953101"/>
    <n v="34226762"/>
    <n v="1635248"/>
    <n v="13824579"/>
    <n v="164953101"/>
    <n v="34226762"/>
    <n v="1777840"/>
    <n v="4.33"/>
    <n v="136.56"/>
    <n v="12010576962"/>
    <n v="15063076630"/>
    <n v="153366084"/>
    <n v="474831301"/>
    <n v="788"/>
    <n v="1021077370799.99"/>
    <n v="12.15"/>
    <n v="1.1599999999999999"/>
    <n v="909.32222222222197"/>
    <n v="724.53199999999902"/>
    <n v="668.25904761904701"/>
    <n v="822.9212"/>
    <n v="7.5236931214810898"/>
    <n v="2.2200000000000002"/>
    <n v="-3.53"/>
    <n v="-176.31"/>
    <n v="-16.739999999999998"/>
    <n v="4314.33"/>
    <n v="28733319"/>
    <n v="27565540.920000002"/>
    <n v="3281344027"/>
    <n v="17143500.420000002"/>
    <n v="186408"/>
    <n v="12400000000000"/>
    <n v="1713284946"/>
    <n v="1617309693"/>
    <n v="895.01611500000001"/>
    <n v="0"/>
    <n v="0"/>
    <n v="0"/>
    <n v="0"/>
    <n v="0"/>
    <n v="0"/>
    <n v="0"/>
    <n v="0"/>
    <n v="0"/>
    <n v="0"/>
    <n v="118884992.2"/>
    <n v="0"/>
    <n v="0"/>
    <n v="0"/>
    <n v="97848"/>
    <n v="0"/>
    <n v="64908"/>
    <n v="95812497"/>
    <n v="89.1"/>
    <n v="11013.03"/>
    <n v="95408.55"/>
    <n v="76707.27"/>
    <n v="-5696.46"/>
    <n v="-13004.82"/>
    <n v="2500.1999999999998"/>
    <n v="-25767.45"/>
    <n v="-23267.25"/>
    <n v="2.0971000000000002"/>
    <n v="0"/>
    <n v="11370450.6"/>
    <n v="7398535160"/>
    <n v="2701753.92"/>
    <n v="7412614758"/>
    <n v="0"/>
    <n v="10643292"/>
    <n v="24389883"/>
    <s v="67.5"/>
    <s v="0.5940000000000002"/>
    <n v="1.42525331999999E+16"/>
    <n v="4.5651869999999904E+16"/>
    <n v="3.814950393E+16"/>
    <n v="4588437908790000"/>
    <n v="1.127960012547E+16"/>
    <n v="2.17763328360599E+16"/>
    <s v="37682520374.25"/>
    <n v="9777481984259990"/>
    <n v="1.08E+16"/>
    <n v="1.00007999999999E+16"/>
    <n v="116488592.90000001"/>
  </r>
  <r>
    <x v="371"/>
    <s v="MA"/>
    <x v="5"/>
    <n v="2.8163999999999998"/>
    <n v="186462795.20999998"/>
    <n v="1777840.27"/>
    <n v="418874217"/>
    <n v="49860966.510000013"/>
    <n v="150233722.02000001"/>
    <n v="8466216.7999999989"/>
    <n v="58505803"/>
    <n v="9124248"/>
    <n v="38878159"/>
    <n v="46684958"/>
    <n v="53093135"/>
    <n v="3874991"/>
    <n v="50801196"/>
    <n v="1635248"/>
    <n v="13824579"/>
    <n v="164953101"/>
    <n v="34226762"/>
    <n v="1635248"/>
    <n v="13824579"/>
    <n v="164953101"/>
    <n v="34226762"/>
    <n v="1777840"/>
    <n v="4.33"/>
    <n v="136.56"/>
    <n v="12010576962"/>
    <n v="15063076630"/>
    <n v="153366084"/>
    <n v="474831301"/>
    <n v="788"/>
    <n v="1021077370799.99"/>
    <n v="12.15"/>
    <n v="1.1599999999999999"/>
    <n v="909.32222222222197"/>
    <n v="724.53199999999902"/>
    <n v="668.25904761904701"/>
    <n v="822.9212"/>
    <n v="7.5236931214810898"/>
    <n v="2.2200000000000002"/>
    <n v="-3.53"/>
    <n v="-176.31"/>
    <n v="-16.739999999999998"/>
    <n v="4314.33"/>
    <n v="28733319"/>
    <n v="27565540.920000002"/>
    <n v="3281344027"/>
    <n v="17143500.420000002"/>
    <n v="186408"/>
    <n v="12400000000000"/>
    <n v="1713284946"/>
    <n v="1617309693"/>
    <n v="895.01611500000001"/>
    <n v="0"/>
    <n v="0"/>
    <n v="0"/>
    <n v="0"/>
    <n v="0"/>
    <n v="0"/>
    <n v="0"/>
    <n v="0"/>
    <n v="0"/>
    <n v="0"/>
    <n v="516660754.19999999"/>
    <n v="0"/>
    <n v="0"/>
    <n v="0"/>
    <n v="97848"/>
    <n v="0"/>
    <n v="64908"/>
    <n v="95812497"/>
    <n v="89.1"/>
    <n v="11013.03"/>
    <n v="95408.55"/>
    <n v="76707.27"/>
    <n v="-5696.46"/>
    <n v="-13004.82"/>
    <n v="2500.1999999999998"/>
    <n v="-25767.45"/>
    <n v="-23267.25"/>
    <n v="2.0971000000000002"/>
    <n v="0"/>
    <n v="11370450.6"/>
    <n v="7398535160"/>
    <n v="2701753.92"/>
    <n v="7412614758"/>
    <n v="0"/>
    <n v="10643292"/>
    <n v="24389883"/>
    <s v="67.5"/>
    <s v="0.5940000000000002"/>
    <n v="1.42525331999999E+16"/>
    <n v="4.5651869999999904E+16"/>
    <n v="3.814950393E+16"/>
    <n v="4588437908790000"/>
    <n v="1.127960012547E+16"/>
    <n v="2.17763328360599E+16"/>
    <s v="37682520374.25"/>
    <n v="9777481984259990"/>
    <n v="1.08E+16"/>
    <n v="1.00007999999999E+16"/>
    <n v="19974049.870000001"/>
  </r>
  <r>
    <x v="372"/>
    <s v="MA"/>
    <x v="0"/>
    <n v="3.1395"/>
    <n v="189877914.28"/>
    <n v="3386533.6900000004"/>
    <n v="381999281"/>
    <n v="46350895.099999994"/>
    <n v="113451190.37"/>
    <n v="8365090.2799999993"/>
    <n v="65500076"/>
    <n v="8094178"/>
    <n v="34619621"/>
    <n v="46229174"/>
    <n v="53779588"/>
    <n v="3605164"/>
    <n v="44424788"/>
    <n v="1575335"/>
    <n v="19412914"/>
    <n v="127877257"/>
    <n v="38994803"/>
    <n v="1575335"/>
    <n v="19412914"/>
    <n v="127877257"/>
    <n v="38994803"/>
    <n v="3386459"/>
    <n v="3.94"/>
    <n v="149.5"/>
    <n v="16748831110"/>
    <n v="16660194460"/>
    <n v="221346930"/>
    <n v="370016706"/>
    <n v="788"/>
    <n v="1138834788000"/>
    <n v="12.58"/>
    <n v="1.51"/>
    <n v="928.04"/>
    <n v="744.34849999999994"/>
    <n v="687.00666666666598"/>
    <n v="842.55840000000001"/>
    <n v="8.0444368894177405"/>
    <n v="2.3199999999999998"/>
    <n v="42.33"/>
    <n v="-201.15"/>
    <n v="-18.09"/>
    <n v="4777.92"/>
    <n v="28733319"/>
    <n v="18375743.699999999"/>
    <n v="3445840038"/>
    <n v="818566.83"/>
    <n v="227313"/>
    <n v="13500000000000"/>
    <n v="2786763690"/>
    <n v="2736859455"/>
    <n v="895.01611500000001"/>
    <n v="0"/>
    <n v="0"/>
    <n v="0"/>
    <n v="0"/>
    <n v="0"/>
    <n v="0"/>
    <n v="0"/>
    <n v="0"/>
    <n v="0"/>
    <n v="0"/>
    <n v="462477.87"/>
    <n v="0"/>
    <n v="0"/>
    <n v="0"/>
    <n v="0"/>
    <n v="0"/>
    <n v="0"/>
    <n v="49904235"/>
    <n v="89.64"/>
    <n v="11013.03"/>
    <n v="95408.55"/>
    <n v="76707.27"/>
    <n v="-5696.46"/>
    <n v="-13004.82"/>
    <n v="2500.1999999999998"/>
    <n v="-25767.45"/>
    <n v="-23267.25"/>
    <n v="2.0971000000000002"/>
    <n v="0"/>
    <n v="19556463.420000002"/>
    <n v="6335556567"/>
    <n v="3462189.21"/>
    <n v="6358715620"/>
    <n v="0"/>
    <n v="11309598"/>
    <n v="24848370"/>
    <s v="67.5"/>
    <s v="0.5940000000000002"/>
    <n v="1.42525331999999E+16"/>
    <n v="4977827999999990"/>
    <n v="4159799793000000"/>
    <s v="5003206114.86"/>
    <n v="1.229921063433E+16"/>
    <n v="2374478717454000"/>
    <n v="4.1088801921929904E+16"/>
    <n v="1.066130971479E+16"/>
    <n v="1.08E+16"/>
    <n v="1.00007999999999E+16"/>
    <n v="19706.16"/>
  </r>
  <r>
    <x v="373"/>
    <s v="MA"/>
    <x v="1"/>
    <n v="3.1395"/>
    <n v="189877914.28"/>
    <n v="3386533.6900000004"/>
    <n v="381999281"/>
    <n v="46350895.099999994"/>
    <n v="113451190.37"/>
    <n v="8365090.2799999993"/>
    <n v="65500076"/>
    <n v="8094178"/>
    <n v="34619621"/>
    <n v="46229174"/>
    <n v="53779588"/>
    <n v="3605164"/>
    <n v="44424788"/>
    <n v="1575335"/>
    <n v="19412914"/>
    <n v="127877257"/>
    <n v="38994803"/>
    <n v="1575335"/>
    <n v="19412914"/>
    <n v="127877257"/>
    <n v="38994803"/>
    <n v="3386459"/>
    <n v="3.94"/>
    <n v="149.5"/>
    <n v="16748831110"/>
    <n v="16660194460"/>
    <n v="221346930"/>
    <n v="370016706"/>
    <n v="788"/>
    <n v="1138834788000"/>
    <n v="12.58"/>
    <n v="1.51"/>
    <n v="928.04"/>
    <n v="744.34849999999994"/>
    <n v="687.00666666666598"/>
    <n v="842.55840000000001"/>
    <n v="8.0444368894177405"/>
    <n v="2.3199999999999998"/>
    <n v="42.33"/>
    <n v="-201.15"/>
    <n v="-18.09"/>
    <n v="4777.92"/>
    <n v="28733319"/>
    <n v="18375743.699999999"/>
    <n v="3445840038"/>
    <n v="818566.83"/>
    <n v="227313"/>
    <n v="13500000000000"/>
    <n v="2786763690"/>
    <n v="2736859455"/>
    <n v="895.01611500000001"/>
    <n v="0"/>
    <n v="0"/>
    <n v="0"/>
    <n v="0"/>
    <n v="0"/>
    <n v="0"/>
    <n v="0"/>
    <n v="0"/>
    <n v="0"/>
    <n v="0"/>
    <n v="12487605.300000001"/>
    <n v="0"/>
    <n v="0"/>
    <n v="0"/>
    <n v="0"/>
    <n v="0"/>
    <n v="0"/>
    <n v="49904235"/>
    <n v="89.64"/>
    <n v="11013.03"/>
    <n v="95408.55"/>
    <n v="76707.27"/>
    <n v="-5696.46"/>
    <n v="-13004.82"/>
    <n v="2500.1999999999998"/>
    <n v="-25767.45"/>
    <n v="-23267.25"/>
    <n v="2.0971000000000002"/>
    <n v="0"/>
    <n v="19556463.420000002"/>
    <n v="6335556567"/>
    <n v="3462189.21"/>
    <n v="6358715620"/>
    <n v="0"/>
    <n v="11309598"/>
    <n v="24848370"/>
    <s v="67.5"/>
    <s v="0.5940000000000002"/>
    <n v="1.42525331999999E+16"/>
    <n v="4977827999999990"/>
    <n v="4159799793000000"/>
    <s v="5003206114.86"/>
    <n v="1.229921063433E+16"/>
    <n v="2374478717454000"/>
    <n v="4.1088801921929904E+16"/>
    <n v="1.066130971479E+16"/>
    <n v="1.08E+16"/>
    <n v="1.00007999999999E+16"/>
    <n v="303705.03000000003"/>
  </r>
  <r>
    <x v="374"/>
    <s v="MA"/>
    <x v="2"/>
    <n v="3.1395"/>
    <n v="189877914.28"/>
    <n v="3386533.6900000004"/>
    <n v="381999281"/>
    <n v="46350895.099999994"/>
    <n v="113451190.37"/>
    <n v="8365090.2799999993"/>
    <n v="65500076"/>
    <n v="8094178"/>
    <n v="34619621"/>
    <n v="46229174"/>
    <n v="53779588"/>
    <n v="3605164"/>
    <n v="44424788"/>
    <n v="1575335"/>
    <n v="19412914"/>
    <n v="127877257"/>
    <n v="38994803"/>
    <n v="1575335"/>
    <n v="19412914"/>
    <n v="127877257"/>
    <n v="38994803"/>
    <n v="3386459"/>
    <n v="3.94"/>
    <n v="149.5"/>
    <n v="16748831110"/>
    <n v="16660194460"/>
    <n v="221346930"/>
    <n v="370016706"/>
    <n v="788"/>
    <n v="1138834788000"/>
    <n v="12.58"/>
    <n v="1.51"/>
    <n v="928.04"/>
    <n v="744.34849999999994"/>
    <n v="687.00666666666598"/>
    <n v="842.55840000000001"/>
    <n v="8.0444368894177405"/>
    <n v="2.3199999999999998"/>
    <n v="42.33"/>
    <n v="-201.15"/>
    <n v="-18.09"/>
    <n v="4777.92"/>
    <n v="28733319"/>
    <n v="18375743.699999999"/>
    <n v="3445840038"/>
    <n v="818566.83"/>
    <n v="227313"/>
    <n v="13500000000000"/>
    <n v="2786763690"/>
    <n v="2736859455"/>
    <n v="895.01611500000001"/>
    <n v="0"/>
    <n v="0"/>
    <n v="0"/>
    <n v="0"/>
    <n v="0"/>
    <n v="0"/>
    <n v="0"/>
    <n v="0"/>
    <n v="0"/>
    <n v="0"/>
    <n v="930357056"/>
    <n v="0"/>
    <n v="0"/>
    <n v="0"/>
    <n v="0"/>
    <n v="0"/>
    <n v="0"/>
    <n v="49904235"/>
    <n v="89.64"/>
    <n v="11013.03"/>
    <n v="95408.55"/>
    <n v="76707.27"/>
    <n v="-5696.46"/>
    <n v="-13004.82"/>
    <n v="2500.1999999999998"/>
    <n v="-25767.45"/>
    <n v="-23267.25"/>
    <n v="2.0971000000000002"/>
    <n v="0"/>
    <n v="19556463.420000002"/>
    <n v="6335556567"/>
    <n v="3462189.21"/>
    <n v="6358715620"/>
    <n v="0"/>
    <n v="11309598"/>
    <n v="24848370"/>
    <s v="67.5"/>
    <s v="0.5940000000000002"/>
    <n v="1.42525331999999E+16"/>
    <n v="4977827999999990"/>
    <n v="4159799793000000"/>
    <s v="5003206114.86"/>
    <n v="1.229921063433E+16"/>
    <n v="2374478717454000"/>
    <n v="4.1088801921929904E+16"/>
    <n v="1.066130971479E+16"/>
    <n v="1.08E+16"/>
    <n v="1.00007999999999E+16"/>
    <n v="31916185.060000002"/>
  </r>
  <r>
    <x v="375"/>
    <s v="MA"/>
    <x v="3"/>
    <n v="3.1395"/>
    <n v="189877914.28"/>
    <n v="3386533.6900000004"/>
    <n v="381999281"/>
    <n v="46350895.099999994"/>
    <n v="113451190.37"/>
    <n v="8365090.2799999993"/>
    <n v="65500076"/>
    <n v="8094178"/>
    <n v="34619621"/>
    <n v="46229174"/>
    <n v="53779588"/>
    <n v="3605164"/>
    <n v="44424788"/>
    <n v="1575335"/>
    <n v="19412914"/>
    <n v="127877257"/>
    <n v="38994803"/>
    <n v="1575335"/>
    <n v="19412914"/>
    <n v="127877257"/>
    <n v="38994803"/>
    <n v="3386459"/>
    <n v="3.94"/>
    <n v="149.5"/>
    <n v="16748831110"/>
    <n v="16660194460"/>
    <n v="221346930"/>
    <n v="370016706"/>
    <n v="788"/>
    <n v="1138834788000"/>
    <n v="12.58"/>
    <n v="1.51"/>
    <n v="928.04"/>
    <n v="744.34849999999994"/>
    <n v="687.00666666666598"/>
    <n v="842.55840000000001"/>
    <n v="8.0444368894177405"/>
    <n v="2.3199999999999998"/>
    <n v="42.33"/>
    <n v="-201.15"/>
    <n v="-18.09"/>
    <n v="4777.92"/>
    <n v="28733319"/>
    <n v="18375743.699999999"/>
    <n v="3445840038"/>
    <n v="818566.83"/>
    <n v="227313"/>
    <n v="13500000000000"/>
    <n v="2786763690"/>
    <n v="2736859455"/>
    <n v="895.01611500000001"/>
    <n v="0"/>
    <n v="0"/>
    <n v="0"/>
    <n v="0"/>
    <n v="0"/>
    <n v="0"/>
    <n v="0"/>
    <n v="0"/>
    <n v="0"/>
    <n v="0"/>
    <n v="813819503.20000005"/>
    <n v="0"/>
    <n v="0"/>
    <n v="0"/>
    <n v="0"/>
    <n v="0"/>
    <n v="0"/>
    <n v="49904235"/>
    <n v="89.64"/>
    <n v="11013.03"/>
    <n v="95408.55"/>
    <n v="76707.27"/>
    <n v="-5696.46"/>
    <n v="-13004.82"/>
    <n v="2500.1999999999998"/>
    <n v="-25767.45"/>
    <n v="-23267.25"/>
    <n v="2.0971000000000002"/>
    <n v="0"/>
    <n v="19556463.420000002"/>
    <n v="6335556567"/>
    <n v="3462189.21"/>
    <n v="6358715620"/>
    <n v="0"/>
    <n v="11309598"/>
    <n v="24848370"/>
    <s v="67.5"/>
    <s v="0.5940000000000002"/>
    <n v="1.42525331999999E+16"/>
    <n v="4977827999999990"/>
    <n v="4159799793000000"/>
    <s v="5003206114.86"/>
    <n v="1.229921063433E+16"/>
    <n v="2374478717454000"/>
    <n v="4.1088801921929904E+16"/>
    <n v="1.066130971479E+16"/>
    <n v="1.08E+16"/>
    <n v="1.00007999999999E+16"/>
    <n v="28993301.359999999"/>
  </r>
  <r>
    <x v="376"/>
    <s v="MA"/>
    <x v="4"/>
    <n v="3.1395"/>
    <n v="189877914.28"/>
    <n v="3386533.6900000004"/>
    <n v="381999281"/>
    <n v="46350895.099999994"/>
    <n v="113451190.37"/>
    <n v="8365090.2799999993"/>
    <n v="65500076"/>
    <n v="8094178"/>
    <n v="34619621"/>
    <n v="46229174"/>
    <n v="53779588"/>
    <n v="3605164"/>
    <n v="44424788"/>
    <n v="1575335"/>
    <n v="19412914"/>
    <n v="127877257"/>
    <n v="38994803"/>
    <n v="1575335"/>
    <n v="19412914"/>
    <n v="127877257"/>
    <n v="38994803"/>
    <n v="3386459"/>
    <n v="3.94"/>
    <n v="149.5"/>
    <n v="16748831110"/>
    <n v="16660194460"/>
    <n v="221346930"/>
    <n v="370016706"/>
    <n v="788"/>
    <n v="1138834788000"/>
    <n v="12.58"/>
    <n v="1.51"/>
    <n v="928.04"/>
    <n v="744.34849999999994"/>
    <n v="687.00666666666598"/>
    <n v="842.55840000000001"/>
    <n v="8.0444368894177405"/>
    <n v="2.3199999999999998"/>
    <n v="42.33"/>
    <n v="-201.15"/>
    <n v="-18.09"/>
    <n v="4777.92"/>
    <n v="28733319"/>
    <n v="18375743.699999999"/>
    <n v="3445840038"/>
    <n v="818566.83"/>
    <n v="227313"/>
    <n v="13500000000000"/>
    <n v="2786763690"/>
    <n v="2736859455"/>
    <n v="895.01611500000001"/>
    <n v="0"/>
    <n v="0"/>
    <n v="0"/>
    <n v="0"/>
    <n v="0"/>
    <n v="0"/>
    <n v="0"/>
    <n v="0"/>
    <n v="0"/>
    <n v="0"/>
    <n v="102173836.09999999"/>
    <n v="0"/>
    <n v="0"/>
    <n v="0"/>
    <n v="0"/>
    <n v="0"/>
    <n v="0"/>
    <n v="49904235"/>
    <n v="89.64"/>
    <n v="11013.03"/>
    <n v="95408.55"/>
    <n v="76707.27"/>
    <n v="-5696.46"/>
    <n v="-13004.82"/>
    <n v="2500.1999999999998"/>
    <n v="-25767.45"/>
    <n v="-23267.25"/>
    <n v="2.0971000000000002"/>
    <n v="0"/>
    <n v="19556463.420000002"/>
    <n v="6335556567"/>
    <n v="3462189.21"/>
    <n v="6358715620"/>
    <n v="0"/>
    <n v="11309598"/>
    <n v="24848370"/>
    <s v="67.5"/>
    <s v="0.5940000000000002"/>
    <n v="1.42525331999999E+16"/>
    <n v="4977827999999990"/>
    <n v="4159799793000000"/>
    <s v="5003206114.86"/>
    <n v="1.229921063433E+16"/>
    <n v="2374478717454000"/>
    <n v="4.1088801921929904E+16"/>
    <n v="1.066130971479E+16"/>
    <n v="1.08E+16"/>
    <n v="1.00007999999999E+16"/>
    <n v="100114288.5"/>
  </r>
  <r>
    <x v="377"/>
    <s v="MA"/>
    <x v="5"/>
    <n v="3.1395"/>
    <n v="189877914.28"/>
    <n v="3386533.6900000004"/>
    <n v="381999281"/>
    <n v="46350895.099999994"/>
    <n v="113451190.37"/>
    <n v="8365090.2799999993"/>
    <n v="65500076"/>
    <n v="8094178"/>
    <n v="34619621"/>
    <n v="46229174"/>
    <n v="53779588"/>
    <n v="3605164"/>
    <n v="44424788"/>
    <n v="1575335"/>
    <n v="19412914"/>
    <n v="127877257"/>
    <n v="38994803"/>
    <n v="1575335"/>
    <n v="19412914"/>
    <n v="127877257"/>
    <n v="38994803"/>
    <n v="3386459"/>
    <n v="3.94"/>
    <n v="149.5"/>
    <n v="16748831110"/>
    <n v="16660194460"/>
    <n v="221346930"/>
    <n v="370016706"/>
    <n v="788"/>
    <n v="1138834788000"/>
    <n v="12.58"/>
    <n v="1.51"/>
    <n v="928.04"/>
    <n v="744.34849999999994"/>
    <n v="687.00666666666598"/>
    <n v="842.55840000000001"/>
    <n v="8.0444368894177405"/>
    <n v="2.3199999999999998"/>
    <n v="42.33"/>
    <n v="-201.15"/>
    <n v="-18.09"/>
    <n v="4777.92"/>
    <n v="28733319"/>
    <n v="18375743.699999999"/>
    <n v="3445840038"/>
    <n v="818566.83"/>
    <n v="227313"/>
    <n v="13500000000000"/>
    <n v="2786763690"/>
    <n v="2736859455"/>
    <n v="895.01611500000001"/>
    <n v="0"/>
    <n v="0"/>
    <n v="0"/>
    <n v="0"/>
    <n v="0"/>
    <n v="0"/>
    <n v="0"/>
    <n v="0"/>
    <n v="0"/>
    <n v="0"/>
    <n v="327473705.5"/>
    <n v="0"/>
    <n v="0"/>
    <n v="0"/>
    <n v="0"/>
    <n v="0"/>
    <n v="0"/>
    <n v="49904235"/>
    <n v="89.64"/>
    <n v="11013.03"/>
    <n v="95408.55"/>
    <n v="76707.27"/>
    <n v="-5696.46"/>
    <n v="-13004.82"/>
    <n v="2500.1999999999998"/>
    <n v="-25767.45"/>
    <n v="-23267.25"/>
    <n v="2.0971000000000002"/>
    <n v="0"/>
    <n v="19556463.420000002"/>
    <n v="6335556567"/>
    <n v="3462189.21"/>
    <n v="6358715620"/>
    <n v="0"/>
    <n v="11309598"/>
    <n v="24848370"/>
    <s v="67.5"/>
    <s v="0.5940000000000002"/>
    <n v="1.42525331999999E+16"/>
    <n v="4977827999999990"/>
    <n v="4159799793000000"/>
    <s v="5003206114.86"/>
    <n v="1.229921063433E+16"/>
    <n v="2374478717454000"/>
    <n v="4.1088801921929904E+16"/>
    <n v="1.066130971479E+16"/>
    <n v="1.08E+16"/>
    <n v="1.00007999999999E+16"/>
    <n v="12646958.199999999"/>
  </r>
  <r>
    <x v="378"/>
    <s v="MA"/>
    <x v="0"/>
    <n v="3.0432000000000001"/>
    <n v="199249654.64000005"/>
    <n v="1858267.7000000002"/>
    <n v="385289171"/>
    <n v="59674178.689999983"/>
    <n v="98714114.349999994"/>
    <n v="8844352.8399999999"/>
    <n v="48411965"/>
    <n v="7745469"/>
    <n v="42279606"/>
    <n v="50094442"/>
    <n v="64764003"/>
    <n v="3989438"/>
    <n v="48490605"/>
    <n v="1461398"/>
    <n v="16071413"/>
    <n v="108325082"/>
    <n v="40212068"/>
    <n v="1461398"/>
    <n v="16071413"/>
    <n v="108325082"/>
    <n v="40212068"/>
    <n v="1855647"/>
    <n v="1.7509999999999999"/>
    <n v="142.41999999999999"/>
    <n v="14986768884"/>
    <n v="14799978318"/>
    <n v="279562647"/>
    <n v="389964319"/>
    <n v="788"/>
    <n v="1109164233600"/>
    <n v="12.68"/>
    <n v="0.71"/>
    <n v="934.66055555555499"/>
    <n v="747.46600000000001"/>
    <n v="688.58666666666602"/>
    <n v="847.03240000000005"/>
    <n v="8.1264265850668291"/>
    <n v="1.71"/>
    <n v="56.04"/>
    <n v="-193.32"/>
    <n v="-19.71"/>
    <n v="4960.17"/>
    <n v="28733319"/>
    <n v="14885134.289999999"/>
    <n v="2810497006"/>
    <n v="1440266.67"/>
    <n v="129384"/>
    <n v="13100000000000"/>
    <n v="2408925150"/>
    <n v="2379842856"/>
    <n v="895.01611500000001"/>
    <n v="0"/>
    <n v="0"/>
    <n v="0"/>
    <n v="0"/>
    <n v="0"/>
    <n v="0"/>
    <n v="0"/>
    <n v="0"/>
    <n v="0"/>
    <n v="0"/>
    <n v="813729.24"/>
    <n v="0"/>
    <n v="0"/>
    <n v="0"/>
    <n v="0"/>
    <n v="0"/>
    <n v="0"/>
    <n v="29082294"/>
    <n v="89.37"/>
    <n v="11013.03"/>
    <n v="95408.55"/>
    <n v="76707.27"/>
    <n v="-5696.46"/>
    <n v="-13004.82"/>
    <n v="2500.1999999999998"/>
    <n v="-25767.45"/>
    <n v="-23267.25"/>
    <n v="2.0971000000000002"/>
    <n v="0"/>
    <n v="24312250.440000001"/>
    <n v="6147409733"/>
    <n v="2396454.39"/>
    <n v="6174118438"/>
    <n v="0"/>
    <n v="10313973"/>
    <n v="18112815"/>
    <s v="67.5"/>
    <s v="0.5940000000000002"/>
    <n v="1.42525331999999E+16"/>
    <n v="4827653999999990"/>
    <n v="4034300822999990"/>
    <n v="4852262017620000"/>
    <n v="1.192814991783E+16"/>
    <n v="2302841943315000"/>
    <n v="3984917437655990"/>
    <n v="1.03396636074599E+16"/>
    <n v="1.08E+16"/>
    <n v="1.00007999999999E+16"/>
    <n v="34672.949999999997"/>
  </r>
  <r>
    <x v="379"/>
    <s v="MA"/>
    <x v="1"/>
    <n v="3.0432000000000001"/>
    <n v="199249654.64000005"/>
    <n v="1858267.7000000002"/>
    <n v="385289171"/>
    <n v="59674178.689999983"/>
    <n v="98714114.349999994"/>
    <n v="8844352.8399999999"/>
    <n v="48411965"/>
    <n v="7745469"/>
    <n v="42279606"/>
    <n v="50094442"/>
    <n v="64764003"/>
    <n v="3989438"/>
    <n v="48490605"/>
    <n v="1461398"/>
    <n v="16071413"/>
    <n v="108325082"/>
    <n v="40212068"/>
    <n v="1461398"/>
    <n v="16071413"/>
    <n v="108325082"/>
    <n v="40212068"/>
    <n v="1855647"/>
    <n v="1.7509999999999999"/>
    <n v="142.41999999999999"/>
    <n v="14986768884"/>
    <n v="14799978318"/>
    <n v="279562647"/>
    <n v="389964319"/>
    <n v="788"/>
    <n v="1109164233600"/>
    <n v="12.68"/>
    <n v="0.71"/>
    <n v="934.66055555555499"/>
    <n v="747.46600000000001"/>
    <n v="688.58666666666602"/>
    <n v="847.03240000000005"/>
    <n v="8.1264265850668291"/>
    <n v="1.71"/>
    <n v="56.04"/>
    <n v="-193.32"/>
    <n v="-19.71"/>
    <n v="4960.17"/>
    <n v="28733319"/>
    <n v="14885134.289999999"/>
    <n v="2810497006"/>
    <n v="1440266.67"/>
    <n v="129384"/>
    <n v="13100000000000"/>
    <n v="2408925150"/>
    <n v="2379842856"/>
    <n v="895.01611500000001"/>
    <n v="0"/>
    <n v="0"/>
    <n v="0"/>
    <n v="0"/>
    <n v="0"/>
    <n v="0"/>
    <n v="0"/>
    <n v="0"/>
    <n v="0"/>
    <n v="0"/>
    <n v="14155235.460000001"/>
    <n v="0"/>
    <n v="0"/>
    <n v="0"/>
    <n v="0"/>
    <n v="0"/>
    <n v="0"/>
    <n v="29082294"/>
    <n v="89.37"/>
    <n v="11013.03"/>
    <n v="95408.55"/>
    <n v="76707.27"/>
    <n v="-5696.46"/>
    <n v="-13004.82"/>
    <n v="2500.1999999999998"/>
    <n v="-25767.45"/>
    <n v="-23267.25"/>
    <n v="2.0971000000000002"/>
    <n v="0"/>
    <n v="24312250.440000001"/>
    <n v="6147409733"/>
    <n v="2396454.39"/>
    <n v="6174118438"/>
    <n v="0"/>
    <n v="10313973"/>
    <n v="18112815"/>
    <s v="67.5"/>
    <s v="0.5940000000000002"/>
    <n v="1.42525331999999E+16"/>
    <n v="4827653999999990"/>
    <n v="4034300822999990"/>
    <n v="4852262017620000"/>
    <n v="1.192814991783E+16"/>
    <n v="2302841943315000"/>
    <n v="3984917437655990"/>
    <n v="1.03396636074599E+16"/>
    <n v="1.08E+16"/>
    <n v="1.00007999999999E+16"/>
    <n v="344262.66"/>
  </r>
  <r>
    <x v="380"/>
    <s v="MA"/>
    <x v="2"/>
    <n v="3.0432000000000001"/>
    <n v="199249654.64000005"/>
    <n v="1858267.7000000002"/>
    <n v="385289171"/>
    <n v="59674178.689999983"/>
    <n v="98714114.349999994"/>
    <n v="8844352.8399999999"/>
    <n v="48411965"/>
    <n v="7745469"/>
    <n v="42279606"/>
    <n v="50094442"/>
    <n v="64764003"/>
    <n v="3989438"/>
    <n v="48490605"/>
    <n v="1461398"/>
    <n v="16071413"/>
    <n v="108325082"/>
    <n v="40212068"/>
    <n v="1461398"/>
    <n v="16071413"/>
    <n v="108325082"/>
    <n v="40212068"/>
    <n v="1855647"/>
    <n v="1.7509999999999999"/>
    <n v="142.41999999999999"/>
    <n v="14986768884"/>
    <n v="14799978318"/>
    <n v="279562647"/>
    <n v="389964319"/>
    <n v="788"/>
    <n v="1109164233600"/>
    <n v="12.68"/>
    <n v="0.71"/>
    <n v="934.66055555555499"/>
    <n v="747.46600000000001"/>
    <n v="688.58666666666602"/>
    <n v="847.03240000000005"/>
    <n v="8.1264265850668291"/>
    <n v="1.71"/>
    <n v="56.04"/>
    <n v="-193.32"/>
    <n v="-19.71"/>
    <n v="4960.17"/>
    <n v="28733319"/>
    <n v="14885134.289999999"/>
    <n v="2810497006"/>
    <n v="1440266.67"/>
    <n v="129384"/>
    <n v="13100000000000"/>
    <n v="2408925150"/>
    <n v="2379842856"/>
    <n v="895.01611500000001"/>
    <n v="0"/>
    <n v="0"/>
    <n v="0"/>
    <n v="0"/>
    <n v="0"/>
    <n v="0"/>
    <n v="0"/>
    <n v="0"/>
    <n v="0"/>
    <n v="0"/>
    <n v="1004101794"/>
    <n v="0"/>
    <n v="0"/>
    <n v="0"/>
    <n v="0"/>
    <n v="0"/>
    <n v="0"/>
    <n v="29082294"/>
    <n v="89.37"/>
    <n v="11013.03"/>
    <n v="95408.55"/>
    <n v="76707.27"/>
    <n v="-5696.46"/>
    <n v="-13004.82"/>
    <n v="2500.1999999999998"/>
    <n v="-25767.45"/>
    <n v="-23267.25"/>
    <n v="2.0971000000000002"/>
    <n v="0"/>
    <n v="24312250.440000001"/>
    <n v="6147409733"/>
    <n v="2396454.39"/>
    <n v="6174118438"/>
    <n v="0"/>
    <n v="10313973"/>
    <n v="18112815"/>
    <s v="67.5"/>
    <s v="0.5940000000000002"/>
    <n v="1.42525331999999E+16"/>
    <n v="4827653999999990"/>
    <n v="4034300822999990"/>
    <n v="4852262017620000"/>
    <n v="1.192814991783E+16"/>
    <n v="2302841943315000"/>
    <n v="3984917437655990"/>
    <n v="1.03396636074599E+16"/>
    <n v="1.08E+16"/>
    <n v="1.00007999999999E+16"/>
    <n v="34446021.010000005"/>
  </r>
  <r>
    <x v="381"/>
    <s v="MA"/>
    <x v="3"/>
    <n v="3.0432000000000001"/>
    <n v="199249654.64000005"/>
    <n v="1858267.7000000002"/>
    <n v="385289171"/>
    <n v="59674178.689999983"/>
    <n v="98714114.349999994"/>
    <n v="8844352.8399999999"/>
    <n v="48411965"/>
    <n v="7745469"/>
    <n v="42279606"/>
    <n v="50094442"/>
    <n v="64764003"/>
    <n v="3989438"/>
    <n v="48490605"/>
    <n v="1461398"/>
    <n v="16071413"/>
    <n v="108325082"/>
    <n v="40212068"/>
    <n v="1461398"/>
    <n v="16071413"/>
    <n v="108325082"/>
    <n v="40212068"/>
    <n v="1855647"/>
    <n v="1.7509999999999999"/>
    <n v="142.41999999999999"/>
    <n v="14986768884"/>
    <n v="14799978318"/>
    <n v="279562647"/>
    <n v="389964319"/>
    <n v="788"/>
    <n v="1109164233600"/>
    <n v="12.68"/>
    <n v="0.71"/>
    <n v="934.66055555555499"/>
    <n v="747.46600000000001"/>
    <n v="688.58666666666602"/>
    <n v="847.03240000000005"/>
    <n v="8.1264265850668291"/>
    <n v="1.71"/>
    <n v="56.04"/>
    <n v="-193.32"/>
    <n v="-19.71"/>
    <n v="4960.17"/>
    <n v="28733319"/>
    <n v="14885134.289999999"/>
    <n v="2810497006"/>
    <n v="1440266.67"/>
    <n v="129384"/>
    <n v="13100000000000"/>
    <n v="2408925150"/>
    <n v="2379842856"/>
    <n v="895.01611500000001"/>
    <n v="0"/>
    <n v="0"/>
    <n v="0"/>
    <n v="0"/>
    <n v="0"/>
    <n v="0"/>
    <n v="0"/>
    <n v="0"/>
    <n v="0"/>
    <n v="0"/>
    <n v="853699598"/>
    <n v="0"/>
    <n v="0"/>
    <n v="0"/>
    <n v="0"/>
    <n v="0"/>
    <n v="0"/>
    <n v="29082294"/>
    <n v="89.37"/>
    <n v="11013.03"/>
    <n v="95408.55"/>
    <n v="76707.27"/>
    <n v="-5696.46"/>
    <n v="-13004.82"/>
    <n v="2500.1999999999998"/>
    <n v="-25767.45"/>
    <n v="-23267.25"/>
    <n v="2.0971000000000002"/>
    <n v="0"/>
    <n v="24312250.440000001"/>
    <n v="6147409733"/>
    <n v="2396454.39"/>
    <n v="6174118438"/>
    <n v="0"/>
    <n v="10313973"/>
    <n v="18112815"/>
    <s v="67.5"/>
    <s v="0.5940000000000002"/>
    <n v="1.42525331999999E+16"/>
    <n v="4827653999999990"/>
    <n v="4034300822999990"/>
    <n v="4852262017620000"/>
    <n v="1.192814991783E+16"/>
    <n v="2302841943315000"/>
    <n v="3984917437655990"/>
    <n v="1.03396636074599E+16"/>
    <n v="1.08E+16"/>
    <n v="1.00007999999999E+16"/>
    <n v="30414156.27"/>
  </r>
  <r>
    <x v="382"/>
    <s v="MA"/>
    <x v="4"/>
    <n v="3.0432000000000001"/>
    <n v="199249654.64000005"/>
    <n v="1858267.7000000002"/>
    <n v="385289171"/>
    <n v="59674178.689999983"/>
    <n v="98714114.349999994"/>
    <n v="8844352.8399999999"/>
    <n v="48411965"/>
    <n v="7745469"/>
    <n v="42279606"/>
    <n v="50094442"/>
    <n v="64764003"/>
    <n v="3989438"/>
    <n v="48490605"/>
    <n v="1461398"/>
    <n v="16071413"/>
    <n v="108325082"/>
    <n v="40212068"/>
    <n v="1461398"/>
    <n v="16071413"/>
    <n v="108325082"/>
    <n v="40212068"/>
    <n v="1855647"/>
    <n v="1.7509999999999999"/>
    <n v="142.41999999999999"/>
    <n v="14986768884"/>
    <n v="14799978318"/>
    <n v="279562647"/>
    <n v="389964319"/>
    <n v="788"/>
    <n v="1109164233600"/>
    <n v="12.68"/>
    <n v="0.71"/>
    <n v="934.66055555555499"/>
    <n v="747.46600000000001"/>
    <n v="688.58666666666602"/>
    <n v="847.03240000000005"/>
    <n v="8.1264265850668291"/>
    <n v="1.71"/>
    <n v="56.04"/>
    <n v="-193.32"/>
    <n v="-19.71"/>
    <n v="4960.17"/>
    <n v="28733319"/>
    <n v="14885134.289999999"/>
    <n v="2810497006"/>
    <n v="1440266.67"/>
    <n v="129384"/>
    <n v="13100000000000"/>
    <n v="2408925150"/>
    <n v="2379842856"/>
    <n v="895.01611500000001"/>
    <n v="0"/>
    <n v="0"/>
    <n v="0"/>
    <n v="0"/>
    <n v="0"/>
    <n v="0"/>
    <n v="0"/>
    <n v="0"/>
    <n v="0"/>
    <n v="0"/>
    <n v="107339277.3"/>
    <n v="0"/>
    <n v="0"/>
    <n v="0"/>
    <n v="0"/>
    <n v="0"/>
    <n v="0"/>
    <n v="29082294"/>
    <n v="89.37"/>
    <n v="11013.03"/>
    <n v="95408.55"/>
    <n v="76707.27"/>
    <n v="-5696.46"/>
    <n v="-13004.82"/>
    <n v="2500.1999999999998"/>
    <n v="-25767.45"/>
    <n v="-23267.25"/>
    <n v="2.0971000000000002"/>
    <n v="0"/>
    <n v="24312250.440000001"/>
    <n v="6147409733"/>
    <n v="2396454.39"/>
    <n v="6174118438"/>
    <n v="0"/>
    <n v="10313973"/>
    <n v="18112815"/>
    <s v="67.5"/>
    <s v="0.5940000000000002"/>
    <n v="1.42525331999999E+16"/>
    <n v="4827653999999990"/>
    <n v="4034300822999990"/>
    <n v="4852262017620000"/>
    <n v="1.192814991783E+16"/>
    <n v="2302841943315000"/>
    <n v="3984917437655990"/>
    <n v="1.03396636074599E+16"/>
    <n v="1.08E+16"/>
    <n v="1.00007999999999E+16"/>
    <n v="105175608.3"/>
  </r>
  <r>
    <x v="383"/>
    <s v="MA"/>
    <x v="5"/>
    <n v="3.0432000000000001"/>
    <n v="199249654.64000005"/>
    <n v="1858267.7000000002"/>
    <n v="385289171"/>
    <n v="59674178.689999983"/>
    <n v="98714114.349999994"/>
    <n v="8844352.8399999999"/>
    <n v="48411965"/>
    <n v="7745469"/>
    <n v="42279606"/>
    <n v="50094442"/>
    <n v="64764003"/>
    <n v="3989438"/>
    <n v="48490605"/>
    <n v="1461398"/>
    <n v="16071413"/>
    <n v="108325082"/>
    <n v="40212068"/>
    <n v="1461398"/>
    <n v="16071413"/>
    <n v="108325082"/>
    <n v="40212068"/>
    <n v="1855647"/>
    <n v="1.7509999999999999"/>
    <n v="142.41999999999999"/>
    <n v="14986768884"/>
    <n v="14799978318"/>
    <n v="279562647"/>
    <n v="389964319"/>
    <n v="788"/>
    <n v="1109164233600"/>
    <n v="12.68"/>
    <n v="0.71"/>
    <n v="934.66055555555499"/>
    <n v="747.46600000000001"/>
    <n v="688.58666666666602"/>
    <n v="847.03240000000005"/>
    <n v="8.1264265850668291"/>
    <n v="1.71"/>
    <n v="56.04"/>
    <n v="-193.32"/>
    <n v="-19.71"/>
    <n v="4960.17"/>
    <n v="28733319"/>
    <n v="14885134.289999999"/>
    <n v="2810497006"/>
    <n v="1440266.67"/>
    <n v="129384"/>
    <n v="13100000000000"/>
    <n v="2408925150"/>
    <n v="2379842856"/>
    <n v="895.01611500000001"/>
    <n v="0"/>
    <n v="0"/>
    <n v="0"/>
    <n v="0"/>
    <n v="0"/>
    <n v="0"/>
    <n v="0"/>
    <n v="0"/>
    <n v="0"/>
    <n v="0"/>
    <n v="239961254"/>
    <n v="0"/>
    <n v="0"/>
    <n v="0"/>
    <n v="0"/>
    <n v="0"/>
    <n v="0"/>
    <n v="29082294"/>
    <n v="89.37"/>
    <n v="11013.03"/>
    <n v="95408.55"/>
    <n v="76707.27"/>
    <n v="-5696.46"/>
    <n v="-13004.82"/>
    <n v="2500.1999999999998"/>
    <n v="-25767.45"/>
    <n v="-23267.25"/>
    <n v="2.0971000000000002"/>
    <n v="0"/>
    <n v="24312250.440000001"/>
    <n v="6147409733"/>
    <n v="2396454.39"/>
    <n v="6174118438"/>
    <n v="0"/>
    <n v="10313973"/>
    <n v="18112815"/>
    <s v="67.5"/>
    <s v="0.5940000000000002"/>
    <n v="1.42525331999999E+16"/>
    <n v="4827653999999990"/>
    <n v="4034300822999990"/>
    <n v="4852262017620000"/>
    <n v="1.192814991783E+16"/>
    <n v="2302841943315000"/>
    <n v="3984917437655990"/>
    <n v="1.03396636074599E+16"/>
    <n v="1.08E+16"/>
    <n v="1.00007999999999E+16"/>
    <n v="9255563.5500000007"/>
  </r>
  <r>
    <x v="384"/>
    <s v="MA"/>
    <x v="0"/>
    <n v="3.0617000000000001"/>
    <n v="204178327.54000002"/>
    <n v="2935744.71"/>
    <n v="387236434"/>
    <n v="49349850.579999998"/>
    <n v="101515404.3"/>
    <n v="9039053.7599999998"/>
    <n v="40753304"/>
    <n v="8234119"/>
    <n v="39522622"/>
    <n v="54990051"/>
    <n v="55386372"/>
    <n v="3891187"/>
    <n v="49614446"/>
    <n v="1176912"/>
    <n v="15985497"/>
    <n v="117014989"/>
    <n v="38563136"/>
    <n v="1176912"/>
    <n v="15985497"/>
    <n v="117014989"/>
    <n v="38563136"/>
    <n v="2857103"/>
    <n v="1.8191467405999999"/>
    <n v="139.81"/>
    <n v="16625676410"/>
    <n v="14153162462"/>
    <n v="284874691"/>
    <n v="315653151"/>
    <n v="788"/>
    <n v="1122563119900"/>
    <n v="13.15"/>
    <n v="0.99"/>
    <n v="942.20166666666603"/>
    <n v="749.47749999999996"/>
    <n v="689.86857142857104"/>
    <n v="850.99360000000001"/>
    <n v="8.2539303244820097"/>
    <n v="1.74"/>
    <n v="3.0299"/>
    <n v="-205.47"/>
    <n v="-17.55"/>
    <n v="5447.52"/>
    <n v="28733319"/>
    <n v="12025022.4"/>
    <n v="2975727337"/>
    <n v="861250.86"/>
    <n v="155763"/>
    <n v="13000000000000"/>
    <n v="2091649284"/>
    <n v="2032104051"/>
    <n v="895.01611500000001"/>
    <n v="0"/>
    <n v="0"/>
    <n v="0"/>
    <n v="0"/>
    <n v="0"/>
    <n v="0"/>
    <n v="0"/>
    <n v="0"/>
    <n v="0"/>
    <n v="0"/>
    <n v="486594.54"/>
    <n v="0"/>
    <n v="0"/>
    <n v="0"/>
    <n v="0"/>
    <n v="0"/>
    <n v="0"/>
    <n v="59545233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29335953.059999999"/>
    <n v="6294581117"/>
    <n v="2026089.99"/>
    <n v="6326040360"/>
    <n v="0"/>
    <n v="10402803"/>
    <n v="19545813"/>
    <s v="67.5"/>
    <s v="0.5940000000000002"/>
    <n v="1.42525331999999E+16"/>
    <n v="4.794174E+16"/>
    <s v="40063210.74"/>
    <s v="4818609309.42"/>
    <n v="1.18454226155099E+16"/>
    <s v="22868706566.43"/>
    <n v="3957280170183000"/>
    <n v="1.026795320127E+16"/>
    <n v="1.08E+16"/>
    <n v="1.00007999999999E+16"/>
    <n v="20733.759999999998"/>
  </r>
  <r>
    <x v="385"/>
    <s v="MA"/>
    <x v="1"/>
    <n v="3.0617000000000001"/>
    <n v="204178327.54000002"/>
    <n v="2935744.71"/>
    <n v="387236434"/>
    <n v="49349850.579999998"/>
    <n v="101515404.3"/>
    <n v="9039053.7599999998"/>
    <n v="40753304"/>
    <n v="8234119"/>
    <n v="39522622"/>
    <n v="54990051"/>
    <n v="55386372"/>
    <n v="3891187"/>
    <n v="49614446"/>
    <n v="1176912"/>
    <n v="15985497"/>
    <n v="117014989"/>
    <n v="38563136"/>
    <n v="1176912"/>
    <n v="15985497"/>
    <n v="117014989"/>
    <n v="38563136"/>
    <n v="2857103"/>
    <n v="1.8191467405999999"/>
    <n v="139.81"/>
    <n v="16625676410"/>
    <n v="14153162462"/>
    <n v="284874691"/>
    <n v="315653151"/>
    <n v="788"/>
    <n v="1122563119900"/>
    <n v="13.15"/>
    <n v="0.99"/>
    <n v="942.20166666666603"/>
    <n v="749.47749999999996"/>
    <n v="689.86857142857104"/>
    <n v="850.99360000000001"/>
    <n v="8.2539303244820097"/>
    <n v="1.74"/>
    <n v="3.0299"/>
    <n v="-205.47"/>
    <n v="-17.55"/>
    <n v="5447.52"/>
    <n v="28733319"/>
    <n v="12025022.4"/>
    <n v="2975727337"/>
    <n v="861250.86"/>
    <n v="155763"/>
    <n v="13000000000000"/>
    <n v="2091649284"/>
    <n v="2032104051"/>
    <n v="895.01611500000001"/>
    <n v="0"/>
    <n v="0"/>
    <n v="0"/>
    <n v="0"/>
    <n v="0"/>
    <n v="0"/>
    <n v="0"/>
    <n v="0"/>
    <n v="0"/>
    <n v="0"/>
    <n v="16410145.32"/>
    <n v="0"/>
    <n v="0"/>
    <n v="0"/>
    <n v="0"/>
    <n v="0"/>
    <n v="0"/>
    <n v="59545233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29335953.059999999"/>
    <n v="6294581117"/>
    <n v="2026089.99"/>
    <n v="6326040360"/>
    <n v="0"/>
    <n v="10402803"/>
    <n v="19545813"/>
    <s v="67.5"/>
    <s v="0.5940000000000002"/>
    <n v="1.42525331999999E+16"/>
    <n v="4.794174E+16"/>
    <s v="40063210.74"/>
    <s v="4818609309.42"/>
    <n v="1.18454226155099E+16"/>
    <s v="22868706566.43"/>
    <n v="3957280170183000"/>
    <n v="1.026795320127E+16"/>
    <n v="1.08E+16"/>
    <n v="1.00007999999999E+16"/>
    <n v="399103.24"/>
  </r>
  <r>
    <x v="386"/>
    <s v="MA"/>
    <x v="2"/>
    <n v="3.0617000000000001"/>
    <n v="204178327.54000002"/>
    <n v="2935744.71"/>
    <n v="387236434"/>
    <n v="49349850.579999998"/>
    <n v="101515404.3"/>
    <n v="9039053.7599999998"/>
    <n v="40753304"/>
    <n v="8234119"/>
    <n v="39522622"/>
    <n v="54990051"/>
    <n v="55386372"/>
    <n v="3891187"/>
    <n v="49614446"/>
    <n v="1176912"/>
    <n v="15985497"/>
    <n v="117014989"/>
    <n v="38563136"/>
    <n v="1176912"/>
    <n v="15985497"/>
    <n v="117014989"/>
    <n v="38563136"/>
    <n v="2857103"/>
    <n v="1.8191467405999999"/>
    <n v="139.81"/>
    <n v="16625676410"/>
    <n v="14153162462"/>
    <n v="284874691"/>
    <n v="315653151"/>
    <n v="788"/>
    <n v="1122563119900"/>
    <n v="13.15"/>
    <n v="0.99"/>
    <n v="942.20166666666603"/>
    <n v="749.47749999999996"/>
    <n v="689.86857142857104"/>
    <n v="850.99360000000001"/>
    <n v="8.2539303244820097"/>
    <n v="1.74"/>
    <n v="3.0299"/>
    <n v="-205.47"/>
    <n v="-17.55"/>
    <n v="5447.52"/>
    <n v="28733319"/>
    <n v="12025022.4"/>
    <n v="2975727337"/>
    <n v="861250.86"/>
    <n v="155763"/>
    <n v="13000000000000"/>
    <n v="2091649284"/>
    <n v="2032104051"/>
    <n v="895.01611500000001"/>
    <n v="0"/>
    <n v="0"/>
    <n v="0"/>
    <n v="0"/>
    <n v="0"/>
    <n v="0"/>
    <n v="0"/>
    <n v="0"/>
    <n v="0"/>
    <n v="0"/>
    <n v="1234765116"/>
    <n v="0"/>
    <n v="0"/>
    <n v="0"/>
    <n v="0"/>
    <n v="0"/>
    <n v="0"/>
    <n v="59545233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29335953.059999999"/>
    <n v="6294581117"/>
    <n v="2026089.99"/>
    <n v="6326040360"/>
    <n v="0"/>
    <n v="10402803"/>
    <n v="19545813"/>
    <s v="67.5"/>
    <s v="0.5940000000000002"/>
    <n v="1.42525331999999E+16"/>
    <n v="4.794174E+16"/>
    <s v="40063210.74"/>
    <s v="4818609309.42"/>
    <n v="1.18454226155099E+16"/>
    <s v="22868706566.43"/>
    <n v="3957280170183000"/>
    <n v="1.026795320127E+16"/>
    <n v="1.08E+16"/>
    <n v="1.00007999999999E+16"/>
    <n v="41071894.869999997"/>
  </r>
  <r>
    <x v="387"/>
    <s v="MA"/>
    <x v="3"/>
    <n v="3.0617000000000001"/>
    <n v="204178327.54000002"/>
    <n v="2935744.71"/>
    <n v="387236434"/>
    <n v="49349850.579999998"/>
    <n v="101515404.3"/>
    <n v="9039053.7599999998"/>
    <n v="40753304"/>
    <n v="8234119"/>
    <n v="39522622"/>
    <n v="54990051"/>
    <n v="55386372"/>
    <n v="3891187"/>
    <n v="49614446"/>
    <n v="1176912"/>
    <n v="15985497"/>
    <n v="117014989"/>
    <n v="38563136"/>
    <n v="1176912"/>
    <n v="15985497"/>
    <n v="117014989"/>
    <n v="38563136"/>
    <n v="2857103"/>
    <n v="1.8191467405999999"/>
    <n v="139.81"/>
    <n v="16625676410"/>
    <n v="14153162462"/>
    <n v="284874691"/>
    <n v="315653151"/>
    <n v="788"/>
    <n v="1122563119900"/>
    <n v="13.15"/>
    <n v="0.99"/>
    <n v="942.20166666666603"/>
    <n v="749.47749999999996"/>
    <n v="689.86857142857104"/>
    <n v="850.99360000000001"/>
    <n v="8.2539303244820097"/>
    <n v="1.74"/>
    <n v="3.0299"/>
    <n v="-205.47"/>
    <n v="-17.55"/>
    <n v="5447.52"/>
    <n v="28733319"/>
    <n v="12025022.4"/>
    <n v="2975727337"/>
    <n v="861250.86"/>
    <n v="155763"/>
    <n v="13000000000000"/>
    <n v="2091649284"/>
    <n v="2032104051"/>
    <n v="895.01611500000001"/>
    <n v="0"/>
    <n v="0"/>
    <n v="0"/>
    <n v="0"/>
    <n v="0"/>
    <n v="0"/>
    <n v="0"/>
    <n v="0"/>
    <n v="0"/>
    <n v="0"/>
    <n v="824401421.20000005"/>
    <n v="0"/>
    <n v="0"/>
    <n v="0"/>
    <n v="0"/>
    <n v="0"/>
    <n v="0"/>
    <n v="59545233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29335953.059999999"/>
    <n v="6294581117"/>
    <n v="2026089.99"/>
    <n v="6326040360"/>
    <n v="0"/>
    <n v="10402803"/>
    <n v="19545813"/>
    <s v="67.5"/>
    <s v="0.5940000000000002"/>
    <n v="1.42525331999999E+16"/>
    <n v="4.794174E+16"/>
    <s v="40063210.74"/>
    <s v="4818609309.42"/>
    <n v="1.18454226155099E+16"/>
    <s v="22868706566.43"/>
    <n v="3957280170183000"/>
    <n v="1.026795320127E+16"/>
    <n v="1.08E+16"/>
    <n v="1.00007999999999E+16"/>
    <n v="29369937.379999999"/>
  </r>
  <r>
    <x v="388"/>
    <s v="MA"/>
    <x v="4"/>
    <n v="3.0617000000000001"/>
    <n v="204178327.54000002"/>
    <n v="2935744.71"/>
    <n v="387236434"/>
    <n v="49349850.579999998"/>
    <n v="101515404.3"/>
    <n v="9039053.7599999998"/>
    <n v="40753304"/>
    <n v="8234119"/>
    <n v="39522622"/>
    <n v="54990051"/>
    <n v="55386372"/>
    <n v="3891187"/>
    <n v="49614446"/>
    <n v="1176912"/>
    <n v="15985497"/>
    <n v="117014989"/>
    <n v="38563136"/>
    <n v="1176912"/>
    <n v="15985497"/>
    <n v="117014989"/>
    <n v="38563136"/>
    <n v="2857103"/>
    <n v="1.8191467405999999"/>
    <n v="139.81"/>
    <n v="16625676410"/>
    <n v="14153162462"/>
    <n v="284874691"/>
    <n v="315653151"/>
    <n v="788"/>
    <n v="1122563119900"/>
    <n v="13.15"/>
    <n v="0.99"/>
    <n v="942.20166666666603"/>
    <n v="749.47749999999996"/>
    <n v="689.86857142857104"/>
    <n v="850.99360000000001"/>
    <n v="8.2539303244820097"/>
    <n v="1.74"/>
    <n v="3.0299"/>
    <n v="-205.47"/>
    <n v="-17.55"/>
    <n v="5447.52"/>
    <n v="28733319"/>
    <n v="12025022.4"/>
    <n v="2975727337"/>
    <n v="861250.86"/>
    <n v="155763"/>
    <n v="13000000000000"/>
    <n v="2091649284"/>
    <n v="2032104051"/>
    <n v="895.01611500000001"/>
    <n v="0"/>
    <n v="0"/>
    <n v="0"/>
    <n v="0"/>
    <n v="0"/>
    <n v="0"/>
    <n v="0"/>
    <n v="0"/>
    <n v="0"/>
    <n v="0"/>
    <n v="137976197.59999999"/>
    <n v="0"/>
    <n v="0"/>
    <n v="0"/>
    <n v="0"/>
    <n v="0"/>
    <n v="0"/>
    <n v="59545233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29335953.059999999"/>
    <n v="6294581117"/>
    <n v="2026089.99"/>
    <n v="6326040360"/>
    <n v="0"/>
    <n v="10402803"/>
    <n v="19545813"/>
    <s v="67.5"/>
    <s v="0.5940000000000002"/>
    <n v="1.42525331999999E+16"/>
    <n v="4.794174E+16"/>
    <s v="40063210.74"/>
    <s v="4818609309.42"/>
    <n v="1.18454226155099E+16"/>
    <s v="22868706566.43"/>
    <n v="3957280170183000"/>
    <n v="1.026795320127E+16"/>
    <n v="1.08E+16"/>
    <n v="1.00007999999999E+16"/>
    <n v="123028666"/>
  </r>
  <r>
    <x v="389"/>
    <s v="MA"/>
    <x v="5"/>
    <n v="3.0617000000000001"/>
    <n v="204178327.54000002"/>
    <n v="2935744.71"/>
    <n v="387236434"/>
    <n v="49349850.579999998"/>
    <n v="101515404.3"/>
    <n v="9039053.7599999998"/>
    <n v="40753304"/>
    <n v="8234119"/>
    <n v="39522622"/>
    <n v="54990051"/>
    <n v="55386372"/>
    <n v="3891187"/>
    <n v="49614446"/>
    <n v="1176912"/>
    <n v="15985497"/>
    <n v="117014989"/>
    <n v="38563136"/>
    <n v="1176912"/>
    <n v="15985497"/>
    <n v="117014989"/>
    <n v="38563136"/>
    <n v="2857103"/>
    <n v="1.8191467405999999"/>
    <n v="139.81"/>
    <n v="16625676410"/>
    <n v="14153162462"/>
    <n v="284874691"/>
    <n v="315653151"/>
    <n v="788"/>
    <n v="1122563119900"/>
    <n v="13.15"/>
    <n v="0.99"/>
    <n v="942.20166666666603"/>
    <n v="749.47749999999996"/>
    <n v="689.86857142857104"/>
    <n v="850.99360000000001"/>
    <n v="8.2539303244820097"/>
    <n v="1.74"/>
    <n v="3.0299"/>
    <n v="-205.47"/>
    <n v="-17.55"/>
    <n v="5447.52"/>
    <n v="28733319"/>
    <n v="12025022.4"/>
    <n v="2975727337"/>
    <n v="861250.86"/>
    <n v="155763"/>
    <n v="13000000000000"/>
    <n v="2091649284"/>
    <n v="2032104051"/>
    <n v="895.01611500000001"/>
    <n v="0"/>
    <n v="0"/>
    <n v="0"/>
    <n v="0"/>
    <n v="0"/>
    <n v="0"/>
    <n v="0"/>
    <n v="0"/>
    <n v="0"/>
    <n v="0"/>
    <n v="222895703.90000001"/>
    <n v="0"/>
    <n v="0"/>
    <n v="0"/>
    <n v="0"/>
    <n v="0"/>
    <n v="0"/>
    <n v="59545233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29335953.059999999"/>
    <n v="6294581117"/>
    <n v="2026089.99"/>
    <n v="6326040360"/>
    <n v="0"/>
    <n v="10402803"/>
    <n v="19545813"/>
    <s v="67.5"/>
    <s v="0.5940000000000002"/>
    <n v="1.42525331999999E+16"/>
    <n v="4.794174E+16"/>
    <s v="40063210.74"/>
    <s v="4818609309.42"/>
    <n v="1.18454226155099E+16"/>
    <s v="22868706566.43"/>
    <n v="3957280170183000"/>
    <n v="1.026795320127E+16"/>
    <n v="1.08E+16"/>
    <n v="1.00007999999999E+16"/>
    <n v="8589577.3699999992"/>
  </r>
  <r>
    <x v="390"/>
    <s v="MA"/>
    <x v="0"/>
    <n v="3.1116999999999999"/>
    <n v="202961383.36999997"/>
    <n v="2501135.94"/>
    <n v="442114020"/>
    <n v="56066094.149999999"/>
    <n v="146094187.69"/>
    <n v="9425402.4699999988"/>
    <n v="27371280"/>
    <n v="8744092"/>
    <n v="36240566"/>
    <n v="55962659"/>
    <n v="64008213"/>
    <n v="3444727"/>
    <n v="55249531"/>
    <n v="1170005"/>
    <n v="14415448"/>
    <n v="161407664"/>
    <n v="38969979"/>
    <n v="1170005"/>
    <n v="14415448"/>
    <n v="161407664"/>
    <n v="38969979"/>
    <n v="2501136"/>
    <n v="2.8484006100000001"/>
    <n v="138.53"/>
    <n v="18746127441"/>
    <n v="15239765263"/>
    <n v="338112742"/>
    <n v="323681148"/>
    <n v="788"/>
    <n v="1147184215600"/>
    <n v="13.58"/>
    <n v="0.77"/>
    <n v="945.21500000000003"/>
    <n v="753.34649999999999"/>
    <n v="693.66047619047595"/>
    <n v="854.57640000000004"/>
    <n v="8.4349906200680902"/>
    <n v="1.79"/>
    <n v="6.43"/>
    <n v="-211.41"/>
    <n v="-20.79"/>
    <n v="5365.17"/>
    <n v="28733319"/>
    <n v="10491502.59"/>
    <n v="3251896040"/>
    <n v="737340.3"/>
    <n v="222750"/>
    <n v="13100000000000"/>
    <n v="2674627776"/>
    <n v="2631663945"/>
    <n v="895.01611500000001"/>
    <n v="0"/>
    <n v="0"/>
    <n v="0"/>
    <n v="0"/>
    <n v="0"/>
    <n v="0"/>
    <n v="0"/>
    <n v="0"/>
    <n v="0"/>
    <n v="0"/>
    <n v="416586.51"/>
    <n v="0"/>
    <n v="0"/>
    <n v="0"/>
    <n v="0"/>
    <n v="0"/>
    <n v="0"/>
    <n v="42963831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14963161.32"/>
    <n v="7492644050"/>
    <n v="1148218.47"/>
    <n v="7508831030"/>
    <n v="0"/>
    <n v="10455372"/>
    <n v="24028785"/>
    <s v="67.5"/>
    <s v="0.5940000000000002"/>
    <n v="1.42525331999999E+16"/>
    <n v="4827977999999990"/>
    <n v="4034573577000000"/>
    <n v="4852590078959990"/>
    <s v="11928956379.75"/>
    <n v="2.302997638383E+16"/>
    <n v="3985186857830990"/>
    <n v="1.034036267202E+16"/>
    <n v="1.08E+16"/>
    <n v="1.00007999999999E+16"/>
    <n v="17750.73"/>
  </r>
  <r>
    <x v="391"/>
    <s v="MA"/>
    <x v="1"/>
    <n v="3.1116999999999999"/>
    <n v="202961383.36999997"/>
    <n v="2501135.94"/>
    <n v="442114020"/>
    <n v="56066094.149999999"/>
    <n v="146094187.69"/>
    <n v="9425402.4699999988"/>
    <n v="27371280"/>
    <n v="8744092"/>
    <n v="36240566"/>
    <n v="55962659"/>
    <n v="64008213"/>
    <n v="3444727"/>
    <n v="55249531"/>
    <n v="1170005"/>
    <n v="14415448"/>
    <n v="161407664"/>
    <n v="38969979"/>
    <n v="1170005"/>
    <n v="14415448"/>
    <n v="161407664"/>
    <n v="38969979"/>
    <n v="2501136"/>
    <n v="2.8484006100000001"/>
    <n v="138.53"/>
    <n v="18746127441"/>
    <n v="15239765263"/>
    <n v="338112742"/>
    <n v="323681148"/>
    <n v="788"/>
    <n v="1147184215600"/>
    <n v="13.58"/>
    <n v="0.77"/>
    <n v="945.21500000000003"/>
    <n v="753.34649999999999"/>
    <n v="693.66047619047595"/>
    <n v="854.57640000000004"/>
    <n v="8.4349906200680902"/>
    <n v="1.79"/>
    <n v="6.43"/>
    <n v="-211.41"/>
    <n v="-20.79"/>
    <n v="5365.17"/>
    <n v="28733319"/>
    <n v="10491502.59"/>
    <n v="3251896040"/>
    <n v="737340.3"/>
    <n v="222750"/>
    <n v="13100000000000"/>
    <n v="2674627776"/>
    <n v="2631663945"/>
    <n v="895.01611500000001"/>
    <n v="0"/>
    <n v="0"/>
    <n v="0"/>
    <n v="0"/>
    <n v="0"/>
    <n v="0"/>
    <n v="0"/>
    <n v="0"/>
    <n v="0"/>
    <n v="0"/>
    <n v="16448636.789999999"/>
    <n v="0"/>
    <n v="0"/>
    <n v="0"/>
    <n v="0"/>
    <n v="0"/>
    <n v="0"/>
    <n v="42963831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14963161.32"/>
    <n v="7492644050"/>
    <n v="1148218.47"/>
    <n v="7508831030"/>
    <n v="0"/>
    <n v="10455372"/>
    <n v="24028785"/>
    <s v="67.5"/>
    <s v="0.5940000000000002"/>
    <n v="1.42525331999999E+16"/>
    <n v="4827977999999990"/>
    <n v="4034573577000000"/>
    <n v="4852590078959990"/>
    <s v="11928956379.75"/>
    <n v="2.302997638383E+16"/>
    <n v="3985186857830990"/>
    <n v="1.034036267202E+16"/>
    <n v="1.08E+16"/>
    <n v="1.00007999999999E+16"/>
    <n v="400039.37"/>
  </r>
  <r>
    <x v="392"/>
    <s v="MA"/>
    <x v="2"/>
    <n v="3.1116999999999999"/>
    <n v="202961383.36999997"/>
    <n v="2501135.94"/>
    <n v="442114020"/>
    <n v="56066094.149999999"/>
    <n v="146094187.69"/>
    <n v="9425402.4699999988"/>
    <n v="27371280"/>
    <n v="8744092"/>
    <n v="36240566"/>
    <n v="55962659"/>
    <n v="64008213"/>
    <n v="3444727"/>
    <n v="55249531"/>
    <n v="1170005"/>
    <n v="14415448"/>
    <n v="161407664"/>
    <n v="38969979"/>
    <n v="1170005"/>
    <n v="14415448"/>
    <n v="161407664"/>
    <n v="38969979"/>
    <n v="2501136"/>
    <n v="2.8484006100000001"/>
    <n v="138.53"/>
    <n v="18746127441"/>
    <n v="15239765263"/>
    <n v="338112742"/>
    <n v="323681148"/>
    <n v="788"/>
    <n v="1147184215600"/>
    <n v="13.58"/>
    <n v="0.77"/>
    <n v="945.21500000000003"/>
    <n v="753.34649999999999"/>
    <n v="693.66047619047595"/>
    <n v="854.57640000000004"/>
    <n v="8.4349906200680902"/>
    <n v="1.79"/>
    <n v="6.43"/>
    <n v="-211.41"/>
    <n v="-20.79"/>
    <n v="5365.17"/>
    <n v="28733319"/>
    <n v="10491502.59"/>
    <n v="3251896040"/>
    <n v="737340.3"/>
    <n v="222750"/>
    <n v="13100000000000"/>
    <n v="2674627776"/>
    <n v="2631663945"/>
    <n v="895.01611500000001"/>
    <n v="0"/>
    <n v="0"/>
    <n v="0"/>
    <n v="0"/>
    <n v="0"/>
    <n v="0"/>
    <n v="0"/>
    <n v="0"/>
    <n v="0"/>
    <n v="0"/>
    <n v="1074370829"/>
    <n v="0"/>
    <n v="0"/>
    <n v="0"/>
    <n v="0"/>
    <n v="0"/>
    <n v="0"/>
    <n v="42963831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14963161.32"/>
    <n v="7492644050"/>
    <n v="1148218.47"/>
    <n v="7508831030"/>
    <n v="0"/>
    <n v="10455372"/>
    <n v="24028785"/>
    <s v="67.5"/>
    <s v="0.5940000000000002"/>
    <n v="1.42525331999999E+16"/>
    <n v="4827977999999990"/>
    <n v="4034573577000000"/>
    <n v="4852590078959990"/>
    <s v="11928956379.75"/>
    <n v="2.302997638383E+16"/>
    <n v="3985186857830990"/>
    <n v="1.034036267202E+16"/>
    <n v="1.08E+16"/>
    <n v="1.00007999999999E+16"/>
    <n v="36856621.880000003"/>
  </r>
  <r>
    <x v="393"/>
    <s v="MA"/>
    <x v="3"/>
    <n v="3.1116999999999999"/>
    <n v="202961383.36999997"/>
    <n v="2501135.94"/>
    <n v="442114020"/>
    <n v="56066094.149999999"/>
    <n v="146094187.69"/>
    <n v="9425402.4699999988"/>
    <n v="27371280"/>
    <n v="8744092"/>
    <n v="36240566"/>
    <n v="55962659"/>
    <n v="64008213"/>
    <n v="3444727"/>
    <n v="55249531"/>
    <n v="1170005"/>
    <n v="14415448"/>
    <n v="161407664"/>
    <n v="38969979"/>
    <n v="1170005"/>
    <n v="14415448"/>
    <n v="161407664"/>
    <n v="38969979"/>
    <n v="2501136"/>
    <n v="2.8484006100000001"/>
    <n v="138.53"/>
    <n v="18746127441"/>
    <n v="15239765263"/>
    <n v="338112742"/>
    <n v="323681148"/>
    <n v="788"/>
    <n v="1147184215600"/>
    <n v="13.58"/>
    <n v="0.77"/>
    <n v="945.21500000000003"/>
    <n v="753.34649999999999"/>
    <n v="693.66047619047595"/>
    <n v="854.57640000000004"/>
    <n v="8.4349906200680902"/>
    <n v="1.79"/>
    <n v="6.43"/>
    <n v="-211.41"/>
    <n v="-20.79"/>
    <n v="5365.17"/>
    <n v="28733319"/>
    <n v="10491502.59"/>
    <n v="3251896040"/>
    <n v="737340.3"/>
    <n v="222750"/>
    <n v="13100000000000"/>
    <n v="2674627776"/>
    <n v="2631663945"/>
    <n v="895.01611500000001"/>
    <n v="0"/>
    <n v="0"/>
    <n v="0"/>
    <n v="0"/>
    <n v="0"/>
    <n v="0"/>
    <n v="0"/>
    <n v="0"/>
    <n v="0"/>
    <n v="0"/>
    <n v="1006085081"/>
    <n v="0"/>
    <n v="0"/>
    <n v="0"/>
    <n v="0"/>
    <n v="0"/>
    <n v="0"/>
    <n v="42963831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14963161.32"/>
    <n v="7492644050"/>
    <n v="1148218.47"/>
    <n v="7508831030"/>
    <n v="0"/>
    <n v="10455372"/>
    <n v="24028785"/>
    <s v="67.5"/>
    <s v="0.5940000000000002"/>
    <n v="1.42525331999999E+16"/>
    <n v="4827977999999990"/>
    <n v="4034573577000000"/>
    <n v="4852590078959990"/>
    <s v="11928956379.75"/>
    <n v="2.302997638383E+16"/>
    <n v="3985186857830990"/>
    <n v="1.034036267202E+16"/>
    <n v="1.08E+16"/>
    <n v="1.00007999999999E+16"/>
    <n v="35843297.329999998"/>
  </r>
  <r>
    <x v="394"/>
    <s v="MA"/>
    <x v="4"/>
    <n v="3.1116999999999999"/>
    <n v="202961383.36999997"/>
    <n v="2501135.94"/>
    <n v="442114020"/>
    <n v="56066094.149999999"/>
    <n v="146094187.69"/>
    <n v="9425402.4699999988"/>
    <n v="27371280"/>
    <n v="8744092"/>
    <n v="36240566"/>
    <n v="55962659"/>
    <n v="64008213"/>
    <n v="3444727"/>
    <n v="55249531"/>
    <n v="1170005"/>
    <n v="14415448"/>
    <n v="161407664"/>
    <n v="38969979"/>
    <n v="1170005"/>
    <n v="14415448"/>
    <n v="161407664"/>
    <n v="38969979"/>
    <n v="2501136"/>
    <n v="2.8484006100000001"/>
    <n v="138.53"/>
    <n v="18746127441"/>
    <n v="15239765263"/>
    <n v="338112742"/>
    <n v="323681148"/>
    <n v="788"/>
    <n v="1147184215600"/>
    <n v="13.58"/>
    <n v="0.77"/>
    <n v="945.21500000000003"/>
    <n v="753.34649999999999"/>
    <n v="693.66047619047595"/>
    <n v="854.57640000000004"/>
    <n v="8.4349906200680902"/>
    <n v="1.79"/>
    <n v="6.43"/>
    <n v="-211.41"/>
    <n v="-20.79"/>
    <n v="5365.17"/>
    <n v="28733319"/>
    <n v="10491502.59"/>
    <n v="3251896040"/>
    <n v="737340.3"/>
    <n v="222750"/>
    <n v="13100000000000"/>
    <n v="2674627776"/>
    <n v="2631663945"/>
    <n v="895.01611500000001"/>
    <n v="0"/>
    <n v="0"/>
    <n v="0"/>
    <n v="0"/>
    <n v="0"/>
    <n v="0"/>
    <n v="0"/>
    <n v="0"/>
    <n v="0"/>
    <n v="0"/>
    <n v="137443520.80000001"/>
    <n v="0"/>
    <n v="0"/>
    <n v="0"/>
    <n v="0"/>
    <n v="0"/>
    <n v="0"/>
    <n v="42963831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14963161.32"/>
    <n v="7492644050"/>
    <n v="1148218.47"/>
    <n v="7508831030"/>
    <n v="0"/>
    <n v="10455372"/>
    <n v="24028785"/>
    <s v="67.5"/>
    <s v="0.5940000000000002"/>
    <n v="1.42525331999999E+16"/>
    <n v="4827977999999990"/>
    <n v="4034573577000000"/>
    <n v="4852590078959990"/>
    <s v="11928956379.75"/>
    <n v="2.302997638383E+16"/>
    <n v="3985186857830990"/>
    <n v="1.034036267202E+16"/>
    <n v="1.08E+16"/>
    <n v="1.00007999999999E+16"/>
    <n v="130793937.3"/>
  </r>
  <r>
    <x v="395"/>
    <s v="MA"/>
    <x v="5"/>
    <n v="3.1116999999999999"/>
    <n v="202961383.36999997"/>
    <n v="2501135.94"/>
    <n v="442114020"/>
    <n v="56066094.149999999"/>
    <n v="146094187.69"/>
    <n v="9425402.4699999988"/>
    <n v="27371280"/>
    <n v="8744092"/>
    <n v="36240566"/>
    <n v="55962659"/>
    <n v="64008213"/>
    <n v="3444727"/>
    <n v="55249531"/>
    <n v="1170005"/>
    <n v="14415448"/>
    <n v="161407664"/>
    <n v="38969979"/>
    <n v="1170005"/>
    <n v="14415448"/>
    <n v="161407664"/>
    <n v="38969979"/>
    <n v="2501136"/>
    <n v="2.8484006100000001"/>
    <n v="138.53"/>
    <n v="18746127441"/>
    <n v="15239765263"/>
    <n v="338112742"/>
    <n v="323681148"/>
    <n v="788"/>
    <n v="1147184215600"/>
    <n v="13.58"/>
    <n v="0.77"/>
    <n v="945.21500000000003"/>
    <n v="753.34649999999999"/>
    <n v="693.66047619047595"/>
    <n v="854.57640000000004"/>
    <n v="8.4349906200680902"/>
    <n v="1.79"/>
    <n v="6.43"/>
    <n v="-211.41"/>
    <n v="-20.79"/>
    <n v="5365.17"/>
    <n v="28733319"/>
    <n v="10491502.59"/>
    <n v="3251896040"/>
    <n v="737340.3"/>
    <n v="222750"/>
    <n v="13100000000000"/>
    <n v="2674627776"/>
    <n v="2631663945"/>
    <n v="895.01611500000001"/>
    <n v="0"/>
    <n v="0"/>
    <n v="0"/>
    <n v="0"/>
    <n v="0"/>
    <n v="0"/>
    <n v="0"/>
    <n v="0"/>
    <n v="0"/>
    <n v="0"/>
    <n v="169135649.90000001"/>
    <n v="0"/>
    <n v="0"/>
    <n v="0"/>
    <n v="0"/>
    <n v="0"/>
    <n v="0"/>
    <n v="42963831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14963161.32"/>
    <n v="7492644050"/>
    <n v="1148218.47"/>
    <n v="7508831030"/>
    <n v="0"/>
    <n v="10455372"/>
    <n v="24028785"/>
    <s v="67.5"/>
    <s v="0.5940000000000002"/>
    <n v="1.42525331999999E+16"/>
    <n v="4827977999999990"/>
    <n v="4034573577000000"/>
    <n v="4852590078959990"/>
    <s v="11928956379.75"/>
    <n v="2.302997638383E+16"/>
    <n v="3985186857830990"/>
    <n v="1.034036267202E+16"/>
    <n v="1.08E+16"/>
    <n v="1.00007999999999E+16"/>
    <n v="6509364.1100000003"/>
  </r>
  <r>
    <x v="396"/>
    <s v="MA"/>
    <x v="0"/>
    <n v="3.2231000000000001"/>
    <n v="212889277.59999999"/>
    <n v="1907261.55"/>
    <n v="390345304"/>
    <n v="54266511.859999999"/>
    <n v="92353330.00999999"/>
    <n v="9865569.2399999984"/>
    <n v="21941951"/>
    <n v="10387717"/>
    <n v="37225155"/>
    <n v="58531341"/>
    <n v="61855950"/>
    <n v="4210315"/>
    <n v="54078868"/>
    <n v="1546766"/>
    <n v="14742160"/>
    <n v="104142933"/>
    <n v="41716837"/>
    <n v="1546766"/>
    <n v="14742160"/>
    <n v="104142933"/>
    <n v="41716837"/>
    <n v="1907262"/>
    <n v="0.84183458"/>
    <n v="143.13"/>
    <n v="18334876601"/>
    <n v="16286388117"/>
    <n v="362947045"/>
    <n v="193308886"/>
    <n v="788"/>
    <n v="1186913021200"/>
    <n v="13.69"/>
    <n v="0.57999999999999996"/>
    <n v="949.41111111111104"/>
    <n v="753.85149999999999"/>
    <n v="691.82190476190397"/>
    <n v="856.12959999999998"/>
    <n v="8.6758488212054292"/>
    <n v="1.62"/>
    <n v="9.34"/>
    <n v="-228.96"/>
    <n v="-23.22"/>
    <n v="5066.28"/>
    <n v="28733319"/>
    <n v="18466097.039999999"/>
    <n v="2942135027"/>
    <n v="3497346.45"/>
    <n v="184464"/>
    <n v="13600000000000"/>
    <n v="3725031888"/>
    <n v="3627463689"/>
    <n v="895.01611500000001"/>
    <n v="0"/>
    <n v="0"/>
    <n v="0"/>
    <n v="0"/>
    <n v="0"/>
    <n v="0"/>
    <n v="0"/>
    <n v="0"/>
    <n v="0"/>
    <n v="0"/>
    <n v="1975952.34"/>
    <n v="0"/>
    <n v="0"/>
    <n v="0"/>
    <n v="0"/>
    <n v="0"/>
    <n v="0"/>
    <n v="97568199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31557968.550000001"/>
    <n v="6258246470"/>
    <n v="1056861"/>
    <n v="6290861299"/>
    <n v="0"/>
    <n v="11937078"/>
    <n v="20913309"/>
    <s v="67.5"/>
    <s v="0.5940000000000002"/>
    <n v="1.42525331999999E+16"/>
    <s v="49830.39"/>
    <s v="41641357.5"/>
    <s v="5008421192.67"/>
    <n v="1.23120306822599E+16"/>
    <n v="2376953748701990"/>
    <n v="4113163071944990"/>
    <n v="1.067242250115E+16"/>
    <n v="1.08E+16"/>
    <n v="1.00007999999999E+16"/>
    <n v="84195.21"/>
  </r>
  <r>
    <x v="397"/>
    <s v="MA"/>
    <x v="1"/>
    <n v="3.2231000000000001"/>
    <n v="212889277.59999999"/>
    <n v="1907261.55"/>
    <n v="390345304"/>
    <n v="54266511.859999999"/>
    <n v="92353330.00999999"/>
    <n v="9865569.2399999984"/>
    <n v="21941951"/>
    <n v="10387717"/>
    <n v="37225155"/>
    <n v="58531341"/>
    <n v="61855950"/>
    <n v="4210315"/>
    <n v="54078868"/>
    <n v="1546766"/>
    <n v="14742160"/>
    <n v="104142933"/>
    <n v="41716837"/>
    <n v="1546766"/>
    <n v="14742160"/>
    <n v="104142933"/>
    <n v="41716837"/>
    <n v="1907262"/>
    <n v="0.84183458"/>
    <n v="143.13"/>
    <n v="18334876601"/>
    <n v="16286388117"/>
    <n v="362947045"/>
    <n v="193308886"/>
    <n v="788"/>
    <n v="1186913021200"/>
    <n v="13.69"/>
    <n v="0.57999999999999996"/>
    <n v="949.41111111111104"/>
    <n v="753.85149999999999"/>
    <n v="691.82190476190397"/>
    <n v="856.12959999999998"/>
    <n v="8.6758488212054292"/>
    <n v="1.62"/>
    <n v="9.34"/>
    <n v="-228.96"/>
    <n v="-23.22"/>
    <n v="5066.28"/>
    <n v="28733319"/>
    <n v="18466097.039999999"/>
    <n v="2942135027"/>
    <n v="3497346.45"/>
    <n v="184464"/>
    <n v="13600000000000"/>
    <n v="3725031888"/>
    <n v="3627463689"/>
    <n v="895.01611500000001"/>
    <n v="0"/>
    <n v="0"/>
    <n v="0"/>
    <n v="0"/>
    <n v="0"/>
    <n v="0"/>
    <n v="0"/>
    <n v="0"/>
    <n v="0"/>
    <n v="0"/>
    <n v="18701380.710000001"/>
    <n v="0"/>
    <n v="0"/>
    <n v="0"/>
    <n v="0"/>
    <n v="0"/>
    <n v="0"/>
    <n v="97568199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31557968.550000001"/>
    <n v="6258246470"/>
    <n v="1056861"/>
    <n v="6290861299"/>
    <n v="0"/>
    <n v="11937078"/>
    <n v="20913309"/>
    <s v="67.5"/>
    <s v="0.5940000000000002"/>
    <n v="1.42525331999999E+16"/>
    <s v="49830.39"/>
    <s v="41641357.5"/>
    <s v="5008421192.67"/>
    <n v="1.23120306822599E+16"/>
    <n v="2376953748701990"/>
    <n v="4113163071944990"/>
    <n v="1.067242250115E+16"/>
    <n v="1.08E+16"/>
    <n v="1.00007999999999E+16"/>
    <n v="454827.27"/>
  </r>
  <r>
    <x v="398"/>
    <s v="MA"/>
    <x v="2"/>
    <n v="3.2231000000000001"/>
    <n v="212889277.59999999"/>
    <n v="1907261.55"/>
    <n v="390345304"/>
    <n v="54266511.859999999"/>
    <n v="92353330.00999999"/>
    <n v="9865569.2399999984"/>
    <n v="21941951"/>
    <n v="10387717"/>
    <n v="37225155"/>
    <n v="58531341"/>
    <n v="61855950"/>
    <n v="4210315"/>
    <n v="54078868"/>
    <n v="1546766"/>
    <n v="14742160"/>
    <n v="104142933"/>
    <n v="41716837"/>
    <n v="1546766"/>
    <n v="14742160"/>
    <n v="104142933"/>
    <n v="41716837"/>
    <n v="1907262"/>
    <n v="0.84183458"/>
    <n v="143.13"/>
    <n v="18334876601"/>
    <n v="16286388117"/>
    <n v="362947045"/>
    <n v="193308886"/>
    <n v="788"/>
    <n v="1186913021200"/>
    <n v="13.69"/>
    <n v="0.57999999999999996"/>
    <n v="949.41111111111104"/>
    <n v="753.85149999999999"/>
    <n v="691.82190476190397"/>
    <n v="856.12959999999998"/>
    <n v="8.6758488212054292"/>
    <n v="1.62"/>
    <n v="9.34"/>
    <n v="-228.96"/>
    <n v="-23.22"/>
    <n v="5066.28"/>
    <n v="28733319"/>
    <n v="18466097.039999999"/>
    <n v="2942135027"/>
    <n v="3497346.45"/>
    <n v="184464"/>
    <n v="13600000000000"/>
    <n v="3725031888"/>
    <n v="3627463689"/>
    <n v="895.01611500000001"/>
    <n v="0"/>
    <n v="0"/>
    <n v="0"/>
    <n v="0"/>
    <n v="0"/>
    <n v="0"/>
    <n v="0"/>
    <n v="0"/>
    <n v="0"/>
    <n v="0"/>
    <n v="941113353.79999995"/>
    <n v="0"/>
    <n v="0"/>
    <n v="0"/>
    <n v="0"/>
    <n v="0"/>
    <n v="0"/>
    <n v="97568199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31557968.550000001"/>
    <n v="6258246470"/>
    <n v="1056861"/>
    <n v="6290861299"/>
    <n v="0"/>
    <n v="11937078"/>
    <n v="20913309"/>
    <s v="67.5"/>
    <s v="0.5940000000000002"/>
    <n v="1.42525331999999E+16"/>
    <s v="49830.39"/>
    <s v="41641357.5"/>
    <s v="5008421192.67"/>
    <n v="1.23120306822599E+16"/>
    <n v="2376953748701990"/>
    <n v="4113163071944990"/>
    <n v="1.067242250115E+16"/>
    <n v="1.08E+16"/>
    <n v="1.00007999999999E+16"/>
    <n v="27291172.98"/>
  </r>
  <r>
    <x v="399"/>
    <s v="MA"/>
    <x v="3"/>
    <n v="3.2231000000000001"/>
    <n v="212889277.59999999"/>
    <n v="1907261.55"/>
    <n v="390345304"/>
    <n v="54266511.859999999"/>
    <n v="92353330.00999999"/>
    <n v="9865569.2399999984"/>
    <n v="21941951"/>
    <n v="10387717"/>
    <n v="37225155"/>
    <n v="58531341"/>
    <n v="61855950"/>
    <n v="4210315"/>
    <n v="54078868"/>
    <n v="1546766"/>
    <n v="14742160"/>
    <n v="104142933"/>
    <n v="41716837"/>
    <n v="1546766"/>
    <n v="14742160"/>
    <n v="104142933"/>
    <n v="41716837"/>
    <n v="1907262"/>
    <n v="0.84183458"/>
    <n v="143.13"/>
    <n v="18334876601"/>
    <n v="16286388117"/>
    <n v="362947045"/>
    <n v="193308886"/>
    <n v="788"/>
    <n v="1186913021200"/>
    <n v="13.69"/>
    <n v="0.57999999999999996"/>
    <n v="949.41111111111104"/>
    <n v="753.85149999999999"/>
    <n v="691.82190476190397"/>
    <n v="856.12959999999998"/>
    <n v="8.6758488212054292"/>
    <n v="1.62"/>
    <n v="9.34"/>
    <n v="-228.96"/>
    <n v="-23.22"/>
    <n v="5066.28"/>
    <n v="28733319"/>
    <n v="18466097.039999999"/>
    <n v="2942135027"/>
    <n v="3497346.45"/>
    <n v="184464"/>
    <n v="13600000000000"/>
    <n v="3725031888"/>
    <n v="3627463689"/>
    <n v="895.01611500000001"/>
    <n v="0"/>
    <n v="0"/>
    <n v="0"/>
    <n v="0"/>
    <n v="0"/>
    <n v="0"/>
    <n v="0"/>
    <n v="0"/>
    <n v="0"/>
    <n v="0"/>
    <n v="849403941.20000005"/>
    <n v="0"/>
    <n v="0"/>
    <n v="0"/>
    <n v="0"/>
    <n v="0"/>
    <n v="0"/>
    <n v="97568199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31557968.550000001"/>
    <n v="6258246470"/>
    <n v="1056861"/>
    <n v="6290861299"/>
    <n v="0"/>
    <n v="11937078"/>
    <n v="20913309"/>
    <s v="67.5"/>
    <s v="0.5940000000000002"/>
    <n v="1.42525331999999E+16"/>
    <s v="49830.39"/>
    <s v="41641357.5"/>
    <s v="5008421192.67"/>
    <n v="1.23120306822599E+16"/>
    <n v="2376953748701990"/>
    <n v="4113163071944990"/>
    <n v="1.067242250115E+16"/>
    <n v="1.08E+16"/>
    <n v="1.00007999999999E+16"/>
    <n v="30261272.210000001"/>
  </r>
  <r>
    <x v="400"/>
    <s v="MA"/>
    <x v="4"/>
    <n v="3.2231000000000001"/>
    <n v="212889277.59999999"/>
    <n v="1907261.55"/>
    <n v="390345304"/>
    <n v="54266511.859999999"/>
    <n v="92353330.00999999"/>
    <n v="9865569.2399999984"/>
    <n v="21941951"/>
    <n v="10387717"/>
    <n v="37225155"/>
    <n v="58531341"/>
    <n v="61855950"/>
    <n v="4210315"/>
    <n v="54078868"/>
    <n v="1546766"/>
    <n v="14742160"/>
    <n v="104142933"/>
    <n v="41716837"/>
    <n v="1546766"/>
    <n v="14742160"/>
    <n v="104142933"/>
    <n v="41716837"/>
    <n v="1907262"/>
    <n v="0.84183458"/>
    <n v="143.13"/>
    <n v="18334876601"/>
    <n v="16286388117"/>
    <n v="362947045"/>
    <n v="193308886"/>
    <n v="788"/>
    <n v="1186913021200"/>
    <n v="13.69"/>
    <n v="0.57999999999999996"/>
    <n v="949.41111111111104"/>
    <n v="753.85149999999999"/>
    <n v="691.82190476190397"/>
    <n v="856.12959999999998"/>
    <n v="8.6758488212054292"/>
    <n v="1.62"/>
    <n v="9.34"/>
    <n v="-228.96"/>
    <n v="-23.22"/>
    <n v="5066.28"/>
    <n v="28733319"/>
    <n v="18466097.039999999"/>
    <n v="2942135027"/>
    <n v="3497346.45"/>
    <n v="184464"/>
    <n v="13600000000000"/>
    <n v="3725031888"/>
    <n v="3627463689"/>
    <n v="895.01611500000001"/>
    <n v="0"/>
    <n v="0"/>
    <n v="0"/>
    <n v="0"/>
    <n v="0"/>
    <n v="0"/>
    <n v="0"/>
    <n v="0"/>
    <n v="0"/>
    <n v="0"/>
    <n v="116808677.90000001"/>
    <n v="0"/>
    <n v="0"/>
    <n v="0"/>
    <n v="0"/>
    <n v="0"/>
    <n v="0"/>
    <n v="97568199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31557968.550000001"/>
    <n v="6258246470"/>
    <n v="1056861"/>
    <n v="6290861299"/>
    <n v="0"/>
    <n v="11937078"/>
    <n v="20913309"/>
    <s v="67.5"/>
    <s v="0.5940000000000002"/>
    <n v="1.42525331999999E+16"/>
    <s v="49830.39"/>
    <s v="41641357.5"/>
    <s v="5008421192.67"/>
    <n v="1.23120306822599E+16"/>
    <n v="2376953748701990"/>
    <n v="4113163071944990"/>
    <n v="1.067242250115E+16"/>
    <n v="1.08E+16"/>
    <n v="1.00007999999999E+16"/>
    <n v="110880699.40000001"/>
  </r>
  <r>
    <x v="401"/>
    <s v="MA"/>
    <x v="5"/>
    <n v="3.2231000000000001"/>
    <n v="212889277.59999999"/>
    <n v="1907261.55"/>
    <n v="390345304"/>
    <n v="54266511.859999999"/>
    <n v="92353330.00999999"/>
    <n v="9865569.2399999984"/>
    <n v="21941951"/>
    <n v="10387717"/>
    <n v="37225155"/>
    <n v="58531341"/>
    <n v="61855950"/>
    <n v="4210315"/>
    <n v="54078868"/>
    <n v="1546766"/>
    <n v="14742160"/>
    <n v="104142933"/>
    <n v="41716837"/>
    <n v="1546766"/>
    <n v="14742160"/>
    <n v="104142933"/>
    <n v="41716837"/>
    <n v="1907262"/>
    <n v="0.84183458"/>
    <n v="143.13"/>
    <n v="18334876601"/>
    <n v="16286388117"/>
    <n v="362947045"/>
    <n v="193308886"/>
    <n v="788"/>
    <n v="1186913021200"/>
    <n v="13.69"/>
    <n v="0.57999999999999996"/>
    <n v="949.41111111111104"/>
    <n v="753.85149999999999"/>
    <n v="691.82190476190397"/>
    <n v="856.12959999999998"/>
    <n v="8.6758488212054292"/>
    <n v="1.62"/>
    <n v="9.34"/>
    <n v="-228.96"/>
    <n v="-23.22"/>
    <n v="5066.28"/>
    <n v="28733319"/>
    <n v="18466097.039999999"/>
    <n v="2942135027"/>
    <n v="3497346.45"/>
    <n v="184464"/>
    <n v="13600000000000"/>
    <n v="3725031888"/>
    <n v="3627463689"/>
    <n v="895.01611500000001"/>
    <n v="0"/>
    <n v="0"/>
    <n v="0"/>
    <n v="0"/>
    <n v="0"/>
    <n v="0"/>
    <n v="0"/>
    <n v="0"/>
    <n v="0"/>
    <n v="0"/>
    <n v="116366049.09999999"/>
    <n v="0"/>
    <n v="0"/>
    <n v="0"/>
    <n v="0"/>
    <n v="0"/>
    <n v="0"/>
    <n v="97568199"/>
    <n v="89.1"/>
    <n v="4979.6099999999997"/>
    <n v="129144.51"/>
    <n v="103230.45"/>
    <n v="-7521.12"/>
    <n v="-18392.939999999999"/>
    <n v="2768.58"/>
    <n v="18775.259999999998"/>
    <n v="21543.57"/>
    <n v="2.0971000000000002"/>
    <n v="0"/>
    <n v="31557968.550000001"/>
    <n v="6258246470"/>
    <n v="1056861"/>
    <n v="6290861299"/>
    <n v="0"/>
    <n v="11937078"/>
    <n v="20913309"/>
    <s v="67.5"/>
    <s v="0.5940000000000002"/>
    <n v="1.42525331999999E+16"/>
    <s v="49830.39"/>
    <s v="41641357.5"/>
    <s v="5008421192.67"/>
    <n v="1.23120306822599E+16"/>
    <n v="2376953748701990"/>
    <n v="4113163071944990"/>
    <n v="1.067242250115E+16"/>
    <n v="1.08E+16"/>
    <n v="1.00007999999999E+16"/>
    <n v="4468723.4000000004"/>
  </r>
  <r>
    <x v="402"/>
    <s v="MA"/>
    <x v="0"/>
    <n v="3.5143"/>
    <n v="228295100.79000002"/>
    <n v="5182341.4399999995"/>
    <n v="439220383"/>
    <n v="53541504.380000003"/>
    <n v="115529352.78999999"/>
    <n v="10004663.109999999"/>
    <n v="15495007"/>
    <n v="13649265"/>
    <n v="37214752"/>
    <n v="60025301"/>
    <n v="62613976"/>
    <n v="4725334"/>
    <n v="61137043"/>
    <n v="1344902"/>
    <n v="15520488"/>
    <n v="134984313"/>
    <n v="42822747"/>
    <n v="1344902"/>
    <n v="15520488"/>
    <n v="134984313"/>
    <n v="42822747"/>
    <n v="5182262"/>
    <n v="0.92322010239999996"/>
    <n v="140.83000000000001"/>
    <n v="15320171814"/>
    <n v="12937800630"/>
    <n v="255012041"/>
    <n v="68838762"/>
    <n v="788"/>
    <n v="1293821173700"/>
    <n v="14.15"/>
    <n v="0.25"/>
    <n v="948.02722222222201"/>
    <n v="751.24199999999996"/>
    <n v="689.83523809523797"/>
    <n v="856.05880000000002"/>
    <n v="8.8533117101437799"/>
    <n v="1.22"/>
    <n v="16.52"/>
    <n v="-240.03"/>
    <n v="-19.98"/>
    <n v="4629.96"/>
    <n v="28733319"/>
    <n v="8860234.4100000001"/>
    <n v="2708093742"/>
    <n v="658859.93999999994"/>
    <n v="155115"/>
    <n v="13300000000000"/>
    <n v="1686250035"/>
    <n v="1636822269"/>
    <n v="895.01611500000001"/>
    <n v="0"/>
    <n v="0"/>
    <n v="0"/>
    <n v="0"/>
    <n v="0"/>
    <n v="0"/>
    <n v="0"/>
    <n v="0"/>
    <n v="0"/>
    <n v="0"/>
    <n v="372245.49"/>
    <n v="0"/>
    <n v="0"/>
    <n v="0"/>
    <n v="0"/>
    <n v="0"/>
    <n v="0"/>
    <n v="49427766"/>
    <n v="89.1"/>
    <n v="17639.91"/>
    <n v="138242.16"/>
    <n v="124026.93"/>
    <n v="-4679.37"/>
    <n v="-9535.86"/>
    <n v="2705.13"/>
    <n v="451.44"/>
    <n v="3156.57"/>
    <n v="2.0971000000000002"/>
    <n v="0"/>
    <n v="124537356.09999999"/>
    <n v="7213636937"/>
    <n v="679261.68"/>
    <n v="7338907555"/>
    <n v="0"/>
    <n v="10539315"/>
    <n v="16655166"/>
    <s v="67.5"/>
    <s v="0.5940000000000002"/>
    <n v="1.42525331999999E+16"/>
    <n v="4.8861089999999904E+16"/>
    <n v="4083141257999990"/>
    <n v="4911004934010000"/>
    <n v="1.20725556219E+16"/>
    <n v="2.330720827686E+16"/>
    <s v="40331600245.35"/>
    <s v="10464838627.41"/>
    <n v="1.08E+16"/>
    <n v="1.00007999999999E+16"/>
    <n v="15861.36"/>
  </r>
  <r>
    <x v="403"/>
    <s v="MA"/>
    <x v="1"/>
    <n v="3.5143"/>
    <n v="228295100.79000002"/>
    <n v="5182341.4399999995"/>
    <n v="439220383"/>
    <n v="53541504.380000003"/>
    <n v="115529352.78999999"/>
    <n v="10004663.109999999"/>
    <n v="15495007"/>
    <n v="13649265"/>
    <n v="37214752"/>
    <n v="60025301"/>
    <n v="62613976"/>
    <n v="4725334"/>
    <n v="61137043"/>
    <n v="1344902"/>
    <n v="15520488"/>
    <n v="134984313"/>
    <n v="42822747"/>
    <n v="1344902"/>
    <n v="15520488"/>
    <n v="134984313"/>
    <n v="42822747"/>
    <n v="5182262"/>
    <n v="0.92322010239999996"/>
    <n v="140.83000000000001"/>
    <n v="15320171814"/>
    <n v="12937800630"/>
    <n v="255012041"/>
    <n v="68838762"/>
    <n v="788"/>
    <n v="1293821173700"/>
    <n v="14.15"/>
    <n v="0.25"/>
    <n v="948.02722222222201"/>
    <n v="751.24199999999996"/>
    <n v="689.83523809523797"/>
    <n v="856.05880000000002"/>
    <n v="8.8533117101437799"/>
    <n v="1.22"/>
    <n v="16.52"/>
    <n v="-240.03"/>
    <n v="-19.98"/>
    <n v="4629.96"/>
    <n v="28733319"/>
    <n v="8860234.4100000001"/>
    <n v="2708093742"/>
    <n v="658859.93999999994"/>
    <n v="155115"/>
    <n v="13300000000000"/>
    <n v="1686250035"/>
    <n v="1636822269"/>
    <n v="895.01611500000001"/>
    <n v="0"/>
    <n v="0"/>
    <n v="0"/>
    <n v="0"/>
    <n v="0"/>
    <n v="0"/>
    <n v="0"/>
    <n v="0"/>
    <n v="0"/>
    <n v="0"/>
    <n v="17361243"/>
    <n v="0"/>
    <n v="0"/>
    <n v="0"/>
    <n v="0"/>
    <n v="0"/>
    <n v="0"/>
    <n v="49427766"/>
    <n v="89.1"/>
    <n v="17639.91"/>
    <n v="138242.16"/>
    <n v="124026.93"/>
    <n v="-4679.37"/>
    <n v="-9535.86"/>
    <n v="2705.13"/>
    <n v="451.44"/>
    <n v="3156.57"/>
    <n v="2.0971000000000002"/>
    <n v="0"/>
    <n v="124537356.09999999"/>
    <n v="7213636937"/>
    <n v="679261.68"/>
    <n v="7338907555"/>
    <n v="0"/>
    <n v="10539315"/>
    <n v="16655166"/>
    <s v="67.5"/>
    <s v="0.5940000000000002"/>
    <n v="1.42525331999999E+16"/>
    <n v="4.8861089999999904E+16"/>
    <n v="4083141257999990"/>
    <n v="4911004934010000"/>
    <n v="1.20725556219E+16"/>
    <n v="2.330720827686E+16"/>
    <s v="40331600245.35"/>
    <s v="10464838627.41"/>
    <n v="1.08E+16"/>
    <n v="1.00007999999999E+16"/>
    <n v="422234.43"/>
  </r>
  <r>
    <x v="404"/>
    <s v="MA"/>
    <x v="2"/>
    <n v="3.5143"/>
    <n v="228295100.79000002"/>
    <n v="5182341.4399999995"/>
    <n v="439220383"/>
    <n v="53541504.380000003"/>
    <n v="115529352.78999999"/>
    <n v="10004663.109999999"/>
    <n v="15495007"/>
    <n v="13649265"/>
    <n v="37214752"/>
    <n v="60025301"/>
    <n v="62613976"/>
    <n v="4725334"/>
    <n v="61137043"/>
    <n v="1344902"/>
    <n v="15520488"/>
    <n v="134984313"/>
    <n v="42822747"/>
    <n v="1344902"/>
    <n v="15520488"/>
    <n v="134984313"/>
    <n v="42822747"/>
    <n v="5182262"/>
    <n v="0.92322010239999996"/>
    <n v="140.83000000000001"/>
    <n v="15320171814"/>
    <n v="12937800630"/>
    <n v="255012041"/>
    <n v="68838762"/>
    <n v="788"/>
    <n v="1293821173700"/>
    <n v="14.15"/>
    <n v="0.25"/>
    <n v="948.02722222222201"/>
    <n v="751.24199999999996"/>
    <n v="689.83523809523797"/>
    <n v="856.05880000000002"/>
    <n v="8.8533117101437799"/>
    <n v="1.22"/>
    <n v="16.52"/>
    <n v="-240.03"/>
    <n v="-19.98"/>
    <n v="4629.96"/>
    <n v="28733319"/>
    <n v="8860234.4100000001"/>
    <n v="2708093742"/>
    <n v="658859.93999999994"/>
    <n v="155115"/>
    <n v="13300000000000"/>
    <n v="1686250035"/>
    <n v="1636822269"/>
    <n v="895.01611500000001"/>
    <n v="0"/>
    <n v="0"/>
    <n v="0"/>
    <n v="0"/>
    <n v="0"/>
    <n v="0"/>
    <n v="0"/>
    <n v="0"/>
    <n v="0"/>
    <n v="0"/>
    <n v="930437219.29999995"/>
    <n v="0"/>
    <n v="0"/>
    <n v="0"/>
    <n v="0"/>
    <n v="0"/>
    <n v="0"/>
    <n v="49427766"/>
    <n v="89.1"/>
    <n v="17639.91"/>
    <n v="138242.16"/>
    <n v="124026.93"/>
    <n v="-4679.37"/>
    <n v="-9535.86"/>
    <n v="2705.13"/>
    <n v="451.44"/>
    <n v="3156.57"/>
    <n v="2.0971000000000002"/>
    <n v="0"/>
    <n v="124537356.09999999"/>
    <n v="7213636937"/>
    <n v="679261.68"/>
    <n v="7338907555"/>
    <n v="0"/>
    <n v="10539315"/>
    <n v="16655166"/>
    <s v="67.5"/>
    <s v="0.5940000000000002"/>
    <n v="1.42525331999999E+16"/>
    <n v="4.8861089999999904E+16"/>
    <n v="4083141257999990"/>
    <n v="4911004934010000"/>
    <n v="1.20725556219E+16"/>
    <n v="2.330720827686E+16"/>
    <s v="40331600245.35"/>
    <s v="10464838627.41"/>
    <n v="1.08E+16"/>
    <n v="1.00007999999999E+16"/>
    <n v="31918935.090000004"/>
  </r>
  <r>
    <x v="405"/>
    <s v="MA"/>
    <x v="3"/>
    <n v="3.5143"/>
    <n v="228295100.79000002"/>
    <n v="5182341.4399999995"/>
    <n v="439220383"/>
    <n v="53541504.380000003"/>
    <n v="115529352.78999999"/>
    <n v="10004663.109999999"/>
    <n v="15495007"/>
    <n v="13649265"/>
    <n v="37214752"/>
    <n v="60025301"/>
    <n v="62613976"/>
    <n v="4725334"/>
    <n v="61137043"/>
    <n v="1344902"/>
    <n v="15520488"/>
    <n v="134984313"/>
    <n v="42822747"/>
    <n v="1344902"/>
    <n v="15520488"/>
    <n v="134984313"/>
    <n v="42822747"/>
    <n v="5182262"/>
    <n v="0.92322010239999996"/>
    <n v="140.83000000000001"/>
    <n v="15320171814"/>
    <n v="12937800630"/>
    <n v="255012041"/>
    <n v="68838762"/>
    <n v="788"/>
    <n v="1293821173700"/>
    <n v="14.15"/>
    <n v="0.25"/>
    <n v="948.02722222222201"/>
    <n v="751.24199999999996"/>
    <n v="689.83523809523797"/>
    <n v="856.05880000000002"/>
    <n v="8.8533117101437799"/>
    <n v="1.22"/>
    <n v="16.52"/>
    <n v="-240.03"/>
    <n v="-19.98"/>
    <n v="4629.96"/>
    <n v="28733319"/>
    <n v="8860234.4100000001"/>
    <n v="2708093742"/>
    <n v="658859.93999999994"/>
    <n v="155115"/>
    <n v="13300000000000"/>
    <n v="1686250035"/>
    <n v="1636822269"/>
    <n v="895.01611500000001"/>
    <n v="0"/>
    <n v="0"/>
    <n v="0"/>
    <n v="0"/>
    <n v="0"/>
    <n v="0"/>
    <n v="0"/>
    <n v="0"/>
    <n v="0"/>
    <n v="0"/>
    <n v="929705591.60000002"/>
    <n v="0"/>
    <n v="0"/>
    <n v="0"/>
    <n v="0"/>
    <n v="0"/>
    <n v="0"/>
    <n v="49427766"/>
    <n v="89.1"/>
    <n v="17639.91"/>
    <n v="138242.16"/>
    <n v="124026.93"/>
    <n v="-4679.37"/>
    <n v="-9535.86"/>
    <n v="2705.13"/>
    <n v="451.44"/>
    <n v="3156.57"/>
    <n v="2.0971000000000002"/>
    <n v="0"/>
    <n v="124537356.09999999"/>
    <n v="7213636937"/>
    <n v="679261.68"/>
    <n v="7338907555"/>
    <n v="0"/>
    <n v="10539315"/>
    <n v="16655166"/>
    <s v="67.5"/>
    <s v="0.5940000000000002"/>
    <n v="1.42525331999999E+16"/>
    <n v="4.8861089999999904E+16"/>
    <n v="4083141257999990"/>
    <n v="4911004934010000"/>
    <n v="1.20725556219E+16"/>
    <n v="2.330720827686E+16"/>
    <s v="40331600245.35"/>
    <s v="10464838627.41"/>
    <n v="1.08E+16"/>
    <n v="1.00007999999999E+16"/>
    <n v="33122086.960000001"/>
  </r>
  <r>
    <x v="406"/>
    <s v="MA"/>
    <x v="4"/>
    <n v="3.5143"/>
    <n v="228295100.79000002"/>
    <n v="5182341.4399999995"/>
    <n v="439220383"/>
    <n v="53541504.380000003"/>
    <n v="115529352.78999999"/>
    <n v="10004663.109999999"/>
    <n v="15495007"/>
    <n v="13649265"/>
    <n v="37214752"/>
    <n v="60025301"/>
    <n v="62613976"/>
    <n v="4725334"/>
    <n v="61137043"/>
    <n v="1344902"/>
    <n v="15520488"/>
    <n v="134984313"/>
    <n v="42822747"/>
    <n v="1344902"/>
    <n v="15520488"/>
    <n v="134984313"/>
    <n v="42822747"/>
    <n v="5182262"/>
    <n v="0.92322010239999996"/>
    <n v="140.83000000000001"/>
    <n v="15320171814"/>
    <n v="12937800630"/>
    <n v="255012041"/>
    <n v="68838762"/>
    <n v="788"/>
    <n v="1293821173700"/>
    <n v="14.15"/>
    <n v="0.25"/>
    <n v="948.02722222222201"/>
    <n v="751.24199999999996"/>
    <n v="689.83523809523797"/>
    <n v="856.05880000000002"/>
    <n v="8.8533117101437799"/>
    <n v="1.22"/>
    <n v="16.52"/>
    <n v="-240.03"/>
    <n v="-19.98"/>
    <n v="4629.96"/>
    <n v="28733319"/>
    <n v="8860234.4100000001"/>
    <n v="2708093742"/>
    <n v="658859.93999999994"/>
    <n v="155115"/>
    <n v="13300000000000"/>
    <n v="1686250035"/>
    <n v="1636822269"/>
    <n v="895.01611500000001"/>
    <n v="0"/>
    <n v="0"/>
    <n v="0"/>
    <n v="0"/>
    <n v="0"/>
    <n v="0"/>
    <n v="0"/>
    <n v="0"/>
    <n v="0"/>
    <n v="0"/>
    <n v="127508347"/>
    <n v="0"/>
    <n v="0"/>
    <n v="0"/>
    <n v="0"/>
    <n v="0"/>
    <n v="0"/>
    <n v="49427766"/>
    <n v="89.1"/>
    <n v="17639.91"/>
    <n v="138242.16"/>
    <n v="124026.93"/>
    <n v="-4679.37"/>
    <n v="-9535.86"/>
    <n v="2705.13"/>
    <n v="451.44"/>
    <n v="3156.57"/>
    <n v="2.0971000000000002"/>
    <n v="0"/>
    <n v="124537356.09999999"/>
    <n v="7213636937"/>
    <n v="679261.68"/>
    <n v="7338907555"/>
    <n v="0"/>
    <n v="10539315"/>
    <n v="16655166"/>
    <s v="67.5"/>
    <s v="0.5940000000000002"/>
    <n v="1.42525331999999E+16"/>
    <n v="4.8861089999999904E+16"/>
    <n v="4083141257999990"/>
    <n v="4911004934010000"/>
    <n v="1.20725556219E+16"/>
    <n v="2.330720827686E+16"/>
    <s v="40331600245.35"/>
    <s v="10464838627.41"/>
    <n v="1.08E+16"/>
    <n v="1.00007999999999E+16"/>
    <n v="121135825.40000001"/>
  </r>
  <r>
    <x v="407"/>
    <s v="MA"/>
    <x v="5"/>
    <n v="3.5143"/>
    <n v="228295100.79000002"/>
    <n v="5182341.4399999995"/>
    <n v="439220383"/>
    <n v="53541504.380000003"/>
    <n v="115529352.78999999"/>
    <n v="10004663.109999999"/>
    <n v="15495007"/>
    <n v="13649265"/>
    <n v="37214752"/>
    <n v="60025301"/>
    <n v="62613976"/>
    <n v="4725334"/>
    <n v="61137043"/>
    <n v="1344902"/>
    <n v="15520488"/>
    <n v="134984313"/>
    <n v="42822747"/>
    <n v="1344902"/>
    <n v="15520488"/>
    <n v="134984313"/>
    <n v="42822747"/>
    <n v="5182262"/>
    <n v="0.92322010239999996"/>
    <n v="140.83000000000001"/>
    <n v="15320171814"/>
    <n v="12937800630"/>
    <n v="255012041"/>
    <n v="68838762"/>
    <n v="788"/>
    <n v="1293821173700"/>
    <n v="14.15"/>
    <n v="0.25"/>
    <n v="948.02722222222201"/>
    <n v="751.24199999999996"/>
    <n v="689.83523809523797"/>
    <n v="856.05880000000002"/>
    <n v="8.8533117101437799"/>
    <n v="1.22"/>
    <n v="16.52"/>
    <n v="-240.03"/>
    <n v="-19.98"/>
    <n v="4629.96"/>
    <n v="28733319"/>
    <n v="8860234.4100000001"/>
    <n v="2708093742"/>
    <n v="658859.93999999994"/>
    <n v="155115"/>
    <n v="13300000000000"/>
    <n v="1686250035"/>
    <n v="1636822269"/>
    <n v="895.01611500000001"/>
    <n v="0"/>
    <n v="0"/>
    <n v="0"/>
    <n v="0"/>
    <n v="0"/>
    <n v="0"/>
    <n v="0"/>
    <n v="0"/>
    <n v="0"/>
    <n v="0"/>
    <n v="80636925.060000002"/>
    <n v="0"/>
    <n v="0"/>
    <n v="0"/>
    <n v="0"/>
    <n v="0"/>
    <n v="0"/>
    <n v="49427766"/>
    <n v="89.1"/>
    <n v="17639.91"/>
    <n v="138242.16"/>
    <n v="124026.93"/>
    <n v="-4679.37"/>
    <n v="-9535.86"/>
    <n v="2705.13"/>
    <n v="451.44"/>
    <n v="3156.57"/>
    <n v="2.0971000000000002"/>
    <n v="0"/>
    <n v="124537356.09999999"/>
    <n v="7213636937"/>
    <n v="679261.68"/>
    <n v="7338907555"/>
    <n v="0"/>
    <n v="10539315"/>
    <n v="16655166"/>
    <s v="67.5"/>
    <s v="0.5940000000000002"/>
    <n v="1.42525331999999E+16"/>
    <n v="4.8861089999999904E+16"/>
    <n v="4083141257999990"/>
    <n v="4911004934010000"/>
    <n v="1.20725556219E+16"/>
    <n v="2.330720827686E+16"/>
    <s v="40331600245.35"/>
    <s v="10464838627.41"/>
    <n v="1.08E+16"/>
    <n v="1.00007999999999E+16"/>
    <n v="3082355"/>
  </r>
  <r>
    <x v="408"/>
    <s v="MA"/>
    <x v="0"/>
    <n v="3.9064999999999999"/>
    <n v="232623259.96000001"/>
    <n v="1351316.63"/>
    <n v="449472669"/>
    <n v="60716163.940000013"/>
    <n v="123344644.91"/>
    <n v="10086557.310000002"/>
    <n v="13664449"/>
    <n v="12599330"/>
    <n v="37987617"/>
    <n v="57236081"/>
    <n v="67354585"/>
    <n v="4605982"/>
    <n v="61003431"/>
    <n v="1593029"/>
    <n v="13791637"/>
    <n v="143175451"/>
    <n v="48774856"/>
    <n v="1593029"/>
    <n v="13791637"/>
    <n v="143175451"/>
    <n v="48774856"/>
    <n v="1350670"/>
    <n v="1.3859943563999999"/>
    <n v="138.06"/>
    <n v="15467635572"/>
    <n v="13336913433"/>
    <n v="285787481"/>
    <n v="178655964"/>
    <n v="788"/>
    <n v="1411691905000"/>
    <n v="14.15"/>
    <n v="0.51"/>
    <n v="964.59222222222195"/>
    <n v="753.48400000000004"/>
    <n v="690.34238095238004"/>
    <n v="863.51840000000004"/>
    <n v="9.0307239970795408"/>
    <n v="1.54"/>
    <n v="31.22"/>
    <n v="-243.27"/>
    <n v="-11.61"/>
    <n v="5281.2"/>
    <n v="28733319"/>
    <n v="12924933.210000001"/>
    <n v="3731333411"/>
    <n v="660065.76"/>
    <n v="0"/>
    <n v="13400000000000"/>
    <n v="2805245973"/>
    <n v="2775420072"/>
    <n v="895.01611500000001"/>
    <n v="0"/>
    <n v="0"/>
    <n v="0"/>
    <n v="0"/>
    <n v="0"/>
    <n v="0"/>
    <n v="0"/>
    <n v="0"/>
    <n v="0"/>
    <n v="0"/>
    <n v="380205.63"/>
    <n v="0"/>
    <n v="0"/>
    <n v="0"/>
    <n v="0"/>
    <n v="0"/>
    <n v="0"/>
    <n v="29825901"/>
    <n v="88.56"/>
    <n v="17639.91"/>
    <n v="138242.16"/>
    <n v="124026.93"/>
    <n v="-4679.37"/>
    <n v="-9535.86"/>
    <n v="2705.13"/>
    <n v="451.44"/>
    <n v="3156.57"/>
    <n v="2.0971000000000002"/>
    <n v="0"/>
    <n v="16536696.75"/>
    <n v="7498902600"/>
    <n v="424738.08"/>
    <n v="7515864034"/>
    <n v="0"/>
    <n v="11858940"/>
    <n v="18124074"/>
    <s v="67.5"/>
    <s v="0.5940000000000002"/>
    <n v="1.42525331999999E+16"/>
    <n v="4920830999999990"/>
    <n v="4112149895999990"/>
    <n v="4945895101350000"/>
    <s v="12158324928.09"/>
    <n v="2.34727940188799E+16"/>
    <s v="40618135547.01"/>
    <s v="10539185930.28"/>
    <n v="1.08E+16"/>
    <n v="1.00007999999999E+16"/>
    <n v="16200.54"/>
  </r>
  <r>
    <x v="409"/>
    <s v="MA"/>
    <x v="1"/>
    <n v="3.9064999999999999"/>
    <n v="232623259.96000001"/>
    <n v="1351316.63"/>
    <n v="449472669"/>
    <n v="60716163.940000013"/>
    <n v="123344644.91"/>
    <n v="10086557.310000002"/>
    <n v="13664449"/>
    <n v="12599330"/>
    <n v="37987617"/>
    <n v="57236081"/>
    <n v="67354585"/>
    <n v="4605982"/>
    <n v="61003431"/>
    <n v="1593029"/>
    <n v="13791637"/>
    <n v="143175451"/>
    <n v="48774856"/>
    <n v="1593029"/>
    <n v="13791637"/>
    <n v="143175451"/>
    <n v="48774856"/>
    <n v="1350670"/>
    <n v="1.3859943563999999"/>
    <n v="138.06"/>
    <n v="15467635572"/>
    <n v="13336913433"/>
    <n v="285787481"/>
    <n v="178655964"/>
    <n v="788"/>
    <n v="1411691905000"/>
    <n v="14.15"/>
    <n v="0.51"/>
    <n v="964.59222222222195"/>
    <n v="753.48400000000004"/>
    <n v="690.34238095238004"/>
    <n v="863.51840000000004"/>
    <n v="9.0307239970795408"/>
    <n v="1.54"/>
    <n v="31.22"/>
    <n v="-243.27"/>
    <n v="-11.61"/>
    <n v="5281.2"/>
    <n v="28733319"/>
    <n v="12924933.210000001"/>
    <n v="3731333411"/>
    <n v="660065.76"/>
    <n v="0"/>
    <n v="13400000000000"/>
    <n v="2805245973"/>
    <n v="2775420072"/>
    <n v="895.01611500000001"/>
    <n v="0"/>
    <n v="0"/>
    <n v="0"/>
    <n v="0"/>
    <n v="0"/>
    <n v="0"/>
    <n v="0"/>
    <n v="0"/>
    <n v="0"/>
    <n v="0"/>
    <n v="17549240.219999999"/>
    <n v="0"/>
    <n v="0"/>
    <n v="0"/>
    <n v="0"/>
    <n v="0"/>
    <n v="0"/>
    <n v="29825901"/>
    <n v="88.56"/>
    <n v="17639.91"/>
    <n v="138242.16"/>
    <n v="124026.93"/>
    <n v="-4679.37"/>
    <n v="-9535.86"/>
    <n v="2705.13"/>
    <n v="451.44"/>
    <n v="3156.57"/>
    <n v="2.0971000000000002"/>
    <n v="0"/>
    <n v="16536696.75"/>
    <n v="7498902600"/>
    <n v="424738.08"/>
    <n v="7515864034"/>
    <n v="0"/>
    <n v="11858940"/>
    <n v="18124074"/>
    <s v="67.5"/>
    <s v="0.5940000000000002"/>
    <n v="1.42525331999999E+16"/>
    <n v="4920830999999990"/>
    <n v="4112149895999990"/>
    <n v="4945895101350000"/>
    <s v="12158324928.09"/>
    <n v="2.34727940188799E+16"/>
    <s v="40618135547.01"/>
    <s v="10539185930.28"/>
    <n v="1.08E+16"/>
    <n v="1.00007999999999E+16"/>
    <n v="426806.62"/>
  </r>
  <r>
    <x v="410"/>
    <s v="MA"/>
    <x v="2"/>
    <n v="3.9064999999999999"/>
    <n v="232623259.96000001"/>
    <n v="1351316.63"/>
    <n v="449472669"/>
    <n v="60716163.940000013"/>
    <n v="123344644.91"/>
    <n v="10086557.310000002"/>
    <n v="13664449"/>
    <n v="12599330"/>
    <n v="37987617"/>
    <n v="57236081"/>
    <n v="67354585"/>
    <n v="4605982"/>
    <n v="61003431"/>
    <n v="1593029"/>
    <n v="13791637"/>
    <n v="143175451"/>
    <n v="48774856"/>
    <n v="1593029"/>
    <n v="13791637"/>
    <n v="143175451"/>
    <n v="48774856"/>
    <n v="1350670"/>
    <n v="1.3859943563999999"/>
    <n v="138.06"/>
    <n v="15467635572"/>
    <n v="13336913433"/>
    <n v="285787481"/>
    <n v="178655964"/>
    <n v="788"/>
    <n v="1411691905000"/>
    <n v="14.15"/>
    <n v="0.51"/>
    <n v="964.59222222222195"/>
    <n v="753.48400000000004"/>
    <n v="690.34238095238004"/>
    <n v="863.51840000000004"/>
    <n v="9.0307239970795408"/>
    <n v="1.54"/>
    <n v="31.22"/>
    <n v="-243.27"/>
    <n v="-11.61"/>
    <n v="5281.2"/>
    <n v="28733319"/>
    <n v="12924933.210000001"/>
    <n v="3731333411"/>
    <n v="660065.76"/>
    <n v="0"/>
    <n v="13400000000000"/>
    <n v="2805245973"/>
    <n v="2775420072"/>
    <n v="895.01611500000001"/>
    <n v="0"/>
    <n v="0"/>
    <n v="0"/>
    <n v="0"/>
    <n v="0"/>
    <n v="0"/>
    <n v="0"/>
    <n v="0"/>
    <n v="0"/>
    <n v="0"/>
    <n v="775711296"/>
    <n v="0"/>
    <n v="0"/>
    <n v="0"/>
    <n v="0"/>
    <n v="0"/>
    <n v="0"/>
    <n v="29825901"/>
    <n v="88.56"/>
    <n v="17639.91"/>
    <n v="138242.16"/>
    <n v="124026.93"/>
    <n v="-4679.37"/>
    <n v="-9535.86"/>
    <n v="2705.13"/>
    <n v="451.44"/>
    <n v="3156.57"/>
    <n v="2.0971000000000002"/>
    <n v="0"/>
    <n v="16536696.75"/>
    <n v="7498902600"/>
    <n v="424738.08"/>
    <n v="7515864034"/>
    <n v="0"/>
    <n v="11858940"/>
    <n v="18124074"/>
    <s v="67.5"/>
    <s v="0.5940000000000002"/>
    <n v="1.42525331999999E+16"/>
    <n v="4920830999999990"/>
    <n v="4112149895999990"/>
    <n v="4945895101350000"/>
    <s v="12158324928.09"/>
    <n v="2.34727940188799E+16"/>
    <s v="40618135547.01"/>
    <s v="10539185930.28"/>
    <n v="1.08E+16"/>
    <n v="1.00007999999999E+16"/>
    <n v="26611014.690000001"/>
  </r>
  <r>
    <x v="411"/>
    <s v="MA"/>
    <x v="3"/>
    <n v="3.9064999999999999"/>
    <n v="232623259.96000001"/>
    <n v="1351316.63"/>
    <n v="449472669"/>
    <n v="60716163.940000013"/>
    <n v="123344644.91"/>
    <n v="10086557.310000002"/>
    <n v="13664449"/>
    <n v="12599330"/>
    <n v="37987617"/>
    <n v="57236081"/>
    <n v="67354585"/>
    <n v="4605982"/>
    <n v="61003431"/>
    <n v="1593029"/>
    <n v="13791637"/>
    <n v="143175451"/>
    <n v="48774856"/>
    <n v="1593029"/>
    <n v="13791637"/>
    <n v="143175451"/>
    <n v="48774856"/>
    <n v="1350670"/>
    <n v="1.3859943563999999"/>
    <n v="138.06"/>
    <n v="15467635572"/>
    <n v="13336913433"/>
    <n v="285787481"/>
    <n v="178655964"/>
    <n v="788"/>
    <n v="1411691905000"/>
    <n v="14.15"/>
    <n v="0.51"/>
    <n v="964.59222222222195"/>
    <n v="753.48400000000004"/>
    <n v="690.34238095238004"/>
    <n v="863.51840000000004"/>
    <n v="9.0307239970795408"/>
    <n v="1.54"/>
    <n v="31.22"/>
    <n v="-243.27"/>
    <n v="-11.61"/>
    <n v="5281.2"/>
    <n v="28733319"/>
    <n v="12924933.210000001"/>
    <n v="3731333411"/>
    <n v="660065.76"/>
    <n v="0"/>
    <n v="13400000000000"/>
    <n v="2805245973"/>
    <n v="2775420072"/>
    <n v="895.01611500000001"/>
    <n v="0"/>
    <n v="0"/>
    <n v="0"/>
    <n v="0"/>
    <n v="0"/>
    <n v="0"/>
    <n v="0"/>
    <n v="0"/>
    <n v="0"/>
    <n v="0"/>
    <n v="1018050985"/>
    <n v="0"/>
    <n v="0"/>
    <n v="0"/>
    <n v="0"/>
    <n v="0"/>
    <n v="0"/>
    <n v="29825901"/>
    <n v="88.56"/>
    <n v="17639.91"/>
    <n v="138242.16"/>
    <n v="124026.93"/>
    <n v="-4679.37"/>
    <n v="-9535.86"/>
    <n v="2705.13"/>
    <n v="451.44"/>
    <n v="3156.57"/>
    <n v="2.0971000000000002"/>
    <n v="0"/>
    <n v="16536696.75"/>
    <n v="7498902600"/>
    <n v="424738.08"/>
    <n v="7515864034"/>
    <n v="0"/>
    <n v="11858940"/>
    <n v="18124074"/>
    <s v="67.5"/>
    <s v="0.5940000000000002"/>
    <n v="1.42525331999999E+16"/>
    <n v="4920830999999990"/>
    <n v="4112149895999990"/>
    <n v="4945895101350000"/>
    <s v="12158324928.09"/>
    <n v="2.34727940188799E+16"/>
    <s v="40618135547.01"/>
    <s v="10539185930.28"/>
    <n v="1.08E+16"/>
    <n v="1.00007999999999E+16"/>
    <n v="36264584.880000003"/>
  </r>
  <r>
    <x v="412"/>
    <s v="MA"/>
    <x v="4"/>
    <n v="3.9064999999999999"/>
    <n v="232623259.96000001"/>
    <n v="1351316.63"/>
    <n v="449472669"/>
    <n v="60716163.940000013"/>
    <n v="123344644.91"/>
    <n v="10086557.310000002"/>
    <n v="13664449"/>
    <n v="12599330"/>
    <n v="37987617"/>
    <n v="57236081"/>
    <n v="67354585"/>
    <n v="4605982"/>
    <n v="61003431"/>
    <n v="1593029"/>
    <n v="13791637"/>
    <n v="143175451"/>
    <n v="48774856"/>
    <n v="1593029"/>
    <n v="13791637"/>
    <n v="143175451"/>
    <n v="48774856"/>
    <n v="1350670"/>
    <n v="1.3859943563999999"/>
    <n v="138.06"/>
    <n v="15467635572"/>
    <n v="13336913433"/>
    <n v="285787481"/>
    <n v="178655964"/>
    <n v="788"/>
    <n v="1411691905000"/>
    <n v="14.15"/>
    <n v="0.51"/>
    <n v="964.59222222222195"/>
    <n v="753.48400000000004"/>
    <n v="690.34238095238004"/>
    <n v="863.51840000000004"/>
    <n v="9.0307239970795408"/>
    <n v="1.54"/>
    <n v="31.22"/>
    <n v="-243.27"/>
    <n v="-11.61"/>
    <n v="5281.2"/>
    <n v="28733319"/>
    <n v="12924933.210000001"/>
    <n v="3731333411"/>
    <n v="660065.76"/>
    <n v="0"/>
    <n v="13400000000000"/>
    <n v="2805245973"/>
    <n v="2775420072"/>
    <n v="895.01611500000001"/>
    <n v="0"/>
    <n v="0"/>
    <n v="0"/>
    <n v="0"/>
    <n v="0"/>
    <n v="0"/>
    <n v="0"/>
    <n v="0"/>
    <n v="0"/>
    <n v="0"/>
    <n v="131645710.09999999"/>
    <n v="0"/>
    <n v="0"/>
    <n v="0"/>
    <n v="0"/>
    <n v="0"/>
    <n v="0"/>
    <n v="29825901"/>
    <n v="88.56"/>
    <n v="17639.91"/>
    <n v="138242.16"/>
    <n v="124026.93"/>
    <n v="-4679.37"/>
    <n v="-9535.86"/>
    <n v="2705.13"/>
    <n v="451.44"/>
    <n v="3156.57"/>
    <n v="2.0971000000000002"/>
    <n v="0"/>
    <n v="16536696.75"/>
    <n v="7498902600"/>
    <n v="424738.08"/>
    <n v="7515864034"/>
    <n v="0"/>
    <n v="11858940"/>
    <n v="18124074"/>
    <s v="67.5"/>
    <s v="0.5940000000000002"/>
    <n v="1.42525331999999E+16"/>
    <n v="4920830999999990"/>
    <n v="4112149895999990"/>
    <n v="4945895101350000"/>
    <s v="12158324928.09"/>
    <n v="2.34727940188799E+16"/>
    <s v="40618135547.01"/>
    <s v="10539185930.28"/>
    <n v="1.08E+16"/>
    <n v="1.00007999999999E+16"/>
    <n v="127533570.09999999"/>
  </r>
  <r>
    <x v="413"/>
    <s v="MA"/>
    <x v="5"/>
    <n v="3.9064999999999999"/>
    <n v="232623259.96000001"/>
    <n v="1351316.63"/>
    <n v="449472669"/>
    <n v="60716163.940000013"/>
    <n v="123344644.91"/>
    <n v="10086557.310000002"/>
    <n v="13664449"/>
    <n v="12599330"/>
    <n v="37987617"/>
    <n v="57236081"/>
    <n v="67354585"/>
    <n v="4605982"/>
    <n v="61003431"/>
    <n v="1593029"/>
    <n v="13791637"/>
    <n v="143175451"/>
    <n v="48774856"/>
    <n v="1593029"/>
    <n v="13791637"/>
    <n v="143175451"/>
    <n v="48774856"/>
    <n v="1350670"/>
    <n v="1.3859943563999999"/>
    <n v="138.06"/>
    <n v="15467635572"/>
    <n v="13336913433"/>
    <n v="285787481"/>
    <n v="178655964"/>
    <n v="788"/>
    <n v="1411691905000"/>
    <n v="14.15"/>
    <n v="0.51"/>
    <n v="964.59222222222195"/>
    <n v="753.48400000000004"/>
    <n v="690.34238095238004"/>
    <n v="863.51840000000004"/>
    <n v="9.0307239970795408"/>
    <n v="1.54"/>
    <n v="31.22"/>
    <n v="-243.27"/>
    <n v="-11.61"/>
    <n v="5281.2"/>
    <n v="28733319"/>
    <n v="12924933.210000001"/>
    <n v="3731333411"/>
    <n v="660065.76"/>
    <n v="0"/>
    <n v="13400000000000"/>
    <n v="2805245973"/>
    <n v="2775420072"/>
    <n v="895.01611500000001"/>
    <n v="0"/>
    <n v="0"/>
    <n v="0"/>
    <n v="0"/>
    <n v="0"/>
    <n v="0"/>
    <n v="0"/>
    <n v="0"/>
    <n v="0"/>
    <n v="0"/>
    <n v="68649308.459999993"/>
    <n v="0"/>
    <n v="0"/>
    <n v="0"/>
    <n v="0"/>
    <n v="0"/>
    <n v="0"/>
    <n v="29825901"/>
    <n v="88.56"/>
    <n v="17639.91"/>
    <n v="138242.16"/>
    <n v="124026.93"/>
    <n v="-4679.37"/>
    <n v="-9535.86"/>
    <n v="2705.13"/>
    <n v="451.44"/>
    <n v="3156.57"/>
    <n v="2.0971000000000002"/>
    <n v="0"/>
    <n v="16536696.75"/>
    <n v="7498902600"/>
    <n v="424738.08"/>
    <n v="7515864034"/>
    <n v="0"/>
    <n v="11858940"/>
    <n v="18124074"/>
    <s v="67.5"/>
    <s v="0.5940000000000002"/>
    <n v="1.42525331999999E+16"/>
    <n v="4920830999999990"/>
    <n v="4112149895999990"/>
    <n v="4945895101350000"/>
    <s v="12158324928.09"/>
    <n v="2.34727940188799E+16"/>
    <s v="40618135547.01"/>
    <s v="10539185930.28"/>
    <n v="1.08E+16"/>
    <n v="1.00007999999999E+16"/>
    <n v="2618152.9500000002"/>
  </r>
  <r>
    <x v="414"/>
    <s v="MA"/>
    <x v="0"/>
    <n v="3.8801000000000001"/>
    <n v="231825591.59999996"/>
    <n v="1858356.8599999999"/>
    <n v="468904662"/>
    <n v="59023643.170000002"/>
    <n v="143117296.10000002"/>
    <n v="9648851.879999999"/>
    <n v="10130769"/>
    <n v="13614228"/>
    <n v="37241168"/>
    <n v="53285476"/>
    <n v="65138342"/>
    <n v="5042790"/>
    <n v="59700963"/>
    <n v="1165221"/>
    <n v="16205641"/>
    <n v="160734752"/>
    <n v="54919431"/>
    <n v="1165221"/>
    <n v="16205641"/>
    <n v="160734752"/>
    <n v="54919431"/>
    <n v="1856650"/>
    <n v="1.1214698258"/>
    <n v="140.18"/>
    <n v="15762365201"/>
    <n v="14194772010"/>
    <n v="245244510"/>
    <n v="197065028"/>
    <n v="788"/>
    <n v="1401608523000"/>
    <n v="14.15"/>
    <n v="0.77"/>
    <n v="968.29333333333295"/>
    <n v="754.78700000000003"/>
    <n v="694.55714285714203"/>
    <n v="867.88519999999903"/>
    <n v="9.1046831955922798"/>
    <n v="1.82"/>
    <n v="70.260000000000005"/>
    <n v="-247.86"/>
    <n v="-18.63"/>
    <n v="5268.24"/>
    <n v="28733319"/>
    <n v="14740395.119999999"/>
    <n v="3881987952"/>
    <n v="1432276.56"/>
    <n v="57564"/>
    <n v="14000000000000"/>
    <n v="1866253473"/>
    <n v="1828229535"/>
    <n v="895.01611500000001"/>
    <n v="0"/>
    <n v="0"/>
    <n v="0"/>
    <n v="0"/>
    <n v="0"/>
    <n v="0"/>
    <n v="0"/>
    <n v="0"/>
    <n v="0"/>
    <n v="0"/>
    <n v="801937.53"/>
    <n v="0"/>
    <n v="0"/>
    <n v="0"/>
    <n v="0"/>
    <n v="0"/>
    <n v="0"/>
    <n v="38023938"/>
    <n v="93.96"/>
    <n v="17639.91"/>
    <n v="138242.16"/>
    <n v="124026.93"/>
    <n v="-4679.37"/>
    <n v="-9535.86"/>
    <n v="2705.13"/>
    <n v="451.44"/>
    <n v="3156.57"/>
    <n v="2.0971000000000002"/>
    <n v="0"/>
    <n v="14194699.74"/>
    <n v="7991988973"/>
    <n v="229708.71"/>
    <n v="8006413382"/>
    <n v="0"/>
    <n v="12135744"/>
    <n v="15133284"/>
    <s v="67.5"/>
    <s v="0.5940000000000002"/>
    <n v="1.42525331999999E+16"/>
    <n v="5147252999999990"/>
    <n v="4301374968000000"/>
    <n v="5173485886260000"/>
    <n v="1.27178035777799E+16"/>
    <n v="24552920367"/>
    <n v="4248722358044990"/>
    <n v="1.10241581239799E+16"/>
    <n v="1.08E+16"/>
    <n v="1.00007999999999E+16"/>
    <n v="34170.51"/>
  </r>
  <r>
    <x v="415"/>
    <s v="MA"/>
    <x v="1"/>
    <n v="3.8801000000000001"/>
    <n v="231825591.59999996"/>
    <n v="1858356.8599999999"/>
    <n v="468904662"/>
    <n v="59023643.170000002"/>
    <n v="143117296.10000002"/>
    <n v="9648851.879999999"/>
    <n v="10130769"/>
    <n v="13614228"/>
    <n v="37241168"/>
    <n v="53285476"/>
    <n v="65138342"/>
    <n v="5042790"/>
    <n v="59700963"/>
    <n v="1165221"/>
    <n v="16205641"/>
    <n v="160734752"/>
    <n v="54919431"/>
    <n v="1165221"/>
    <n v="16205641"/>
    <n v="160734752"/>
    <n v="54919431"/>
    <n v="1856650"/>
    <n v="1.1214698258"/>
    <n v="140.18"/>
    <n v="15762365201"/>
    <n v="14194772010"/>
    <n v="245244510"/>
    <n v="197065028"/>
    <n v="788"/>
    <n v="1401608523000"/>
    <n v="14.15"/>
    <n v="0.77"/>
    <n v="968.29333333333295"/>
    <n v="754.78700000000003"/>
    <n v="694.55714285714203"/>
    <n v="867.88519999999903"/>
    <n v="9.1046831955922798"/>
    <n v="1.82"/>
    <n v="70.260000000000005"/>
    <n v="-247.86"/>
    <n v="-18.63"/>
    <n v="5268.24"/>
    <n v="28733319"/>
    <n v="14740395.119999999"/>
    <n v="3881987952"/>
    <n v="1432276.56"/>
    <n v="57564"/>
    <n v="14000000000000"/>
    <n v="1866253473"/>
    <n v="1828229535"/>
    <n v="895.01611500000001"/>
    <n v="0"/>
    <n v="0"/>
    <n v="0"/>
    <n v="0"/>
    <n v="0"/>
    <n v="0"/>
    <n v="0"/>
    <n v="0"/>
    <n v="0"/>
    <n v="0"/>
    <n v="15856083.449999999"/>
    <n v="0"/>
    <n v="0"/>
    <n v="0"/>
    <n v="0"/>
    <n v="0"/>
    <n v="0"/>
    <n v="38023938"/>
    <n v="93.96"/>
    <n v="17639.91"/>
    <n v="138242.16"/>
    <n v="124026.93"/>
    <n v="-4679.37"/>
    <n v="-9535.86"/>
    <n v="2705.13"/>
    <n v="451.44"/>
    <n v="3156.57"/>
    <n v="2.0971000000000002"/>
    <n v="0"/>
    <n v="14194699.74"/>
    <n v="7991988973"/>
    <n v="229708.71"/>
    <n v="8006413382"/>
    <n v="0"/>
    <n v="12135744"/>
    <n v="15133284"/>
    <s v="67.5"/>
    <s v="0.5940000000000002"/>
    <n v="1.42525331999999E+16"/>
    <n v="5147252999999990"/>
    <n v="4301374968000000"/>
    <n v="5173485886260000"/>
    <n v="1.27178035777799E+16"/>
    <n v="24552920367"/>
    <n v="4248722358044990"/>
    <n v="1.10241581239799E+16"/>
    <n v="1.08E+16"/>
    <n v="1.00007999999999E+16"/>
    <n v="385628.17"/>
  </r>
  <r>
    <x v="416"/>
    <s v="MA"/>
    <x v="2"/>
    <n v="3.8801000000000001"/>
    <n v="231825591.59999996"/>
    <n v="1858356.8599999999"/>
    <n v="468904662"/>
    <n v="59023643.170000002"/>
    <n v="143117296.10000002"/>
    <n v="9648851.879999999"/>
    <n v="10130769"/>
    <n v="13614228"/>
    <n v="37241168"/>
    <n v="53285476"/>
    <n v="65138342"/>
    <n v="5042790"/>
    <n v="59700963"/>
    <n v="1165221"/>
    <n v="16205641"/>
    <n v="160734752"/>
    <n v="54919431"/>
    <n v="1165221"/>
    <n v="16205641"/>
    <n v="160734752"/>
    <n v="54919431"/>
    <n v="1856650"/>
    <n v="1.1214698258"/>
    <n v="140.18"/>
    <n v="15762365201"/>
    <n v="14194772010"/>
    <n v="245244510"/>
    <n v="197065028"/>
    <n v="788"/>
    <n v="1401608523000"/>
    <n v="14.15"/>
    <n v="0.77"/>
    <n v="968.29333333333295"/>
    <n v="754.78700000000003"/>
    <n v="694.55714285714203"/>
    <n v="867.88519999999903"/>
    <n v="9.1046831955922798"/>
    <n v="1.82"/>
    <n v="70.260000000000005"/>
    <n v="-247.86"/>
    <n v="-18.63"/>
    <n v="5268.24"/>
    <n v="28733319"/>
    <n v="14740395.119999999"/>
    <n v="3881987952"/>
    <n v="1432276.56"/>
    <n v="57564"/>
    <n v="14000000000000"/>
    <n v="1866253473"/>
    <n v="1828229535"/>
    <n v="895.01611500000001"/>
    <n v="0"/>
    <n v="0"/>
    <n v="0"/>
    <n v="0"/>
    <n v="0"/>
    <n v="0"/>
    <n v="0"/>
    <n v="0"/>
    <n v="0"/>
    <n v="0"/>
    <n v="882888011.70000005"/>
    <n v="0"/>
    <n v="0"/>
    <n v="0"/>
    <n v="0"/>
    <n v="0"/>
    <n v="0"/>
    <n v="38023938"/>
    <n v="93.96"/>
    <n v="17639.91"/>
    <n v="138242.16"/>
    <n v="124026.93"/>
    <n v="-4679.37"/>
    <n v="-9535.86"/>
    <n v="2705.13"/>
    <n v="451.44"/>
    <n v="3156.57"/>
    <n v="2.0971000000000002"/>
    <n v="0"/>
    <n v="14194699.74"/>
    <n v="7991988973"/>
    <n v="229708.71"/>
    <n v="8006413382"/>
    <n v="0"/>
    <n v="12135744"/>
    <n v="15133284"/>
    <s v="67.5"/>
    <s v="0.5940000000000002"/>
    <n v="1.42525331999999E+16"/>
    <n v="5147252999999990"/>
    <n v="4301374968000000"/>
    <n v="5173485886260000"/>
    <n v="1.27178035777799E+16"/>
    <n v="24552920367"/>
    <n v="4248722358044990"/>
    <n v="1.10241581239799E+16"/>
    <n v="1.08E+16"/>
    <n v="1.00007999999999E+16"/>
    <n v="28284492.789999999"/>
  </r>
  <r>
    <x v="417"/>
    <s v="MA"/>
    <x v="3"/>
    <n v="3.8801000000000001"/>
    <n v="231825591.59999996"/>
    <n v="1858356.8599999999"/>
    <n v="468904662"/>
    <n v="59023643.170000002"/>
    <n v="143117296.10000002"/>
    <n v="9648851.879999999"/>
    <n v="10130769"/>
    <n v="13614228"/>
    <n v="37241168"/>
    <n v="53285476"/>
    <n v="65138342"/>
    <n v="5042790"/>
    <n v="59700963"/>
    <n v="1165221"/>
    <n v="16205641"/>
    <n v="160734752"/>
    <n v="54919431"/>
    <n v="1165221"/>
    <n v="16205641"/>
    <n v="160734752"/>
    <n v="54919431"/>
    <n v="1856650"/>
    <n v="1.1214698258"/>
    <n v="140.18"/>
    <n v="15762365201"/>
    <n v="14194772010"/>
    <n v="245244510"/>
    <n v="197065028"/>
    <n v="788"/>
    <n v="1401608523000"/>
    <n v="14.15"/>
    <n v="0.77"/>
    <n v="968.29333333333295"/>
    <n v="754.78700000000003"/>
    <n v="694.55714285714203"/>
    <n v="867.88519999999903"/>
    <n v="9.1046831955922798"/>
    <n v="1.82"/>
    <n v="70.260000000000005"/>
    <n v="-247.86"/>
    <n v="-18.63"/>
    <n v="5268.24"/>
    <n v="28733319"/>
    <n v="14740395.119999999"/>
    <n v="3881987952"/>
    <n v="1432276.56"/>
    <n v="57564"/>
    <n v="14000000000000"/>
    <n v="1866253473"/>
    <n v="1828229535"/>
    <n v="895.01611500000001"/>
    <n v="0"/>
    <n v="0"/>
    <n v="0"/>
    <n v="0"/>
    <n v="0"/>
    <n v="0"/>
    <n v="0"/>
    <n v="0"/>
    <n v="0"/>
    <n v="0"/>
    <n v="1015910339"/>
    <n v="0"/>
    <n v="0"/>
    <n v="0"/>
    <n v="0"/>
    <n v="0"/>
    <n v="0"/>
    <n v="38023938"/>
    <n v="93.96"/>
    <n v="17639.91"/>
    <n v="138242.16"/>
    <n v="124026.93"/>
    <n v="-4679.37"/>
    <n v="-9535.86"/>
    <n v="2705.13"/>
    <n v="451.44"/>
    <n v="3156.57"/>
    <n v="2.0971000000000002"/>
    <n v="0"/>
    <n v="14194699.74"/>
    <n v="7991988973"/>
    <n v="229708.71"/>
    <n v="8006413382"/>
    <n v="0"/>
    <n v="12135744"/>
    <n v="15133284"/>
    <s v="67.5"/>
    <s v="0.5940000000000002"/>
    <n v="1.42525331999999E+16"/>
    <n v="5147252999999990"/>
    <n v="4301374968000000"/>
    <n v="5173485886260000"/>
    <n v="1.27178035777799E+16"/>
    <n v="24552920367"/>
    <n v="4248722358044990"/>
    <n v="1.10241581239799E+16"/>
    <n v="1.08E+16"/>
    <n v="1.00007999999999E+16"/>
    <n v="36164821.579999998"/>
  </r>
  <r>
    <x v="418"/>
    <s v="MA"/>
    <x v="4"/>
    <n v="3.8801000000000001"/>
    <n v="231825591.59999996"/>
    <n v="1858356.8599999999"/>
    <n v="468904662"/>
    <n v="59023643.170000002"/>
    <n v="143117296.10000002"/>
    <n v="9648851.879999999"/>
    <n v="10130769"/>
    <n v="13614228"/>
    <n v="37241168"/>
    <n v="53285476"/>
    <n v="65138342"/>
    <n v="5042790"/>
    <n v="59700963"/>
    <n v="1165221"/>
    <n v="16205641"/>
    <n v="160734752"/>
    <n v="54919431"/>
    <n v="1165221"/>
    <n v="16205641"/>
    <n v="160734752"/>
    <n v="54919431"/>
    <n v="1856650"/>
    <n v="1.1214698258"/>
    <n v="140.18"/>
    <n v="15762365201"/>
    <n v="14194772010"/>
    <n v="245244510"/>
    <n v="197065028"/>
    <n v="788"/>
    <n v="1401608523000"/>
    <n v="14.15"/>
    <n v="0.77"/>
    <n v="968.29333333333295"/>
    <n v="754.78700000000003"/>
    <n v="694.55714285714203"/>
    <n v="867.88519999999903"/>
    <n v="9.1046831955922798"/>
    <n v="1.82"/>
    <n v="70.260000000000005"/>
    <n v="-247.86"/>
    <n v="-18.63"/>
    <n v="5268.24"/>
    <n v="28733319"/>
    <n v="14740395.119999999"/>
    <n v="3881987952"/>
    <n v="1432276.56"/>
    <n v="57564"/>
    <n v="14000000000000"/>
    <n v="1866253473"/>
    <n v="1828229535"/>
    <n v="895.01611500000001"/>
    <n v="0"/>
    <n v="0"/>
    <n v="0"/>
    <n v="0"/>
    <n v="0"/>
    <n v="0"/>
    <n v="0"/>
    <n v="0"/>
    <n v="0"/>
    <n v="0"/>
    <n v="140064891.09999999"/>
    <n v="0"/>
    <n v="0"/>
    <n v="0"/>
    <n v="0"/>
    <n v="0"/>
    <n v="0"/>
    <n v="38023938"/>
    <n v="93.96"/>
    <n v="17639.91"/>
    <n v="138242.16"/>
    <n v="124026.93"/>
    <n v="-4679.37"/>
    <n v="-9535.86"/>
    <n v="2705.13"/>
    <n v="451.44"/>
    <n v="3156.57"/>
    <n v="2.0971000000000002"/>
    <n v="0"/>
    <n v="14194699.74"/>
    <n v="7991988973"/>
    <n v="229708.71"/>
    <n v="8006413382"/>
    <n v="0"/>
    <n v="12135744"/>
    <n v="15133284"/>
    <s v="67.5"/>
    <s v="0.5940000000000002"/>
    <n v="1.42525331999999E+16"/>
    <n v="5147252999999990"/>
    <n v="4301374968000000"/>
    <n v="5173485886260000"/>
    <n v="1.27178035777799E+16"/>
    <n v="24552920367"/>
    <n v="4248722358044990"/>
    <n v="1.10241581239799E+16"/>
    <n v="1.08E+16"/>
    <n v="1.00007999999999E+16"/>
    <n v="132843627.5"/>
  </r>
  <r>
    <x v="419"/>
    <s v="MA"/>
    <x v="5"/>
    <n v="3.8801000000000001"/>
    <n v="231825591.59999996"/>
    <n v="1858356.8599999999"/>
    <n v="468904662"/>
    <n v="59023643.170000002"/>
    <n v="143117296.10000002"/>
    <n v="9648851.879999999"/>
    <n v="10130769"/>
    <n v="13614228"/>
    <n v="37241168"/>
    <n v="53285476"/>
    <n v="65138342"/>
    <n v="5042790"/>
    <n v="59700963"/>
    <n v="1165221"/>
    <n v="16205641"/>
    <n v="160734752"/>
    <n v="54919431"/>
    <n v="1165221"/>
    <n v="16205641"/>
    <n v="160734752"/>
    <n v="54919431"/>
    <n v="1856650"/>
    <n v="1.1214698258"/>
    <n v="140.18"/>
    <n v="15762365201"/>
    <n v="14194772010"/>
    <n v="245244510"/>
    <n v="197065028"/>
    <n v="788"/>
    <n v="1401608523000"/>
    <n v="14.15"/>
    <n v="0.77"/>
    <n v="968.29333333333295"/>
    <n v="754.78700000000003"/>
    <n v="694.55714285714203"/>
    <n v="867.88519999999903"/>
    <n v="9.1046831955922798"/>
    <n v="1.82"/>
    <n v="70.260000000000005"/>
    <n v="-247.86"/>
    <n v="-18.63"/>
    <n v="5268.24"/>
    <n v="28733319"/>
    <n v="14740395.119999999"/>
    <n v="3881987952"/>
    <n v="1432276.56"/>
    <n v="57564"/>
    <n v="14000000000000"/>
    <n v="1866253473"/>
    <n v="1828229535"/>
    <n v="895.01611500000001"/>
    <n v="0"/>
    <n v="0"/>
    <n v="0"/>
    <n v="0"/>
    <n v="0"/>
    <n v="0"/>
    <n v="0"/>
    <n v="0"/>
    <n v="0"/>
    <n v="0"/>
    <n v="45793271.43"/>
    <n v="0"/>
    <n v="0"/>
    <n v="0"/>
    <n v="0"/>
    <n v="0"/>
    <n v="0"/>
    <n v="38023938"/>
    <n v="93.96"/>
    <n v="17639.91"/>
    <n v="138242.16"/>
    <n v="124026.93"/>
    <n v="-4679.37"/>
    <n v="-9535.86"/>
    <n v="2705.13"/>
    <n v="451.44"/>
    <n v="3156.57"/>
    <n v="2.0971000000000002"/>
    <n v="0"/>
    <n v="14194699.74"/>
    <n v="7991988973"/>
    <n v="229708.71"/>
    <n v="8006413382"/>
    <n v="0"/>
    <n v="12135744"/>
    <n v="15133284"/>
    <s v="67.5"/>
    <s v="0.5940000000000002"/>
    <n v="1.42525331999999E+16"/>
    <n v="5147252999999990"/>
    <n v="4301374968000000"/>
    <n v="5173485886260000"/>
    <n v="1.27178035777799E+16"/>
    <n v="24552920367"/>
    <n v="4248722358044990"/>
    <n v="1.10241581239799E+16"/>
    <n v="1.08E+16"/>
    <n v="1.00007999999999E+16"/>
    <n v="1726332.99"/>
  </r>
  <r>
    <x v="420"/>
    <s v="MA"/>
    <x v="0"/>
    <n v="3.7765"/>
    <n v="241509395.89999998"/>
    <n v="1117435.74"/>
    <n v="446485005"/>
    <n v="62945501.080000013"/>
    <n v="109368479.09"/>
    <n v="10036714.370000001"/>
    <n v="11290697"/>
    <n v="13812094"/>
    <n v="37363420"/>
    <n v="56890569"/>
    <n v="69340467"/>
    <n v="4383969"/>
    <n v="66217814"/>
    <n v="1391555"/>
    <n v="14773351"/>
    <n v="131517322"/>
    <n v="49677008"/>
    <n v="1391555"/>
    <n v="14773351"/>
    <n v="131517322"/>
    <n v="49677008"/>
    <n v="1117436"/>
    <n v="2.1047329507999999"/>
    <n v="135.94"/>
    <n v="13603593709"/>
    <n v="12744978873"/>
    <n v="172791553"/>
    <n v="281740261"/>
    <n v="788"/>
    <n v="1348270924000"/>
    <n v="14.15"/>
    <n v="1.1100000000000001"/>
    <n v="967.43611111111102"/>
    <n v="755.04049999999995"/>
    <n v="695.75904761904701"/>
    <n v="869.05200000000002"/>
    <n v="9.1430877980585503"/>
    <n v="2.0099999999999998"/>
    <n v="33.169499999999999"/>
    <n v="-248.13"/>
    <n v="-23.76"/>
    <n v="4835.43"/>
    <n v="28733319"/>
    <n v="10715178.689999999"/>
    <n v="3464197358"/>
    <n v="723582.45"/>
    <n v="0"/>
    <n v="13900000000000"/>
    <n v="2067146649"/>
    <n v="2018313288"/>
    <n v="895.01611500000001"/>
    <n v="0"/>
    <n v="0"/>
    <n v="0"/>
    <n v="0"/>
    <n v="0"/>
    <n v="0"/>
    <n v="0"/>
    <n v="0"/>
    <n v="0"/>
    <n v="0"/>
    <n v="408813.48"/>
    <n v="0"/>
    <n v="0"/>
    <n v="0"/>
    <n v="0"/>
    <n v="0"/>
    <n v="0"/>
    <n v="48833361"/>
    <n v="96.66"/>
    <n v="-1936.44"/>
    <n v="158316.39000000001"/>
    <n v="148353.66"/>
    <n v="-2072.25"/>
    <n v="-7890.48"/>
    <n v="3946.32"/>
    <n v="22316.85"/>
    <n v="26263.17"/>
    <n v="2.0971000000000002"/>
    <n v="0"/>
    <n v="14205090.689999999"/>
    <n v="7235985223"/>
    <n v="323408.96999999997"/>
    <n v="7251024347"/>
    <n v="0"/>
    <n v="12660408"/>
    <n v="17543007"/>
    <s v="67.5"/>
    <s v="0.5940000000000002"/>
    <n v="1.42525331999999E+16"/>
    <n v="5.0975729999999904E+16"/>
    <n v="4259846807999990"/>
    <s v="5123537804.61"/>
    <n v="1.259501791581E+16"/>
    <s v="24315871055.76"/>
    <s v="42077025244.26"/>
    <n v="1.091772397899E+16"/>
    <n v="1.08E+16"/>
    <n v="1.00007999999999E+16"/>
    <n v="17419.52"/>
  </r>
  <r>
    <x v="421"/>
    <s v="MA"/>
    <x v="1"/>
    <n v="3.7765"/>
    <n v="241509395.89999998"/>
    <n v="1117435.74"/>
    <n v="446485005"/>
    <n v="62945501.080000013"/>
    <n v="109368479.09"/>
    <n v="10036714.370000001"/>
    <n v="11290697"/>
    <n v="13812094"/>
    <n v="37363420"/>
    <n v="56890569"/>
    <n v="69340467"/>
    <n v="4383969"/>
    <n v="66217814"/>
    <n v="1391555"/>
    <n v="14773351"/>
    <n v="131517322"/>
    <n v="49677008"/>
    <n v="1391555"/>
    <n v="14773351"/>
    <n v="131517322"/>
    <n v="49677008"/>
    <n v="1117436"/>
    <n v="2.1047329507999999"/>
    <n v="135.94"/>
    <n v="13603593709"/>
    <n v="12744978873"/>
    <n v="172791553"/>
    <n v="281740261"/>
    <n v="788"/>
    <n v="1348270924000"/>
    <n v="14.15"/>
    <n v="1.1100000000000001"/>
    <n v="967.43611111111102"/>
    <n v="755.04049999999995"/>
    <n v="695.75904761904701"/>
    <n v="869.05200000000002"/>
    <n v="9.1430877980585503"/>
    <n v="2.0099999999999998"/>
    <n v="33.169499999999999"/>
    <n v="-248.13"/>
    <n v="-23.76"/>
    <n v="4835.43"/>
    <n v="28733319"/>
    <n v="10715178.689999999"/>
    <n v="3464197358"/>
    <n v="723582.45"/>
    <n v="0"/>
    <n v="13900000000000"/>
    <n v="2067146649"/>
    <n v="2018313288"/>
    <n v="895.01611500000001"/>
    <n v="0"/>
    <n v="0"/>
    <n v="0"/>
    <n v="0"/>
    <n v="0"/>
    <n v="0"/>
    <n v="0"/>
    <n v="0"/>
    <n v="0"/>
    <n v="0"/>
    <n v="16078000.77"/>
    <n v="0"/>
    <n v="0"/>
    <n v="0"/>
    <n v="0"/>
    <n v="0"/>
    <n v="0"/>
    <n v="48833361"/>
    <n v="96.66"/>
    <n v="-1936.44"/>
    <n v="158316.39000000001"/>
    <n v="148353.66"/>
    <n v="-2072.25"/>
    <n v="-7890.48"/>
    <n v="3946.32"/>
    <n v="22316.85"/>
    <n v="26263.17"/>
    <n v="2.0971000000000002"/>
    <n v="0"/>
    <n v="14205090.689999999"/>
    <n v="7235985223"/>
    <n v="323408.96999999997"/>
    <n v="7251024347"/>
    <n v="0"/>
    <n v="12660408"/>
    <n v="17543007"/>
    <s v="67.5"/>
    <s v="0.5940000000000002"/>
    <n v="1.42525331999999E+16"/>
    <n v="5.0975729999999904E+16"/>
    <n v="4259846807999990"/>
    <s v="5123537804.61"/>
    <n v="1.259501791581E+16"/>
    <s v="24315871055.76"/>
    <s v="42077025244.26"/>
    <n v="1.091772397899E+16"/>
    <n v="1.08E+16"/>
    <n v="1.00007999999999E+16"/>
    <n v="391025.31"/>
  </r>
  <r>
    <x v="422"/>
    <s v="MA"/>
    <x v="2"/>
    <n v="3.7765"/>
    <n v="241509395.89999998"/>
    <n v="1117435.74"/>
    <n v="446485005"/>
    <n v="62945501.080000013"/>
    <n v="109368479.09"/>
    <n v="10036714.370000001"/>
    <n v="11290697"/>
    <n v="13812094"/>
    <n v="37363420"/>
    <n v="56890569"/>
    <n v="69340467"/>
    <n v="4383969"/>
    <n v="66217814"/>
    <n v="1391555"/>
    <n v="14773351"/>
    <n v="131517322"/>
    <n v="49677008"/>
    <n v="1391555"/>
    <n v="14773351"/>
    <n v="131517322"/>
    <n v="49677008"/>
    <n v="1117436"/>
    <n v="2.1047329507999999"/>
    <n v="135.94"/>
    <n v="13603593709"/>
    <n v="12744978873"/>
    <n v="172791553"/>
    <n v="281740261"/>
    <n v="788"/>
    <n v="1348270924000"/>
    <n v="14.15"/>
    <n v="1.1100000000000001"/>
    <n v="967.43611111111102"/>
    <n v="755.04049999999995"/>
    <n v="695.75904761904701"/>
    <n v="869.05200000000002"/>
    <n v="9.1430877980585503"/>
    <n v="2.0099999999999998"/>
    <n v="33.169499999999999"/>
    <n v="-248.13"/>
    <n v="-23.76"/>
    <n v="4835.43"/>
    <n v="28733319"/>
    <n v="10715178.689999999"/>
    <n v="3464197358"/>
    <n v="723582.45"/>
    <n v="0"/>
    <n v="13900000000000"/>
    <n v="2067146649"/>
    <n v="2018313288"/>
    <n v="895.01611500000001"/>
    <n v="0"/>
    <n v="0"/>
    <n v="0"/>
    <n v="0"/>
    <n v="0"/>
    <n v="0"/>
    <n v="0"/>
    <n v="0"/>
    <n v="0"/>
    <n v="0"/>
    <n v="996849871.5"/>
    <n v="0"/>
    <n v="0"/>
    <n v="0"/>
    <n v="0"/>
    <n v="0"/>
    <n v="0"/>
    <n v="48833361"/>
    <n v="96.66"/>
    <n v="-1936.44"/>
    <n v="158316.39000000001"/>
    <n v="148353.66"/>
    <n v="-2072.25"/>
    <n v="-7890.48"/>
    <n v="3946.32"/>
    <n v="22316.85"/>
    <n v="26263.17"/>
    <n v="2.0971000000000002"/>
    <n v="0"/>
    <n v="14205090.689999999"/>
    <n v="7235985223"/>
    <n v="323408.96999999997"/>
    <n v="7251024347"/>
    <n v="0"/>
    <n v="12660408"/>
    <n v="17543007"/>
    <s v="67.5"/>
    <s v="0.5940000000000002"/>
    <n v="1.42525331999999E+16"/>
    <n v="5.0975729999999904E+16"/>
    <n v="4259846807999990"/>
    <s v="5123537804.61"/>
    <n v="1.259501791581E+16"/>
    <s v="24315871055.76"/>
    <s v="42077025244.26"/>
    <n v="1.091772397899E+16"/>
    <n v="1.08E+16"/>
    <n v="1.00007999999999E+16"/>
    <n v="34197241.560000002"/>
  </r>
  <r>
    <x v="423"/>
    <s v="MA"/>
    <x v="3"/>
    <n v="3.7765"/>
    <n v="241509395.89999998"/>
    <n v="1117435.74"/>
    <n v="446485005"/>
    <n v="62945501.080000013"/>
    <n v="109368479.09"/>
    <n v="10036714.370000001"/>
    <n v="11290697"/>
    <n v="13812094"/>
    <n v="37363420"/>
    <n v="56890569"/>
    <n v="69340467"/>
    <n v="4383969"/>
    <n v="66217814"/>
    <n v="1391555"/>
    <n v="14773351"/>
    <n v="131517322"/>
    <n v="49677008"/>
    <n v="1391555"/>
    <n v="14773351"/>
    <n v="131517322"/>
    <n v="49677008"/>
    <n v="1117436"/>
    <n v="2.1047329507999999"/>
    <n v="135.94"/>
    <n v="13603593709"/>
    <n v="12744978873"/>
    <n v="172791553"/>
    <n v="281740261"/>
    <n v="788"/>
    <n v="1348270924000"/>
    <n v="14.15"/>
    <n v="1.1100000000000001"/>
    <n v="967.43611111111102"/>
    <n v="755.04049999999995"/>
    <n v="695.75904761904701"/>
    <n v="869.05200000000002"/>
    <n v="9.1430877980585503"/>
    <n v="2.0099999999999998"/>
    <n v="33.169499999999999"/>
    <n v="-248.13"/>
    <n v="-23.76"/>
    <n v="4835.43"/>
    <n v="28733319"/>
    <n v="10715178.689999999"/>
    <n v="3464197358"/>
    <n v="723582.45"/>
    <n v="0"/>
    <n v="13900000000000"/>
    <n v="2067146649"/>
    <n v="2018313288"/>
    <n v="895.01611500000001"/>
    <n v="0"/>
    <n v="0"/>
    <n v="0"/>
    <n v="0"/>
    <n v="0"/>
    <n v="0"/>
    <n v="0"/>
    <n v="0"/>
    <n v="0"/>
    <n v="0"/>
    <n v="1013503842"/>
    <n v="0"/>
    <n v="0"/>
    <n v="0"/>
    <n v="0"/>
    <n v="0"/>
    <n v="0"/>
    <n v="48833361"/>
    <n v="96.66"/>
    <n v="-1936.44"/>
    <n v="158316.39000000001"/>
    <n v="148353.66"/>
    <n v="-2072.25"/>
    <n v="-7890.48"/>
    <n v="3946.32"/>
    <n v="22316.85"/>
    <n v="26263.17"/>
    <n v="2.0971000000000002"/>
    <n v="0"/>
    <n v="14205090.689999999"/>
    <n v="7235985223"/>
    <n v="323408.96999999997"/>
    <n v="7251024347"/>
    <n v="0"/>
    <n v="12660408"/>
    <n v="17543007"/>
    <s v="67.5"/>
    <s v="0.5940000000000002"/>
    <n v="1.42525331999999E+16"/>
    <n v="5.0975729999999904E+16"/>
    <n v="4259846807999990"/>
    <s v="5123537804.61"/>
    <n v="1.259501791581E+16"/>
    <s v="24315871055.76"/>
    <s v="42077025244.26"/>
    <n v="1.091772397899E+16"/>
    <n v="1.08E+16"/>
    <n v="1.00007999999999E+16"/>
    <n v="36105494.25"/>
  </r>
  <r>
    <x v="424"/>
    <s v="MA"/>
    <x v="4"/>
    <n v="3.7765"/>
    <n v="241509395.89999998"/>
    <n v="1117435.74"/>
    <n v="446485005"/>
    <n v="62945501.080000013"/>
    <n v="109368479.09"/>
    <n v="10036714.370000001"/>
    <n v="11290697"/>
    <n v="13812094"/>
    <n v="37363420"/>
    <n v="56890569"/>
    <n v="69340467"/>
    <n v="4383969"/>
    <n v="66217814"/>
    <n v="1391555"/>
    <n v="14773351"/>
    <n v="131517322"/>
    <n v="49677008"/>
    <n v="1391555"/>
    <n v="14773351"/>
    <n v="131517322"/>
    <n v="49677008"/>
    <n v="1117436"/>
    <n v="2.1047329507999999"/>
    <n v="135.94"/>
    <n v="13603593709"/>
    <n v="12744978873"/>
    <n v="172791553"/>
    <n v="281740261"/>
    <n v="788"/>
    <n v="1348270924000"/>
    <n v="14.15"/>
    <n v="1.1100000000000001"/>
    <n v="967.43611111111102"/>
    <n v="755.04049999999995"/>
    <n v="695.75904761904701"/>
    <n v="869.05200000000002"/>
    <n v="9.1430877980585503"/>
    <n v="2.0099999999999998"/>
    <n v="33.169499999999999"/>
    <n v="-248.13"/>
    <n v="-23.76"/>
    <n v="4835.43"/>
    <n v="28733319"/>
    <n v="10715178.689999999"/>
    <n v="3464197358"/>
    <n v="723582.45"/>
    <n v="0"/>
    <n v="13900000000000"/>
    <n v="2067146649"/>
    <n v="2018313288"/>
    <n v="895.01611500000001"/>
    <n v="0"/>
    <n v="0"/>
    <n v="0"/>
    <n v="0"/>
    <n v="0"/>
    <n v="0"/>
    <n v="0"/>
    <n v="0"/>
    <n v="0"/>
    <n v="0"/>
    <n v="138351566.40000001"/>
    <n v="0"/>
    <n v="0"/>
    <n v="0"/>
    <n v="0"/>
    <n v="0"/>
    <n v="0"/>
    <n v="48833361"/>
    <n v="96.66"/>
    <n v="-1936.44"/>
    <n v="158316.39000000001"/>
    <n v="148353.66"/>
    <n v="-2072.25"/>
    <n v="-7890.48"/>
    <n v="3946.32"/>
    <n v="22316.85"/>
    <n v="26263.17"/>
    <n v="2.0971000000000002"/>
    <n v="0"/>
    <n v="14205090.689999999"/>
    <n v="7235985223"/>
    <n v="323408.96999999997"/>
    <n v="7251024347"/>
    <n v="0"/>
    <n v="12660408"/>
    <n v="17543007"/>
    <s v="67.5"/>
    <s v="0.5940000000000002"/>
    <n v="1.42525331999999E+16"/>
    <n v="5.0975729999999904E+16"/>
    <n v="4259846807999990"/>
    <s v="5123537804.61"/>
    <n v="1.259501791581E+16"/>
    <s v="24315871055.76"/>
    <s v="42077025244.26"/>
    <n v="1.091772397899E+16"/>
    <n v="1.08E+16"/>
    <n v="1.00007999999999E+16"/>
    <n v="131555964.5"/>
  </r>
  <r>
    <x v="425"/>
    <s v="MA"/>
    <x v="5"/>
    <n v="3.7765"/>
    <n v="241509395.89999998"/>
    <n v="1117435.74"/>
    <n v="446485005"/>
    <n v="62945501.080000013"/>
    <n v="109368479.09"/>
    <n v="10036714.370000001"/>
    <n v="11290697"/>
    <n v="13812094"/>
    <n v="37363420"/>
    <n v="56890569"/>
    <n v="69340467"/>
    <n v="4383969"/>
    <n v="66217814"/>
    <n v="1391555"/>
    <n v="14773351"/>
    <n v="131517322"/>
    <n v="49677008"/>
    <n v="1391555"/>
    <n v="14773351"/>
    <n v="131517322"/>
    <n v="49677008"/>
    <n v="1117436"/>
    <n v="2.1047329507999999"/>
    <n v="135.94"/>
    <n v="13603593709"/>
    <n v="12744978873"/>
    <n v="172791553"/>
    <n v="281740261"/>
    <n v="788"/>
    <n v="1348270924000"/>
    <n v="14.15"/>
    <n v="1.1100000000000001"/>
    <n v="967.43611111111102"/>
    <n v="755.04049999999995"/>
    <n v="695.75904761904701"/>
    <n v="869.05200000000002"/>
    <n v="9.1430877980585503"/>
    <n v="2.0099999999999998"/>
    <n v="33.169499999999999"/>
    <n v="-248.13"/>
    <n v="-23.76"/>
    <n v="4835.43"/>
    <n v="28733319"/>
    <n v="10715178.689999999"/>
    <n v="3464197358"/>
    <n v="723582.45"/>
    <n v="0"/>
    <n v="13900000000000"/>
    <n v="2067146649"/>
    <n v="2018313288"/>
    <n v="895.01611500000001"/>
    <n v="0"/>
    <n v="0"/>
    <n v="0"/>
    <n v="0"/>
    <n v="0"/>
    <n v="0"/>
    <n v="0"/>
    <n v="0"/>
    <n v="0"/>
    <n v="0"/>
    <n v="56461999.859999999"/>
    <n v="0"/>
    <n v="0"/>
    <n v="0"/>
    <n v="0"/>
    <n v="0"/>
    <n v="0"/>
    <n v="48833361"/>
    <n v="96.66"/>
    <n v="-1936.44"/>
    <n v="158316.39000000001"/>
    <n v="148353.66"/>
    <n v="-2072.25"/>
    <n v="-7890.48"/>
    <n v="3946.32"/>
    <n v="22316.85"/>
    <n v="26263.17"/>
    <n v="2.0971000000000002"/>
    <n v="0"/>
    <n v="14205090.689999999"/>
    <n v="7235985223"/>
    <n v="323408.96999999997"/>
    <n v="7251024347"/>
    <n v="0"/>
    <n v="12660408"/>
    <n v="17543007"/>
    <s v="67.5"/>
    <s v="0.5940000000000002"/>
    <n v="1.42525331999999E+16"/>
    <n v="5.0975729999999904E+16"/>
    <n v="4259846807999990"/>
    <s v="5123537804.61"/>
    <n v="1.259501791581E+16"/>
    <s v="24315871055.76"/>
    <s v="42077025244.26"/>
    <n v="1.091772397899E+16"/>
    <n v="1.08E+16"/>
    <n v="1.00007999999999E+16"/>
    <n v="2144094.48"/>
  </r>
  <r>
    <x v="426"/>
    <s v="MA"/>
    <x v="0"/>
    <n v="3.8711000000000002"/>
    <n v="228325744.11000001"/>
    <n v="1598380.27"/>
    <n v="414817466"/>
    <n v="66988144.75999999"/>
    <n v="84245853.61999999"/>
    <n v="10653755.42"/>
    <n v="12538686"/>
    <n v="14723311"/>
    <n v="33841425"/>
    <n v="59184628"/>
    <n v="65263928"/>
    <n v="4699165"/>
    <n v="65631138"/>
    <n v="1123896"/>
    <n v="14780538"/>
    <n v="106923345"/>
    <n v="47047712"/>
    <n v="1123896"/>
    <n v="14780538"/>
    <n v="106923345"/>
    <n v="47047712"/>
    <n v="1598380"/>
    <n v="0.57523916909999995"/>
    <n v="136.22"/>
    <n v="15694230026"/>
    <n v="10686340015"/>
    <n v="208734995"/>
    <n v="75313611"/>
    <n v="788"/>
    <n v="1379907790400"/>
    <n v="14.15"/>
    <n v="0.9"/>
    <n v="967.74444444444396"/>
    <n v="756.26900000000001"/>
    <n v="696.58571428571395"/>
    <n v="869.42399999999998"/>
    <n v="9.0778438398236005"/>
    <n v="1.96"/>
    <n v="-14.2"/>
    <n v="-275.94"/>
    <n v="-50.22"/>
    <n v="4249.8"/>
    <n v="28733319"/>
    <n v="11375909.460000001"/>
    <n v="4214067840"/>
    <n v="866471.85"/>
    <n v="94122"/>
    <n v="14100000000000"/>
    <n v="2525780205"/>
    <n v="2164509135"/>
    <n v="895.01611500000001"/>
    <n v="332100000"/>
    <n v="0"/>
    <n v="0"/>
    <n v="0"/>
    <n v="0"/>
    <n v="0"/>
    <n v="0"/>
    <n v="0"/>
    <n v="0"/>
    <n v="0"/>
    <n v="489544.02"/>
    <n v="0"/>
    <n v="0"/>
    <n v="0"/>
    <n v="0"/>
    <n v="0"/>
    <n v="0"/>
    <n v="29171070"/>
    <n v="98.01"/>
    <n v="-1936.44"/>
    <n v="158316.39000000001"/>
    <n v="148353.66"/>
    <n v="-2072.25"/>
    <n v="-7890.48"/>
    <n v="3946.32"/>
    <n v="22316.85"/>
    <n v="26263.17"/>
    <n v="2.0971000000000002"/>
    <n v="0"/>
    <n v="21005262.899999999"/>
    <n v="6382929304"/>
    <n v="111620.97"/>
    <n v="6404059688"/>
    <n v="0"/>
    <n v="12055095"/>
    <n v="19418670"/>
    <s v="67.5"/>
    <s v="0.5940000000000002"/>
    <n v="1.42525331999999E+16"/>
    <n v="5.1778979999999904E+16"/>
    <n v="4.3269911099999904E+16"/>
    <s v="5204295728.55"/>
    <s v="12793542360.75"/>
    <n v="2.469914123733E+16"/>
    <s v="42740249237.73"/>
    <s v="11089810680.84"/>
    <n v="1.08E+16"/>
    <n v="1.00007999999999E+16"/>
    <n v="20859.439999999999"/>
  </r>
  <r>
    <x v="427"/>
    <s v="MA"/>
    <x v="1"/>
    <n v="3.8711000000000002"/>
    <n v="228325744.11000001"/>
    <n v="1598380.27"/>
    <n v="414817466"/>
    <n v="66988144.75999999"/>
    <n v="84245853.61999999"/>
    <n v="10653755.42"/>
    <n v="12538686"/>
    <n v="14723311"/>
    <n v="33841425"/>
    <n v="59184628"/>
    <n v="65263928"/>
    <n v="4699165"/>
    <n v="65631138"/>
    <n v="1123896"/>
    <n v="14780538"/>
    <n v="106923345"/>
    <n v="47047712"/>
    <n v="1123896"/>
    <n v="14780538"/>
    <n v="106923345"/>
    <n v="47047712"/>
    <n v="1598380"/>
    <n v="0.57523916909999995"/>
    <n v="136.22"/>
    <n v="15694230026"/>
    <n v="10686340015"/>
    <n v="208734995"/>
    <n v="75313611"/>
    <n v="788"/>
    <n v="1379907790400"/>
    <n v="14.15"/>
    <n v="0.9"/>
    <n v="967.74444444444396"/>
    <n v="756.26900000000001"/>
    <n v="696.58571428571395"/>
    <n v="869.42399999999998"/>
    <n v="9.0778438398236005"/>
    <n v="1.96"/>
    <n v="-14.2"/>
    <n v="-275.94"/>
    <n v="-50.22"/>
    <n v="4249.8"/>
    <n v="28733319"/>
    <n v="11375909.460000001"/>
    <n v="4214067840"/>
    <n v="866471.85"/>
    <n v="94122"/>
    <n v="14100000000000"/>
    <n v="2525780205"/>
    <n v="2164509135"/>
    <n v="895.01611500000001"/>
    <n v="332100000"/>
    <n v="0"/>
    <n v="0"/>
    <n v="0"/>
    <n v="0"/>
    <n v="0"/>
    <n v="0"/>
    <n v="0"/>
    <n v="0"/>
    <n v="0"/>
    <n v="17155939.859999999"/>
    <n v="0"/>
    <n v="0"/>
    <n v="0"/>
    <n v="0"/>
    <n v="0"/>
    <n v="0"/>
    <n v="29171070"/>
    <n v="98.01"/>
    <n v="-1936.44"/>
    <n v="158316.39000000001"/>
    <n v="148353.66"/>
    <n v="-2072.25"/>
    <n v="-7890.48"/>
    <n v="3946.32"/>
    <n v="22316.85"/>
    <n v="26263.17"/>
    <n v="2.0971000000000002"/>
    <n v="0"/>
    <n v="21005262.899999999"/>
    <n v="6382929304"/>
    <n v="111620.97"/>
    <n v="6404059688"/>
    <n v="0"/>
    <n v="12055095"/>
    <n v="19418670"/>
    <s v="67.5"/>
    <s v="0.5940000000000002"/>
    <n v="1.42525331999999E+16"/>
    <n v="5.1778979999999904E+16"/>
    <n v="4.3269911099999904E+16"/>
    <s v="5204295728.55"/>
    <s v="12793542360.75"/>
    <n v="2.469914123733E+16"/>
    <s v="42740249237.73"/>
    <s v="11089810680.84"/>
    <n v="1.08E+16"/>
    <n v="1.00007999999999E+16"/>
    <n v="417241.35"/>
  </r>
  <r>
    <x v="428"/>
    <s v="MA"/>
    <x v="2"/>
    <n v="3.8711000000000002"/>
    <n v="228325744.11000001"/>
    <n v="1598380.27"/>
    <n v="414817466"/>
    <n v="66988144.75999999"/>
    <n v="84245853.61999999"/>
    <n v="10653755.42"/>
    <n v="12538686"/>
    <n v="14723311"/>
    <n v="33841425"/>
    <n v="59184628"/>
    <n v="65263928"/>
    <n v="4699165"/>
    <n v="65631138"/>
    <n v="1123896"/>
    <n v="14780538"/>
    <n v="106923345"/>
    <n v="47047712"/>
    <n v="1123896"/>
    <n v="14780538"/>
    <n v="106923345"/>
    <n v="47047712"/>
    <n v="1598380"/>
    <n v="0.57523916909999995"/>
    <n v="136.22"/>
    <n v="15694230026"/>
    <n v="10686340015"/>
    <n v="208734995"/>
    <n v="75313611"/>
    <n v="788"/>
    <n v="1379907790400"/>
    <n v="14.15"/>
    <n v="0.9"/>
    <n v="967.74444444444396"/>
    <n v="756.26900000000001"/>
    <n v="696.58571428571395"/>
    <n v="869.42399999999998"/>
    <n v="9.0778438398236005"/>
    <n v="1.96"/>
    <n v="-14.2"/>
    <n v="-275.94"/>
    <n v="-50.22"/>
    <n v="4249.8"/>
    <n v="28733319"/>
    <n v="11375909.460000001"/>
    <n v="4214067840"/>
    <n v="866471.85"/>
    <n v="94122"/>
    <n v="14100000000000"/>
    <n v="2525780205"/>
    <n v="2164509135"/>
    <n v="895.01611500000001"/>
    <n v="332100000"/>
    <n v="0"/>
    <n v="0"/>
    <n v="0"/>
    <n v="0"/>
    <n v="0"/>
    <n v="0"/>
    <n v="0"/>
    <n v="0"/>
    <n v="0"/>
    <n v="1685607413"/>
    <n v="0"/>
    <n v="0"/>
    <n v="0"/>
    <n v="0"/>
    <n v="0"/>
    <n v="0"/>
    <n v="29171070"/>
    <n v="98.01"/>
    <n v="-1936.44"/>
    <n v="158316.39000000001"/>
    <n v="148353.66"/>
    <n v="-2072.25"/>
    <n v="-7890.48"/>
    <n v="3946.32"/>
    <n v="22316.85"/>
    <n v="26263.17"/>
    <n v="2.0971000000000002"/>
    <n v="0"/>
    <n v="21005262.899999999"/>
    <n v="6382929304"/>
    <n v="111620.97"/>
    <n v="6404059688"/>
    <n v="0"/>
    <n v="12055095"/>
    <n v="19418670"/>
    <s v="67.5"/>
    <s v="0.5940000000000002"/>
    <n v="1.42525331999999E+16"/>
    <n v="5.1778979999999904E+16"/>
    <n v="4.3269911099999904E+16"/>
    <s v="5204295728.55"/>
    <s v="12793542360.75"/>
    <n v="2.469914123733E+16"/>
    <s v="42740249237.73"/>
    <s v="11089810680.84"/>
    <n v="1.08E+16"/>
    <n v="1.00007999999999E+16"/>
    <n v="39322903.629999995"/>
  </r>
  <r>
    <x v="429"/>
    <s v="MA"/>
    <x v="3"/>
    <n v="3.8711000000000002"/>
    <n v="228325744.11000001"/>
    <n v="1598380.27"/>
    <n v="414817466"/>
    <n v="66988144.75999999"/>
    <n v="84245853.61999999"/>
    <n v="10653755.42"/>
    <n v="12538686"/>
    <n v="14723311"/>
    <n v="33841425"/>
    <n v="59184628"/>
    <n v="65263928"/>
    <n v="4699165"/>
    <n v="65631138"/>
    <n v="1123896"/>
    <n v="14780538"/>
    <n v="106923345"/>
    <n v="47047712"/>
    <n v="1123896"/>
    <n v="14780538"/>
    <n v="106923345"/>
    <n v="47047712"/>
    <n v="1598380"/>
    <n v="0.57523916909999995"/>
    <n v="136.22"/>
    <n v="15694230026"/>
    <n v="10686340015"/>
    <n v="208734995"/>
    <n v="75313611"/>
    <n v="788"/>
    <n v="1379907790400"/>
    <n v="14.15"/>
    <n v="0.9"/>
    <n v="967.74444444444396"/>
    <n v="756.26900000000001"/>
    <n v="696.58571428571395"/>
    <n v="869.42399999999998"/>
    <n v="9.0778438398236005"/>
    <n v="1.96"/>
    <n v="-14.2"/>
    <n v="-275.94"/>
    <n v="-50.22"/>
    <n v="4249.8"/>
    <n v="28733319"/>
    <n v="11375909.460000001"/>
    <n v="4214067840"/>
    <n v="866471.85"/>
    <n v="94122"/>
    <n v="14100000000000"/>
    <n v="2525780205"/>
    <n v="2164509135"/>
    <n v="895.01611500000001"/>
    <n v="332100000"/>
    <n v="0"/>
    <n v="0"/>
    <n v="0"/>
    <n v="0"/>
    <n v="0"/>
    <n v="0"/>
    <n v="0"/>
    <n v="0"/>
    <n v="0"/>
    <n v="927353202.29999995"/>
    <n v="0"/>
    <n v="0"/>
    <n v="0"/>
    <n v="0"/>
    <n v="0"/>
    <n v="0"/>
    <n v="29171070"/>
    <n v="98.01"/>
    <n v="-1936.44"/>
    <n v="158316.39000000001"/>
    <n v="148353.66"/>
    <n v="-2072.25"/>
    <n v="-7890.48"/>
    <n v="3946.32"/>
    <n v="22316.85"/>
    <n v="26263.17"/>
    <n v="2.0971000000000002"/>
    <n v="0"/>
    <n v="21005262.899999999"/>
    <n v="6382929304"/>
    <n v="111620.97"/>
    <n v="6404059688"/>
    <n v="0"/>
    <n v="12055095"/>
    <n v="19418670"/>
    <s v="67.5"/>
    <s v="0.5940000000000002"/>
    <n v="1.42525331999999E+16"/>
    <n v="5.1778979999999904E+16"/>
    <n v="4.3269911099999904E+16"/>
    <s v="5204295728.55"/>
    <s v="12793542360.75"/>
    <n v="2.469914123733E+16"/>
    <s v="42740249237.73"/>
    <s v="11089810680.84"/>
    <n v="1.08E+16"/>
    <n v="1.00007999999999E+16"/>
    <n v="33035865.219999999"/>
  </r>
  <r>
    <x v="430"/>
    <s v="MA"/>
    <x v="4"/>
    <n v="3.8711000000000002"/>
    <n v="228325744.11000001"/>
    <n v="1598380.27"/>
    <n v="414817466"/>
    <n v="66988144.75999999"/>
    <n v="84245853.61999999"/>
    <n v="10653755.42"/>
    <n v="12538686"/>
    <n v="14723311"/>
    <n v="33841425"/>
    <n v="59184628"/>
    <n v="65263928"/>
    <n v="4699165"/>
    <n v="65631138"/>
    <n v="1123896"/>
    <n v="14780538"/>
    <n v="106923345"/>
    <n v="47047712"/>
    <n v="1123896"/>
    <n v="14780538"/>
    <n v="106923345"/>
    <n v="47047712"/>
    <n v="1598380"/>
    <n v="0.57523916909999995"/>
    <n v="136.22"/>
    <n v="15694230026"/>
    <n v="10686340015"/>
    <n v="208734995"/>
    <n v="75313611"/>
    <n v="788"/>
    <n v="1379907790400"/>
    <n v="14.15"/>
    <n v="0.9"/>
    <n v="967.74444444444396"/>
    <n v="756.26900000000001"/>
    <n v="696.58571428571395"/>
    <n v="869.42399999999998"/>
    <n v="9.0778438398236005"/>
    <n v="1.96"/>
    <n v="-14.2"/>
    <n v="-275.94"/>
    <n v="-50.22"/>
    <n v="4249.8"/>
    <n v="28733319"/>
    <n v="11375909.460000001"/>
    <n v="4214067840"/>
    <n v="866471.85"/>
    <n v="94122"/>
    <n v="14100000000000"/>
    <n v="2525780205"/>
    <n v="2164509135"/>
    <n v="895.01611500000001"/>
    <n v="332100000"/>
    <n v="0"/>
    <n v="0"/>
    <n v="0"/>
    <n v="0"/>
    <n v="0"/>
    <n v="0"/>
    <n v="0"/>
    <n v="0"/>
    <n v="0"/>
    <n v="127728673.2"/>
    <n v="0"/>
    <n v="0"/>
    <n v="0"/>
    <n v="0"/>
    <n v="0"/>
    <n v="0"/>
    <n v="29171070"/>
    <n v="98.01"/>
    <n v="-1936.44"/>
    <n v="158316.39000000001"/>
    <n v="148353.66"/>
    <n v="-2072.25"/>
    <n v="-7890.48"/>
    <n v="3946.32"/>
    <n v="22316.85"/>
    <n v="26263.17"/>
    <n v="2.0971000000000002"/>
    <n v="0"/>
    <n v="21005262.899999999"/>
    <n v="6382929304"/>
    <n v="111620.97"/>
    <n v="6404059688"/>
    <n v="0"/>
    <n v="12055095"/>
    <n v="19418670"/>
    <s v="67.5"/>
    <s v="0.5940000000000002"/>
    <n v="1.42525331999999E+16"/>
    <n v="5.1778979999999904E+16"/>
    <n v="4.3269911099999904E+16"/>
    <s v="5204295728.55"/>
    <s v="12793542360.75"/>
    <n v="2.469914123733E+16"/>
    <s v="42740249237.73"/>
    <s v="11089810680.84"/>
    <n v="1.08E+16"/>
    <n v="1.00007999999999E+16"/>
    <n v="121197530.3"/>
  </r>
  <r>
    <x v="431"/>
    <s v="MA"/>
    <x v="5"/>
    <n v="3.8711000000000002"/>
    <n v="228325744.11000001"/>
    <n v="1598380.27"/>
    <n v="414817466"/>
    <n v="66988144.75999999"/>
    <n v="84245853.61999999"/>
    <n v="10653755.42"/>
    <n v="12538686"/>
    <n v="14723311"/>
    <n v="33841425"/>
    <n v="59184628"/>
    <n v="65263928"/>
    <n v="4699165"/>
    <n v="65631138"/>
    <n v="1123896"/>
    <n v="14780538"/>
    <n v="106923345"/>
    <n v="47047712"/>
    <n v="1123896"/>
    <n v="14780538"/>
    <n v="106923345"/>
    <n v="47047712"/>
    <n v="1598380"/>
    <n v="0.57523916909999995"/>
    <n v="136.22"/>
    <n v="15694230026"/>
    <n v="10686340015"/>
    <n v="208734995"/>
    <n v="75313611"/>
    <n v="788"/>
    <n v="1379907790400"/>
    <n v="14.15"/>
    <n v="0.9"/>
    <n v="967.74444444444396"/>
    <n v="756.26900000000001"/>
    <n v="696.58571428571395"/>
    <n v="869.42399999999998"/>
    <n v="9.0778438398236005"/>
    <n v="1.96"/>
    <n v="-14.2"/>
    <n v="-275.94"/>
    <n v="-50.22"/>
    <n v="4249.8"/>
    <n v="28733319"/>
    <n v="11375909.460000001"/>
    <n v="4214067840"/>
    <n v="866471.85"/>
    <n v="94122"/>
    <n v="14100000000000"/>
    <n v="2525780205"/>
    <n v="2164509135"/>
    <n v="895.01611500000001"/>
    <n v="332100000"/>
    <n v="0"/>
    <n v="0"/>
    <n v="0"/>
    <n v="0"/>
    <n v="0"/>
    <n v="0"/>
    <n v="0"/>
    <n v="0"/>
    <n v="0"/>
    <n v="39143592.630000003"/>
    <n v="0"/>
    <n v="0"/>
    <n v="0"/>
    <n v="0"/>
    <n v="0"/>
    <n v="0"/>
    <n v="29171070"/>
    <n v="98.01"/>
    <n v="-1936.44"/>
    <n v="158316.39000000001"/>
    <n v="148353.66"/>
    <n v="-2072.25"/>
    <n v="-7890.48"/>
    <n v="3946.32"/>
    <n v="22316.85"/>
    <n v="26263.17"/>
    <n v="2.0971000000000002"/>
    <n v="0"/>
    <n v="21005262.899999999"/>
    <n v="6382929304"/>
    <n v="111620.97"/>
    <n v="6404059688"/>
    <n v="0"/>
    <n v="12055095"/>
    <n v="19418670"/>
    <s v="67.5"/>
    <s v="0.5940000000000002"/>
    <n v="1.42525331999999E+16"/>
    <n v="5.1778979999999904E+16"/>
    <n v="4.3269911099999904E+16"/>
    <s v="5204295728.55"/>
    <s v="12793542360.75"/>
    <n v="2.469914123733E+16"/>
    <s v="42740249237.73"/>
    <s v="11089810680.84"/>
    <n v="1.08E+16"/>
    <n v="1.00007999999999E+16"/>
    <n v="1473553.53"/>
  </r>
  <r>
    <x v="432"/>
    <s v="MA"/>
    <x v="0"/>
    <n v="4.0523999999999996"/>
    <n v="250609227.00999996"/>
    <n v="2001696.2200000002"/>
    <n v="539014540"/>
    <n v="65421601.500000015"/>
    <n v="182185541.00999999"/>
    <n v="12330961.33"/>
    <n v="32099957"/>
    <n v="13879473"/>
    <n v="38283336"/>
    <n v="75966928"/>
    <n v="74301108"/>
    <n v="4040376"/>
    <n v="72896086"/>
    <n v="1404508"/>
    <n v="20341081"/>
    <n v="186610644"/>
    <n v="49289304"/>
    <n v="1404508"/>
    <n v="20341081"/>
    <n v="186610644"/>
    <n v="49289304"/>
    <n v="2001696"/>
    <n v="2.4638480875000002"/>
    <n v="128.25"/>
    <n v="11024617489"/>
    <n v="10455954695"/>
    <n v="147537499"/>
    <n v="62383725"/>
    <n v="880"/>
    <n v="1448761366799.99"/>
    <n v="14.15"/>
    <n v="1.51"/>
    <n v="966.74944444444395"/>
    <n v="760.27700000000004"/>
    <n v="700.73095238095198"/>
    <n v="869.73119999999994"/>
    <n v="9.6204774796948005"/>
    <n v="2.27"/>
    <n v="-6.9196"/>
    <n v="-289.70999999999998"/>
    <n v="-46.98"/>
    <n v="3627.72"/>
    <n v="28995111"/>
    <n v="10253188.17"/>
    <n v="4315964617"/>
    <n v="217941.57"/>
    <n v="190701"/>
    <n v="13200000000000"/>
    <n v="1843347051"/>
    <n v="1798792029"/>
    <n v="856.94909849999999"/>
    <n v="0"/>
    <n v="0"/>
    <n v="0"/>
    <n v="0"/>
    <n v="0"/>
    <n v="0"/>
    <n v="0"/>
    <n v="0"/>
    <n v="0"/>
    <n v="0"/>
    <n v="904232.03"/>
    <n v="0"/>
    <n v="0"/>
    <n v="0"/>
    <n v="0"/>
    <n v="0"/>
    <n v="0"/>
    <n v="44555022"/>
    <n v="99.36"/>
    <n v="-1936.44"/>
    <n v="158316.39000000001"/>
    <n v="148353.66"/>
    <n v="-2072.25"/>
    <n v="-7890.48"/>
    <n v="3946.32"/>
    <n v="22316.85"/>
    <n v="26263.17"/>
    <n v="1.3998999999999999"/>
    <n v="0"/>
    <n v="18961834.859999999"/>
    <n v="9129777114"/>
    <n v="1197255.06"/>
    <n v="9150006404"/>
    <n v="0"/>
    <n v="11200059"/>
    <n v="26243163"/>
    <s v="67.5"/>
    <s v="0.5940000000000002"/>
    <n v="1430084700000000"/>
    <n v="4637196000000000"/>
    <n v="4983487793999990"/>
    <n v="4972760306279990"/>
    <n v="1.03633688471399E+16"/>
    <n v="2.38902891261299E+16"/>
    <n v="3927625104501000"/>
    <s v="9596237057.91"/>
    <n v="1.08E+16"/>
    <n v="1.00007999999999E+16"/>
    <n v="5246.71"/>
  </r>
  <r>
    <x v="433"/>
    <s v="MA"/>
    <x v="1"/>
    <n v="4.0523999999999996"/>
    <n v="250609227.00999996"/>
    <n v="2001696.2200000002"/>
    <n v="539014540"/>
    <n v="65421601.500000015"/>
    <n v="182185541.00999999"/>
    <n v="12330961.33"/>
    <n v="32099957"/>
    <n v="13879473"/>
    <n v="38283336"/>
    <n v="75966928"/>
    <n v="74301108"/>
    <n v="4040376"/>
    <n v="72896086"/>
    <n v="1404508"/>
    <n v="20341081"/>
    <n v="186610644"/>
    <n v="49289304"/>
    <n v="1404508"/>
    <n v="20341081"/>
    <n v="186610644"/>
    <n v="49289304"/>
    <n v="2001696"/>
    <n v="2.4638480875000002"/>
    <n v="128.25"/>
    <n v="11024617489"/>
    <n v="10455954695"/>
    <n v="147537499"/>
    <n v="62383725"/>
    <n v="880"/>
    <n v="1448761366799.99"/>
    <n v="14.15"/>
    <n v="1.51"/>
    <n v="966.74944444444395"/>
    <n v="760.27700000000004"/>
    <n v="700.73095238095198"/>
    <n v="869.73119999999994"/>
    <n v="9.6204774796948005"/>
    <n v="2.27"/>
    <n v="-6.9196"/>
    <n v="-289.70999999999998"/>
    <n v="-46.98"/>
    <n v="3627.72"/>
    <n v="28995111"/>
    <n v="10253188.17"/>
    <n v="4315964617"/>
    <n v="217941.57"/>
    <n v="190701"/>
    <n v="13200000000000"/>
    <n v="1843347051"/>
    <n v="1798792029"/>
    <n v="856.94909849999999"/>
    <n v="0"/>
    <n v="0"/>
    <n v="0"/>
    <n v="0"/>
    <n v="0"/>
    <n v="0"/>
    <n v="0"/>
    <n v="0"/>
    <n v="0"/>
    <n v="0"/>
    <n v="20015514.300000001"/>
    <n v="0"/>
    <n v="0"/>
    <n v="0"/>
    <n v="0"/>
    <n v="0"/>
    <n v="0"/>
    <n v="44555022"/>
    <n v="99.36"/>
    <n v="-1936.44"/>
    <n v="158316.39000000001"/>
    <n v="148353.66"/>
    <n v="-2072.25"/>
    <n v="-7890.48"/>
    <n v="3946.32"/>
    <n v="22316.85"/>
    <n v="26263.17"/>
    <n v="1.3998999999999999"/>
    <n v="0"/>
    <n v="18961834.859999999"/>
    <n v="9129777114"/>
    <n v="1197255.06"/>
    <n v="9150006404"/>
    <n v="0"/>
    <n v="11200059"/>
    <n v="26243163"/>
    <s v="67.5"/>
    <s v="0.5940000000000002"/>
    <n v="1430084700000000"/>
    <n v="4637196000000000"/>
    <n v="4983487793999990"/>
    <n v="4972760306279990"/>
    <n v="1.03633688471399E+16"/>
    <n v="2.38902891261299E+16"/>
    <n v="3927625104501000"/>
    <s v="9596237057.91"/>
    <n v="1.08E+16"/>
    <n v="1.00007999999999E+16"/>
    <n v="343159.13"/>
  </r>
  <r>
    <x v="434"/>
    <s v="MA"/>
    <x v="2"/>
    <n v="4.0523999999999996"/>
    <n v="250609227.00999996"/>
    <n v="2001696.2200000002"/>
    <n v="539014540"/>
    <n v="65421601.500000015"/>
    <n v="182185541.00999999"/>
    <n v="12330961.33"/>
    <n v="32099957"/>
    <n v="13879473"/>
    <n v="38283336"/>
    <n v="75966928"/>
    <n v="74301108"/>
    <n v="4040376"/>
    <n v="72896086"/>
    <n v="1404508"/>
    <n v="20341081"/>
    <n v="186610644"/>
    <n v="49289304"/>
    <n v="1404508"/>
    <n v="20341081"/>
    <n v="186610644"/>
    <n v="49289304"/>
    <n v="2001696"/>
    <n v="2.4638480875000002"/>
    <n v="128.25"/>
    <n v="11024617489"/>
    <n v="10455954695"/>
    <n v="147537499"/>
    <n v="62383725"/>
    <n v="880"/>
    <n v="1448761366799.99"/>
    <n v="14.15"/>
    <n v="1.51"/>
    <n v="966.74944444444395"/>
    <n v="760.27700000000004"/>
    <n v="700.73095238095198"/>
    <n v="869.73119999999994"/>
    <n v="9.6204774796948005"/>
    <n v="2.27"/>
    <n v="-6.9196"/>
    <n v="-289.70999999999998"/>
    <n v="-46.98"/>
    <n v="3627.72"/>
    <n v="28995111"/>
    <n v="10253188.17"/>
    <n v="4315964617"/>
    <n v="217941.57"/>
    <n v="190701"/>
    <n v="13200000000000"/>
    <n v="1843347051"/>
    <n v="1798792029"/>
    <n v="856.94909849999999"/>
    <n v="0"/>
    <n v="0"/>
    <n v="0"/>
    <n v="0"/>
    <n v="0"/>
    <n v="0"/>
    <n v="0"/>
    <n v="0"/>
    <n v="0"/>
    <n v="0"/>
    <n v="1337648641"/>
    <n v="0"/>
    <n v="0"/>
    <n v="0"/>
    <n v="0"/>
    <n v="0"/>
    <n v="0"/>
    <n v="44555022"/>
    <n v="99.36"/>
    <n v="-1936.44"/>
    <n v="158316.39000000001"/>
    <n v="148353.66"/>
    <n v="-2072.25"/>
    <n v="-7890.48"/>
    <n v="3946.32"/>
    <n v="22316.85"/>
    <n v="26263.17"/>
    <n v="1.3998999999999999"/>
    <n v="0"/>
    <n v="18961834.859999999"/>
    <n v="9129777114"/>
    <n v="1197255.06"/>
    <n v="9150006404"/>
    <n v="0"/>
    <n v="11200059"/>
    <n v="26243163"/>
    <s v="67.5"/>
    <s v="0.5940000000000002"/>
    <n v="1430084700000000"/>
    <n v="4637196000000000"/>
    <n v="4983487793999990"/>
    <n v="4972760306279990"/>
    <n v="1.03633688471399E+16"/>
    <n v="2.38902891261299E+16"/>
    <n v="3927625104501000"/>
    <s v="9596237057.91"/>
    <n v="1.08E+16"/>
    <n v="1.00007999999999E+16"/>
    <n v="36365519.950000003"/>
  </r>
  <r>
    <x v="435"/>
    <s v="MA"/>
    <x v="3"/>
    <n v="4.0523999999999996"/>
    <n v="250609227.00999996"/>
    <n v="2001696.2200000002"/>
    <n v="539014540"/>
    <n v="65421601.500000015"/>
    <n v="182185541.00999999"/>
    <n v="12330961.33"/>
    <n v="32099957"/>
    <n v="13879473"/>
    <n v="38283336"/>
    <n v="75966928"/>
    <n v="74301108"/>
    <n v="4040376"/>
    <n v="72896086"/>
    <n v="1404508"/>
    <n v="20341081"/>
    <n v="186610644"/>
    <n v="49289304"/>
    <n v="1404508"/>
    <n v="20341081"/>
    <n v="186610644"/>
    <n v="49289304"/>
    <n v="2001696"/>
    <n v="2.4638480875000002"/>
    <n v="128.25"/>
    <n v="11024617489"/>
    <n v="10455954695"/>
    <n v="147537499"/>
    <n v="62383725"/>
    <n v="880"/>
    <n v="1448761366799.99"/>
    <n v="14.15"/>
    <n v="1.51"/>
    <n v="966.74944444444395"/>
    <n v="760.27700000000004"/>
    <n v="700.73095238095198"/>
    <n v="869.73119999999994"/>
    <n v="9.6204774796948005"/>
    <n v="2.27"/>
    <n v="-6.9196"/>
    <n v="-289.70999999999998"/>
    <n v="-46.98"/>
    <n v="3627.72"/>
    <n v="28995111"/>
    <n v="10253188.17"/>
    <n v="4315964617"/>
    <n v="217941.57"/>
    <n v="190701"/>
    <n v="13200000000000"/>
    <n v="1843347051"/>
    <n v="1798792029"/>
    <n v="856.94909849999999"/>
    <n v="0"/>
    <n v="0"/>
    <n v="0"/>
    <n v="0"/>
    <n v="0"/>
    <n v="0"/>
    <n v="0"/>
    <n v="0"/>
    <n v="0"/>
    <n v="0"/>
    <n v="942813640"/>
    <n v="0"/>
    <n v="0"/>
    <n v="0"/>
    <n v="0"/>
    <n v="0"/>
    <n v="0"/>
    <n v="44555022"/>
    <n v="99.36"/>
    <n v="-1936.44"/>
    <n v="158316.39000000001"/>
    <n v="148353.66"/>
    <n v="-2072.25"/>
    <n v="-7890.48"/>
    <n v="3946.32"/>
    <n v="22316.85"/>
    <n v="26263.17"/>
    <n v="1.3998999999999999"/>
    <n v="0"/>
    <n v="18961834.859999999"/>
    <n v="9129777114"/>
    <n v="1197255.06"/>
    <n v="9150006404"/>
    <n v="0"/>
    <n v="11200059"/>
    <n v="26243163"/>
    <s v="67.5"/>
    <s v="0.5940000000000002"/>
    <n v="1430084700000000"/>
    <n v="4637196000000000"/>
    <n v="4983487793999990"/>
    <n v="4972760306279990"/>
    <n v="1.03633688471399E+16"/>
    <n v="2.38902891261299E+16"/>
    <n v="3927625104501000"/>
    <s v="9596237057.91"/>
    <n v="1.08E+16"/>
    <n v="1.00007999999999E+16"/>
    <n v="38420945.799999997"/>
  </r>
  <r>
    <x v="436"/>
    <s v="MA"/>
    <x v="4"/>
    <n v="4.0523999999999996"/>
    <n v="250609227.00999996"/>
    <n v="2001696.2200000002"/>
    <n v="539014540"/>
    <n v="65421601.500000015"/>
    <n v="182185541.00999999"/>
    <n v="12330961.33"/>
    <n v="32099957"/>
    <n v="13879473"/>
    <n v="38283336"/>
    <n v="75966928"/>
    <n v="74301108"/>
    <n v="4040376"/>
    <n v="72896086"/>
    <n v="1404508"/>
    <n v="20341081"/>
    <n v="186610644"/>
    <n v="49289304"/>
    <n v="1404508"/>
    <n v="20341081"/>
    <n v="186610644"/>
    <n v="49289304"/>
    <n v="2001696"/>
    <n v="2.4638480875000002"/>
    <n v="128.25"/>
    <n v="11024617489"/>
    <n v="10455954695"/>
    <n v="147537499"/>
    <n v="62383725"/>
    <n v="880"/>
    <n v="1448761366799.99"/>
    <n v="14.15"/>
    <n v="1.51"/>
    <n v="966.74944444444395"/>
    <n v="760.27700000000004"/>
    <n v="700.73095238095198"/>
    <n v="869.73119999999994"/>
    <n v="9.6204774796948005"/>
    <n v="2.27"/>
    <n v="-6.9196"/>
    <n v="-289.70999999999998"/>
    <n v="-46.98"/>
    <n v="3627.72"/>
    <n v="28995111"/>
    <n v="10253188.17"/>
    <n v="4315964617"/>
    <n v="217941.57"/>
    <n v="190701"/>
    <n v="13200000000000"/>
    <n v="1843347051"/>
    <n v="1798792029"/>
    <n v="856.94909849999999"/>
    <n v="0"/>
    <n v="0"/>
    <n v="0"/>
    <n v="0"/>
    <n v="0"/>
    <n v="0"/>
    <n v="0"/>
    <n v="0"/>
    <n v="0"/>
    <n v="0"/>
    <n v="117044671.90000001"/>
    <n v="0"/>
    <n v="0"/>
    <n v="0"/>
    <n v="0"/>
    <n v="0"/>
    <n v="0"/>
    <n v="44555022"/>
    <n v="99.36"/>
    <n v="-1936.44"/>
    <n v="158316.39000000001"/>
    <n v="148353.66"/>
    <n v="-2072.25"/>
    <n v="-7890.48"/>
    <n v="3946.32"/>
    <n v="22316.85"/>
    <n v="26263.17"/>
    <n v="1.3998999999999999"/>
    <n v="0"/>
    <n v="18961834.859999999"/>
    <n v="9129777114"/>
    <n v="1197255.06"/>
    <n v="9150006404"/>
    <n v="0"/>
    <n v="11200059"/>
    <n v="26243163"/>
    <s v="67.5"/>
    <s v="0.5940000000000002"/>
    <n v="1430084700000000"/>
    <n v="4637196000000000"/>
    <n v="4983487793999990"/>
    <n v="4972760306279990"/>
    <n v="1.03633688471399E+16"/>
    <n v="2.38902891261299E+16"/>
    <n v="3927625104501000"/>
    <s v="9596237057.91"/>
    <n v="1.08E+16"/>
    <n v="1.00007999999999E+16"/>
    <n v="151429934.19999999"/>
  </r>
  <r>
    <x v="437"/>
    <s v="MA"/>
    <x v="5"/>
    <n v="4.0523999999999996"/>
    <n v="250609227.00999996"/>
    <n v="2001696.2200000002"/>
    <n v="539014540"/>
    <n v="65421601.500000015"/>
    <n v="182185541.00999999"/>
    <n v="12330961.33"/>
    <n v="32099957"/>
    <n v="13879473"/>
    <n v="38283336"/>
    <n v="75966928"/>
    <n v="74301108"/>
    <n v="4040376"/>
    <n v="72896086"/>
    <n v="1404508"/>
    <n v="20341081"/>
    <n v="186610644"/>
    <n v="49289304"/>
    <n v="1404508"/>
    <n v="20341081"/>
    <n v="186610644"/>
    <n v="49289304"/>
    <n v="2001696"/>
    <n v="2.4638480875000002"/>
    <n v="128.25"/>
    <n v="11024617489"/>
    <n v="10455954695"/>
    <n v="147537499"/>
    <n v="62383725"/>
    <n v="880"/>
    <n v="1448761366799.99"/>
    <n v="14.15"/>
    <n v="1.51"/>
    <n v="966.74944444444395"/>
    <n v="760.27700000000004"/>
    <n v="700.73095238095198"/>
    <n v="869.73119999999994"/>
    <n v="9.6204774796948005"/>
    <n v="2.27"/>
    <n v="-6.9196"/>
    <n v="-289.70999999999998"/>
    <n v="-46.98"/>
    <n v="3627.72"/>
    <n v="28995111"/>
    <n v="10253188.17"/>
    <n v="4315964617"/>
    <n v="217941.57"/>
    <n v="190701"/>
    <n v="13200000000000"/>
    <n v="1843347051"/>
    <n v="1798792029"/>
    <n v="856.94909849999999"/>
    <n v="0"/>
    <n v="0"/>
    <n v="0"/>
    <n v="0"/>
    <n v="0"/>
    <n v="0"/>
    <n v="0"/>
    <n v="0"/>
    <n v="0"/>
    <n v="0"/>
    <n v="170043264.5"/>
    <n v="0"/>
    <n v="0"/>
    <n v="0"/>
    <n v="0"/>
    <n v="0"/>
    <n v="0"/>
    <n v="44555022"/>
    <n v="99.36"/>
    <n v="-1936.44"/>
    <n v="158316.39000000001"/>
    <n v="148353.66"/>
    <n v="-2072.25"/>
    <n v="-7890.48"/>
    <n v="3946.32"/>
    <n v="22316.85"/>
    <n v="26263.17"/>
    <n v="1.3998999999999999"/>
    <n v="0"/>
    <n v="18961834.859999999"/>
    <n v="9129777114"/>
    <n v="1197255.06"/>
    <n v="9150006404"/>
    <n v="0"/>
    <n v="11200059"/>
    <n v="26243163"/>
    <s v="67.5"/>
    <s v="0.5940000000000002"/>
    <n v="1430084700000000"/>
    <n v="4637196000000000"/>
    <n v="4983487793999990"/>
    <n v="4972760306279990"/>
    <n v="1.03633688471399E+16"/>
    <n v="2.38902891261299E+16"/>
    <n v="3927625104501000"/>
    <s v="9596237057.91"/>
    <n v="1.08E+16"/>
    <n v="1.00007999999999E+16"/>
    <n v="5218209.2"/>
  </r>
  <r>
    <x v="438"/>
    <s v="MA"/>
    <x v="0"/>
    <n v="3.9737"/>
    <n v="223415929.58000004"/>
    <n v="1342192.2599999998"/>
    <n v="458879584"/>
    <n v="58395999.789999999"/>
    <n v="139169640.11999997"/>
    <n v="9653058.0999999996"/>
    <n v="92302269"/>
    <n v="13526582"/>
    <n v="35670812"/>
    <n v="59044356"/>
    <n v="56282822"/>
    <n v="3784398"/>
    <n v="61599303"/>
    <n v="1988631"/>
    <n v="23378829"/>
    <n v="151965046"/>
    <n v="50297891"/>
    <n v="1988631"/>
    <n v="23378829"/>
    <n v="151965046"/>
    <n v="50297891"/>
    <n v="1340914"/>
    <n v="1.8207618135999999"/>
    <n v="130.81"/>
    <n v="13103865483"/>
    <n v="10448566313"/>
    <n v="139541291"/>
    <n v="142581099"/>
    <n v="880"/>
    <n v="1428020621600"/>
    <n v="14.15"/>
    <n v="0.95"/>
    <n v="978.94555555555496"/>
    <n v="775.34349999999995"/>
    <n v="715.69761904761901"/>
    <n v="879.76919999999996"/>
    <n v="10.350041730079999"/>
    <n v="1.9"/>
    <n v="13.199"/>
    <n v="-286.2"/>
    <n v="-56.16"/>
    <n v="3578.85"/>
    <n v="28995111"/>
    <n v="6617535.0300000003"/>
    <n v="6045065505"/>
    <n v="949016.52"/>
    <n v="76572"/>
    <n v="13300000000000"/>
    <n v="1406221263"/>
    <n v="1357639083"/>
    <n v="856.94909849999999"/>
    <n v="0"/>
    <n v="0"/>
    <n v="0"/>
    <n v="0"/>
    <n v="0"/>
    <n v="0"/>
    <n v="783"/>
    <n v="0"/>
    <n v="0"/>
    <n v="0"/>
    <n v="10354164.18"/>
    <n v="0"/>
    <n v="0"/>
    <n v="0"/>
    <n v="0"/>
    <n v="0"/>
    <n v="0"/>
    <n v="48581397"/>
    <n v="100.17"/>
    <n v="-6922.26"/>
    <n v="153323.01"/>
    <n v="132509.25"/>
    <n v="-3365.55"/>
    <n v="-17448.21"/>
    <n v="3054.24"/>
    <n v="-11976.39"/>
    <n v="-8922.15"/>
    <n v="1.3998999999999999"/>
    <n v="0"/>
    <n v="18788319.09"/>
    <n v="7360650346"/>
    <n v="4318802.82"/>
    <n v="7383776368"/>
    <n v="0"/>
    <n v="14553378"/>
    <n v="21605859"/>
    <s v="67.5"/>
    <s v="0.5940000000000002"/>
    <n v="1430084700000000"/>
    <n v="4644080999999990"/>
    <n v="4.990884498E+16"/>
    <n v="4980141084870000"/>
    <s v="10378750592.16"/>
    <n v="2.39257480914E+16"/>
    <n v="3933454649796000"/>
    <s v="9610480194.03"/>
    <n v="1.08E+16"/>
    <n v="1.00007999999999E+16"/>
    <n v="22846.63"/>
  </r>
  <r>
    <x v="439"/>
    <s v="MA"/>
    <x v="1"/>
    <n v="3.9737"/>
    <n v="223415929.58000004"/>
    <n v="1342192.2599999998"/>
    <n v="458879584"/>
    <n v="58395999.789999999"/>
    <n v="139169640.11999997"/>
    <n v="9653058.0999999996"/>
    <n v="92302269"/>
    <n v="13526582"/>
    <n v="35670812"/>
    <n v="59044356"/>
    <n v="56282822"/>
    <n v="3784398"/>
    <n v="61599303"/>
    <n v="1988631"/>
    <n v="23378829"/>
    <n v="151965046"/>
    <n v="50297891"/>
    <n v="1988631"/>
    <n v="23378829"/>
    <n v="151965046"/>
    <n v="50297891"/>
    <n v="1340914"/>
    <n v="1.8207618135999999"/>
    <n v="130.81"/>
    <n v="13103865483"/>
    <n v="10448566313"/>
    <n v="139541291"/>
    <n v="142581099"/>
    <n v="880"/>
    <n v="1428020621600"/>
    <n v="14.15"/>
    <n v="0.95"/>
    <n v="978.94555555555496"/>
    <n v="775.34349999999995"/>
    <n v="715.69761904761901"/>
    <n v="879.76919999999996"/>
    <n v="10.350041730079999"/>
    <n v="1.9"/>
    <n v="13.199"/>
    <n v="-286.2"/>
    <n v="-56.16"/>
    <n v="3578.85"/>
    <n v="28995111"/>
    <n v="6617535.0300000003"/>
    <n v="6045065505"/>
    <n v="949016.52"/>
    <n v="76572"/>
    <n v="13300000000000"/>
    <n v="1406221263"/>
    <n v="1357639083"/>
    <n v="856.94909849999999"/>
    <n v="0"/>
    <n v="0"/>
    <n v="0"/>
    <n v="0"/>
    <n v="0"/>
    <n v="0"/>
    <n v="783"/>
    <n v="0"/>
    <n v="0"/>
    <n v="0"/>
    <n v="18120585.039999999"/>
    <n v="0"/>
    <n v="0"/>
    <n v="0"/>
    <n v="0"/>
    <n v="0"/>
    <n v="0"/>
    <n v="48581397"/>
    <n v="100.17"/>
    <n v="-6922.26"/>
    <n v="153323.01"/>
    <n v="132509.25"/>
    <n v="-3365.55"/>
    <n v="-17448.21"/>
    <n v="3054.24"/>
    <n v="-11976.39"/>
    <n v="-8922.15"/>
    <n v="1.3998999999999999"/>
    <n v="0"/>
    <n v="18788319.09"/>
    <n v="7360650346"/>
    <n v="4318802.82"/>
    <n v="7383776368"/>
    <n v="0"/>
    <n v="14553378"/>
    <n v="21605859"/>
    <s v="67.5"/>
    <s v="0.5940000000000002"/>
    <n v="1430084700000000"/>
    <n v="4644080999999990"/>
    <n v="4.990884498E+16"/>
    <n v="4980141084870000"/>
    <s v="10378750592.16"/>
    <n v="2.39257480914E+16"/>
    <n v="3933454649796000"/>
    <s v="9610480194.03"/>
    <n v="1.08E+16"/>
    <n v="1.00007999999999E+16"/>
    <n v="335664.69"/>
  </r>
  <r>
    <x v="440"/>
    <s v="MA"/>
    <x v="2"/>
    <n v="3.9737"/>
    <n v="223415929.58000004"/>
    <n v="1342192.2599999998"/>
    <n v="458879584"/>
    <n v="58395999.789999999"/>
    <n v="139169640.11999997"/>
    <n v="9653058.0999999996"/>
    <n v="92302269"/>
    <n v="13526582"/>
    <n v="35670812"/>
    <n v="59044356"/>
    <n v="56282822"/>
    <n v="3784398"/>
    <n v="61599303"/>
    <n v="1988631"/>
    <n v="23378829"/>
    <n v="151965046"/>
    <n v="50297891"/>
    <n v="1988631"/>
    <n v="23378829"/>
    <n v="151965046"/>
    <n v="50297891"/>
    <n v="1340914"/>
    <n v="1.8207618135999999"/>
    <n v="130.81"/>
    <n v="13103865483"/>
    <n v="10448566313"/>
    <n v="139541291"/>
    <n v="142581099"/>
    <n v="880"/>
    <n v="1428020621600"/>
    <n v="14.15"/>
    <n v="0.95"/>
    <n v="978.94555555555496"/>
    <n v="775.34349999999995"/>
    <n v="715.69761904761901"/>
    <n v="879.76919999999996"/>
    <n v="10.350041730079999"/>
    <n v="1.9"/>
    <n v="13.199"/>
    <n v="-286.2"/>
    <n v="-56.16"/>
    <n v="3578.85"/>
    <n v="28995111"/>
    <n v="6617535.0300000003"/>
    <n v="6045065505"/>
    <n v="949016.52"/>
    <n v="76572"/>
    <n v="13300000000000"/>
    <n v="1406221263"/>
    <n v="1357639083"/>
    <n v="856.94909849999999"/>
    <n v="0"/>
    <n v="0"/>
    <n v="0"/>
    <n v="0"/>
    <n v="0"/>
    <n v="0"/>
    <n v="783"/>
    <n v="0"/>
    <n v="0"/>
    <n v="0"/>
    <n v="1365480108"/>
    <n v="0"/>
    <n v="0"/>
    <n v="0"/>
    <n v="0"/>
    <n v="0"/>
    <n v="0"/>
    <n v="48581397"/>
    <n v="100.17"/>
    <n v="-6922.26"/>
    <n v="153323.01"/>
    <n v="132509.25"/>
    <n v="-3365.55"/>
    <n v="-17448.21"/>
    <n v="3054.24"/>
    <n v="-11976.39"/>
    <n v="-8922.15"/>
    <n v="1.3998999999999999"/>
    <n v="0"/>
    <n v="18788319.09"/>
    <n v="7360650346"/>
    <n v="4318802.82"/>
    <n v="7383776368"/>
    <n v="0"/>
    <n v="14553378"/>
    <n v="21605859"/>
    <s v="67.5"/>
    <s v="0.5940000000000002"/>
    <n v="1430084700000000"/>
    <n v="4644080999999990"/>
    <n v="4.990884498E+16"/>
    <n v="4980141084870000"/>
    <s v="10378750592.16"/>
    <n v="2.39257480914E+16"/>
    <n v="3933454649796000"/>
    <s v="9610480194.03"/>
    <n v="1.08E+16"/>
    <n v="1.00007999999999E+16"/>
    <n v="47064382.850000001"/>
  </r>
  <r>
    <x v="441"/>
    <s v="MA"/>
    <x v="3"/>
    <n v="3.9737"/>
    <n v="223415929.58000004"/>
    <n v="1342192.2599999998"/>
    <n v="458879584"/>
    <n v="58395999.789999999"/>
    <n v="139169640.11999997"/>
    <n v="9653058.0999999996"/>
    <n v="92302269"/>
    <n v="13526582"/>
    <n v="35670812"/>
    <n v="59044356"/>
    <n v="56282822"/>
    <n v="3784398"/>
    <n v="61599303"/>
    <n v="1988631"/>
    <n v="23378829"/>
    <n v="151965046"/>
    <n v="50297891"/>
    <n v="1988631"/>
    <n v="23378829"/>
    <n v="151965046"/>
    <n v="50297891"/>
    <n v="1340914"/>
    <n v="1.8207618135999999"/>
    <n v="130.81"/>
    <n v="13103865483"/>
    <n v="10448566313"/>
    <n v="139541291"/>
    <n v="142581099"/>
    <n v="880"/>
    <n v="1428020621600"/>
    <n v="14.15"/>
    <n v="0.95"/>
    <n v="978.94555555555496"/>
    <n v="775.34349999999995"/>
    <n v="715.69761904761901"/>
    <n v="879.76919999999996"/>
    <n v="10.350041730079999"/>
    <n v="1.9"/>
    <n v="13.199"/>
    <n v="-286.2"/>
    <n v="-56.16"/>
    <n v="3578.85"/>
    <n v="28995111"/>
    <n v="6617535.0300000003"/>
    <n v="6045065505"/>
    <n v="949016.52"/>
    <n v="76572"/>
    <n v="13300000000000"/>
    <n v="1406221263"/>
    <n v="1357639083"/>
    <n v="856.94909849999999"/>
    <n v="0"/>
    <n v="0"/>
    <n v="0"/>
    <n v="0"/>
    <n v="0"/>
    <n v="0"/>
    <n v="783"/>
    <n v="0"/>
    <n v="0"/>
    <n v="0"/>
    <n v="1017468197"/>
    <n v="0"/>
    <n v="0"/>
    <n v="0"/>
    <n v="0"/>
    <n v="0"/>
    <n v="0"/>
    <n v="48581397"/>
    <n v="100.17"/>
    <n v="-6922.26"/>
    <n v="153323.01"/>
    <n v="132509.25"/>
    <n v="-3365.55"/>
    <n v="-17448.21"/>
    <n v="3054.24"/>
    <n v="-11976.39"/>
    <n v="-8922.15"/>
    <n v="1.3998999999999999"/>
    <n v="0"/>
    <n v="18788319.09"/>
    <n v="7360650346"/>
    <n v="4318802.82"/>
    <n v="7383776368"/>
    <n v="0"/>
    <n v="14553378"/>
    <n v="21605859"/>
    <s v="67.5"/>
    <s v="0.5940000000000002"/>
    <n v="1430084700000000"/>
    <n v="4644080999999990"/>
    <n v="4.990884498E+16"/>
    <n v="4980141084870000"/>
    <s v="10378750592.16"/>
    <n v="2.39257480914E+16"/>
    <n v="3933454649796000"/>
    <s v="9610480194.03"/>
    <n v="1.08E+16"/>
    <n v="1.00007999999999E+16"/>
    <n v="35334622.109999999"/>
  </r>
  <r>
    <x v="442"/>
    <s v="MA"/>
    <x v="4"/>
    <n v="3.9737"/>
    <n v="223415929.58000004"/>
    <n v="1342192.2599999998"/>
    <n v="458879584"/>
    <n v="58395999.789999999"/>
    <n v="139169640.11999997"/>
    <n v="9653058.0999999996"/>
    <n v="92302269"/>
    <n v="13526582"/>
    <n v="35670812"/>
    <n v="59044356"/>
    <n v="56282822"/>
    <n v="3784398"/>
    <n v="61599303"/>
    <n v="1988631"/>
    <n v="23378829"/>
    <n v="151965046"/>
    <n v="50297891"/>
    <n v="1988631"/>
    <n v="23378829"/>
    <n v="151965046"/>
    <n v="50297891"/>
    <n v="1340914"/>
    <n v="1.8207618135999999"/>
    <n v="130.81"/>
    <n v="13103865483"/>
    <n v="10448566313"/>
    <n v="139541291"/>
    <n v="142581099"/>
    <n v="880"/>
    <n v="1428020621600"/>
    <n v="14.15"/>
    <n v="0.95"/>
    <n v="978.94555555555496"/>
    <n v="775.34349999999995"/>
    <n v="715.69761904761901"/>
    <n v="879.76919999999996"/>
    <n v="10.350041730079999"/>
    <n v="1.9"/>
    <n v="13.199"/>
    <n v="-286.2"/>
    <n v="-56.16"/>
    <n v="3578.85"/>
    <n v="28995111"/>
    <n v="6617535.0300000003"/>
    <n v="6045065505"/>
    <n v="949016.52"/>
    <n v="76572"/>
    <n v="13300000000000"/>
    <n v="1406221263"/>
    <n v="1357639083"/>
    <n v="856.94909849999999"/>
    <n v="0"/>
    <n v="0"/>
    <n v="0"/>
    <n v="0"/>
    <n v="0"/>
    <n v="0"/>
    <n v="783"/>
    <n v="0"/>
    <n v="0"/>
    <n v="0"/>
    <n v="127088057.40000001"/>
    <n v="0"/>
    <n v="0"/>
    <n v="0"/>
    <n v="0"/>
    <n v="0"/>
    <n v="0"/>
    <n v="48581397"/>
    <n v="100.17"/>
    <n v="-6922.26"/>
    <n v="153323.01"/>
    <n v="132509.25"/>
    <n v="-3365.55"/>
    <n v="-17448.21"/>
    <n v="3054.24"/>
    <n v="-11976.39"/>
    <n v="-8922.15"/>
    <n v="1.3998999999999999"/>
    <n v="0"/>
    <n v="18788319.09"/>
    <n v="7360650346"/>
    <n v="4318802.82"/>
    <n v="7383776368"/>
    <n v="0"/>
    <n v="14553378"/>
    <n v="21605859"/>
    <s v="67.5"/>
    <s v="0.5940000000000002"/>
    <n v="1430084700000000"/>
    <n v="4644080999999990"/>
    <n v="4.990884498E+16"/>
    <n v="4980141084870000"/>
    <s v="10378750592.16"/>
    <n v="2.39257480914E+16"/>
    <n v="3933454649796000"/>
    <s v="9610480194.03"/>
    <n v="1.08E+16"/>
    <n v="1.00007999999999E+16"/>
    <n v="137631999.40000001"/>
  </r>
  <r>
    <x v="443"/>
    <s v="MA"/>
    <x v="5"/>
    <n v="3.9737"/>
    <n v="223415929.58000004"/>
    <n v="1342192.2599999998"/>
    <n v="458879584"/>
    <n v="58395999.789999999"/>
    <n v="139169640.11999997"/>
    <n v="9653058.0999999996"/>
    <n v="92302269"/>
    <n v="13526582"/>
    <n v="35670812"/>
    <n v="59044356"/>
    <n v="56282822"/>
    <n v="3784398"/>
    <n v="61599303"/>
    <n v="1988631"/>
    <n v="23378829"/>
    <n v="151965046"/>
    <n v="50297891"/>
    <n v="1988631"/>
    <n v="23378829"/>
    <n v="151965046"/>
    <n v="50297891"/>
    <n v="1340914"/>
    <n v="1.8207618135999999"/>
    <n v="130.81"/>
    <n v="13103865483"/>
    <n v="10448566313"/>
    <n v="139541291"/>
    <n v="142581099"/>
    <n v="880"/>
    <n v="1428020621600"/>
    <n v="14.15"/>
    <n v="0.95"/>
    <n v="978.94555555555496"/>
    <n v="775.34349999999995"/>
    <n v="715.69761904761901"/>
    <n v="879.76919999999996"/>
    <n v="10.350041730079999"/>
    <n v="1.9"/>
    <n v="13.199"/>
    <n v="-286.2"/>
    <n v="-56.16"/>
    <n v="3578.85"/>
    <n v="28995111"/>
    <n v="6617535.0300000003"/>
    <n v="6045065505"/>
    <n v="949016.52"/>
    <n v="76572"/>
    <n v="13300000000000"/>
    <n v="1406221263"/>
    <n v="1357639083"/>
    <n v="856.94909849999999"/>
    <n v="0"/>
    <n v="0"/>
    <n v="0"/>
    <n v="0"/>
    <n v="0"/>
    <n v="0"/>
    <n v="783"/>
    <n v="0"/>
    <n v="0"/>
    <n v="0"/>
    <n v="554888764.89999998"/>
    <n v="0"/>
    <n v="0"/>
    <n v="0"/>
    <n v="0"/>
    <n v="0"/>
    <n v="0"/>
    <n v="48581397"/>
    <n v="100.17"/>
    <n v="-6922.26"/>
    <n v="153323.01"/>
    <n v="132509.25"/>
    <n v="-3365.55"/>
    <n v="-17448.21"/>
    <n v="3054.24"/>
    <n v="-11976.39"/>
    <n v="-8922.15"/>
    <n v="1.3998999999999999"/>
    <n v="0"/>
    <n v="18788319.09"/>
    <n v="7360650346"/>
    <n v="4318802.82"/>
    <n v="7383776368"/>
    <n v="0"/>
    <n v="14553378"/>
    <n v="21605859"/>
    <s v="67.5"/>
    <s v="0.5940000000000002"/>
    <n v="1430084700000000"/>
    <n v="4644080999999990"/>
    <n v="4.990884498E+16"/>
    <n v="4980141084870000"/>
    <s v="10378750592.16"/>
    <n v="2.39257480914E+16"/>
    <n v="3933454649796000"/>
    <s v="9610480194.03"/>
    <n v="1.08E+16"/>
    <n v="1.00007999999999E+16"/>
    <n v="20000965.41"/>
  </r>
  <r>
    <x v="444"/>
    <s v="MA"/>
    <x v="0"/>
    <n v="3.7039"/>
    <n v="234040632.91000003"/>
    <n v="1271021.99"/>
    <n v="430172334"/>
    <n v="52415069.380000018"/>
    <n v="110240401.08999999"/>
    <n v="9469409.5199999996"/>
    <n v="53595376"/>
    <n v="22479833"/>
    <n v="34986446"/>
    <n v="57526125"/>
    <n v="67191902"/>
    <n v="5260089"/>
    <n v="49444878"/>
    <n v="3499698"/>
    <n v="22975445"/>
    <n v="111611912"/>
    <n v="53926585"/>
    <n v="3499698"/>
    <n v="22975445"/>
    <n v="111611912"/>
    <n v="53926585"/>
    <n v="1269421"/>
    <n v="2.1953758583999998"/>
    <n v="140.27000000000001"/>
    <n v="15845539947"/>
    <n v="11706198715"/>
    <n v="201463034"/>
    <n v="411147314"/>
    <n v="880"/>
    <n v="1324877622200"/>
    <n v="14.15"/>
    <n v="0.44"/>
    <n v="997.68722222222198"/>
    <n v="791.53549999999996"/>
    <n v="730.52333333333297"/>
    <n v="897.70439999999996"/>
    <n v="11.0609967741619"/>
    <n v="1.43"/>
    <n v="-8.9"/>
    <n v="-258.93"/>
    <n v="-60.75"/>
    <n v="4002.21"/>
    <n v="28995111"/>
    <n v="6894823.6799999997"/>
    <n v="5145905873"/>
    <n v="710146.98"/>
    <n v="193536"/>
    <n v="14000000000000"/>
    <n v="2363342886"/>
    <n v="2305223037"/>
    <n v="856.94909849999999"/>
    <n v="0"/>
    <n v="0"/>
    <n v="0"/>
    <n v="0"/>
    <n v="0"/>
    <n v="0"/>
    <n v="0"/>
    <n v="0"/>
    <n v="0"/>
    <n v="0"/>
    <n v="494389.13"/>
    <n v="0"/>
    <n v="0"/>
    <n v="0"/>
    <n v="0"/>
    <n v="0"/>
    <n v="0"/>
    <n v="58119849"/>
    <n v="100.71"/>
    <n v="-6922.26"/>
    <n v="153323.01"/>
    <n v="132509.25"/>
    <n v="-3365.55"/>
    <n v="-17448.21"/>
    <n v="3054.24"/>
    <n v="-11976.39"/>
    <n v="-8922.15"/>
    <n v="1.3998999999999999"/>
    <n v="0"/>
    <n v="17534865.960000001"/>
    <n v="6361487417"/>
    <n v="2144947.5"/>
    <n v="6381223931"/>
    <n v="0"/>
    <n v="12389733"/>
    <n v="26628912"/>
    <s v="67.5"/>
    <s v="0.5940000000000002"/>
    <n v="1430084700000000"/>
    <n v="4889753999999990"/>
    <n v="5254899056999990"/>
    <s v="5243587313.58"/>
    <n v="1.09277797572E+16"/>
    <n v="2519140462497000"/>
    <n v="4141531845855000"/>
    <n v="1.01188683537299E+16"/>
    <n v="1.08E+16"/>
    <n v="1.00007999999999E+16"/>
    <n v="19605.560000000001"/>
  </r>
  <r>
    <x v="445"/>
    <s v="MA"/>
    <x v="1"/>
    <n v="3.7039"/>
    <n v="234040632.91000003"/>
    <n v="1271021.99"/>
    <n v="430172334"/>
    <n v="52415069.380000018"/>
    <n v="110240401.08999999"/>
    <n v="9469409.5199999996"/>
    <n v="53595376"/>
    <n v="22479833"/>
    <n v="34986446"/>
    <n v="57526125"/>
    <n v="67191902"/>
    <n v="5260089"/>
    <n v="49444878"/>
    <n v="3499698"/>
    <n v="22975445"/>
    <n v="111611912"/>
    <n v="53926585"/>
    <n v="3499698"/>
    <n v="22975445"/>
    <n v="111611912"/>
    <n v="53926585"/>
    <n v="1269421"/>
    <n v="2.1953758583999998"/>
    <n v="140.27000000000001"/>
    <n v="15845539947"/>
    <n v="11706198715"/>
    <n v="201463034"/>
    <n v="411147314"/>
    <n v="880"/>
    <n v="1324877622200"/>
    <n v="14.15"/>
    <n v="0.44"/>
    <n v="997.68722222222198"/>
    <n v="791.53549999999996"/>
    <n v="730.52333333333297"/>
    <n v="897.70439999999996"/>
    <n v="11.0609967741619"/>
    <n v="1.43"/>
    <n v="-8.9"/>
    <n v="-258.93"/>
    <n v="-60.75"/>
    <n v="4002.21"/>
    <n v="28995111"/>
    <n v="6894823.6799999997"/>
    <n v="5145905873"/>
    <n v="710146.98"/>
    <n v="193536"/>
    <n v="14000000000000"/>
    <n v="2363342886"/>
    <n v="2305223037"/>
    <n v="856.94909849999999"/>
    <n v="0"/>
    <n v="0"/>
    <n v="0"/>
    <n v="0"/>
    <n v="0"/>
    <n v="0"/>
    <n v="0"/>
    <n v="0"/>
    <n v="0"/>
    <n v="0"/>
    <n v="13349250.67"/>
    <n v="0"/>
    <n v="0"/>
    <n v="0"/>
    <n v="0"/>
    <n v="0"/>
    <n v="0"/>
    <n v="58119849"/>
    <n v="100.71"/>
    <n v="-6922.26"/>
    <n v="153323.01"/>
    <n v="132509.25"/>
    <n v="-3365.55"/>
    <n v="-17448.21"/>
    <n v="3054.24"/>
    <n v="-11976.39"/>
    <n v="-8922.15"/>
    <n v="1.3998999999999999"/>
    <n v="0"/>
    <n v="17534865.960000001"/>
    <n v="6361487417"/>
    <n v="2144947.5"/>
    <n v="6381223931"/>
    <n v="0"/>
    <n v="12389733"/>
    <n v="26628912"/>
    <s v="67.5"/>
    <s v="0.5940000000000002"/>
    <n v="1430084700000000"/>
    <n v="4889753999999990"/>
    <n v="5254899056999990"/>
    <s v="5243587313.58"/>
    <n v="1.09277797572E+16"/>
    <n v="2519140462497000"/>
    <n v="4141531845855000"/>
    <n v="1.01188683537299E+16"/>
    <n v="1.08E+16"/>
    <n v="1.00007999999999E+16"/>
    <n v="261179.12"/>
  </r>
  <r>
    <x v="446"/>
    <s v="MA"/>
    <x v="2"/>
    <n v="3.7039"/>
    <n v="234040632.91000003"/>
    <n v="1271021.99"/>
    <n v="430172334"/>
    <n v="52415069.380000018"/>
    <n v="110240401.08999999"/>
    <n v="9469409.5199999996"/>
    <n v="53595376"/>
    <n v="22479833"/>
    <n v="34986446"/>
    <n v="57526125"/>
    <n v="67191902"/>
    <n v="5260089"/>
    <n v="49444878"/>
    <n v="3499698"/>
    <n v="22975445"/>
    <n v="111611912"/>
    <n v="53926585"/>
    <n v="3499698"/>
    <n v="22975445"/>
    <n v="111611912"/>
    <n v="53926585"/>
    <n v="1269421"/>
    <n v="2.1953758583999998"/>
    <n v="140.27000000000001"/>
    <n v="15845539947"/>
    <n v="11706198715"/>
    <n v="201463034"/>
    <n v="411147314"/>
    <n v="880"/>
    <n v="1324877622200"/>
    <n v="14.15"/>
    <n v="0.44"/>
    <n v="997.68722222222198"/>
    <n v="791.53549999999996"/>
    <n v="730.52333333333297"/>
    <n v="897.70439999999996"/>
    <n v="11.0609967741619"/>
    <n v="1.43"/>
    <n v="-8.9"/>
    <n v="-258.93"/>
    <n v="-60.75"/>
    <n v="4002.21"/>
    <n v="28995111"/>
    <n v="6894823.6799999997"/>
    <n v="5145905873"/>
    <n v="710146.98"/>
    <n v="193536"/>
    <n v="14000000000000"/>
    <n v="2363342886"/>
    <n v="2305223037"/>
    <n v="856.94909849999999"/>
    <n v="0"/>
    <n v="0"/>
    <n v="0"/>
    <n v="0"/>
    <n v="0"/>
    <n v="0"/>
    <n v="0"/>
    <n v="0"/>
    <n v="0"/>
    <n v="0"/>
    <n v="994551692.79999995"/>
    <n v="0"/>
    <n v="0"/>
    <n v="0"/>
    <n v="0"/>
    <n v="0"/>
    <n v="0"/>
    <n v="58119849"/>
    <n v="100.71"/>
    <n v="-6922.26"/>
    <n v="153323.01"/>
    <n v="132509.25"/>
    <n v="-3365.55"/>
    <n v="-17448.21"/>
    <n v="3054.24"/>
    <n v="-11976.39"/>
    <n v="-8922.15"/>
    <n v="1.3998999999999999"/>
    <n v="0"/>
    <n v="17534865.960000001"/>
    <n v="6361487417"/>
    <n v="2144947.5"/>
    <n v="6381223931"/>
    <n v="0"/>
    <n v="12389733"/>
    <n v="26628912"/>
    <s v="67.5"/>
    <s v="0.5940000000000002"/>
    <n v="1430084700000000"/>
    <n v="4889753999999990"/>
    <n v="5254899056999990"/>
    <s v="5243587313.58"/>
    <n v="1.09277797572E+16"/>
    <n v="2519140462497000"/>
    <n v="4141531845855000"/>
    <n v="1.01188683537299E+16"/>
    <n v="1.08E+16"/>
    <n v="1.00007999999999E+16"/>
    <n v="28587781.84"/>
  </r>
  <r>
    <x v="447"/>
    <s v="MA"/>
    <x v="3"/>
    <n v="3.7039"/>
    <n v="234040632.91000003"/>
    <n v="1271021.99"/>
    <n v="430172334"/>
    <n v="52415069.380000018"/>
    <n v="110240401.08999999"/>
    <n v="9469409.5199999996"/>
    <n v="53595376"/>
    <n v="22479833"/>
    <n v="34986446"/>
    <n v="57526125"/>
    <n v="67191902"/>
    <n v="5260089"/>
    <n v="49444878"/>
    <n v="3499698"/>
    <n v="22975445"/>
    <n v="111611912"/>
    <n v="53926585"/>
    <n v="3499698"/>
    <n v="22975445"/>
    <n v="111611912"/>
    <n v="53926585"/>
    <n v="1269421"/>
    <n v="2.1953758583999998"/>
    <n v="140.27000000000001"/>
    <n v="15845539947"/>
    <n v="11706198715"/>
    <n v="201463034"/>
    <n v="411147314"/>
    <n v="880"/>
    <n v="1324877622200"/>
    <n v="14.15"/>
    <n v="0.44"/>
    <n v="997.68722222222198"/>
    <n v="791.53549999999996"/>
    <n v="730.52333333333297"/>
    <n v="897.70439999999996"/>
    <n v="11.0609967741619"/>
    <n v="1.43"/>
    <n v="-8.9"/>
    <n v="-258.93"/>
    <n v="-60.75"/>
    <n v="4002.21"/>
    <n v="28995111"/>
    <n v="6894823.6799999997"/>
    <n v="5145905873"/>
    <n v="710146.98"/>
    <n v="193536"/>
    <n v="14000000000000"/>
    <n v="2363342886"/>
    <n v="2305223037"/>
    <n v="856.94909849999999"/>
    <n v="0"/>
    <n v="0"/>
    <n v="0"/>
    <n v="0"/>
    <n v="0"/>
    <n v="0"/>
    <n v="0"/>
    <n v="0"/>
    <n v="0"/>
    <n v="0"/>
    <n v="874042036.70000005"/>
    <n v="0"/>
    <n v="0"/>
    <n v="0"/>
    <n v="0"/>
    <n v="0"/>
    <n v="0"/>
    <n v="58119849"/>
    <n v="100.71"/>
    <n v="-6922.26"/>
    <n v="153323.01"/>
    <n v="132509.25"/>
    <n v="-3365.55"/>
    <n v="-17448.21"/>
    <n v="3054.24"/>
    <n v="-11976.39"/>
    <n v="-8922.15"/>
    <n v="1.3998999999999999"/>
    <n v="0"/>
    <n v="17534865.960000001"/>
    <n v="6361487417"/>
    <n v="2144947.5"/>
    <n v="6381223931"/>
    <n v="0"/>
    <n v="12389733"/>
    <n v="26628912"/>
    <s v="67.5"/>
    <s v="0.5940000000000002"/>
    <n v="1430084700000000"/>
    <n v="4889753999999990"/>
    <n v="5254899056999990"/>
    <s v="5243587313.58"/>
    <n v="1.09277797572E+16"/>
    <n v="2519140462497000"/>
    <n v="4141531845855000"/>
    <n v="1.01188683537299E+16"/>
    <n v="1.08E+16"/>
    <n v="1.00007999999999E+16"/>
    <n v="29416348.91"/>
  </r>
  <r>
    <x v="448"/>
    <s v="MA"/>
    <x v="4"/>
    <n v="3.7039"/>
    <n v="234040632.91000003"/>
    <n v="1271021.99"/>
    <n v="430172334"/>
    <n v="52415069.380000018"/>
    <n v="110240401.08999999"/>
    <n v="9469409.5199999996"/>
    <n v="53595376"/>
    <n v="22479833"/>
    <n v="34986446"/>
    <n v="57526125"/>
    <n v="67191902"/>
    <n v="5260089"/>
    <n v="49444878"/>
    <n v="3499698"/>
    <n v="22975445"/>
    <n v="111611912"/>
    <n v="53926585"/>
    <n v="3499698"/>
    <n v="22975445"/>
    <n v="111611912"/>
    <n v="53926585"/>
    <n v="1269421"/>
    <n v="2.1953758583999998"/>
    <n v="140.27000000000001"/>
    <n v="15845539947"/>
    <n v="11706198715"/>
    <n v="201463034"/>
    <n v="411147314"/>
    <n v="880"/>
    <n v="1324877622200"/>
    <n v="14.15"/>
    <n v="0.44"/>
    <n v="997.68722222222198"/>
    <n v="791.53549999999996"/>
    <n v="730.52333333333297"/>
    <n v="897.70439999999996"/>
    <n v="11.0609967741619"/>
    <n v="1.43"/>
    <n v="-8.9"/>
    <n v="-258.93"/>
    <n v="-60.75"/>
    <n v="4002.21"/>
    <n v="28995111"/>
    <n v="6894823.6799999997"/>
    <n v="5145905873"/>
    <n v="710146.98"/>
    <n v="193536"/>
    <n v="14000000000000"/>
    <n v="2363342886"/>
    <n v="2305223037"/>
    <n v="856.94909849999999"/>
    <n v="0"/>
    <n v="0"/>
    <n v="0"/>
    <n v="0"/>
    <n v="0"/>
    <n v="0"/>
    <n v="0"/>
    <n v="0"/>
    <n v="0"/>
    <n v="0"/>
    <n v="109223831.5"/>
    <n v="0"/>
    <n v="0"/>
    <n v="0"/>
    <n v="0"/>
    <n v="0"/>
    <n v="0"/>
    <n v="58119849"/>
    <n v="100.71"/>
    <n v="-6922.26"/>
    <n v="153323.01"/>
    <n v="132509.25"/>
    <n v="-3365.55"/>
    <n v="-17448.21"/>
    <n v="3054.24"/>
    <n v="-11976.39"/>
    <n v="-8922.15"/>
    <n v="1.3998999999999999"/>
    <n v="0"/>
    <n v="17534865.960000001"/>
    <n v="6361487417"/>
    <n v="2144947.5"/>
    <n v="6381223931"/>
    <n v="0"/>
    <n v="12389733"/>
    <n v="26628912"/>
    <s v="67.5"/>
    <s v="0.5940000000000002"/>
    <n v="1430084700000000"/>
    <n v="4889753999999990"/>
    <n v="5254899056999990"/>
    <s v="5243587313.58"/>
    <n v="1.09277797572E+16"/>
    <n v="2519140462497000"/>
    <n v="4141531845855000"/>
    <n v="1.01188683537299E+16"/>
    <n v="1.08E+16"/>
    <n v="1.00007999999999E+16"/>
    <n v="115989667.7"/>
  </r>
  <r>
    <x v="449"/>
    <s v="MA"/>
    <x v="5"/>
    <n v="3.7039"/>
    <n v="234040632.91000003"/>
    <n v="1271021.99"/>
    <n v="430172334"/>
    <n v="52415069.380000018"/>
    <n v="110240401.08999999"/>
    <n v="9469409.5199999996"/>
    <n v="53595376"/>
    <n v="22479833"/>
    <n v="34986446"/>
    <n v="57526125"/>
    <n v="67191902"/>
    <n v="5260089"/>
    <n v="49444878"/>
    <n v="3499698"/>
    <n v="22975445"/>
    <n v="111611912"/>
    <n v="53926585"/>
    <n v="3499698"/>
    <n v="22975445"/>
    <n v="111611912"/>
    <n v="53926585"/>
    <n v="1269421"/>
    <n v="2.1953758583999998"/>
    <n v="140.27000000000001"/>
    <n v="15845539947"/>
    <n v="11706198715"/>
    <n v="201463034"/>
    <n v="411147314"/>
    <n v="880"/>
    <n v="1324877622200"/>
    <n v="14.15"/>
    <n v="0.44"/>
    <n v="997.68722222222198"/>
    <n v="791.53549999999996"/>
    <n v="730.52333333333297"/>
    <n v="897.70439999999996"/>
    <n v="11.0609967741619"/>
    <n v="1.43"/>
    <n v="-8.9"/>
    <n v="-258.93"/>
    <n v="-60.75"/>
    <n v="4002.21"/>
    <n v="28995111"/>
    <n v="6894823.6799999997"/>
    <n v="5145905873"/>
    <n v="710146.98"/>
    <n v="193536"/>
    <n v="14000000000000"/>
    <n v="2363342886"/>
    <n v="2305223037"/>
    <n v="856.94909849999999"/>
    <n v="0"/>
    <n v="0"/>
    <n v="0"/>
    <n v="0"/>
    <n v="0"/>
    <n v="0"/>
    <n v="0"/>
    <n v="0"/>
    <n v="0"/>
    <n v="0"/>
    <n v="351701967.69999999"/>
    <n v="0"/>
    <n v="0"/>
    <n v="0"/>
    <n v="0"/>
    <n v="0"/>
    <n v="0"/>
    <n v="58119849"/>
    <n v="100.71"/>
    <n v="-6922.26"/>
    <n v="153323.01"/>
    <n v="132509.25"/>
    <n v="-3365.55"/>
    <n v="-17448.21"/>
    <n v="3054.24"/>
    <n v="-11976.39"/>
    <n v="-8922.15"/>
    <n v="1.3998999999999999"/>
    <n v="0"/>
    <n v="17534865.960000001"/>
    <n v="6361487417"/>
    <n v="2144947.5"/>
    <n v="6381223931"/>
    <n v="0"/>
    <n v="12389733"/>
    <n v="26628912"/>
    <s v="67.5"/>
    <s v="0.5940000000000002"/>
    <n v="1430084700000000"/>
    <n v="4889753999999990"/>
    <n v="5254899056999990"/>
    <s v="5243587313.58"/>
    <n v="1.09277797572E+16"/>
    <n v="2519140462497000"/>
    <n v="4141531845855000"/>
    <n v="1.01188683537299E+16"/>
    <n v="1.08E+16"/>
    <n v="1.00007999999999E+16"/>
    <n v="13552116.939999999"/>
  </r>
  <r>
    <x v="450"/>
    <s v="MA"/>
    <x v="0"/>
    <n v="3.5657999999999999"/>
    <n v="239414160.86000001"/>
    <n v="1953140.8000000003"/>
    <n v="470860226"/>
    <n v="65628424.639999986"/>
    <n v="128565691.96000001"/>
    <n v="10102107.359999999"/>
    <n v="46623762"/>
    <n v="13052834"/>
    <n v="37932664"/>
    <n v="56335122"/>
    <n v="74461280"/>
    <n v="4589015"/>
    <n v="56613525"/>
    <n v="2535725"/>
    <n v="38338310"/>
    <n v="138774998"/>
    <n v="46273612"/>
    <n v="2535725"/>
    <n v="38338310"/>
    <n v="138774998"/>
    <n v="46273612"/>
    <n v="1953141"/>
    <n v="-0.70648736130000001"/>
    <n v="136.01"/>
    <n v="15082231392"/>
    <n v="10658991407"/>
    <n v="220655795"/>
    <n v="134503507"/>
    <n v="880"/>
    <n v="1291536325800"/>
    <n v="14.15"/>
    <n v="0.64"/>
    <n v="994.05"/>
    <n v="793.23699999999997"/>
    <n v="729.91809523809502"/>
    <n v="894.71640000000002"/>
    <n v="11.336864883919"/>
    <n v="1.61"/>
    <n v="-21.71"/>
    <n v="-268.92"/>
    <n v="-62.1"/>
    <n v="4138.29"/>
    <n v="28995111"/>
    <n v="5674383.9900000002"/>
    <n v="4490379317"/>
    <n v="440409.96"/>
    <n v="67014"/>
    <n v="13700000000000"/>
    <n v="1878046938"/>
    <n v="1856155392"/>
    <n v="856.94909849999999"/>
    <n v="0"/>
    <n v="0"/>
    <n v="0"/>
    <n v="0"/>
    <n v="1602639"/>
    <n v="0"/>
    <n v="0"/>
    <n v="0"/>
    <n v="0"/>
    <n v="0"/>
    <n v="869876.71"/>
    <n v="0"/>
    <n v="0"/>
    <n v="0"/>
    <n v="0"/>
    <n v="0"/>
    <n v="0"/>
    <n v="20288907"/>
    <n v="100.44"/>
    <n v="-6922.26"/>
    <n v="153323.01"/>
    <n v="132509.25"/>
    <n v="-3365.55"/>
    <n v="-17448.21"/>
    <n v="3054.24"/>
    <n v="-11976.39"/>
    <n v="-8922.15"/>
    <n v="1.3998999999999999"/>
    <n v="0"/>
    <n v="28937864.789999999"/>
    <n v="6569174662"/>
    <n v="1905009.03"/>
    <n v="6600017536"/>
    <n v="0"/>
    <n v="11614644"/>
    <n v="16222491"/>
    <s v="67.5"/>
    <s v="0.5940000000000002"/>
    <n v="1430084700000000"/>
    <s v="48053.25"/>
    <n v="5164158590999990"/>
    <n v="5153042189069990"/>
    <s v="10739081234.88"/>
    <n v="2.47564049328E+16"/>
    <n v="4070016775323000"/>
    <n v="9944137937430000"/>
    <n v="1.08E+16"/>
    <n v="1.00007999999999E+16"/>
    <n v="9993.82"/>
  </r>
  <r>
    <x v="451"/>
    <s v="MA"/>
    <x v="1"/>
    <n v="3.5657999999999999"/>
    <n v="239414160.86000001"/>
    <n v="1953140.8000000003"/>
    <n v="470860226"/>
    <n v="65628424.639999986"/>
    <n v="128565691.96000001"/>
    <n v="10102107.359999999"/>
    <n v="46623762"/>
    <n v="13052834"/>
    <n v="37932664"/>
    <n v="56335122"/>
    <n v="74461280"/>
    <n v="4589015"/>
    <n v="56613525"/>
    <n v="2535725"/>
    <n v="38338310"/>
    <n v="138774998"/>
    <n v="46273612"/>
    <n v="2535725"/>
    <n v="38338310"/>
    <n v="138774998"/>
    <n v="46273612"/>
    <n v="1953141"/>
    <n v="-0.70648736130000001"/>
    <n v="136.01"/>
    <n v="15082231392"/>
    <n v="10658991407"/>
    <n v="220655795"/>
    <n v="134503507"/>
    <n v="880"/>
    <n v="1291536325800"/>
    <n v="14.15"/>
    <n v="0.64"/>
    <n v="994.05"/>
    <n v="793.23699999999997"/>
    <n v="729.91809523809502"/>
    <n v="894.71640000000002"/>
    <n v="11.336864883919"/>
    <n v="1.61"/>
    <n v="-21.71"/>
    <n v="-268.92"/>
    <n v="-62.1"/>
    <n v="4138.29"/>
    <n v="28995111"/>
    <n v="5674383.9900000002"/>
    <n v="4490379317"/>
    <n v="440409.96"/>
    <n v="67014"/>
    <n v="13700000000000"/>
    <n v="1878046938"/>
    <n v="1856155392"/>
    <n v="856.94909849999999"/>
    <n v="0"/>
    <n v="0"/>
    <n v="0"/>
    <n v="0"/>
    <n v="1602639"/>
    <n v="0"/>
    <n v="0"/>
    <n v="0"/>
    <n v="0"/>
    <n v="0"/>
    <n v="15131947.42"/>
    <n v="0"/>
    <n v="0"/>
    <n v="0"/>
    <n v="0"/>
    <n v="0"/>
    <n v="0"/>
    <n v="20288907"/>
    <n v="100.44"/>
    <n v="-6922.26"/>
    <n v="153323.01"/>
    <n v="132509.25"/>
    <n v="-3365.55"/>
    <n v="-17448.21"/>
    <n v="3054.24"/>
    <n v="-11976.39"/>
    <n v="-8922.15"/>
    <n v="1.3998999999999999"/>
    <n v="0"/>
    <n v="28937864.789999999"/>
    <n v="6569174662"/>
    <n v="1905009.03"/>
    <n v="6600017536"/>
    <n v="0"/>
    <n v="11614644"/>
    <n v="16222491"/>
    <s v="67.5"/>
    <s v="0.5940000000000002"/>
    <n v="1430084700000000"/>
    <s v="48053.25"/>
    <n v="5164158590999990"/>
    <n v="5153042189069990"/>
    <s v="10739081234.88"/>
    <n v="2.47564049328E+16"/>
    <n v="4070016775323000"/>
    <n v="9944137937430000"/>
    <n v="1.08E+16"/>
    <n v="1.00007999999999E+16"/>
    <n v="256831.65"/>
  </r>
  <r>
    <x v="452"/>
    <s v="MA"/>
    <x v="2"/>
    <n v="3.5657999999999999"/>
    <n v="239414160.86000001"/>
    <n v="1953140.8000000003"/>
    <n v="470860226"/>
    <n v="65628424.639999986"/>
    <n v="128565691.96000001"/>
    <n v="10102107.359999999"/>
    <n v="46623762"/>
    <n v="13052834"/>
    <n v="37932664"/>
    <n v="56335122"/>
    <n v="74461280"/>
    <n v="4589015"/>
    <n v="56613525"/>
    <n v="2535725"/>
    <n v="38338310"/>
    <n v="138774998"/>
    <n v="46273612"/>
    <n v="2535725"/>
    <n v="38338310"/>
    <n v="138774998"/>
    <n v="46273612"/>
    <n v="1953141"/>
    <n v="-0.70648736130000001"/>
    <n v="136.01"/>
    <n v="15082231392"/>
    <n v="10658991407"/>
    <n v="220655795"/>
    <n v="134503507"/>
    <n v="880"/>
    <n v="1291536325800"/>
    <n v="14.15"/>
    <n v="0.64"/>
    <n v="994.05"/>
    <n v="793.23699999999997"/>
    <n v="729.91809523809502"/>
    <n v="894.71640000000002"/>
    <n v="11.336864883919"/>
    <n v="1.61"/>
    <n v="-21.71"/>
    <n v="-268.92"/>
    <n v="-62.1"/>
    <n v="4138.29"/>
    <n v="28995111"/>
    <n v="5674383.9900000002"/>
    <n v="4490379317"/>
    <n v="440409.96"/>
    <n v="67014"/>
    <n v="13700000000000"/>
    <n v="1878046938"/>
    <n v="1856155392"/>
    <n v="856.94909849999999"/>
    <n v="0"/>
    <n v="0"/>
    <n v="0"/>
    <n v="0"/>
    <n v="1602639"/>
    <n v="0"/>
    <n v="0"/>
    <n v="0"/>
    <n v="0"/>
    <n v="0"/>
    <n v="1073384819"/>
    <n v="0"/>
    <n v="0"/>
    <n v="0"/>
    <n v="0"/>
    <n v="0"/>
    <n v="0"/>
    <n v="20288907"/>
    <n v="100.44"/>
    <n v="-6922.26"/>
    <n v="153323.01"/>
    <n v="132509.25"/>
    <n v="-3365.55"/>
    <n v="-17448.21"/>
    <n v="3054.24"/>
    <n v="-11976.39"/>
    <n v="-8922.15"/>
    <n v="1.3998999999999999"/>
    <n v="0"/>
    <n v="28937864.789999999"/>
    <n v="6569174662"/>
    <n v="1905009.03"/>
    <n v="6600017536"/>
    <n v="0"/>
    <n v="11614644"/>
    <n v="16222491"/>
    <s v="67.5"/>
    <s v="0.5940000000000002"/>
    <n v="1430084700000000"/>
    <s v="48053.25"/>
    <n v="5164158590999990"/>
    <n v="5153042189069990"/>
    <s v="10739081234.88"/>
    <n v="2.47564049328E+16"/>
    <n v="4070016775323000"/>
    <n v="9944137937430000"/>
    <n v="1.08E+16"/>
    <n v="1.00007999999999E+16"/>
    <n v="33984733"/>
  </r>
  <r>
    <x v="453"/>
    <s v="MA"/>
    <x v="3"/>
    <n v="3.5657999999999999"/>
    <n v="239414160.86000001"/>
    <n v="1953140.8000000003"/>
    <n v="470860226"/>
    <n v="65628424.639999986"/>
    <n v="128565691.96000001"/>
    <n v="10102107.359999999"/>
    <n v="46623762"/>
    <n v="13052834"/>
    <n v="37932664"/>
    <n v="56335122"/>
    <n v="74461280"/>
    <n v="4589015"/>
    <n v="56613525"/>
    <n v="2535725"/>
    <n v="38338310"/>
    <n v="138774998"/>
    <n v="46273612"/>
    <n v="2535725"/>
    <n v="38338310"/>
    <n v="138774998"/>
    <n v="46273612"/>
    <n v="1953141"/>
    <n v="-0.70648736130000001"/>
    <n v="136.01"/>
    <n v="15082231392"/>
    <n v="10658991407"/>
    <n v="220655795"/>
    <n v="134503507"/>
    <n v="880"/>
    <n v="1291536325800"/>
    <n v="14.15"/>
    <n v="0.64"/>
    <n v="994.05"/>
    <n v="793.23699999999997"/>
    <n v="729.91809523809502"/>
    <n v="894.71640000000002"/>
    <n v="11.336864883919"/>
    <n v="1.61"/>
    <n v="-21.71"/>
    <n v="-268.92"/>
    <n v="-62.1"/>
    <n v="4138.29"/>
    <n v="28995111"/>
    <n v="5674383.9900000002"/>
    <n v="4490379317"/>
    <n v="440409.96"/>
    <n v="67014"/>
    <n v="13700000000000"/>
    <n v="1878046938"/>
    <n v="1856155392"/>
    <n v="856.94909849999999"/>
    <n v="0"/>
    <n v="0"/>
    <n v="0"/>
    <n v="0"/>
    <n v="1602639"/>
    <n v="0"/>
    <n v="0"/>
    <n v="0"/>
    <n v="0"/>
    <n v="0"/>
    <n v="916873264.60000002"/>
    <n v="0"/>
    <n v="0"/>
    <n v="0"/>
    <n v="0"/>
    <n v="0"/>
    <n v="0"/>
    <n v="20288907"/>
    <n v="100.44"/>
    <n v="-6922.26"/>
    <n v="153323.01"/>
    <n v="132509.25"/>
    <n v="-3365.55"/>
    <n v="-17448.21"/>
    <n v="3054.24"/>
    <n v="-11976.39"/>
    <n v="-8922.15"/>
    <n v="1.3998999999999999"/>
    <n v="0"/>
    <n v="28937864.789999999"/>
    <n v="6569174662"/>
    <n v="1905009.03"/>
    <n v="6600017536"/>
    <n v="0"/>
    <n v="11614644"/>
    <n v="16222491"/>
    <s v="67.5"/>
    <s v="0.5940000000000002"/>
    <n v="1430084700000000"/>
    <s v="48053.25"/>
    <n v="5164158590999990"/>
    <n v="5153042189069990"/>
    <s v="10739081234.88"/>
    <n v="2.47564049328E+16"/>
    <n v="4070016775323000"/>
    <n v="9944137937430000"/>
    <n v="1.08E+16"/>
    <n v="1.00007999999999E+16"/>
    <n v="35008282.460000001"/>
  </r>
  <r>
    <x v="454"/>
    <s v="MA"/>
    <x v="4"/>
    <n v="3.5657999999999999"/>
    <n v="239414160.86000001"/>
    <n v="1953140.8000000003"/>
    <n v="470860226"/>
    <n v="65628424.639999986"/>
    <n v="128565691.96000001"/>
    <n v="10102107.359999999"/>
    <n v="46623762"/>
    <n v="13052834"/>
    <n v="37932664"/>
    <n v="56335122"/>
    <n v="74461280"/>
    <n v="4589015"/>
    <n v="56613525"/>
    <n v="2535725"/>
    <n v="38338310"/>
    <n v="138774998"/>
    <n v="46273612"/>
    <n v="2535725"/>
    <n v="38338310"/>
    <n v="138774998"/>
    <n v="46273612"/>
    <n v="1953141"/>
    <n v="-0.70648736130000001"/>
    <n v="136.01"/>
    <n v="15082231392"/>
    <n v="10658991407"/>
    <n v="220655795"/>
    <n v="134503507"/>
    <n v="880"/>
    <n v="1291536325800"/>
    <n v="14.15"/>
    <n v="0.64"/>
    <n v="994.05"/>
    <n v="793.23699999999997"/>
    <n v="729.91809523809502"/>
    <n v="894.71640000000002"/>
    <n v="11.336864883919"/>
    <n v="1.61"/>
    <n v="-21.71"/>
    <n v="-268.92"/>
    <n v="-62.1"/>
    <n v="4138.29"/>
    <n v="28995111"/>
    <n v="5674383.9900000002"/>
    <n v="4490379317"/>
    <n v="440409.96"/>
    <n v="67014"/>
    <n v="13700000000000"/>
    <n v="1878046938"/>
    <n v="1856155392"/>
    <n v="856.94909849999999"/>
    <n v="0"/>
    <n v="0"/>
    <n v="0"/>
    <n v="0"/>
    <n v="1602639"/>
    <n v="0"/>
    <n v="0"/>
    <n v="0"/>
    <n v="0"/>
    <n v="0"/>
    <n v="114745688.09999999"/>
    <n v="0"/>
    <n v="0"/>
    <n v="0"/>
    <n v="0"/>
    <n v="0"/>
    <n v="0"/>
    <n v="20288907"/>
    <n v="100.44"/>
    <n v="-6922.26"/>
    <n v="153323.01"/>
    <n v="132509.25"/>
    <n v="-3365.55"/>
    <n v="-17448.21"/>
    <n v="3054.24"/>
    <n v="-11976.39"/>
    <n v="-8922.15"/>
    <n v="1.3998999999999999"/>
    <n v="0"/>
    <n v="28937864.789999999"/>
    <n v="6569174662"/>
    <n v="1905009.03"/>
    <n v="6600017536"/>
    <n v="0"/>
    <n v="11614644"/>
    <n v="16222491"/>
    <s v="67.5"/>
    <s v="0.5940000000000002"/>
    <n v="1430084700000000"/>
    <s v="48053.25"/>
    <n v="5164158590999990"/>
    <n v="5153042189069990"/>
    <s v="10739081234.88"/>
    <n v="2.47564049328E+16"/>
    <n v="4070016775323000"/>
    <n v="9944137937430000"/>
    <n v="1.08E+16"/>
    <n v="1.00007999999999E+16"/>
    <n v="137293230.19999999"/>
  </r>
  <r>
    <x v="455"/>
    <s v="MA"/>
    <x v="5"/>
    <n v="3.5657999999999999"/>
    <n v="239414160.86000001"/>
    <n v="1953140.8000000003"/>
    <n v="470860226"/>
    <n v="65628424.639999986"/>
    <n v="128565691.96000001"/>
    <n v="10102107.359999999"/>
    <n v="46623762"/>
    <n v="13052834"/>
    <n v="37932664"/>
    <n v="56335122"/>
    <n v="74461280"/>
    <n v="4589015"/>
    <n v="56613525"/>
    <n v="2535725"/>
    <n v="38338310"/>
    <n v="138774998"/>
    <n v="46273612"/>
    <n v="2535725"/>
    <n v="38338310"/>
    <n v="138774998"/>
    <n v="46273612"/>
    <n v="1953141"/>
    <n v="-0.70648736130000001"/>
    <n v="136.01"/>
    <n v="15082231392"/>
    <n v="10658991407"/>
    <n v="220655795"/>
    <n v="134503507"/>
    <n v="880"/>
    <n v="1291536325800"/>
    <n v="14.15"/>
    <n v="0.64"/>
    <n v="994.05"/>
    <n v="793.23699999999997"/>
    <n v="729.91809523809502"/>
    <n v="894.71640000000002"/>
    <n v="11.336864883919"/>
    <n v="1.61"/>
    <n v="-21.71"/>
    <n v="-268.92"/>
    <n v="-62.1"/>
    <n v="4138.29"/>
    <n v="28995111"/>
    <n v="5674383.9900000002"/>
    <n v="4490379317"/>
    <n v="440409.96"/>
    <n v="67014"/>
    <n v="13700000000000"/>
    <n v="1878046938"/>
    <n v="1856155392"/>
    <n v="856.94909849999999"/>
    <n v="0"/>
    <n v="0"/>
    <n v="0"/>
    <n v="0"/>
    <n v="1602639"/>
    <n v="0"/>
    <n v="0"/>
    <n v="0"/>
    <n v="0"/>
    <n v="0"/>
    <n v="257713366.80000001"/>
    <n v="0"/>
    <n v="0"/>
    <n v="0"/>
    <n v="0"/>
    <n v="0"/>
    <n v="0"/>
    <n v="20288907"/>
    <n v="100.44"/>
    <n v="-6922.26"/>
    <n v="153323.01"/>
    <n v="132509.25"/>
    <n v="-3365.55"/>
    <n v="-17448.21"/>
    <n v="3054.24"/>
    <n v="-11976.39"/>
    <n v="-8922.15"/>
    <n v="1.3998999999999999"/>
    <n v="0"/>
    <n v="28937864.789999999"/>
    <n v="6569174662"/>
    <n v="1905009.03"/>
    <n v="6600017536"/>
    <n v="0"/>
    <n v="11614644"/>
    <n v="16222491"/>
    <s v="67.5"/>
    <s v="0.5940000000000002"/>
    <n v="1430084700000000"/>
    <s v="48053.25"/>
    <n v="5164158590999990"/>
    <n v="5153042189069990"/>
    <s v="10739081234.88"/>
    <n v="2.47564049328E+16"/>
    <n v="4070016775323000"/>
    <n v="9944137937430000"/>
    <n v="1.08E+16"/>
    <n v="1.00007999999999E+16"/>
    <n v="10474694.960000001"/>
  </r>
  <r>
    <x v="456"/>
    <s v="MA"/>
    <x v="0"/>
    <n v="3.5392999999999999"/>
    <n v="272315025.07000005"/>
    <n v="3106400.9399999995"/>
    <n v="466345929"/>
    <n v="57349291.600000009"/>
    <n v="100637974.88999999"/>
    <n v="10930264.029999997"/>
    <n v="39434075"/>
    <n v="32053857"/>
    <n v="37586293"/>
    <n v="61121386"/>
    <n v="83442094"/>
    <n v="4704163"/>
    <n v="53265680"/>
    <n v="3019854"/>
    <n v="31701523"/>
    <n v="112627358"/>
    <n v="43715631"/>
    <n v="3019854"/>
    <n v="31701523"/>
    <n v="112627358"/>
    <n v="43715631"/>
    <n v="3108090"/>
    <n v="0.52453482699999998"/>
    <n v="133.54"/>
    <n v="16596334743"/>
    <n v="11291198938"/>
    <n v="206297751"/>
    <n v="190526387"/>
    <n v="880"/>
    <n v="1286347967100"/>
    <n v="14.15"/>
    <n v="0.98"/>
    <n v="1003.13944444444"/>
    <n v="797.56700000000001"/>
    <n v="734.46476190476096"/>
    <n v="900.40719999999999"/>
    <n v="11.3192421250219"/>
    <n v="1.78"/>
    <n v="7.38"/>
    <n v="-268.11"/>
    <n v="-66.69"/>
    <n v="4503.6000000000004"/>
    <n v="28995111"/>
    <n v="5116301.55"/>
    <n v="4272703637"/>
    <n v="612291.96"/>
    <n v="13905"/>
    <n v="13900000000000"/>
    <n v="2504871378"/>
    <n v="2091501810"/>
    <n v="856.94909849999999"/>
    <n v="0"/>
    <n v="0"/>
    <n v="0"/>
    <n v="0"/>
    <n v="0"/>
    <n v="0"/>
    <n v="0"/>
    <n v="0"/>
    <n v="0"/>
    <n v="0"/>
    <n v="520169.61"/>
    <n v="0"/>
    <n v="0"/>
    <n v="0"/>
    <n v="0"/>
    <n v="393201081"/>
    <n v="0"/>
    <n v="20168487"/>
    <n v="99.09"/>
    <n v="-2065.23"/>
    <n v="158647.67999999999"/>
    <n v="140738.31"/>
    <n v="-3996.54"/>
    <n v="-13913.1"/>
    <n v="2627.1"/>
    <n v="7667.46"/>
    <n v="10294.56"/>
    <n v="1.3998999999999999"/>
    <n v="0"/>
    <n v="34223370.75"/>
    <n v="6452687258"/>
    <n v="1922937.03"/>
    <n v="6488833566"/>
    <n v="0"/>
    <n v="12713220"/>
    <n v="19606725"/>
    <s v="67.5"/>
    <s v="0.5940000000000002"/>
    <n v="1430084700000000"/>
    <n v="4.8545729999999904E+16"/>
    <n v="5217103404000000"/>
    <n v="5205873025620000"/>
    <n v="10849182147"/>
    <n v="2.50102164744899E+16"/>
    <n v="4111744046958000"/>
    <n v="1.004608880586E+16"/>
    <n v="1.08E+16"/>
    <n v="1.00007999999999E+16"/>
    <n v="12839.38"/>
  </r>
  <r>
    <x v="457"/>
    <s v="MA"/>
    <x v="1"/>
    <n v="3.5392999999999999"/>
    <n v="272315025.07000005"/>
    <n v="3106400.9399999995"/>
    <n v="466345929"/>
    <n v="57349291.600000009"/>
    <n v="100637974.88999999"/>
    <n v="10930264.029999997"/>
    <n v="39434075"/>
    <n v="32053857"/>
    <n v="37586293"/>
    <n v="61121386"/>
    <n v="83442094"/>
    <n v="4704163"/>
    <n v="53265680"/>
    <n v="3019854"/>
    <n v="31701523"/>
    <n v="112627358"/>
    <n v="43715631"/>
    <n v="3019854"/>
    <n v="31701523"/>
    <n v="112627358"/>
    <n v="43715631"/>
    <n v="3108090"/>
    <n v="0.52453482699999998"/>
    <n v="133.54"/>
    <n v="16596334743"/>
    <n v="11291198938"/>
    <n v="206297751"/>
    <n v="190526387"/>
    <n v="880"/>
    <n v="1286347967100"/>
    <n v="14.15"/>
    <n v="0.98"/>
    <n v="1003.13944444444"/>
    <n v="797.56700000000001"/>
    <n v="734.46476190476096"/>
    <n v="900.40719999999999"/>
    <n v="11.3192421250219"/>
    <n v="1.78"/>
    <n v="7.38"/>
    <n v="-268.11"/>
    <n v="-66.69"/>
    <n v="4503.6000000000004"/>
    <n v="28995111"/>
    <n v="5116301.55"/>
    <n v="4272703637"/>
    <n v="612291.96"/>
    <n v="13905"/>
    <n v="13900000000000"/>
    <n v="2504871378"/>
    <n v="2091501810"/>
    <n v="856.94909849999999"/>
    <n v="0"/>
    <n v="0"/>
    <n v="0"/>
    <n v="0"/>
    <n v="0"/>
    <n v="0"/>
    <n v="0"/>
    <n v="0"/>
    <n v="0"/>
    <n v="0"/>
    <n v="17542446.350000001"/>
    <n v="0"/>
    <n v="0"/>
    <n v="0"/>
    <n v="0"/>
    <n v="393201081"/>
    <n v="0"/>
    <n v="20168487"/>
    <n v="99.09"/>
    <n v="-2065.23"/>
    <n v="158647.67999999999"/>
    <n v="140738.31"/>
    <n v="-3996.54"/>
    <n v="-13913.1"/>
    <n v="2627.1"/>
    <n v="7667.46"/>
    <n v="10294.56"/>
    <n v="1.3998999999999999"/>
    <n v="0"/>
    <n v="34223370.75"/>
    <n v="6452687258"/>
    <n v="1922937.03"/>
    <n v="6488833566"/>
    <n v="0"/>
    <n v="12713220"/>
    <n v="19606725"/>
    <s v="67.5"/>
    <s v="0.5940000000000002"/>
    <n v="1430084700000000"/>
    <n v="4.8545729999999904E+16"/>
    <n v="5217103404000000"/>
    <n v="5205873025620000"/>
    <n v="10849182147"/>
    <n v="2.50102164744899E+16"/>
    <n v="4111744046958000"/>
    <n v="1.004608880586E+16"/>
    <n v="1.08E+16"/>
    <n v="1.00007999999999E+16"/>
    <n v="294132.09000000003"/>
  </r>
  <r>
    <x v="458"/>
    <s v="MA"/>
    <x v="2"/>
    <n v="3.5392999999999999"/>
    <n v="272315025.07000005"/>
    <n v="3106400.9399999995"/>
    <n v="466345929"/>
    <n v="57349291.600000009"/>
    <n v="100637974.88999999"/>
    <n v="10930264.029999997"/>
    <n v="39434075"/>
    <n v="32053857"/>
    <n v="37586293"/>
    <n v="61121386"/>
    <n v="83442094"/>
    <n v="4704163"/>
    <n v="53265680"/>
    <n v="3019854"/>
    <n v="31701523"/>
    <n v="112627358"/>
    <n v="43715631"/>
    <n v="3019854"/>
    <n v="31701523"/>
    <n v="112627358"/>
    <n v="43715631"/>
    <n v="3108090"/>
    <n v="0.52453482699999998"/>
    <n v="133.54"/>
    <n v="16596334743"/>
    <n v="11291198938"/>
    <n v="206297751"/>
    <n v="190526387"/>
    <n v="880"/>
    <n v="1286347967100"/>
    <n v="14.15"/>
    <n v="0.98"/>
    <n v="1003.13944444444"/>
    <n v="797.56700000000001"/>
    <n v="734.46476190476096"/>
    <n v="900.40719999999999"/>
    <n v="11.3192421250219"/>
    <n v="1.78"/>
    <n v="7.38"/>
    <n v="-268.11"/>
    <n v="-66.69"/>
    <n v="4503.6000000000004"/>
    <n v="28995111"/>
    <n v="5116301.55"/>
    <n v="4272703637"/>
    <n v="612291.96"/>
    <n v="13905"/>
    <n v="13900000000000"/>
    <n v="2504871378"/>
    <n v="2091501810"/>
    <n v="856.94909849999999"/>
    <n v="0"/>
    <n v="0"/>
    <n v="0"/>
    <n v="0"/>
    <n v="0"/>
    <n v="0"/>
    <n v="0"/>
    <n v="0"/>
    <n v="0"/>
    <n v="0"/>
    <n v="1319963909"/>
    <n v="0"/>
    <n v="0"/>
    <n v="0"/>
    <n v="0"/>
    <n v="393201081"/>
    <n v="0"/>
    <n v="20168487"/>
    <n v="99.09"/>
    <n v="-2065.23"/>
    <n v="158647.67999999999"/>
    <n v="140738.31"/>
    <n v="-3996.54"/>
    <n v="-13913.1"/>
    <n v="2627.1"/>
    <n v="7667.46"/>
    <n v="10294.56"/>
    <n v="1.3998999999999999"/>
    <n v="0"/>
    <n v="34223370.75"/>
    <n v="6452687258"/>
    <n v="1922937.03"/>
    <n v="6488833566"/>
    <n v="0"/>
    <n v="12713220"/>
    <n v="19606725"/>
    <s v="67.5"/>
    <s v="0.5940000000000002"/>
    <n v="1430084700000000"/>
    <n v="4.8545729999999904E+16"/>
    <n v="5217103404000000"/>
    <n v="5205873025620000"/>
    <n v="10849182147"/>
    <n v="2.50102164744899E+16"/>
    <n v="4111744046958000"/>
    <n v="1.004608880586E+16"/>
    <n v="1.08E+16"/>
    <n v="1.00007999999999E+16"/>
    <n v="45191491.920000002"/>
  </r>
  <r>
    <x v="459"/>
    <s v="MA"/>
    <x v="3"/>
    <n v="3.5392999999999999"/>
    <n v="272315025.07000005"/>
    <n v="3106400.9399999995"/>
    <n v="466345929"/>
    <n v="57349291.600000009"/>
    <n v="100637974.88999999"/>
    <n v="10930264.029999997"/>
    <n v="39434075"/>
    <n v="32053857"/>
    <n v="37586293"/>
    <n v="61121386"/>
    <n v="83442094"/>
    <n v="4704163"/>
    <n v="53265680"/>
    <n v="3019854"/>
    <n v="31701523"/>
    <n v="112627358"/>
    <n v="43715631"/>
    <n v="3019854"/>
    <n v="31701523"/>
    <n v="112627358"/>
    <n v="43715631"/>
    <n v="3108090"/>
    <n v="0.52453482699999998"/>
    <n v="133.54"/>
    <n v="16596334743"/>
    <n v="11291198938"/>
    <n v="206297751"/>
    <n v="190526387"/>
    <n v="880"/>
    <n v="1286347967100"/>
    <n v="14.15"/>
    <n v="0.98"/>
    <n v="1003.13944444444"/>
    <n v="797.56700000000001"/>
    <n v="734.46476190476096"/>
    <n v="900.40719999999999"/>
    <n v="11.3192421250219"/>
    <n v="1.78"/>
    <n v="7.38"/>
    <n v="-268.11"/>
    <n v="-66.69"/>
    <n v="4503.6000000000004"/>
    <n v="28995111"/>
    <n v="5116301.55"/>
    <n v="4272703637"/>
    <n v="612291.96"/>
    <n v="13905"/>
    <n v="13900000000000"/>
    <n v="2504871378"/>
    <n v="2091501810"/>
    <n v="856.94909849999999"/>
    <n v="0"/>
    <n v="0"/>
    <n v="0"/>
    <n v="0"/>
    <n v="0"/>
    <n v="0"/>
    <n v="0"/>
    <n v="0"/>
    <n v="0"/>
    <n v="0"/>
    <n v="885406965.5"/>
    <n v="0"/>
    <n v="0"/>
    <n v="0"/>
    <n v="0"/>
    <n v="393201081"/>
    <n v="0"/>
    <n v="20168487"/>
    <n v="99.09"/>
    <n v="-2065.23"/>
    <n v="158647.67999999999"/>
    <n v="140738.31"/>
    <n v="-3996.54"/>
    <n v="-13913.1"/>
    <n v="2627.1"/>
    <n v="7667.46"/>
    <n v="10294.56"/>
    <n v="1.3998999999999999"/>
    <n v="0"/>
    <n v="34223370.75"/>
    <n v="6452687258"/>
    <n v="1922937.03"/>
    <n v="6488833566"/>
    <n v="0"/>
    <n v="12713220"/>
    <n v="19606725"/>
    <s v="67.5"/>
    <s v="0.5940000000000002"/>
    <n v="1430084700000000"/>
    <n v="4.8545729999999904E+16"/>
    <n v="5217103404000000"/>
    <n v="5205873025620000"/>
    <n v="10849182147"/>
    <n v="2.50102164744899E+16"/>
    <n v="4111744046958000"/>
    <n v="1.004608880586E+16"/>
    <n v="1.08E+16"/>
    <n v="1.00007999999999E+16"/>
    <n v="32609517.420000002"/>
  </r>
  <r>
    <x v="460"/>
    <s v="MA"/>
    <x v="4"/>
    <n v="3.5392999999999999"/>
    <n v="272315025.07000005"/>
    <n v="3106400.9399999995"/>
    <n v="466345929"/>
    <n v="57349291.600000009"/>
    <n v="100637974.88999999"/>
    <n v="10930264.029999997"/>
    <n v="39434075"/>
    <n v="32053857"/>
    <n v="37586293"/>
    <n v="61121386"/>
    <n v="83442094"/>
    <n v="4704163"/>
    <n v="53265680"/>
    <n v="3019854"/>
    <n v="31701523"/>
    <n v="112627358"/>
    <n v="43715631"/>
    <n v="3019854"/>
    <n v="31701523"/>
    <n v="112627358"/>
    <n v="43715631"/>
    <n v="3108090"/>
    <n v="0.52453482699999998"/>
    <n v="133.54"/>
    <n v="16596334743"/>
    <n v="11291198938"/>
    <n v="206297751"/>
    <n v="190526387"/>
    <n v="880"/>
    <n v="1286347967100"/>
    <n v="14.15"/>
    <n v="0.98"/>
    <n v="1003.13944444444"/>
    <n v="797.56700000000001"/>
    <n v="734.46476190476096"/>
    <n v="900.40719999999999"/>
    <n v="11.3192421250219"/>
    <n v="1.78"/>
    <n v="7.38"/>
    <n v="-268.11"/>
    <n v="-66.69"/>
    <n v="4503.6000000000004"/>
    <n v="28995111"/>
    <n v="5116301.55"/>
    <n v="4272703637"/>
    <n v="612291.96"/>
    <n v="13905"/>
    <n v="13900000000000"/>
    <n v="2504871378"/>
    <n v="2091501810"/>
    <n v="856.94909849999999"/>
    <n v="0"/>
    <n v="0"/>
    <n v="0"/>
    <n v="0"/>
    <n v="0"/>
    <n v="0"/>
    <n v="0"/>
    <n v="0"/>
    <n v="0"/>
    <n v="0"/>
    <n v="147668618"/>
    <n v="0"/>
    <n v="0"/>
    <n v="0"/>
    <n v="0"/>
    <n v="393201081"/>
    <n v="0"/>
    <n v="20168487"/>
    <n v="99.09"/>
    <n v="-2065.23"/>
    <n v="158647.67999999999"/>
    <n v="140738.31"/>
    <n v="-3996.54"/>
    <n v="-13913.1"/>
    <n v="2627.1"/>
    <n v="7667.46"/>
    <n v="10294.56"/>
    <n v="1.3998999999999999"/>
    <n v="0"/>
    <n v="34223370.75"/>
    <n v="6452687258"/>
    <n v="1922937.03"/>
    <n v="6488833566"/>
    <n v="0"/>
    <n v="12713220"/>
    <n v="19606725"/>
    <s v="67.5"/>
    <s v="0.5940000000000002"/>
    <n v="1430084700000000"/>
    <n v="4.8545729999999904E+16"/>
    <n v="5217103404000000"/>
    <n v="5205873025620000"/>
    <n v="10849182147"/>
    <n v="2.50102164744899E+16"/>
    <n v="4111744046958000"/>
    <n v="1.004608880586E+16"/>
    <n v="1.08E+16"/>
    <n v="1.00007999999999E+16"/>
    <n v="129122452.90000001"/>
  </r>
  <r>
    <x v="461"/>
    <s v="MA"/>
    <x v="5"/>
    <n v="3.5392999999999999"/>
    <n v="272315025.07000005"/>
    <n v="3106400.9399999995"/>
    <n v="466345929"/>
    <n v="57349291.600000009"/>
    <n v="100637974.88999999"/>
    <n v="10930264.029999997"/>
    <n v="39434075"/>
    <n v="32053857"/>
    <n v="37586293"/>
    <n v="61121386"/>
    <n v="83442094"/>
    <n v="4704163"/>
    <n v="53265680"/>
    <n v="3019854"/>
    <n v="31701523"/>
    <n v="112627358"/>
    <n v="43715631"/>
    <n v="3019854"/>
    <n v="31701523"/>
    <n v="112627358"/>
    <n v="43715631"/>
    <n v="3108090"/>
    <n v="0.52453482699999998"/>
    <n v="133.54"/>
    <n v="16596334743"/>
    <n v="11291198938"/>
    <n v="206297751"/>
    <n v="190526387"/>
    <n v="880"/>
    <n v="1286347967100"/>
    <n v="14.15"/>
    <n v="0.98"/>
    <n v="1003.13944444444"/>
    <n v="797.56700000000001"/>
    <n v="734.46476190476096"/>
    <n v="900.40719999999999"/>
    <n v="11.3192421250219"/>
    <n v="1.78"/>
    <n v="7.38"/>
    <n v="-268.11"/>
    <n v="-66.69"/>
    <n v="4503.6000000000004"/>
    <n v="28995111"/>
    <n v="5116301.55"/>
    <n v="4272703637"/>
    <n v="612291.96"/>
    <n v="13905"/>
    <n v="13900000000000"/>
    <n v="2504871378"/>
    <n v="2091501810"/>
    <n v="856.94909849999999"/>
    <n v="0"/>
    <n v="0"/>
    <n v="0"/>
    <n v="0"/>
    <n v="0"/>
    <n v="0"/>
    <n v="0"/>
    <n v="0"/>
    <n v="0"/>
    <n v="0"/>
    <n v="239384322.69999999"/>
    <n v="0"/>
    <n v="0"/>
    <n v="0"/>
    <n v="0"/>
    <n v="393201081"/>
    <n v="0"/>
    <n v="20168487"/>
    <n v="99.09"/>
    <n v="-2065.23"/>
    <n v="158647.67999999999"/>
    <n v="140738.31"/>
    <n v="-3996.54"/>
    <n v="-13913.1"/>
    <n v="2627.1"/>
    <n v="7667.46"/>
    <n v="10294.56"/>
    <n v="1.3998999999999999"/>
    <n v="0"/>
    <n v="34223370.75"/>
    <n v="6452687258"/>
    <n v="1922937.03"/>
    <n v="6488833566"/>
    <n v="0"/>
    <n v="12713220"/>
    <n v="19606725"/>
    <s v="67.5"/>
    <s v="0.5940000000000002"/>
    <n v="1430084700000000"/>
    <n v="4.8545729999999904E+16"/>
    <n v="5217103404000000"/>
    <n v="5205873025620000"/>
    <n v="10849182147"/>
    <n v="2.50102164744899E+16"/>
    <n v="4111744046958000"/>
    <n v="1.004608880586E+16"/>
    <n v="1.08E+16"/>
    <n v="1.00007999999999E+16"/>
    <n v="9291917"/>
  </r>
  <r>
    <x v="462"/>
    <s v="MA"/>
    <x v="0"/>
    <n v="3.4245000000000001"/>
    <n v="287107375.57999998"/>
    <n v="1209298.19"/>
    <n v="503405083"/>
    <n v="61116624.599999994"/>
    <n v="118799245.16000001"/>
    <n v="11278705.27"/>
    <n v="28744692"/>
    <n v="12100384"/>
    <n v="37801155"/>
    <n v="62232930"/>
    <n v="79556637"/>
    <n v="5842584"/>
    <n v="57789003"/>
    <n v="2788903"/>
    <n v="68316128"/>
    <n v="131710366"/>
    <n v="44057695"/>
    <n v="2788903"/>
    <n v="68316128"/>
    <n v="131710366"/>
    <n v="44057695"/>
    <n v="1209298"/>
    <n v="1.1950322214"/>
    <n v="135.27000000000001"/>
    <n v="16602945756"/>
    <n v="12923892615"/>
    <n v="203570736"/>
    <n v="208326610"/>
    <n v="880"/>
    <n v="1247038524000"/>
    <n v="14.15"/>
    <n v="0.47"/>
    <n v="1005.70833333333"/>
    <n v="799.83"/>
    <n v="733.67809523809501"/>
    <n v="900.94960000000003"/>
    <n v="11.442635439353801"/>
    <n v="1.35"/>
    <n v="17.649999999999999"/>
    <n v="-264.87"/>
    <n v="-66.69"/>
    <n v="4581.63"/>
    <n v="28995111"/>
    <n v="6715891.71"/>
    <n v="4465024599"/>
    <n v="791336.79"/>
    <n v="74844"/>
    <n v="14500000000000"/>
    <n v="2294294031"/>
    <n v="1870576794"/>
    <n v="856.94909849999999"/>
    <n v="0"/>
    <n v="0"/>
    <n v="0"/>
    <n v="0"/>
    <n v="743742"/>
    <n v="0"/>
    <n v="0"/>
    <n v="0"/>
    <n v="0"/>
    <n v="0"/>
    <n v="445331.20000000001"/>
    <n v="0"/>
    <n v="0"/>
    <n v="0"/>
    <n v="0"/>
    <n v="417232377"/>
    <n v="0"/>
    <n v="5741118"/>
    <n v="98.55"/>
    <n v="-2065.23"/>
    <n v="158647.67999999999"/>
    <n v="140738.31"/>
    <n v="-3996.54"/>
    <n v="-13913.1"/>
    <n v="2627.1"/>
    <n v="7667.46"/>
    <n v="10294.56"/>
    <n v="1.3998999999999999"/>
    <n v="0"/>
    <n v="14152355.369999999"/>
    <n v="6107782206"/>
    <n v="1344600.81"/>
    <n v="6123279162"/>
    <n v="0"/>
    <n v="12591315"/>
    <n v="25592328"/>
    <s v="67.5"/>
    <s v="0.5940000000000002"/>
    <n v="1430084700000000"/>
    <n v="5.0739479999999904E+16"/>
    <n v="5452836273000000"/>
    <n v="5441098450950000"/>
    <n v="1.133939838411E+16"/>
    <n v="2.614029375087E+16"/>
    <n v="4297531663719000"/>
    <n v="1.05000175708199E+16"/>
    <n v="1.08E+16"/>
    <n v="1.00007999999999E+16"/>
    <n v="19050.64"/>
  </r>
  <r>
    <x v="463"/>
    <s v="MA"/>
    <x v="1"/>
    <n v="3.4245000000000001"/>
    <n v="287107375.57999998"/>
    <n v="1209298.19"/>
    <n v="503405083"/>
    <n v="61116624.599999994"/>
    <n v="118799245.16000001"/>
    <n v="11278705.27"/>
    <n v="28744692"/>
    <n v="12100384"/>
    <n v="37801155"/>
    <n v="62232930"/>
    <n v="79556637"/>
    <n v="5842584"/>
    <n v="57789003"/>
    <n v="2788903"/>
    <n v="68316128"/>
    <n v="131710366"/>
    <n v="44057695"/>
    <n v="2788903"/>
    <n v="68316128"/>
    <n v="131710366"/>
    <n v="44057695"/>
    <n v="1209298"/>
    <n v="1.1950322214"/>
    <n v="135.27000000000001"/>
    <n v="16602945756"/>
    <n v="12923892615"/>
    <n v="203570736"/>
    <n v="208326610"/>
    <n v="880"/>
    <n v="1247038524000"/>
    <n v="14.15"/>
    <n v="0.47"/>
    <n v="1005.70833333333"/>
    <n v="799.83"/>
    <n v="733.67809523809501"/>
    <n v="900.94960000000003"/>
    <n v="11.442635439353801"/>
    <n v="1.35"/>
    <n v="17.649999999999999"/>
    <n v="-264.87"/>
    <n v="-66.69"/>
    <n v="4581.63"/>
    <n v="28995111"/>
    <n v="6715891.71"/>
    <n v="4465024599"/>
    <n v="791336.79"/>
    <n v="74844"/>
    <n v="14500000000000"/>
    <n v="2294294031"/>
    <n v="1870576794"/>
    <n v="856.94909849999999"/>
    <n v="0"/>
    <n v="0"/>
    <n v="0"/>
    <n v="0"/>
    <n v="743742"/>
    <n v="0"/>
    <n v="0"/>
    <n v="0"/>
    <n v="0"/>
    <n v="0"/>
    <n v="17583593.620000001"/>
    <n v="0"/>
    <n v="0"/>
    <n v="0"/>
    <n v="0"/>
    <n v="417232377"/>
    <n v="0"/>
    <n v="5741118"/>
    <n v="98.55"/>
    <n v="-2065.23"/>
    <n v="158647.67999999999"/>
    <n v="140738.31"/>
    <n v="-3996.54"/>
    <n v="-13913.1"/>
    <n v="2627.1"/>
    <n v="7667.46"/>
    <n v="10294.56"/>
    <n v="1.3998999999999999"/>
    <n v="0"/>
    <n v="14152355.369999999"/>
    <n v="6107782206"/>
    <n v="1344600.81"/>
    <n v="6123279162"/>
    <n v="0"/>
    <n v="12591315"/>
    <n v="25592328"/>
    <s v="67.5"/>
    <s v="0.5940000000000002"/>
    <n v="1430084700000000"/>
    <n v="5.0739479999999904E+16"/>
    <n v="5452836273000000"/>
    <n v="5441098450950000"/>
    <n v="1.133939838411E+16"/>
    <n v="2.614029375087E+16"/>
    <n v="4297531663719000"/>
    <n v="1.05000175708199E+16"/>
    <n v="1.08E+16"/>
    <n v="1.00007999999999E+16"/>
    <n v="294227.44"/>
  </r>
  <r>
    <x v="464"/>
    <s v="MA"/>
    <x v="2"/>
    <n v="3.4245000000000001"/>
    <n v="287107375.57999998"/>
    <n v="1209298.19"/>
    <n v="503405083"/>
    <n v="61116624.599999994"/>
    <n v="118799245.16000001"/>
    <n v="11278705.27"/>
    <n v="28744692"/>
    <n v="12100384"/>
    <n v="37801155"/>
    <n v="62232930"/>
    <n v="79556637"/>
    <n v="5842584"/>
    <n v="57789003"/>
    <n v="2788903"/>
    <n v="68316128"/>
    <n v="131710366"/>
    <n v="44057695"/>
    <n v="2788903"/>
    <n v="68316128"/>
    <n v="131710366"/>
    <n v="44057695"/>
    <n v="1209298"/>
    <n v="1.1950322214"/>
    <n v="135.27000000000001"/>
    <n v="16602945756"/>
    <n v="12923892615"/>
    <n v="203570736"/>
    <n v="208326610"/>
    <n v="880"/>
    <n v="1247038524000"/>
    <n v="14.15"/>
    <n v="0.47"/>
    <n v="1005.70833333333"/>
    <n v="799.83"/>
    <n v="733.67809523809501"/>
    <n v="900.94960000000003"/>
    <n v="11.442635439353801"/>
    <n v="1.35"/>
    <n v="17.649999999999999"/>
    <n v="-264.87"/>
    <n v="-66.69"/>
    <n v="4581.63"/>
    <n v="28995111"/>
    <n v="6715891.71"/>
    <n v="4465024599"/>
    <n v="791336.79"/>
    <n v="74844"/>
    <n v="14500000000000"/>
    <n v="2294294031"/>
    <n v="1870576794"/>
    <n v="856.94909849999999"/>
    <n v="0"/>
    <n v="0"/>
    <n v="0"/>
    <n v="0"/>
    <n v="743742"/>
    <n v="0"/>
    <n v="0"/>
    <n v="0"/>
    <n v="0"/>
    <n v="0"/>
    <n v="1154244929"/>
    <n v="0"/>
    <n v="0"/>
    <n v="0"/>
    <n v="0"/>
    <n v="417232377"/>
    <n v="0"/>
    <n v="5741118"/>
    <n v="98.55"/>
    <n v="-2065.23"/>
    <n v="158647.67999999999"/>
    <n v="140738.31"/>
    <n v="-3996.54"/>
    <n v="-13913.1"/>
    <n v="2627.1"/>
    <n v="7667.46"/>
    <n v="10294.56"/>
    <n v="1.3998999999999999"/>
    <n v="0"/>
    <n v="14152355.369999999"/>
    <n v="6107782206"/>
    <n v="1344600.81"/>
    <n v="6123279162"/>
    <n v="0"/>
    <n v="12591315"/>
    <n v="25592328"/>
    <s v="67.5"/>
    <s v="0.5940000000000002"/>
    <n v="1430084700000000"/>
    <n v="5.0739479999999904E+16"/>
    <n v="5452836273000000"/>
    <n v="5441098450950000"/>
    <n v="1.133939838411E+16"/>
    <n v="2.614029375087E+16"/>
    <n v="4297531663719000"/>
    <n v="1.05000175708199E+16"/>
    <n v="1.08E+16"/>
    <n v="1.00007999999999E+16"/>
    <n v="36152970.980000004"/>
  </r>
  <r>
    <x v="465"/>
    <s v="MA"/>
    <x v="3"/>
    <n v="3.4245000000000001"/>
    <n v="287107375.57999998"/>
    <n v="1209298.19"/>
    <n v="503405083"/>
    <n v="61116624.599999994"/>
    <n v="118799245.16000001"/>
    <n v="11278705.27"/>
    <n v="28744692"/>
    <n v="12100384"/>
    <n v="37801155"/>
    <n v="62232930"/>
    <n v="79556637"/>
    <n v="5842584"/>
    <n v="57789003"/>
    <n v="2788903"/>
    <n v="68316128"/>
    <n v="131710366"/>
    <n v="44057695"/>
    <n v="2788903"/>
    <n v="68316128"/>
    <n v="131710366"/>
    <n v="44057695"/>
    <n v="1209298"/>
    <n v="1.1950322214"/>
    <n v="135.27000000000001"/>
    <n v="16602945756"/>
    <n v="12923892615"/>
    <n v="203570736"/>
    <n v="208326610"/>
    <n v="880"/>
    <n v="1247038524000"/>
    <n v="14.15"/>
    <n v="0.47"/>
    <n v="1005.70833333333"/>
    <n v="799.83"/>
    <n v="733.67809523809501"/>
    <n v="900.94960000000003"/>
    <n v="11.442635439353801"/>
    <n v="1.35"/>
    <n v="17.649999999999999"/>
    <n v="-264.87"/>
    <n v="-66.69"/>
    <n v="4581.63"/>
    <n v="28995111"/>
    <n v="6715891.71"/>
    <n v="4465024599"/>
    <n v="791336.79"/>
    <n v="74844"/>
    <n v="14500000000000"/>
    <n v="2294294031"/>
    <n v="1870576794"/>
    <n v="856.94909849999999"/>
    <n v="0"/>
    <n v="0"/>
    <n v="0"/>
    <n v="0"/>
    <n v="743742"/>
    <n v="0"/>
    <n v="0"/>
    <n v="0"/>
    <n v="0"/>
    <n v="0"/>
    <n v="1080535284"/>
    <n v="0"/>
    <n v="0"/>
    <n v="0"/>
    <n v="0"/>
    <n v="417232377"/>
    <n v="0"/>
    <n v="5741118"/>
    <n v="98.55"/>
    <n v="-2065.23"/>
    <n v="158647.67999999999"/>
    <n v="140738.31"/>
    <n v="-3996.54"/>
    <n v="-13913.1"/>
    <n v="2627.1"/>
    <n v="7667.46"/>
    <n v="10294.56"/>
    <n v="1.3998999999999999"/>
    <n v="0"/>
    <n v="14152355.369999999"/>
    <n v="6107782206"/>
    <n v="1344600.81"/>
    <n v="6123279162"/>
    <n v="0"/>
    <n v="12591315"/>
    <n v="25592328"/>
    <s v="67.5"/>
    <s v="0.5940000000000002"/>
    <n v="1430084700000000"/>
    <n v="5.0739479999999904E+16"/>
    <n v="5452836273000000"/>
    <n v="5441098450950000"/>
    <n v="1.133939838411E+16"/>
    <n v="2.614029375087E+16"/>
    <n v="4297531663719000"/>
    <n v="1.05000175708199E+16"/>
    <n v="1.08E+16"/>
    <n v="1.00007999999999E+16"/>
    <n v="40081830.520000003"/>
  </r>
  <r>
    <x v="466"/>
    <s v="MA"/>
    <x v="4"/>
    <n v="3.4245000000000001"/>
    <n v="287107375.57999998"/>
    <n v="1209298.19"/>
    <n v="503405083"/>
    <n v="61116624.599999994"/>
    <n v="118799245.16000001"/>
    <n v="11278705.27"/>
    <n v="28744692"/>
    <n v="12100384"/>
    <n v="37801155"/>
    <n v="62232930"/>
    <n v="79556637"/>
    <n v="5842584"/>
    <n v="57789003"/>
    <n v="2788903"/>
    <n v="68316128"/>
    <n v="131710366"/>
    <n v="44057695"/>
    <n v="2788903"/>
    <n v="68316128"/>
    <n v="131710366"/>
    <n v="44057695"/>
    <n v="1209298"/>
    <n v="1.1950322214"/>
    <n v="135.27000000000001"/>
    <n v="16602945756"/>
    <n v="12923892615"/>
    <n v="203570736"/>
    <n v="208326610"/>
    <n v="880"/>
    <n v="1247038524000"/>
    <n v="14.15"/>
    <n v="0.47"/>
    <n v="1005.70833333333"/>
    <n v="799.83"/>
    <n v="733.67809523809501"/>
    <n v="900.94960000000003"/>
    <n v="11.442635439353801"/>
    <n v="1.35"/>
    <n v="17.649999999999999"/>
    <n v="-264.87"/>
    <n v="-66.69"/>
    <n v="4581.63"/>
    <n v="28995111"/>
    <n v="6715891.71"/>
    <n v="4465024599"/>
    <n v="791336.79"/>
    <n v="74844"/>
    <n v="14500000000000"/>
    <n v="2294294031"/>
    <n v="1870576794"/>
    <n v="856.94909849999999"/>
    <n v="0"/>
    <n v="0"/>
    <n v="0"/>
    <n v="0"/>
    <n v="743742"/>
    <n v="0"/>
    <n v="0"/>
    <n v="0"/>
    <n v="0"/>
    <n v="0"/>
    <n v="146981984.59999999"/>
    <n v="0"/>
    <n v="0"/>
    <n v="0"/>
    <n v="0"/>
    <n v="417232377"/>
    <n v="0"/>
    <n v="5741118"/>
    <n v="98.55"/>
    <n v="-2065.23"/>
    <n v="158647.67999999999"/>
    <n v="140738.31"/>
    <n v="-3996.54"/>
    <n v="-13913.1"/>
    <n v="2627.1"/>
    <n v="7667.46"/>
    <n v="10294.56"/>
    <n v="1.3998999999999999"/>
    <n v="0"/>
    <n v="14152355.369999999"/>
    <n v="6107782206"/>
    <n v="1344600.81"/>
    <n v="6123279162"/>
    <n v="0"/>
    <n v="12591315"/>
    <n v="25592328"/>
    <s v="67.5"/>
    <s v="0.5940000000000002"/>
    <n v="1430084700000000"/>
    <n v="5.0739479999999904E+16"/>
    <n v="5452836273000000"/>
    <n v="5441098450950000"/>
    <n v="1.133939838411E+16"/>
    <n v="2.614029375087E+16"/>
    <n v="4297531663719000"/>
    <n v="1.05000175708199E+16"/>
    <n v="1.08E+16"/>
    <n v="1.00007999999999E+16"/>
    <n v="151995330.40000001"/>
  </r>
  <r>
    <x v="467"/>
    <s v="MA"/>
    <x v="5"/>
    <n v="3.4245000000000001"/>
    <n v="287107375.57999998"/>
    <n v="1209298.19"/>
    <n v="503405083"/>
    <n v="61116624.599999994"/>
    <n v="118799245.16000001"/>
    <n v="11278705.27"/>
    <n v="28744692"/>
    <n v="12100384"/>
    <n v="37801155"/>
    <n v="62232930"/>
    <n v="79556637"/>
    <n v="5842584"/>
    <n v="57789003"/>
    <n v="2788903"/>
    <n v="68316128"/>
    <n v="131710366"/>
    <n v="44057695"/>
    <n v="2788903"/>
    <n v="68316128"/>
    <n v="131710366"/>
    <n v="44057695"/>
    <n v="1209298"/>
    <n v="1.1950322214"/>
    <n v="135.27000000000001"/>
    <n v="16602945756"/>
    <n v="12923892615"/>
    <n v="203570736"/>
    <n v="208326610"/>
    <n v="880"/>
    <n v="1247038524000"/>
    <n v="14.15"/>
    <n v="0.47"/>
    <n v="1005.70833333333"/>
    <n v="799.83"/>
    <n v="733.67809523809501"/>
    <n v="900.94960000000003"/>
    <n v="11.442635439353801"/>
    <n v="1.35"/>
    <n v="17.649999999999999"/>
    <n v="-264.87"/>
    <n v="-66.69"/>
    <n v="4581.63"/>
    <n v="28995111"/>
    <n v="6715891.71"/>
    <n v="4465024599"/>
    <n v="791336.79"/>
    <n v="74844"/>
    <n v="14500000000000"/>
    <n v="2294294031"/>
    <n v="1870576794"/>
    <n v="856.94909849999999"/>
    <n v="0"/>
    <n v="0"/>
    <n v="0"/>
    <n v="0"/>
    <n v="743742"/>
    <n v="0"/>
    <n v="0"/>
    <n v="0"/>
    <n v="0"/>
    <n v="0"/>
    <n v="181646293.69999999"/>
    <n v="0"/>
    <n v="0"/>
    <n v="0"/>
    <n v="0"/>
    <n v="417232377"/>
    <n v="0"/>
    <n v="5741118"/>
    <n v="98.55"/>
    <n v="-2065.23"/>
    <n v="158647.67999999999"/>
    <n v="140738.31"/>
    <n v="-3996.54"/>
    <n v="-13913.1"/>
    <n v="2627.1"/>
    <n v="7667.46"/>
    <n v="10294.56"/>
    <n v="1.3998999999999999"/>
    <n v="0"/>
    <n v="14152355.369999999"/>
    <n v="6107782206"/>
    <n v="1344600.81"/>
    <n v="6123279162"/>
    <n v="0"/>
    <n v="12591315"/>
    <n v="25592328"/>
    <s v="67.5"/>
    <s v="0.5940000000000002"/>
    <n v="1430084700000000"/>
    <n v="5.0739479999999904E+16"/>
    <n v="5452836273000000"/>
    <n v="5441098450950000"/>
    <n v="1.133939838411E+16"/>
    <n v="2.614029375087E+16"/>
    <n v="4297531663719000"/>
    <n v="1.05000175708199E+16"/>
    <n v="1.08E+16"/>
    <n v="1.00007999999999E+16"/>
    <n v="6154674.6500000004"/>
  </r>
  <r>
    <x v="468"/>
    <s v="MA"/>
    <x v="0"/>
    <n v="3.2755999999999998"/>
    <n v="285255253.85000002"/>
    <n v="1248882.7399999998"/>
    <n v="522024903"/>
    <n v="62787628.739999987"/>
    <n v="136457137.97999999"/>
    <n v="11640950.049999997"/>
    <n v="23331878"/>
    <n v="11329231"/>
    <n v="36724101"/>
    <n v="63313309"/>
    <n v="76818742"/>
    <n v="5271398"/>
    <n v="63051844"/>
    <n v="3205256"/>
    <n v="68552323"/>
    <n v="148344888"/>
    <n v="44174376"/>
    <n v="3205256"/>
    <n v="68552323"/>
    <n v="148344888"/>
    <n v="44174376"/>
    <n v="1239435"/>
    <n v="0.7140823879"/>
    <n v="136.72"/>
    <n v="15142715725"/>
    <n v="11906417753"/>
    <n v="182102079"/>
    <n v="194392319"/>
    <n v="880"/>
    <n v="1209810104000"/>
    <n v="14.15"/>
    <n v="0.64"/>
    <n v="1021"/>
    <n v="815.91449999999998"/>
    <n v="748.04047619047606"/>
    <n v="918.22399999999902"/>
    <n v="11.7072646230841"/>
    <n v="1.52"/>
    <n v="-7.9797000000000002"/>
    <n v="-255.96"/>
    <n v="-67.77"/>
    <n v="4102.6499999999996"/>
    <n v="28995111"/>
    <n v="6904511.8200000003"/>
    <n v="3075677454"/>
    <n v="1241715.42"/>
    <n v="71280"/>
    <n v="14400000000000"/>
    <n v="1902955410"/>
    <n v="1897915374"/>
    <n v="856.94909849999999"/>
    <n v="0"/>
    <n v="0"/>
    <n v="0"/>
    <n v="0"/>
    <n v="0"/>
    <n v="0"/>
    <n v="0"/>
    <n v="0"/>
    <n v="0"/>
    <n v="0"/>
    <n v="2112293.65"/>
    <n v="0"/>
    <n v="0"/>
    <n v="0"/>
    <n v="0"/>
    <n v="0"/>
    <n v="0"/>
    <n v="5040036"/>
    <n v="98.28"/>
    <n v="-2065.23"/>
    <n v="158647.67999999999"/>
    <n v="140738.31"/>
    <n v="-3996.54"/>
    <n v="-13913.1"/>
    <n v="2627.1"/>
    <n v="7667.46"/>
    <n v="10294.56"/>
    <n v="1.3998999999999999"/>
    <n v="0"/>
    <n v="15703227.539999999"/>
    <n v="6033918640"/>
    <n v="602239.05000000005"/>
    <n v="6050224107"/>
    <n v="0"/>
    <n v="13591935"/>
    <n v="21112272"/>
    <s v="67.5"/>
    <s v="0.5940000000000002"/>
    <n v="1430084700000000"/>
    <n v="5040738000000000"/>
    <s v="54171436.5"/>
    <n v="5405482669680000"/>
    <n v="1.12651741188899E+16"/>
    <n v="2.596918730994E+16"/>
    <n v="4269401323866000"/>
    <n v="1.043128763793E+16"/>
    <n v="1.08E+16"/>
    <n v="1.00007999999999E+16"/>
    <n v="29893.05"/>
  </r>
  <r>
    <x v="469"/>
    <s v="MA"/>
    <x v="1"/>
    <n v="3.2755999999999998"/>
    <n v="285255253.85000002"/>
    <n v="1248882.7399999998"/>
    <n v="522024903"/>
    <n v="62787628.739999987"/>
    <n v="136457137.97999999"/>
    <n v="11640950.049999997"/>
    <n v="23331878"/>
    <n v="11329231"/>
    <n v="36724101"/>
    <n v="63313309"/>
    <n v="76818742"/>
    <n v="5271398"/>
    <n v="63051844"/>
    <n v="3205256"/>
    <n v="68552323"/>
    <n v="148344888"/>
    <n v="44174376"/>
    <n v="3205256"/>
    <n v="68552323"/>
    <n v="148344888"/>
    <n v="44174376"/>
    <n v="1239435"/>
    <n v="0.7140823879"/>
    <n v="136.72"/>
    <n v="15142715725"/>
    <n v="11906417753"/>
    <n v="182102079"/>
    <n v="194392319"/>
    <n v="880"/>
    <n v="1209810104000"/>
    <n v="14.15"/>
    <n v="0.64"/>
    <n v="1021"/>
    <n v="815.91449999999998"/>
    <n v="748.04047619047606"/>
    <n v="918.22399999999902"/>
    <n v="11.7072646230841"/>
    <n v="1.52"/>
    <n v="-7.9797000000000002"/>
    <n v="-255.96"/>
    <n v="-67.77"/>
    <n v="4102.6499999999996"/>
    <n v="28995111"/>
    <n v="6904511.8200000003"/>
    <n v="3075677454"/>
    <n v="1241715.42"/>
    <n v="71280"/>
    <n v="14400000000000"/>
    <n v="1902955410"/>
    <n v="1897915374"/>
    <n v="856.94909849999999"/>
    <n v="0"/>
    <n v="0"/>
    <n v="0"/>
    <n v="0"/>
    <n v="0"/>
    <n v="0"/>
    <n v="0"/>
    <n v="0"/>
    <n v="0"/>
    <n v="0"/>
    <n v="19991777.02"/>
    <n v="0"/>
    <n v="0"/>
    <n v="0"/>
    <n v="0"/>
    <n v="0"/>
    <n v="0"/>
    <n v="5040036"/>
    <n v="98.28"/>
    <n v="-2065.23"/>
    <n v="158647.67999999999"/>
    <n v="140738.31"/>
    <n v="-3996.54"/>
    <n v="-13913.1"/>
    <n v="2627.1"/>
    <n v="7667.46"/>
    <n v="10294.56"/>
    <n v="1.3998999999999999"/>
    <n v="0"/>
    <n v="15703227.539999999"/>
    <n v="6033918640"/>
    <n v="602239.05000000005"/>
    <n v="6050224107"/>
    <n v="0"/>
    <n v="13591935"/>
    <n v="21112272"/>
    <s v="67.5"/>
    <s v="0.5940000000000002"/>
    <n v="1430084700000000"/>
    <n v="5040738000000000"/>
    <s v="54171436.5"/>
    <n v="5405482669680000"/>
    <n v="1.12651741188899E+16"/>
    <n v="2.596918730994E+16"/>
    <n v="4269401323866000"/>
    <n v="1.043128763793E+16"/>
    <n v="1.08E+16"/>
    <n v="1.00007999999999E+16"/>
    <n v="383562.35"/>
  </r>
  <r>
    <x v="470"/>
    <s v="MA"/>
    <x v="2"/>
    <n v="3.2755999999999998"/>
    <n v="285255253.85000002"/>
    <n v="1248882.7399999998"/>
    <n v="522024903"/>
    <n v="62787628.739999987"/>
    <n v="136457137.97999999"/>
    <n v="11640950.049999997"/>
    <n v="23331878"/>
    <n v="11329231"/>
    <n v="36724101"/>
    <n v="63313309"/>
    <n v="76818742"/>
    <n v="5271398"/>
    <n v="63051844"/>
    <n v="3205256"/>
    <n v="68552323"/>
    <n v="148344888"/>
    <n v="44174376"/>
    <n v="3205256"/>
    <n v="68552323"/>
    <n v="148344888"/>
    <n v="44174376"/>
    <n v="1239435"/>
    <n v="0.7140823879"/>
    <n v="136.72"/>
    <n v="15142715725"/>
    <n v="11906417753"/>
    <n v="182102079"/>
    <n v="194392319"/>
    <n v="880"/>
    <n v="1209810104000"/>
    <n v="14.15"/>
    <n v="0.64"/>
    <n v="1021"/>
    <n v="815.91449999999998"/>
    <n v="748.04047619047606"/>
    <n v="918.22399999999902"/>
    <n v="11.7072646230841"/>
    <n v="1.52"/>
    <n v="-7.9797000000000002"/>
    <n v="-255.96"/>
    <n v="-67.77"/>
    <n v="4102.6499999999996"/>
    <n v="28995111"/>
    <n v="6904511.8200000003"/>
    <n v="3075677454"/>
    <n v="1241715.42"/>
    <n v="71280"/>
    <n v="14400000000000"/>
    <n v="1902955410"/>
    <n v="1897915374"/>
    <n v="856.94909849999999"/>
    <n v="0"/>
    <n v="0"/>
    <n v="0"/>
    <n v="0"/>
    <n v="0"/>
    <n v="0"/>
    <n v="0"/>
    <n v="0"/>
    <n v="0"/>
    <n v="0"/>
    <n v="1006050175"/>
    <n v="0"/>
    <n v="0"/>
    <n v="0"/>
    <n v="0"/>
    <n v="0"/>
    <n v="0"/>
    <n v="5040036"/>
    <n v="98.28"/>
    <n v="-2065.23"/>
    <n v="158647.67999999999"/>
    <n v="140738.31"/>
    <n v="-3996.54"/>
    <n v="-13913.1"/>
    <n v="2627.1"/>
    <n v="7667.46"/>
    <n v="10294.56"/>
    <n v="1.3998999999999999"/>
    <n v="0"/>
    <n v="15703227.539999999"/>
    <n v="6033918640"/>
    <n v="602239.05000000005"/>
    <n v="6050224107"/>
    <n v="0"/>
    <n v="13591935"/>
    <n v="21112272"/>
    <s v="67.5"/>
    <s v="0.5940000000000002"/>
    <n v="1430084700000000"/>
    <n v="5040738000000000"/>
    <s v="54171436.5"/>
    <n v="5405482669680000"/>
    <n v="1.12651741188899E+16"/>
    <n v="2.596918730994E+16"/>
    <n v="4269401323866000"/>
    <n v="1.043128763793E+16"/>
    <n v="1.08E+16"/>
    <n v="1.00007999999999E+16"/>
    <n v="27068670.73"/>
  </r>
  <r>
    <x v="471"/>
    <s v="MA"/>
    <x v="3"/>
    <n v="3.2755999999999998"/>
    <n v="285255253.85000002"/>
    <n v="1248882.7399999998"/>
    <n v="522024903"/>
    <n v="62787628.739999987"/>
    <n v="136457137.97999999"/>
    <n v="11640950.049999997"/>
    <n v="23331878"/>
    <n v="11329231"/>
    <n v="36724101"/>
    <n v="63313309"/>
    <n v="76818742"/>
    <n v="5271398"/>
    <n v="63051844"/>
    <n v="3205256"/>
    <n v="68552323"/>
    <n v="148344888"/>
    <n v="44174376"/>
    <n v="3205256"/>
    <n v="68552323"/>
    <n v="148344888"/>
    <n v="44174376"/>
    <n v="1239435"/>
    <n v="0.7140823879"/>
    <n v="136.72"/>
    <n v="15142715725"/>
    <n v="11906417753"/>
    <n v="182102079"/>
    <n v="194392319"/>
    <n v="880"/>
    <n v="1209810104000"/>
    <n v="14.15"/>
    <n v="0.64"/>
    <n v="1021"/>
    <n v="815.91449999999998"/>
    <n v="748.04047619047606"/>
    <n v="918.22399999999902"/>
    <n v="11.7072646230841"/>
    <n v="1.52"/>
    <n v="-7.9797000000000002"/>
    <n v="-255.96"/>
    <n v="-67.77"/>
    <n v="4102.6499999999996"/>
    <n v="28995111"/>
    <n v="6904511.8200000003"/>
    <n v="3075677454"/>
    <n v="1241715.42"/>
    <n v="71280"/>
    <n v="14400000000000"/>
    <n v="1902955410"/>
    <n v="1897915374"/>
    <n v="856.94909849999999"/>
    <n v="0"/>
    <n v="0"/>
    <n v="0"/>
    <n v="0"/>
    <n v="0"/>
    <n v="0"/>
    <n v="0"/>
    <n v="0"/>
    <n v="0"/>
    <n v="0"/>
    <n v="912259751"/>
    <n v="0"/>
    <n v="0"/>
    <n v="0"/>
    <n v="0"/>
    <n v="0"/>
    <n v="0"/>
    <n v="5040036"/>
    <n v="98.28"/>
    <n v="-2065.23"/>
    <n v="158647.67999999999"/>
    <n v="140738.31"/>
    <n v="-3996.54"/>
    <n v="-13913.1"/>
    <n v="2627.1"/>
    <n v="7667.46"/>
    <n v="10294.56"/>
    <n v="1.3998999999999999"/>
    <n v="0"/>
    <n v="15703227.539999999"/>
    <n v="6033918640"/>
    <n v="602239.05000000005"/>
    <n v="6050224107"/>
    <n v="0"/>
    <n v="13591935"/>
    <n v="21112272"/>
    <s v="67.5"/>
    <s v="0.5940000000000002"/>
    <n v="1430084700000000"/>
    <n v="5040738000000000"/>
    <s v="54171436.5"/>
    <n v="5405482669680000"/>
    <n v="1.12651741188899E+16"/>
    <n v="2.596918730994E+16"/>
    <n v="4269401323866000"/>
    <n v="1.043128763793E+16"/>
    <n v="1.08E+16"/>
    <n v="1.00007999999999E+16"/>
    <n v="39289518.259999998"/>
  </r>
  <r>
    <x v="472"/>
    <s v="MA"/>
    <x v="4"/>
    <n v="3.2755999999999998"/>
    <n v="285255253.85000002"/>
    <n v="1248882.7399999998"/>
    <n v="522024903"/>
    <n v="62787628.739999987"/>
    <n v="136457137.97999999"/>
    <n v="11640950.049999997"/>
    <n v="23331878"/>
    <n v="11329231"/>
    <n v="36724101"/>
    <n v="63313309"/>
    <n v="76818742"/>
    <n v="5271398"/>
    <n v="63051844"/>
    <n v="3205256"/>
    <n v="68552323"/>
    <n v="148344888"/>
    <n v="44174376"/>
    <n v="3205256"/>
    <n v="68552323"/>
    <n v="148344888"/>
    <n v="44174376"/>
    <n v="1239435"/>
    <n v="0.7140823879"/>
    <n v="136.72"/>
    <n v="15142715725"/>
    <n v="11906417753"/>
    <n v="182102079"/>
    <n v="194392319"/>
    <n v="880"/>
    <n v="1209810104000"/>
    <n v="14.15"/>
    <n v="0.64"/>
    <n v="1021"/>
    <n v="815.91449999999998"/>
    <n v="748.04047619047606"/>
    <n v="918.22399999999902"/>
    <n v="11.7072646230841"/>
    <n v="1.52"/>
    <n v="-7.9797000000000002"/>
    <n v="-255.96"/>
    <n v="-67.77"/>
    <n v="4102.6499999999996"/>
    <n v="28995111"/>
    <n v="6904511.8200000003"/>
    <n v="3075677454"/>
    <n v="1241715.42"/>
    <n v="71280"/>
    <n v="14400000000000"/>
    <n v="1902955410"/>
    <n v="1897915374"/>
    <n v="856.94909849999999"/>
    <n v="0"/>
    <n v="0"/>
    <n v="0"/>
    <n v="0"/>
    <n v="0"/>
    <n v="0"/>
    <n v="0"/>
    <n v="0"/>
    <n v="0"/>
    <n v="0"/>
    <n v="124919014.90000001"/>
    <n v="0"/>
    <n v="0"/>
    <n v="0"/>
    <n v="0"/>
    <n v="0"/>
    <n v="0"/>
    <n v="5040036"/>
    <n v="98.28"/>
    <n v="-2065.23"/>
    <n v="158647.67999999999"/>
    <n v="140738.31"/>
    <n v="-3996.54"/>
    <n v="-13913.1"/>
    <n v="2627.1"/>
    <n v="7667.46"/>
    <n v="10294.56"/>
    <n v="1.3998999999999999"/>
    <n v="0"/>
    <n v="15703227.539999999"/>
    <n v="6033918640"/>
    <n v="602239.05000000005"/>
    <n v="6050224107"/>
    <n v="0"/>
    <n v="13591935"/>
    <n v="21112272"/>
    <s v="67.5"/>
    <s v="0.5940000000000002"/>
    <n v="1430084700000000"/>
    <n v="5040738000000000"/>
    <s v="54171436.5"/>
    <n v="5405482669680000"/>
    <n v="1.12651741188899E+16"/>
    <n v="2.596918730994E+16"/>
    <n v="4269401323866000"/>
    <n v="1.043128763793E+16"/>
    <n v="1.08E+16"/>
    <n v="1.00007999999999E+16"/>
    <n v="151943026.5"/>
  </r>
  <r>
    <x v="473"/>
    <s v="MA"/>
    <x v="5"/>
    <n v="3.2755999999999998"/>
    <n v="285255253.85000002"/>
    <n v="1248882.7399999998"/>
    <n v="522024903"/>
    <n v="62787628.739999987"/>
    <n v="136457137.97999999"/>
    <n v="11640950.049999997"/>
    <n v="23331878"/>
    <n v="11329231"/>
    <n v="36724101"/>
    <n v="63313309"/>
    <n v="76818742"/>
    <n v="5271398"/>
    <n v="63051844"/>
    <n v="3205256"/>
    <n v="68552323"/>
    <n v="148344888"/>
    <n v="44174376"/>
    <n v="3205256"/>
    <n v="68552323"/>
    <n v="148344888"/>
    <n v="44174376"/>
    <n v="1239435"/>
    <n v="0.7140823879"/>
    <n v="136.72"/>
    <n v="15142715725"/>
    <n v="11906417753"/>
    <n v="182102079"/>
    <n v="194392319"/>
    <n v="880"/>
    <n v="1209810104000"/>
    <n v="14.15"/>
    <n v="0.64"/>
    <n v="1021"/>
    <n v="815.91449999999998"/>
    <n v="748.04047619047606"/>
    <n v="918.22399999999902"/>
    <n v="11.7072646230841"/>
    <n v="1.52"/>
    <n v="-7.9797000000000002"/>
    <n v="-255.96"/>
    <n v="-67.77"/>
    <n v="4102.6499999999996"/>
    <n v="28995111"/>
    <n v="6904511.8200000003"/>
    <n v="3075677454"/>
    <n v="1241715.42"/>
    <n v="71280"/>
    <n v="14400000000000"/>
    <n v="1902955410"/>
    <n v="1897915374"/>
    <n v="856.94909849999999"/>
    <n v="0"/>
    <n v="0"/>
    <n v="0"/>
    <n v="0"/>
    <n v="0"/>
    <n v="0"/>
    <n v="0"/>
    <n v="0"/>
    <n v="0"/>
    <n v="0"/>
    <n v="124972167.2"/>
    <n v="0"/>
    <n v="0"/>
    <n v="0"/>
    <n v="0"/>
    <n v="0"/>
    <n v="0"/>
    <n v="5040036"/>
    <n v="98.28"/>
    <n v="-2065.23"/>
    <n v="158647.67999999999"/>
    <n v="140738.31"/>
    <n v="-3996.54"/>
    <n v="-13913.1"/>
    <n v="2627.1"/>
    <n v="7667.46"/>
    <n v="10294.56"/>
    <n v="1.3998999999999999"/>
    <n v="0"/>
    <n v="15703227.539999999"/>
    <n v="6033918640"/>
    <n v="602239.05000000005"/>
    <n v="6050224107"/>
    <n v="0"/>
    <n v="13591935"/>
    <n v="21112272"/>
    <s v="67.5"/>
    <s v="0.5940000000000002"/>
    <n v="1430084700000000"/>
    <n v="5040738000000000"/>
    <s v="54171436.5"/>
    <n v="5405482669680000"/>
    <n v="1.12651741188899E+16"/>
    <n v="2.596918730994E+16"/>
    <n v="4269401323866000"/>
    <n v="1.043128763793E+16"/>
    <n v="1.08E+16"/>
    <n v="1.00007999999999E+16"/>
    <n v="5235035.79"/>
  </r>
  <r>
    <x v="474"/>
    <s v="MA"/>
    <x v="0"/>
    <n v="3.2097000000000002"/>
    <n v="308208740.50999999"/>
    <n v="1916473.4"/>
    <n v="452569497"/>
    <n v="68456332.920000002"/>
    <n v="39318045.789999984"/>
    <n v="12420227.91"/>
    <n v="20949670"/>
    <n v="14683131"/>
    <n v="37669485"/>
    <n v="69544403"/>
    <n v="85072780"/>
    <n v="5447410"/>
    <n v="66673732"/>
    <n v="4749007"/>
    <n v="68079308"/>
    <n v="53618485"/>
    <n v="45117314"/>
    <n v="4749007"/>
    <n v="68079308"/>
    <n v="53618485"/>
    <n v="45117314"/>
    <n v="1914442"/>
    <n v="1.7313640144"/>
    <n v="138.16"/>
    <n v="16863031142"/>
    <n v="13000671538"/>
    <n v="213928840"/>
    <n v="218734676"/>
    <n v="880"/>
    <n v="1186115747700"/>
    <n v="14.15"/>
    <n v="0.31"/>
    <n v="1021.3"/>
    <n v="818.03800000000001"/>
    <n v="748.56571428571397"/>
    <n v="918.96879999999999"/>
    <n v="11.8927219554181"/>
    <n v="1.44"/>
    <n v="-26.12"/>
    <n v="-257.31"/>
    <n v="-73.98"/>
    <n v="4009.23"/>
    <n v="28995111"/>
    <n v="6498253.0800000001"/>
    <n v="3946228663"/>
    <n v="251726.13"/>
    <n v="93204"/>
    <n v="14400000000000"/>
    <n v="2043428472"/>
    <n v="2037571470"/>
    <n v="856.94909849999999"/>
    <n v="0"/>
    <n v="0"/>
    <n v="0"/>
    <n v="0"/>
    <n v="0"/>
    <n v="0"/>
    <n v="0"/>
    <n v="0"/>
    <n v="0"/>
    <n v="0"/>
    <n v="397930.6"/>
    <n v="0"/>
    <n v="0"/>
    <n v="0"/>
    <n v="0"/>
    <n v="0"/>
    <n v="0"/>
    <n v="5857002"/>
    <n v="98.55"/>
    <n v="114.75"/>
    <n v="168099.84"/>
    <n v="157374.9"/>
    <n v="-3196.53"/>
    <n v="-7528.41"/>
    <n v="2942.73"/>
    <n v="13579.11"/>
    <n v="16521.84"/>
    <n v="1.3998999999999999"/>
    <n v="0"/>
    <n v="22791786.48"/>
    <n v="4296925970"/>
    <n v="309272.84999999998"/>
    <n v="4320027029"/>
    <n v="0"/>
    <n v="14094648"/>
    <n v="18806121"/>
    <s v="67.5"/>
    <s v="0.5940000000000002"/>
    <n v="1430084700000000"/>
    <n v="5.057883E+16"/>
    <n v="5435582031000000"/>
    <n v="5423881367430000"/>
    <n v="1.13035175098199E+16"/>
    <n v="2605757890445990"/>
    <n v="4283933129783990"/>
    <n v="1.04667927208199E+16"/>
    <n v="1.08E+16"/>
    <n v="1.00007999999999E+16"/>
    <n v="6060.02"/>
  </r>
  <r>
    <x v="475"/>
    <s v="MA"/>
    <x v="1"/>
    <n v="3.2097000000000002"/>
    <n v="308208740.50999999"/>
    <n v="1916473.4"/>
    <n v="452569497"/>
    <n v="68456332.920000002"/>
    <n v="39318045.789999984"/>
    <n v="12420227.91"/>
    <n v="20949670"/>
    <n v="14683131"/>
    <n v="37669485"/>
    <n v="69544403"/>
    <n v="85072780"/>
    <n v="5447410"/>
    <n v="66673732"/>
    <n v="4749007"/>
    <n v="68079308"/>
    <n v="53618485"/>
    <n v="45117314"/>
    <n v="4749007"/>
    <n v="68079308"/>
    <n v="53618485"/>
    <n v="45117314"/>
    <n v="1914442"/>
    <n v="1.7313640144"/>
    <n v="138.16"/>
    <n v="16863031142"/>
    <n v="13000671538"/>
    <n v="213928840"/>
    <n v="218734676"/>
    <n v="880"/>
    <n v="1186115747700"/>
    <n v="14.15"/>
    <n v="0.31"/>
    <n v="1021.3"/>
    <n v="818.03800000000001"/>
    <n v="748.56571428571397"/>
    <n v="918.96879999999999"/>
    <n v="11.8927219554181"/>
    <n v="1.44"/>
    <n v="-26.12"/>
    <n v="-257.31"/>
    <n v="-73.98"/>
    <n v="4009.23"/>
    <n v="28995111"/>
    <n v="6498253.0800000001"/>
    <n v="3946228663"/>
    <n v="251726.13"/>
    <n v="93204"/>
    <n v="14400000000000"/>
    <n v="2043428472"/>
    <n v="2037571470"/>
    <n v="856.94909849999999"/>
    <n v="0"/>
    <n v="0"/>
    <n v="0"/>
    <n v="0"/>
    <n v="0"/>
    <n v="0"/>
    <n v="0"/>
    <n v="0"/>
    <n v="0"/>
    <n v="0"/>
    <n v="18559169.890000001"/>
    <n v="0"/>
    <n v="0"/>
    <n v="0"/>
    <n v="0"/>
    <n v="0"/>
    <n v="0"/>
    <n v="5857002"/>
    <n v="98.55"/>
    <n v="114.75"/>
    <n v="168099.84"/>
    <n v="157374.9"/>
    <n v="-3196.53"/>
    <n v="-7528.41"/>
    <n v="2942.73"/>
    <n v="13579.11"/>
    <n v="16521.84"/>
    <n v="1.3998999999999999"/>
    <n v="0"/>
    <n v="22791786.48"/>
    <n v="4296925970"/>
    <n v="309272.84999999998"/>
    <n v="4320027029"/>
    <n v="0"/>
    <n v="14094648"/>
    <n v="18806121"/>
    <s v="67.5"/>
    <s v="0.5940000000000002"/>
    <n v="1430084700000000"/>
    <n v="5.057883E+16"/>
    <n v="5435582031000000"/>
    <n v="5423881367430000"/>
    <n v="1.13035175098199E+16"/>
    <n v="2605757890445990"/>
    <n v="4283933129783990"/>
    <n v="1.04667927208199E+16"/>
    <n v="1.08E+16"/>
    <n v="1.00007999999999E+16"/>
    <n v="391267.21"/>
  </r>
  <r>
    <x v="476"/>
    <s v="MA"/>
    <x v="2"/>
    <n v="3.2097000000000002"/>
    <n v="308208740.50999999"/>
    <n v="1916473.4"/>
    <n v="452569497"/>
    <n v="68456332.920000002"/>
    <n v="39318045.789999984"/>
    <n v="12420227.91"/>
    <n v="20949670"/>
    <n v="14683131"/>
    <n v="37669485"/>
    <n v="69544403"/>
    <n v="85072780"/>
    <n v="5447410"/>
    <n v="66673732"/>
    <n v="4749007"/>
    <n v="68079308"/>
    <n v="53618485"/>
    <n v="45117314"/>
    <n v="4749007"/>
    <n v="68079308"/>
    <n v="53618485"/>
    <n v="45117314"/>
    <n v="1914442"/>
    <n v="1.7313640144"/>
    <n v="138.16"/>
    <n v="16863031142"/>
    <n v="13000671538"/>
    <n v="213928840"/>
    <n v="218734676"/>
    <n v="880"/>
    <n v="1186115747700"/>
    <n v="14.15"/>
    <n v="0.31"/>
    <n v="1021.3"/>
    <n v="818.03800000000001"/>
    <n v="748.56571428571397"/>
    <n v="918.96879999999999"/>
    <n v="11.8927219554181"/>
    <n v="1.44"/>
    <n v="-26.12"/>
    <n v="-257.31"/>
    <n v="-73.98"/>
    <n v="4009.23"/>
    <n v="28995111"/>
    <n v="6498253.0800000001"/>
    <n v="3946228663"/>
    <n v="251726.13"/>
    <n v="93204"/>
    <n v="14400000000000"/>
    <n v="2043428472"/>
    <n v="2037571470"/>
    <n v="856.94909849999999"/>
    <n v="0"/>
    <n v="0"/>
    <n v="0"/>
    <n v="0"/>
    <n v="0"/>
    <n v="0"/>
    <n v="0"/>
    <n v="0"/>
    <n v="0"/>
    <n v="0"/>
    <n v="994637387.5"/>
    <n v="0"/>
    <n v="0"/>
    <n v="0"/>
    <n v="0"/>
    <n v="0"/>
    <n v="0"/>
    <n v="5857002"/>
    <n v="98.55"/>
    <n v="114.75"/>
    <n v="168099.84"/>
    <n v="157374.9"/>
    <n v="-3196.53"/>
    <n v="-7528.41"/>
    <n v="2942.73"/>
    <n v="13579.11"/>
    <n v="16521.84"/>
    <n v="1.3998999999999999"/>
    <n v="0"/>
    <n v="22791786.48"/>
    <n v="4296925970"/>
    <n v="309272.84999999998"/>
    <n v="4320027029"/>
    <n v="0"/>
    <n v="14094648"/>
    <n v="18806121"/>
    <s v="67.5"/>
    <s v="0.5940000000000002"/>
    <n v="1430084700000000"/>
    <n v="5.057883E+16"/>
    <n v="5435582031000000"/>
    <n v="5423881367430000"/>
    <n v="1.13035175098199E+16"/>
    <n v="2605757890445990"/>
    <n v="4283933129783990"/>
    <n v="1.04667927208199E+16"/>
    <n v="1.08E+16"/>
    <n v="1.00007999999999E+16"/>
    <n v="33568903.730000004"/>
  </r>
  <r>
    <x v="477"/>
    <s v="MA"/>
    <x v="3"/>
    <n v="3.2097000000000002"/>
    <n v="308208740.50999999"/>
    <n v="1916473.4"/>
    <n v="452569497"/>
    <n v="68456332.920000002"/>
    <n v="39318045.789999984"/>
    <n v="12420227.91"/>
    <n v="20949670"/>
    <n v="14683131"/>
    <n v="37669485"/>
    <n v="69544403"/>
    <n v="85072780"/>
    <n v="5447410"/>
    <n v="66673732"/>
    <n v="4749007"/>
    <n v="68079308"/>
    <n v="53618485"/>
    <n v="45117314"/>
    <n v="4749007"/>
    <n v="68079308"/>
    <n v="53618485"/>
    <n v="45117314"/>
    <n v="1914442"/>
    <n v="1.7313640144"/>
    <n v="138.16"/>
    <n v="16863031142"/>
    <n v="13000671538"/>
    <n v="213928840"/>
    <n v="218734676"/>
    <n v="880"/>
    <n v="1186115747700"/>
    <n v="14.15"/>
    <n v="0.31"/>
    <n v="1021.3"/>
    <n v="818.03800000000001"/>
    <n v="748.56571428571397"/>
    <n v="918.96879999999999"/>
    <n v="11.8927219554181"/>
    <n v="1.44"/>
    <n v="-26.12"/>
    <n v="-257.31"/>
    <n v="-73.98"/>
    <n v="4009.23"/>
    <n v="28995111"/>
    <n v="6498253.0800000001"/>
    <n v="3946228663"/>
    <n v="251726.13"/>
    <n v="93204"/>
    <n v="14400000000000"/>
    <n v="2043428472"/>
    <n v="2037571470"/>
    <n v="856.94909849999999"/>
    <n v="0"/>
    <n v="0"/>
    <n v="0"/>
    <n v="0"/>
    <n v="0"/>
    <n v="0"/>
    <n v="0"/>
    <n v="0"/>
    <n v="0"/>
    <n v="0"/>
    <n v="998503709"/>
    <n v="0"/>
    <n v="0"/>
    <n v="0"/>
    <n v="0"/>
    <n v="0"/>
    <n v="0"/>
    <n v="5857002"/>
    <n v="98.55"/>
    <n v="114.75"/>
    <n v="168099.84"/>
    <n v="157374.9"/>
    <n v="-3196.53"/>
    <n v="-7528.41"/>
    <n v="2942.73"/>
    <n v="13579.11"/>
    <n v="16521.84"/>
    <n v="1.3998999999999999"/>
    <n v="0"/>
    <n v="22791786.48"/>
    <n v="4296925970"/>
    <n v="309272.84999999998"/>
    <n v="4320027029"/>
    <n v="0"/>
    <n v="14094648"/>
    <n v="18806121"/>
    <s v="67.5"/>
    <s v="0.5940000000000002"/>
    <n v="1430084700000000"/>
    <n v="5.057883E+16"/>
    <n v="5435582031000000"/>
    <n v="5423881367430000"/>
    <n v="1.13035175098199E+16"/>
    <n v="2605757890445990"/>
    <n v="4283933129783990"/>
    <n v="1.04667927208199E+16"/>
    <n v="1.08E+16"/>
    <n v="1.00007999999999E+16"/>
    <n v="33413580.309999999"/>
  </r>
  <r>
    <x v="478"/>
    <s v="MA"/>
    <x v="4"/>
    <n v="3.2097000000000002"/>
    <n v="308208740.50999999"/>
    <n v="1916473.4"/>
    <n v="452569497"/>
    <n v="68456332.920000002"/>
    <n v="39318045.789999984"/>
    <n v="12420227.91"/>
    <n v="20949670"/>
    <n v="14683131"/>
    <n v="37669485"/>
    <n v="69544403"/>
    <n v="85072780"/>
    <n v="5447410"/>
    <n v="66673732"/>
    <n v="4749007"/>
    <n v="68079308"/>
    <n v="53618485"/>
    <n v="45117314"/>
    <n v="4749007"/>
    <n v="68079308"/>
    <n v="53618485"/>
    <n v="45117314"/>
    <n v="1914442"/>
    <n v="1.7313640144"/>
    <n v="138.16"/>
    <n v="16863031142"/>
    <n v="13000671538"/>
    <n v="213928840"/>
    <n v="218734676"/>
    <n v="880"/>
    <n v="1186115747700"/>
    <n v="14.15"/>
    <n v="0.31"/>
    <n v="1021.3"/>
    <n v="818.03800000000001"/>
    <n v="748.56571428571397"/>
    <n v="918.96879999999999"/>
    <n v="11.8927219554181"/>
    <n v="1.44"/>
    <n v="-26.12"/>
    <n v="-257.31"/>
    <n v="-73.98"/>
    <n v="4009.23"/>
    <n v="28995111"/>
    <n v="6498253.0800000001"/>
    <n v="3946228663"/>
    <n v="251726.13"/>
    <n v="93204"/>
    <n v="14400000000000"/>
    <n v="2043428472"/>
    <n v="2037571470"/>
    <n v="856.94909849999999"/>
    <n v="0"/>
    <n v="0"/>
    <n v="0"/>
    <n v="0"/>
    <n v="0"/>
    <n v="0"/>
    <n v="0"/>
    <n v="0"/>
    <n v="0"/>
    <n v="0"/>
    <n v="136360198.09999999"/>
    <n v="0"/>
    <n v="0"/>
    <n v="0"/>
    <n v="0"/>
    <n v="0"/>
    <n v="0"/>
    <n v="5857002"/>
    <n v="98.55"/>
    <n v="114.75"/>
    <n v="168099.84"/>
    <n v="157374.9"/>
    <n v="-3196.53"/>
    <n v="-7528.41"/>
    <n v="2942.73"/>
    <n v="13579.11"/>
    <n v="16521.84"/>
    <n v="1.3998999999999999"/>
    <n v="0"/>
    <n v="22791786.48"/>
    <n v="4296925970"/>
    <n v="309272.84999999998"/>
    <n v="4320027029"/>
    <n v="0"/>
    <n v="14094648"/>
    <n v="18806121"/>
    <s v="67.5"/>
    <s v="0.5940000000000002"/>
    <n v="1430084700000000"/>
    <n v="5.057883E+16"/>
    <n v="5435582031000000"/>
    <n v="5423881367430000"/>
    <n v="1.13035175098199E+16"/>
    <n v="2605757890445990"/>
    <n v="4283933129783990"/>
    <n v="1.04667927208199E+16"/>
    <n v="1.08E+16"/>
    <n v="1.00007999999999E+16"/>
    <n v="132614024.59999999"/>
  </r>
  <r>
    <x v="479"/>
    <s v="MA"/>
    <x v="5"/>
    <n v="3.2097000000000002"/>
    <n v="308208740.50999999"/>
    <n v="1916473.4"/>
    <n v="452569497"/>
    <n v="68456332.920000002"/>
    <n v="39318045.789999984"/>
    <n v="12420227.91"/>
    <n v="20949670"/>
    <n v="14683131"/>
    <n v="37669485"/>
    <n v="69544403"/>
    <n v="85072780"/>
    <n v="5447410"/>
    <n v="66673732"/>
    <n v="4749007"/>
    <n v="68079308"/>
    <n v="53618485"/>
    <n v="45117314"/>
    <n v="4749007"/>
    <n v="68079308"/>
    <n v="53618485"/>
    <n v="45117314"/>
    <n v="1914442"/>
    <n v="1.7313640144"/>
    <n v="138.16"/>
    <n v="16863031142"/>
    <n v="13000671538"/>
    <n v="213928840"/>
    <n v="218734676"/>
    <n v="880"/>
    <n v="1186115747700"/>
    <n v="14.15"/>
    <n v="0.31"/>
    <n v="1021.3"/>
    <n v="818.03800000000001"/>
    <n v="748.56571428571397"/>
    <n v="918.96879999999999"/>
    <n v="11.8927219554181"/>
    <n v="1.44"/>
    <n v="-26.12"/>
    <n v="-257.31"/>
    <n v="-73.98"/>
    <n v="4009.23"/>
    <n v="28995111"/>
    <n v="6498253.0800000001"/>
    <n v="3946228663"/>
    <n v="251726.13"/>
    <n v="93204"/>
    <n v="14400000000000"/>
    <n v="2043428472"/>
    <n v="2037571470"/>
    <n v="856.94909849999999"/>
    <n v="0"/>
    <n v="0"/>
    <n v="0"/>
    <n v="0"/>
    <n v="0"/>
    <n v="0"/>
    <n v="0"/>
    <n v="0"/>
    <n v="0"/>
    <n v="0"/>
    <n v="86598769.099999994"/>
    <n v="0"/>
    <n v="0"/>
    <n v="0"/>
    <n v="0"/>
    <n v="0"/>
    <n v="0"/>
    <n v="5857002"/>
    <n v="98.55"/>
    <n v="114.75"/>
    <n v="168099.84"/>
    <n v="157374.9"/>
    <n v="-3196.53"/>
    <n v="-7528.41"/>
    <n v="2942.73"/>
    <n v="13579.11"/>
    <n v="16521.84"/>
    <n v="1.3998999999999999"/>
    <n v="0"/>
    <n v="22791786.48"/>
    <n v="4296925970"/>
    <n v="309272.84999999998"/>
    <n v="4320027029"/>
    <n v="0"/>
    <n v="14094648"/>
    <n v="18806121"/>
    <s v="67.5"/>
    <s v="0.5940000000000002"/>
    <n v="1430084700000000"/>
    <n v="5.057883E+16"/>
    <n v="5435582031000000"/>
    <n v="5423881367430000"/>
    <n v="1.13035175098199E+16"/>
    <n v="2605757890445990"/>
    <n v="4283933129783990"/>
    <n v="1.04667927208199E+16"/>
    <n v="1.08E+16"/>
    <n v="1.00007999999999E+16"/>
    <n v="4449846.38"/>
  </r>
  <r>
    <x v="480"/>
    <s v="MA"/>
    <x v="0"/>
    <n v="3.2564000000000002"/>
    <n v="356589376.38999999"/>
    <n v="2118808.67"/>
    <n v="526522597"/>
    <n v="70551912.529999971"/>
    <n v="60928171.310000002"/>
    <n v="12424827.800000003"/>
    <n v="13168992"/>
    <n v="10144741"/>
    <n v="38166251"/>
    <n v="64773131"/>
    <n v="80495764"/>
    <n v="5720729"/>
    <n v="68504204"/>
    <n v="4096547"/>
    <n v="141229327"/>
    <n v="72772291"/>
    <n v="38508660"/>
    <n v="4096547"/>
    <n v="141229327"/>
    <n v="72772291"/>
    <n v="38508660"/>
    <n v="2110952"/>
    <n v="0.97239972379999995"/>
    <n v="133.86000000000001"/>
    <n v="15684375284"/>
    <n v="12141043357"/>
    <n v="167225735"/>
    <n v="118201343"/>
    <n v="880"/>
    <n v="1206225918800"/>
    <n v="14.15"/>
    <n v="0.08"/>
    <n v="1023.095"/>
    <n v="819.80549999999903"/>
    <n v="751.613333333333"/>
    <n v="918.88199999999995"/>
    <n v="11.9203349774949"/>
    <n v="1.08"/>
    <n v="-2.78"/>
    <n v="-251.64"/>
    <n v="-82.08"/>
    <n v="4199.3100000000004"/>
    <n v="28995111"/>
    <n v="8787747.5099999998"/>
    <n v="3304599124"/>
    <n v="619768.26"/>
    <n v="70740"/>
    <n v="13800000000000"/>
    <n v="1441634436"/>
    <n v="1433773278"/>
    <n v="856.94909849999999"/>
    <n v="0"/>
    <n v="0"/>
    <n v="0"/>
    <n v="0"/>
    <n v="0"/>
    <n v="0"/>
    <n v="0"/>
    <n v="0"/>
    <n v="0"/>
    <n v="0"/>
    <n v="406439.96"/>
    <n v="0"/>
    <n v="0"/>
    <n v="0"/>
    <n v="0"/>
    <n v="0"/>
    <n v="0"/>
    <n v="7861158"/>
    <n v="98.55"/>
    <n v="114.75"/>
    <n v="168099.84"/>
    <n v="157374.9"/>
    <n v="-3196.53"/>
    <n v="-7528.41"/>
    <n v="2942.73"/>
    <n v="13579.11"/>
    <n v="16521.84"/>
    <n v="1.3998999999999999"/>
    <n v="0"/>
    <n v="33515623.800000001"/>
    <n v="5343886090"/>
    <n v="54771.93"/>
    <n v="5377456486"/>
    <n v="0"/>
    <n v="12219363"/>
    <n v="19021932"/>
    <s v="67.5"/>
    <s v="0.5940000000000002"/>
    <n v="1430084700000000"/>
    <n v="4.8234419999999904E+16"/>
    <n v="5183636795999990"/>
    <s v="5172478476.03"/>
    <n v="1.077958698993E+16"/>
    <n v="2.48497813453499E+16"/>
    <n v="4085368098227990"/>
    <n v="9981645318990000"/>
    <n v="1.08E+16"/>
    <n v="1.00007999999999E+16"/>
    <n v="14920.29"/>
  </r>
  <r>
    <x v="481"/>
    <s v="MA"/>
    <x v="1"/>
    <n v="3.2564000000000002"/>
    <n v="356589376.38999999"/>
    <n v="2118808.67"/>
    <n v="526522597"/>
    <n v="70551912.529999971"/>
    <n v="60928171.310000002"/>
    <n v="12424827.800000003"/>
    <n v="13168992"/>
    <n v="10144741"/>
    <n v="38166251"/>
    <n v="64773131"/>
    <n v="80495764"/>
    <n v="5720729"/>
    <n v="68504204"/>
    <n v="4096547"/>
    <n v="141229327"/>
    <n v="72772291"/>
    <n v="38508660"/>
    <n v="4096547"/>
    <n v="141229327"/>
    <n v="72772291"/>
    <n v="38508660"/>
    <n v="2110952"/>
    <n v="0.97239972379999995"/>
    <n v="133.86000000000001"/>
    <n v="15684375284"/>
    <n v="12141043357"/>
    <n v="167225735"/>
    <n v="118201343"/>
    <n v="880"/>
    <n v="1206225918800"/>
    <n v="14.15"/>
    <n v="0.08"/>
    <n v="1023.095"/>
    <n v="819.80549999999903"/>
    <n v="751.613333333333"/>
    <n v="918.88199999999995"/>
    <n v="11.9203349774949"/>
    <n v="1.08"/>
    <n v="-2.78"/>
    <n v="-251.64"/>
    <n v="-82.08"/>
    <n v="4199.3100000000004"/>
    <n v="28995111"/>
    <n v="8787747.5099999998"/>
    <n v="3304599124"/>
    <n v="619768.26"/>
    <n v="70740"/>
    <n v="13800000000000"/>
    <n v="1441634436"/>
    <n v="1433773278"/>
    <n v="856.94909849999999"/>
    <n v="0"/>
    <n v="0"/>
    <n v="0"/>
    <n v="0"/>
    <n v="0"/>
    <n v="0"/>
    <n v="0"/>
    <n v="0"/>
    <n v="0"/>
    <n v="0"/>
    <n v="18760138.940000001"/>
    <n v="0"/>
    <n v="0"/>
    <n v="0"/>
    <n v="0"/>
    <n v="0"/>
    <n v="0"/>
    <n v="7861158"/>
    <n v="98.55"/>
    <n v="114.75"/>
    <n v="168099.84"/>
    <n v="157374.9"/>
    <n v="-3196.53"/>
    <n v="-7528.41"/>
    <n v="2942.73"/>
    <n v="13579.11"/>
    <n v="16521.84"/>
    <n v="1.3998999999999999"/>
    <n v="0"/>
    <n v="33515623.800000001"/>
    <n v="5343886090"/>
    <n v="54771.93"/>
    <n v="5377456486"/>
    <n v="0"/>
    <n v="12219363"/>
    <n v="19021932"/>
    <s v="67.5"/>
    <s v="0.5940000000000002"/>
    <n v="1430084700000000"/>
    <n v="4.8234419999999904E+16"/>
    <n v="5183636795999990"/>
    <s v="5172478476.03"/>
    <n v="1.077958698993E+16"/>
    <n v="2.48497813453499E+16"/>
    <n v="4085368098227990"/>
    <n v="9981645318990000"/>
    <n v="1.08E+16"/>
    <n v="1.00007999999999E+16"/>
    <n v="379448.3"/>
  </r>
  <r>
    <x v="482"/>
    <s v="MA"/>
    <x v="2"/>
    <n v="3.2564000000000002"/>
    <n v="356589376.38999999"/>
    <n v="2118808.67"/>
    <n v="526522597"/>
    <n v="70551912.529999971"/>
    <n v="60928171.310000002"/>
    <n v="12424827.800000003"/>
    <n v="13168992"/>
    <n v="10144741"/>
    <n v="38166251"/>
    <n v="64773131"/>
    <n v="80495764"/>
    <n v="5720729"/>
    <n v="68504204"/>
    <n v="4096547"/>
    <n v="141229327"/>
    <n v="72772291"/>
    <n v="38508660"/>
    <n v="4096547"/>
    <n v="141229327"/>
    <n v="72772291"/>
    <n v="38508660"/>
    <n v="2110952"/>
    <n v="0.97239972379999995"/>
    <n v="133.86000000000001"/>
    <n v="15684375284"/>
    <n v="12141043357"/>
    <n v="167225735"/>
    <n v="118201343"/>
    <n v="880"/>
    <n v="1206225918800"/>
    <n v="14.15"/>
    <n v="0.08"/>
    <n v="1023.095"/>
    <n v="819.80549999999903"/>
    <n v="751.613333333333"/>
    <n v="918.88199999999995"/>
    <n v="11.9203349774949"/>
    <n v="1.08"/>
    <n v="-2.78"/>
    <n v="-251.64"/>
    <n v="-82.08"/>
    <n v="4199.3100000000004"/>
    <n v="28995111"/>
    <n v="8787747.5099999998"/>
    <n v="3304599124"/>
    <n v="619768.26"/>
    <n v="70740"/>
    <n v="13800000000000"/>
    <n v="1441634436"/>
    <n v="1433773278"/>
    <n v="856.94909849999999"/>
    <n v="0"/>
    <n v="0"/>
    <n v="0"/>
    <n v="0"/>
    <n v="0"/>
    <n v="0"/>
    <n v="0"/>
    <n v="0"/>
    <n v="0"/>
    <n v="0"/>
    <n v="829235376.20000005"/>
    <n v="0"/>
    <n v="0"/>
    <n v="0"/>
    <n v="0"/>
    <n v="0"/>
    <n v="0"/>
    <n v="7861158"/>
    <n v="98.55"/>
    <n v="114.75"/>
    <n v="168099.84"/>
    <n v="157374.9"/>
    <n v="-3196.53"/>
    <n v="-7528.41"/>
    <n v="2942.73"/>
    <n v="13579.11"/>
    <n v="16521.84"/>
    <n v="1.3998999999999999"/>
    <n v="0"/>
    <n v="33515623.800000001"/>
    <n v="5343886090"/>
    <n v="54771.93"/>
    <n v="5377456486"/>
    <n v="0"/>
    <n v="12219363"/>
    <n v="19021932"/>
    <s v="67.5"/>
    <s v="0.5940000000000002"/>
    <n v="1430084700000000"/>
    <n v="4.8234419999999904E+16"/>
    <n v="5183636795999990"/>
    <s v="5172478476.03"/>
    <n v="1.077958698993E+16"/>
    <n v="2.48497813453499E+16"/>
    <n v="4085368098227990"/>
    <n v="9981645318990000"/>
    <n v="1.08E+16"/>
    <n v="1.00007999999999E+16"/>
    <n v="27298225.359999999"/>
  </r>
  <r>
    <x v="483"/>
    <s v="MA"/>
    <x v="3"/>
    <n v="3.2564000000000002"/>
    <n v="356589376.38999999"/>
    <n v="2118808.67"/>
    <n v="526522597"/>
    <n v="70551912.529999971"/>
    <n v="60928171.310000002"/>
    <n v="12424827.800000003"/>
    <n v="13168992"/>
    <n v="10144741"/>
    <n v="38166251"/>
    <n v="64773131"/>
    <n v="80495764"/>
    <n v="5720729"/>
    <n v="68504204"/>
    <n v="4096547"/>
    <n v="141229327"/>
    <n v="72772291"/>
    <n v="38508660"/>
    <n v="4096547"/>
    <n v="141229327"/>
    <n v="72772291"/>
    <n v="38508660"/>
    <n v="2110952"/>
    <n v="0.97239972379999995"/>
    <n v="133.86000000000001"/>
    <n v="15684375284"/>
    <n v="12141043357"/>
    <n v="167225735"/>
    <n v="118201343"/>
    <n v="880"/>
    <n v="1206225918800"/>
    <n v="14.15"/>
    <n v="0.08"/>
    <n v="1023.095"/>
    <n v="819.80549999999903"/>
    <n v="751.613333333333"/>
    <n v="918.88199999999995"/>
    <n v="11.9203349774949"/>
    <n v="1.08"/>
    <n v="-2.78"/>
    <n v="-251.64"/>
    <n v="-82.08"/>
    <n v="4199.3100000000004"/>
    <n v="28995111"/>
    <n v="8787747.5099999998"/>
    <n v="3304599124"/>
    <n v="619768.26"/>
    <n v="70740"/>
    <n v="13800000000000"/>
    <n v="1441634436"/>
    <n v="1433773278"/>
    <n v="856.94909849999999"/>
    <n v="0"/>
    <n v="0"/>
    <n v="0"/>
    <n v="0"/>
    <n v="0"/>
    <n v="0"/>
    <n v="0"/>
    <n v="0"/>
    <n v="0"/>
    <n v="0"/>
    <n v="1093385959"/>
    <n v="0"/>
    <n v="0"/>
    <n v="0"/>
    <n v="0"/>
    <n v="0"/>
    <n v="0"/>
    <n v="7861158"/>
    <n v="98.55"/>
    <n v="114.75"/>
    <n v="168099.84"/>
    <n v="157374.9"/>
    <n v="-3196.53"/>
    <n v="-7528.41"/>
    <n v="2942.73"/>
    <n v="13579.11"/>
    <n v="16521.84"/>
    <n v="1.3998999999999999"/>
    <n v="0"/>
    <n v="33515623.800000001"/>
    <n v="5343886090"/>
    <n v="54771.93"/>
    <n v="5377456486"/>
    <n v="0"/>
    <n v="12219363"/>
    <n v="19021932"/>
    <s v="67.5"/>
    <s v="0.5940000000000002"/>
    <n v="1430084700000000"/>
    <n v="4.8234419999999904E+16"/>
    <n v="5183636795999990"/>
    <s v="5172478476.03"/>
    <n v="1.077958698993E+16"/>
    <n v="2.48497813453499E+16"/>
    <n v="4085368098227990"/>
    <n v="9981645318990000"/>
    <n v="1.08E+16"/>
    <n v="1.00007999999999E+16"/>
    <n v="40814503.810000002"/>
  </r>
  <r>
    <x v="484"/>
    <s v="MA"/>
    <x v="4"/>
    <n v="3.2564000000000002"/>
    <n v="356589376.38999999"/>
    <n v="2118808.67"/>
    <n v="526522597"/>
    <n v="70551912.529999971"/>
    <n v="60928171.310000002"/>
    <n v="12424827.800000003"/>
    <n v="13168992"/>
    <n v="10144741"/>
    <n v="38166251"/>
    <n v="64773131"/>
    <n v="80495764"/>
    <n v="5720729"/>
    <n v="68504204"/>
    <n v="4096547"/>
    <n v="141229327"/>
    <n v="72772291"/>
    <n v="38508660"/>
    <n v="4096547"/>
    <n v="141229327"/>
    <n v="72772291"/>
    <n v="38508660"/>
    <n v="2110952"/>
    <n v="0.97239972379999995"/>
    <n v="133.86000000000001"/>
    <n v="15684375284"/>
    <n v="12141043357"/>
    <n v="167225735"/>
    <n v="118201343"/>
    <n v="880"/>
    <n v="1206225918800"/>
    <n v="14.15"/>
    <n v="0.08"/>
    <n v="1023.095"/>
    <n v="819.80549999999903"/>
    <n v="751.613333333333"/>
    <n v="918.88199999999995"/>
    <n v="11.9203349774949"/>
    <n v="1.08"/>
    <n v="-2.78"/>
    <n v="-251.64"/>
    <n v="-82.08"/>
    <n v="4199.3100000000004"/>
    <n v="28995111"/>
    <n v="8787747.5099999998"/>
    <n v="3304599124"/>
    <n v="619768.26"/>
    <n v="70740"/>
    <n v="13800000000000"/>
    <n v="1441634436"/>
    <n v="1433773278"/>
    <n v="856.94909849999999"/>
    <n v="0"/>
    <n v="0"/>
    <n v="0"/>
    <n v="0"/>
    <n v="0"/>
    <n v="0"/>
    <n v="0"/>
    <n v="0"/>
    <n v="0"/>
    <n v="0"/>
    <n v="140749891.90000001"/>
    <n v="0"/>
    <n v="0"/>
    <n v="0"/>
    <n v="0"/>
    <n v="0"/>
    <n v="0"/>
    <n v="7861158"/>
    <n v="98.55"/>
    <n v="114.75"/>
    <n v="168099.84"/>
    <n v="157374.9"/>
    <n v="-3196.53"/>
    <n v="-7528.41"/>
    <n v="2942.73"/>
    <n v="13579.11"/>
    <n v="16521.84"/>
    <n v="1.3998999999999999"/>
    <n v="0"/>
    <n v="33515623.800000001"/>
    <n v="5343886090"/>
    <n v="54771.93"/>
    <n v="5377456486"/>
    <n v="0"/>
    <n v="12219363"/>
    <n v="19021932"/>
    <s v="67.5"/>
    <s v="0.5940000000000002"/>
    <n v="1430084700000000"/>
    <n v="4.8234419999999904E+16"/>
    <n v="5183636795999990"/>
    <s v="5172478476.03"/>
    <n v="1.077958698993E+16"/>
    <n v="2.48497813453499E+16"/>
    <n v="4085368098227990"/>
    <n v="9981645318990000"/>
    <n v="1.08E+16"/>
    <n v="1.00007999999999E+16"/>
    <n v="158463687.40000001"/>
  </r>
  <r>
    <x v="485"/>
    <s v="MA"/>
    <x v="5"/>
    <n v="3.2564000000000002"/>
    <n v="356589376.38999999"/>
    <n v="2118808.67"/>
    <n v="526522597"/>
    <n v="70551912.529999971"/>
    <n v="60928171.310000002"/>
    <n v="12424827.800000003"/>
    <n v="13168992"/>
    <n v="10144741"/>
    <n v="38166251"/>
    <n v="64773131"/>
    <n v="80495764"/>
    <n v="5720729"/>
    <n v="68504204"/>
    <n v="4096547"/>
    <n v="141229327"/>
    <n v="72772291"/>
    <n v="38508660"/>
    <n v="4096547"/>
    <n v="141229327"/>
    <n v="72772291"/>
    <n v="38508660"/>
    <n v="2110952"/>
    <n v="0.97239972379999995"/>
    <n v="133.86000000000001"/>
    <n v="15684375284"/>
    <n v="12141043357"/>
    <n v="167225735"/>
    <n v="118201343"/>
    <n v="880"/>
    <n v="1206225918800"/>
    <n v="14.15"/>
    <n v="0.08"/>
    <n v="1023.095"/>
    <n v="819.80549999999903"/>
    <n v="751.613333333333"/>
    <n v="918.88199999999995"/>
    <n v="11.9203349774949"/>
    <n v="1.08"/>
    <n v="-2.78"/>
    <n v="-251.64"/>
    <n v="-82.08"/>
    <n v="4199.3100000000004"/>
    <n v="28995111"/>
    <n v="8787747.5099999998"/>
    <n v="3304599124"/>
    <n v="619768.26"/>
    <n v="70740"/>
    <n v="13800000000000"/>
    <n v="1441634436"/>
    <n v="1433773278"/>
    <n v="856.94909849999999"/>
    <n v="0"/>
    <n v="0"/>
    <n v="0"/>
    <n v="0"/>
    <n v="0"/>
    <n v="0"/>
    <n v="0"/>
    <n v="0"/>
    <n v="0"/>
    <n v="0"/>
    <n v="73724084.359999999"/>
    <n v="0"/>
    <n v="0"/>
    <n v="0"/>
    <n v="0"/>
    <n v="0"/>
    <n v="0"/>
    <n v="7861158"/>
    <n v="98.55"/>
    <n v="114.75"/>
    <n v="168099.84"/>
    <n v="157374.9"/>
    <n v="-3196.53"/>
    <n v="-7528.41"/>
    <n v="2942.73"/>
    <n v="13579.11"/>
    <n v="16521.84"/>
    <n v="1.3998999999999999"/>
    <n v="0"/>
    <n v="33515623.800000001"/>
    <n v="5343886090"/>
    <n v="54771.93"/>
    <n v="5377456486"/>
    <n v="0"/>
    <n v="12219363"/>
    <n v="19021932"/>
    <s v="67.5"/>
    <s v="0.5940000000000002"/>
    <n v="1430084700000000"/>
    <n v="4.8234419999999904E+16"/>
    <n v="5183636795999990"/>
    <s v="5172478476.03"/>
    <n v="1.077958698993E+16"/>
    <n v="2.48497813453499E+16"/>
    <n v="4085368098227990"/>
    <n v="9981645318990000"/>
    <n v="1.08E+16"/>
    <n v="1.00007999999999E+16"/>
    <n v="2389581.7400000002"/>
  </r>
  <r>
    <x v="486"/>
    <s v="MA"/>
    <x v="0"/>
    <n v="3.1858"/>
    <n v="393104670.27999997"/>
    <n v="1732903.72"/>
    <n v="514751226"/>
    <n v="70767960.650000006"/>
    <n v="11624004.190000001"/>
    <n v="13045686.720000001"/>
    <n v="12116537"/>
    <n v="13624138"/>
    <n v="36483251"/>
    <n v="64986853"/>
    <n v="78464825"/>
    <n v="5416426"/>
    <n v="68871243"/>
    <n v="3845101"/>
    <n v="169393627"/>
    <n v="21199296"/>
    <n v="50747679"/>
    <n v="3845101"/>
    <n v="169393627"/>
    <n v="21199296"/>
    <n v="50747679"/>
    <n v="1718787"/>
    <n v="0.40329554569999998"/>
    <n v="132.72"/>
    <n v="13594442203"/>
    <n v="11518693498"/>
    <n v="132533861"/>
    <n v="102782991"/>
    <n v="880"/>
    <n v="1170870702400"/>
    <n v="14.05"/>
    <n v="0.17"/>
    <n v="1026.7461111111099"/>
    <n v="819.7835"/>
    <n v="749.661904761904"/>
    <n v="921.86360000000002"/>
    <n v="11.9371399459184"/>
    <n v="1.26"/>
    <n v="11.28"/>
    <n v="-236.79"/>
    <n v="-59.67"/>
    <n v="4370.22"/>
    <n v="28995111"/>
    <n v="8592663.3300000001"/>
    <n v="3243961402"/>
    <n v="994104.36"/>
    <n v="70605"/>
    <n v="14200000000000"/>
    <n v="1756090314"/>
    <n v="1749919815"/>
    <n v="856.94909849999999"/>
    <n v="0"/>
    <n v="0"/>
    <n v="0"/>
    <n v="0"/>
    <n v="0"/>
    <n v="0"/>
    <n v="0"/>
    <n v="0"/>
    <n v="0"/>
    <n v="0"/>
    <n v="857271.47"/>
    <n v="0"/>
    <n v="0"/>
    <n v="0"/>
    <n v="0"/>
    <n v="0"/>
    <n v="0"/>
    <n v="6170499"/>
    <n v="98.82"/>
    <n v="114.75"/>
    <n v="168099.84"/>
    <n v="157374.9"/>
    <n v="-3196.53"/>
    <n v="-7528.41"/>
    <n v="2942.73"/>
    <n v="13579.11"/>
    <n v="16521.84"/>
    <n v="1.3998999999999999"/>
    <n v="0"/>
    <n v="21230549.82"/>
    <n v="4395261019"/>
    <n v="66572.28"/>
    <n v="4416913380"/>
    <n v="0"/>
    <n v="14216094"/>
    <n v="15500403"/>
    <s v="67.5"/>
    <s v="0.5940000000000002"/>
    <n v="1430084700000000"/>
    <n v="4.967082E+16"/>
    <n v="5338012076999990"/>
    <n v="5326521422129990"/>
    <n v="1.110061671372E+16"/>
    <n v="2.558983923855E+16"/>
    <n v="4207035523202990"/>
    <n v="1.027891133136E+16"/>
    <n v="1.08E+16"/>
    <n v="1.00007999999999E+16"/>
    <n v="23932.04"/>
  </r>
  <r>
    <x v="487"/>
    <s v="MA"/>
    <x v="1"/>
    <n v="3.1858"/>
    <n v="393104670.27999997"/>
    <n v="1732903.72"/>
    <n v="514751226"/>
    <n v="70767960.650000006"/>
    <n v="11624004.190000001"/>
    <n v="13045686.720000001"/>
    <n v="12116537"/>
    <n v="13624138"/>
    <n v="36483251"/>
    <n v="64986853"/>
    <n v="78464825"/>
    <n v="5416426"/>
    <n v="68871243"/>
    <n v="3845101"/>
    <n v="169393627"/>
    <n v="21199296"/>
    <n v="50747679"/>
    <n v="3845101"/>
    <n v="169393627"/>
    <n v="21199296"/>
    <n v="50747679"/>
    <n v="1718787"/>
    <n v="0.40329554569999998"/>
    <n v="132.72"/>
    <n v="13594442203"/>
    <n v="11518693498"/>
    <n v="132533861"/>
    <n v="102782991"/>
    <n v="880"/>
    <n v="1170870702400"/>
    <n v="14.05"/>
    <n v="0.17"/>
    <n v="1026.7461111111099"/>
    <n v="819.7835"/>
    <n v="749.661904761904"/>
    <n v="921.86360000000002"/>
    <n v="11.9371399459184"/>
    <n v="1.26"/>
    <n v="11.28"/>
    <n v="-236.79"/>
    <n v="-59.67"/>
    <n v="4370.22"/>
    <n v="28995111"/>
    <n v="8592663.3300000001"/>
    <n v="3243961402"/>
    <n v="994104.36"/>
    <n v="70605"/>
    <n v="14200000000000"/>
    <n v="1756090314"/>
    <n v="1749919815"/>
    <n v="856.94909849999999"/>
    <n v="0"/>
    <n v="0"/>
    <n v="0"/>
    <n v="0"/>
    <n v="0"/>
    <n v="0"/>
    <n v="0"/>
    <n v="0"/>
    <n v="0"/>
    <n v="0"/>
    <n v="16950154.260000002"/>
    <n v="0"/>
    <n v="0"/>
    <n v="0"/>
    <n v="0"/>
    <n v="0"/>
    <n v="0"/>
    <n v="6170499"/>
    <n v="98.82"/>
    <n v="114.75"/>
    <n v="168099.84"/>
    <n v="157374.9"/>
    <n v="-3196.53"/>
    <n v="-7528.41"/>
    <n v="2942.73"/>
    <n v="13579.11"/>
    <n v="16521.84"/>
    <n v="1.3998999999999999"/>
    <n v="0"/>
    <n v="21230549.82"/>
    <n v="4395261019"/>
    <n v="66572.28"/>
    <n v="4416913380"/>
    <n v="0"/>
    <n v="14216094"/>
    <n v="15500403"/>
    <s v="67.5"/>
    <s v="0.5940000000000002"/>
    <n v="1430084700000000"/>
    <n v="4.967082E+16"/>
    <n v="5338012076999990"/>
    <n v="5326521422129990"/>
    <n v="1.110061671372E+16"/>
    <n v="2.558983923855E+16"/>
    <n v="4207035523202990"/>
    <n v="1.027891133136E+16"/>
    <n v="1.08E+16"/>
    <n v="1.00007999999999E+16"/>
    <n v="384362.58"/>
  </r>
  <r>
    <x v="488"/>
    <s v="MA"/>
    <x v="2"/>
    <n v="3.1858"/>
    <n v="393104670.27999997"/>
    <n v="1732903.72"/>
    <n v="514751226"/>
    <n v="70767960.650000006"/>
    <n v="11624004.190000001"/>
    <n v="13045686.720000001"/>
    <n v="12116537"/>
    <n v="13624138"/>
    <n v="36483251"/>
    <n v="64986853"/>
    <n v="78464825"/>
    <n v="5416426"/>
    <n v="68871243"/>
    <n v="3845101"/>
    <n v="169393627"/>
    <n v="21199296"/>
    <n v="50747679"/>
    <n v="3845101"/>
    <n v="169393627"/>
    <n v="21199296"/>
    <n v="50747679"/>
    <n v="1718787"/>
    <n v="0.40329554569999998"/>
    <n v="132.72"/>
    <n v="13594442203"/>
    <n v="11518693498"/>
    <n v="132533861"/>
    <n v="102782991"/>
    <n v="880"/>
    <n v="1170870702400"/>
    <n v="14.05"/>
    <n v="0.17"/>
    <n v="1026.7461111111099"/>
    <n v="819.7835"/>
    <n v="749.661904761904"/>
    <n v="921.86360000000002"/>
    <n v="11.9371399459184"/>
    <n v="1.26"/>
    <n v="11.28"/>
    <n v="-236.79"/>
    <n v="-59.67"/>
    <n v="4370.22"/>
    <n v="28995111"/>
    <n v="8592663.3300000001"/>
    <n v="3243961402"/>
    <n v="994104.36"/>
    <n v="70605"/>
    <n v="14200000000000"/>
    <n v="1756090314"/>
    <n v="1749919815"/>
    <n v="856.94909849999999"/>
    <n v="0"/>
    <n v="0"/>
    <n v="0"/>
    <n v="0"/>
    <n v="0"/>
    <n v="0"/>
    <n v="0"/>
    <n v="0"/>
    <n v="0"/>
    <n v="0"/>
    <n v="943807284.70000005"/>
    <n v="0"/>
    <n v="0"/>
    <n v="0"/>
    <n v="0"/>
    <n v="0"/>
    <n v="0"/>
    <n v="6170499"/>
    <n v="98.82"/>
    <n v="114.75"/>
    <n v="168099.84"/>
    <n v="157374.9"/>
    <n v="-3196.53"/>
    <n v="-7528.41"/>
    <n v="2942.73"/>
    <n v="13579.11"/>
    <n v="16521.84"/>
    <n v="1.3998999999999999"/>
    <n v="0"/>
    <n v="21230549.82"/>
    <n v="4395261019"/>
    <n v="66572.28"/>
    <n v="4416913380"/>
    <n v="0"/>
    <n v="14216094"/>
    <n v="15500403"/>
    <s v="67.5"/>
    <s v="0.5940000000000002"/>
    <n v="1430084700000000"/>
    <n v="4.967082E+16"/>
    <n v="5338012076999990"/>
    <n v="5326521422129990"/>
    <n v="1.110061671372E+16"/>
    <n v="2.558983923855E+16"/>
    <n v="4207035523202990"/>
    <n v="1.027891133136E+16"/>
    <n v="1.08E+16"/>
    <n v="1.00007999999999E+16"/>
    <n v="30523413"/>
  </r>
  <r>
    <x v="489"/>
    <s v="MA"/>
    <x v="3"/>
    <n v="3.1858"/>
    <n v="393104670.27999997"/>
    <n v="1732903.72"/>
    <n v="514751226"/>
    <n v="70767960.650000006"/>
    <n v="11624004.190000001"/>
    <n v="13045686.720000001"/>
    <n v="12116537"/>
    <n v="13624138"/>
    <n v="36483251"/>
    <n v="64986853"/>
    <n v="78464825"/>
    <n v="5416426"/>
    <n v="68871243"/>
    <n v="3845101"/>
    <n v="169393627"/>
    <n v="21199296"/>
    <n v="50747679"/>
    <n v="3845101"/>
    <n v="169393627"/>
    <n v="21199296"/>
    <n v="50747679"/>
    <n v="1718787"/>
    <n v="0.40329554569999998"/>
    <n v="132.72"/>
    <n v="13594442203"/>
    <n v="11518693498"/>
    <n v="132533861"/>
    <n v="102782991"/>
    <n v="880"/>
    <n v="1170870702400"/>
    <n v="14.05"/>
    <n v="0.17"/>
    <n v="1026.7461111111099"/>
    <n v="819.7835"/>
    <n v="749.661904761904"/>
    <n v="921.86360000000002"/>
    <n v="11.9371399459184"/>
    <n v="1.26"/>
    <n v="11.28"/>
    <n v="-236.79"/>
    <n v="-59.67"/>
    <n v="4370.22"/>
    <n v="28995111"/>
    <n v="8592663.3300000001"/>
    <n v="3243961402"/>
    <n v="994104.36"/>
    <n v="70605"/>
    <n v="14200000000000"/>
    <n v="1756090314"/>
    <n v="1749919815"/>
    <n v="856.94909849999999"/>
    <n v="0"/>
    <n v="0"/>
    <n v="0"/>
    <n v="0"/>
    <n v="0"/>
    <n v="0"/>
    <n v="0"/>
    <n v="0"/>
    <n v="0"/>
    <n v="0"/>
    <n v="1091083603"/>
    <n v="0"/>
    <n v="0"/>
    <n v="0"/>
    <n v="0"/>
    <n v="0"/>
    <n v="0"/>
    <n v="6170499"/>
    <n v="98.82"/>
    <n v="114.75"/>
    <n v="168099.84"/>
    <n v="157374.9"/>
    <n v="-3196.53"/>
    <n v="-7528.41"/>
    <n v="2942.73"/>
    <n v="13579.11"/>
    <n v="16521.84"/>
    <n v="1.3998999999999999"/>
    <n v="0"/>
    <n v="21230549.82"/>
    <n v="4395261019"/>
    <n v="66572.28"/>
    <n v="4416913380"/>
    <n v="0"/>
    <n v="14216094"/>
    <n v="15500403"/>
    <s v="67.5"/>
    <s v="0.5940000000000002"/>
    <n v="1430084700000000"/>
    <n v="4.967082E+16"/>
    <n v="5338012076999990"/>
    <n v="5326521422129990"/>
    <n v="1.110061671372E+16"/>
    <n v="2.558983923855E+16"/>
    <n v="4207035523202990"/>
    <n v="1.027891133136E+16"/>
    <n v="1.08E+16"/>
    <n v="1.00007999999999E+16"/>
    <n v="38610382.869999997"/>
  </r>
  <r>
    <x v="490"/>
    <s v="MA"/>
    <x v="4"/>
    <n v="3.1858"/>
    <n v="393104670.27999997"/>
    <n v="1732903.72"/>
    <n v="514751226"/>
    <n v="70767960.650000006"/>
    <n v="11624004.190000001"/>
    <n v="13045686.720000001"/>
    <n v="12116537"/>
    <n v="13624138"/>
    <n v="36483251"/>
    <n v="64986853"/>
    <n v="78464825"/>
    <n v="5416426"/>
    <n v="68871243"/>
    <n v="3845101"/>
    <n v="169393627"/>
    <n v="21199296"/>
    <n v="50747679"/>
    <n v="3845101"/>
    <n v="169393627"/>
    <n v="21199296"/>
    <n v="50747679"/>
    <n v="1718787"/>
    <n v="0.40329554569999998"/>
    <n v="132.72"/>
    <n v="13594442203"/>
    <n v="11518693498"/>
    <n v="132533861"/>
    <n v="102782991"/>
    <n v="880"/>
    <n v="1170870702400"/>
    <n v="14.05"/>
    <n v="0.17"/>
    <n v="1026.7461111111099"/>
    <n v="819.7835"/>
    <n v="749.661904761904"/>
    <n v="921.86360000000002"/>
    <n v="11.9371399459184"/>
    <n v="1.26"/>
    <n v="11.28"/>
    <n v="-236.79"/>
    <n v="-59.67"/>
    <n v="4370.22"/>
    <n v="28995111"/>
    <n v="8592663.3300000001"/>
    <n v="3243961402"/>
    <n v="994104.36"/>
    <n v="70605"/>
    <n v="14200000000000"/>
    <n v="1756090314"/>
    <n v="1749919815"/>
    <n v="856.94909849999999"/>
    <n v="0"/>
    <n v="0"/>
    <n v="0"/>
    <n v="0"/>
    <n v="0"/>
    <n v="0"/>
    <n v="0"/>
    <n v="0"/>
    <n v="0"/>
    <n v="0"/>
    <n v="149791567.09999999"/>
    <n v="0"/>
    <n v="0"/>
    <n v="0"/>
    <n v="0"/>
    <n v="0"/>
    <n v="0"/>
    <n v="6170499"/>
    <n v="98.82"/>
    <n v="114.75"/>
    <n v="168099.84"/>
    <n v="157374.9"/>
    <n v="-3196.53"/>
    <n v="-7528.41"/>
    <n v="2942.73"/>
    <n v="13579.11"/>
    <n v="16521.84"/>
    <n v="1.3998999999999999"/>
    <n v="0"/>
    <n v="21230549.82"/>
    <n v="4395261019"/>
    <n v="66572.28"/>
    <n v="4416913380"/>
    <n v="0"/>
    <n v="14216094"/>
    <n v="15500403"/>
    <s v="67.5"/>
    <s v="0.5940000000000002"/>
    <n v="1430084700000000"/>
    <n v="4.967082E+16"/>
    <n v="5338012076999990"/>
    <n v="5326521422129990"/>
    <n v="1.110061671372E+16"/>
    <n v="2.558983923855E+16"/>
    <n v="4207035523202990"/>
    <n v="1.027891133136E+16"/>
    <n v="1.08E+16"/>
    <n v="1.00007999999999E+16"/>
    <n v="151015784.40000001"/>
  </r>
  <r>
    <x v="491"/>
    <s v="MA"/>
    <x v="5"/>
    <n v="3.1858"/>
    <n v="393104670.27999997"/>
    <n v="1732903.72"/>
    <n v="514751226"/>
    <n v="70767960.650000006"/>
    <n v="11624004.190000001"/>
    <n v="13045686.720000001"/>
    <n v="12116537"/>
    <n v="13624138"/>
    <n v="36483251"/>
    <n v="64986853"/>
    <n v="78464825"/>
    <n v="5416426"/>
    <n v="68871243"/>
    <n v="3845101"/>
    <n v="169393627"/>
    <n v="21199296"/>
    <n v="50747679"/>
    <n v="3845101"/>
    <n v="169393627"/>
    <n v="21199296"/>
    <n v="50747679"/>
    <n v="1718787"/>
    <n v="0.40329554569999998"/>
    <n v="132.72"/>
    <n v="13594442203"/>
    <n v="11518693498"/>
    <n v="132533861"/>
    <n v="102782991"/>
    <n v="880"/>
    <n v="1170870702400"/>
    <n v="14.05"/>
    <n v="0.17"/>
    <n v="1026.7461111111099"/>
    <n v="819.7835"/>
    <n v="749.661904761904"/>
    <n v="921.86360000000002"/>
    <n v="11.9371399459184"/>
    <n v="1.26"/>
    <n v="11.28"/>
    <n v="-236.79"/>
    <n v="-59.67"/>
    <n v="4370.22"/>
    <n v="28995111"/>
    <n v="8592663.3300000001"/>
    <n v="3243961402"/>
    <n v="994104.36"/>
    <n v="70605"/>
    <n v="14200000000000"/>
    <n v="1756090314"/>
    <n v="1749919815"/>
    <n v="856.94909849999999"/>
    <n v="0"/>
    <n v="0"/>
    <n v="0"/>
    <n v="0"/>
    <n v="0"/>
    <n v="0"/>
    <n v="0"/>
    <n v="0"/>
    <n v="0"/>
    <n v="0"/>
    <n v="49175857"/>
    <n v="0"/>
    <n v="0"/>
    <n v="0"/>
    <n v="0"/>
    <n v="0"/>
    <n v="0"/>
    <n v="6170499"/>
    <n v="98.82"/>
    <n v="114.75"/>
    <n v="168099.84"/>
    <n v="157374.9"/>
    <n v="-3196.53"/>
    <n v="-7528.41"/>
    <n v="2942.73"/>
    <n v="13579.11"/>
    <n v="16521.84"/>
    <n v="1.3998999999999999"/>
    <n v="0"/>
    <n v="21230549.82"/>
    <n v="4395261019"/>
    <n v="66572.28"/>
    <n v="4416913380"/>
    <n v="0"/>
    <n v="14216094"/>
    <n v="15500403"/>
    <s v="67.5"/>
    <s v="0.5940000000000002"/>
    <n v="1430084700000000"/>
    <n v="4.967082E+16"/>
    <n v="5338012076999990"/>
    <n v="5326521422129990"/>
    <n v="1.110061671372E+16"/>
    <n v="2.558983923855E+16"/>
    <n v="4207035523202990"/>
    <n v="1.027891133136E+16"/>
    <n v="1.08E+16"/>
    <n v="1.00007999999999E+16"/>
    <n v="2160598.0499999998"/>
  </r>
  <r>
    <x v="492"/>
    <s v="MA"/>
    <x v="0"/>
    <n v="3.3420000000000001"/>
    <n v="410267429.16999996"/>
    <n v="1632664.14"/>
    <n v="531350104"/>
    <n v="71402483.75"/>
    <n v="14333601.48"/>
    <n v="12604506.999999996"/>
    <n v="10926953"/>
    <n v="12247850"/>
    <n v="35906445"/>
    <n v="69658731"/>
    <n v="74797458"/>
    <n v="4921214"/>
    <n v="67692241"/>
    <n v="3024106"/>
    <n v="191483760"/>
    <n v="22313905"/>
    <n v="47675624"/>
    <n v="3024106"/>
    <n v="191483760"/>
    <n v="22313905"/>
    <n v="47675624"/>
    <n v="1628770"/>
    <n v="0.3249422542"/>
    <n v="132.36000000000001"/>
    <n v="14212824778"/>
    <n v="11603000026"/>
    <n v="192293331"/>
    <n v="142686939"/>
    <n v="880"/>
    <n v="1221688152000"/>
    <n v="13.9"/>
    <n v="7.0000000000000007E-2"/>
    <n v="1027.7666666666601"/>
    <n v="823.31"/>
    <n v="754.31857142857098"/>
    <n v="924.45320000000004"/>
    <n v="11.987932987073799"/>
    <n v="1.18"/>
    <n v="0.43990000000000001"/>
    <n v="-251.64"/>
    <n v="-67.77"/>
    <n v="4234.95"/>
    <n v="28995111"/>
    <n v="7420416.21"/>
    <n v="3456190452"/>
    <n v="774614.61"/>
    <n v="45279"/>
    <n v="14600000000000"/>
    <n v="3107157273"/>
    <n v="3046657698"/>
    <n v="856.94909849999999"/>
    <n v="0"/>
    <n v="0"/>
    <n v="0"/>
    <n v="0"/>
    <n v="0"/>
    <n v="0"/>
    <n v="0"/>
    <n v="0"/>
    <n v="0"/>
    <n v="0"/>
    <n v="17187383.699999999"/>
    <n v="0"/>
    <n v="0"/>
    <n v="0"/>
    <n v="0"/>
    <n v="55901610"/>
    <n v="0"/>
    <n v="4597965"/>
    <n v="99.09"/>
    <n v="473.85"/>
    <n v="163672.65"/>
    <n v="147050.64000000001"/>
    <n v="-4661.55"/>
    <n v="-11960.46"/>
    <n v="2972.7"/>
    <n v="-13770.81"/>
    <n v="-10798.11"/>
    <n v="1.3998999999999999"/>
    <n v="0"/>
    <n v="21062828.52"/>
    <n v="4288316079"/>
    <n v="46827.72"/>
    <n v="4309425735"/>
    <n v="0"/>
    <n v="13898277"/>
    <n v="18849456"/>
    <s v="67.5"/>
    <s v="0.5940000000000002"/>
    <n v="1430084700000000"/>
    <n v="51219"/>
    <n v="5504384456999990"/>
    <n v="5492535692760000"/>
    <n v="1.14465950064E+16"/>
    <n v="2.63874101411699E+16"/>
    <n v="4338158235183000"/>
    <n v="1.05992791347599E+16"/>
    <n v="1.08E+16"/>
    <n v="1.00007999999999E+16"/>
    <n v="17463.150000000001"/>
  </r>
  <r>
    <x v="493"/>
    <s v="MA"/>
    <x v="1"/>
    <n v="3.3420000000000001"/>
    <n v="410267429.16999996"/>
    <n v="1632664.14"/>
    <n v="531350104"/>
    <n v="71402483.75"/>
    <n v="14333601.48"/>
    <n v="12604506.999999996"/>
    <n v="10926953"/>
    <n v="12247850"/>
    <n v="35906445"/>
    <n v="69658731"/>
    <n v="74797458"/>
    <n v="4921214"/>
    <n v="67692241"/>
    <n v="3024106"/>
    <n v="191483760"/>
    <n v="22313905"/>
    <n v="47675624"/>
    <n v="3024106"/>
    <n v="191483760"/>
    <n v="22313905"/>
    <n v="47675624"/>
    <n v="1628770"/>
    <n v="0.3249422542"/>
    <n v="132.36000000000001"/>
    <n v="14212824778"/>
    <n v="11603000026"/>
    <n v="192293331"/>
    <n v="142686939"/>
    <n v="880"/>
    <n v="1221688152000"/>
    <n v="13.9"/>
    <n v="7.0000000000000007E-2"/>
    <n v="1027.7666666666601"/>
    <n v="823.31"/>
    <n v="754.31857142857098"/>
    <n v="924.45320000000004"/>
    <n v="11.987932987073799"/>
    <n v="1.18"/>
    <n v="0.43990000000000001"/>
    <n v="-251.64"/>
    <n v="-67.77"/>
    <n v="4234.95"/>
    <n v="28995111"/>
    <n v="7420416.21"/>
    <n v="3456190452"/>
    <n v="774614.61"/>
    <n v="45279"/>
    <n v="14600000000000"/>
    <n v="3107157273"/>
    <n v="3046657698"/>
    <n v="856.94909849999999"/>
    <n v="0"/>
    <n v="0"/>
    <n v="0"/>
    <n v="0"/>
    <n v="0"/>
    <n v="0"/>
    <n v="0"/>
    <n v="0"/>
    <n v="0"/>
    <n v="0"/>
    <n v="17187383.699999999"/>
    <n v="0"/>
    <n v="0"/>
    <n v="0"/>
    <n v="0"/>
    <n v="55901610"/>
    <n v="0"/>
    <n v="4597965"/>
    <n v="99.09"/>
    <n v="473.85"/>
    <n v="163672.65"/>
    <n v="147050.64000000001"/>
    <n v="-4661.55"/>
    <n v="-11960.46"/>
    <n v="2972.7"/>
    <n v="-13770.81"/>
    <n v="-10798.11"/>
    <n v="1.3998999999999999"/>
    <n v="0"/>
    <n v="21062828.52"/>
    <n v="4288316079"/>
    <n v="46827.72"/>
    <n v="4309425735"/>
    <n v="0"/>
    <n v="13898277"/>
    <n v="18849456"/>
    <s v="67.5"/>
    <s v="0.5940000000000002"/>
    <n v="1430084700000000"/>
    <n v="51219"/>
    <n v="5504384456999990"/>
    <n v="5492535692760000"/>
    <n v="1.14465950064E+16"/>
    <n v="2.63874101411699E+16"/>
    <n v="4338158235183000"/>
    <n v="1.05992791347599E+16"/>
    <n v="1.08E+16"/>
    <n v="1.00007999999999E+16"/>
    <n v="399808.48"/>
  </r>
  <r>
    <x v="494"/>
    <s v="MA"/>
    <x v="2"/>
    <n v="3.3420000000000001"/>
    <n v="410267429.16999996"/>
    <n v="1632664.14"/>
    <n v="531350104"/>
    <n v="71402483.75"/>
    <n v="14333601.48"/>
    <n v="12604506.999999996"/>
    <n v="10926953"/>
    <n v="12247850"/>
    <n v="35906445"/>
    <n v="69658731"/>
    <n v="74797458"/>
    <n v="4921214"/>
    <n v="67692241"/>
    <n v="3024106"/>
    <n v="191483760"/>
    <n v="22313905"/>
    <n v="47675624"/>
    <n v="3024106"/>
    <n v="191483760"/>
    <n v="22313905"/>
    <n v="47675624"/>
    <n v="1628770"/>
    <n v="0.3249422542"/>
    <n v="132.36000000000001"/>
    <n v="14212824778"/>
    <n v="11603000026"/>
    <n v="192293331"/>
    <n v="142686939"/>
    <n v="880"/>
    <n v="1221688152000"/>
    <n v="13.9"/>
    <n v="7.0000000000000007E-2"/>
    <n v="1027.7666666666601"/>
    <n v="823.31"/>
    <n v="754.31857142857098"/>
    <n v="924.45320000000004"/>
    <n v="11.987932987073799"/>
    <n v="1.18"/>
    <n v="0.43990000000000001"/>
    <n v="-251.64"/>
    <n v="-67.77"/>
    <n v="4234.95"/>
    <n v="28995111"/>
    <n v="7420416.21"/>
    <n v="3456190452"/>
    <n v="774614.61"/>
    <n v="45279"/>
    <n v="14600000000000"/>
    <n v="3107157273"/>
    <n v="3046657698"/>
    <n v="856.94909849999999"/>
    <n v="0"/>
    <n v="0"/>
    <n v="0"/>
    <n v="0"/>
    <n v="0"/>
    <n v="0"/>
    <n v="0"/>
    <n v="0"/>
    <n v="0"/>
    <n v="0"/>
    <n v="1065632513"/>
    <n v="0"/>
    <n v="0"/>
    <n v="0"/>
    <n v="0"/>
    <n v="55901610"/>
    <n v="0"/>
    <n v="4597965"/>
    <n v="99.09"/>
    <n v="473.85"/>
    <n v="163672.65"/>
    <n v="147050.64000000001"/>
    <n v="-4661.55"/>
    <n v="-11960.46"/>
    <n v="2972.7"/>
    <n v="-13770.81"/>
    <n v="-10798.11"/>
    <n v="1.3998999999999999"/>
    <n v="0"/>
    <n v="21062828.52"/>
    <n v="4288316079"/>
    <n v="46827.72"/>
    <n v="4309425735"/>
    <n v="0"/>
    <n v="13898277"/>
    <n v="18849456"/>
    <s v="67.5"/>
    <s v="0.5940000000000002"/>
    <n v="1430084700000000"/>
    <n v="51219"/>
    <n v="5504384456999990"/>
    <n v="5492535692760000"/>
    <n v="1.14465950064E+16"/>
    <n v="2.63874101411699E+16"/>
    <n v="4338158235183000"/>
    <n v="1.05992791347599E+16"/>
    <n v="1.08E+16"/>
    <n v="1.00007999999999E+16"/>
    <n v="35650734.32"/>
  </r>
  <r>
    <x v="495"/>
    <s v="MA"/>
    <x v="3"/>
    <n v="3.3420000000000001"/>
    <n v="410267429.16999996"/>
    <n v="1632664.14"/>
    <n v="531350104"/>
    <n v="71402483.75"/>
    <n v="14333601.48"/>
    <n v="12604506.999999996"/>
    <n v="10926953"/>
    <n v="12247850"/>
    <n v="35906445"/>
    <n v="69658731"/>
    <n v="74797458"/>
    <n v="4921214"/>
    <n v="67692241"/>
    <n v="3024106"/>
    <n v="191483760"/>
    <n v="22313905"/>
    <n v="47675624"/>
    <n v="3024106"/>
    <n v="191483760"/>
    <n v="22313905"/>
    <n v="47675624"/>
    <n v="1628770"/>
    <n v="0.3249422542"/>
    <n v="132.36000000000001"/>
    <n v="14212824778"/>
    <n v="11603000026"/>
    <n v="192293331"/>
    <n v="142686939"/>
    <n v="880"/>
    <n v="1221688152000"/>
    <n v="13.9"/>
    <n v="7.0000000000000007E-2"/>
    <n v="1027.7666666666601"/>
    <n v="823.31"/>
    <n v="754.31857142857098"/>
    <n v="924.45320000000004"/>
    <n v="11.987932987073799"/>
    <n v="1.18"/>
    <n v="0.43990000000000001"/>
    <n v="-251.64"/>
    <n v="-67.77"/>
    <n v="4234.95"/>
    <n v="28995111"/>
    <n v="7420416.21"/>
    <n v="3456190452"/>
    <n v="774614.61"/>
    <n v="45279"/>
    <n v="14600000000000"/>
    <n v="3107157273"/>
    <n v="3046657698"/>
    <n v="856.94909849999999"/>
    <n v="0"/>
    <n v="0"/>
    <n v="0"/>
    <n v="0"/>
    <n v="0"/>
    <n v="0"/>
    <n v="0"/>
    <n v="0"/>
    <n v="0"/>
    <n v="0"/>
    <n v="1088502737"/>
    <n v="0"/>
    <n v="0"/>
    <n v="0"/>
    <n v="0"/>
    <n v="55901610"/>
    <n v="0"/>
    <n v="4597965"/>
    <n v="99.09"/>
    <n v="473.85"/>
    <n v="163672.65"/>
    <n v="147050.64000000001"/>
    <n v="-4661.55"/>
    <n v="-11960.46"/>
    <n v="2972.7"/>
    <n v="-13770.81"/>
    <n v="-10798.11"/>
    <n v="1.3998999999999999"/>
    <n v="0"/>
    <n v="21062828.52"/>
    <n v="4288316079"/>
    <n v="46827.72"/>
    <n v="4309425735"/>
    <n v="0"/>
    <n v="13898277"/>
    <n v="18849456"/>
    <s v="67.5"/>
    <s v="0.5940000000000002"/>
    <n v="1430084700000000"/>
    <n v="51219"/>
    <n v="5504384456999990"/>
    <n v="5492535692760000"/>
    <n v="1.14465950064E+16"/>
    <n v="2.63874101411699E+16"/>
    <n v="4338158235183000"/>
    <n v="1.05992791347599E+16"/>
    <n v="1.08E+16"/>
    <n v="1.00007999999999E+16"/>
    <n v="42088374.060000002"/>
  </r>
  <r>
    <x v="496"/>
    <s v="MA"/>
    <x v="4"/>
    <n v="3.3420000000000001"/>
    <n v="410267429.16999996"/>
    <n v="1632664.14"/>
    <n v="531350104"/>
    <n v="71402483.75"/>
    <n v="14333601.48"/>
    <n v="12604506.999999996"/>
    <n v="10926953"/>
    <n v="12247850"/>
    <n v="35906445"/>
    <n v="69658731"/>
    <n v="74797458"/>
    <n v="4921214"/>
    <n v="67692241"/>
    <n v="3024106"/>
    <n v="191483760"/>
    <n v="22313905"/>
    <n v="47675624"/>
    <n v="3024106"/>
    <n v="191483760"/>
    <n v="22313905"/>
    <n v="47675624"/>
    <n v="1628770"/>
    <n v="0.3249422542"/>
    <n v="132.36000000000001"/>
    <n v="14212824778"/>
    <n v="11603000026"/>
    <n v="192293331"/>
    <n v="142686939"/>
    <n v="880"/>
    <n v="1221688152000"/>
    <n v="13.9"/>
    <n v="7.0000000000000007E-2"/>
    <n v="1027.7666666666601"/>
    <n v="823.31"/>
    <n v="754.31857142857098"/>
    <n v="924.45320000000004"/>
    <n v="11.987932987073799"/>
    <n v="1.18"/>
    <n v="0.43990000000000001"/>
    <n v="-251.64"/>
    <n v="-67.77"/>
    <n v="4234.95"/>
    <n v="28995111"/>
    <n v="7420416.21"/>
    <n v="3456190452"/>
    <n v="774614.61"/>
    <n v="45279"/>
    <n v="14600000000000"/>
    <n v="3107157273"/>
    <n v="3046657698"/>
    <n v="856.94909849999999"/>
    <n v="0"/>
    <n v="0"/>
    <n v="0"/>
    <n v="0"/>
    <n v="0"/>
    <n v="0"/>
    <n v="0"/>
    <n v="0"/>
    <n v="0"/>
    <n v="0"/>
    <n v="147954491.69999999"/>
    <n v="0"/>
    <n v="0"/>
    <n v="0"/>
    <n v="0"/>
    <n v="55901610"/>
    <n v="0"/>
    <n v="4597965"/>
    <n v="99.09"/>
    <n v="473.85"/>
    <n v="163672.65"/>
    <n v="147050.64000000001"/>
    <n v="-4661.55"/>
    <n v="-11960.46"/>
    <n v="2972.7"/>
    <n v="-13770.81"/>
    <n v="-10798.11"/>
    <n v="1.3998999999999999"/>
    <n v="0"/>
    <n v="21062828.52"/>
    <n v="4288316079"/>
    <n v="46827.72"/>
    <n v="4309425735"/>
    <n v="0"/>
    <n v="13898277"/>
    <n v="18849456"/>
    <s v="67.5"/>
    <s v="0.5940000000000002"/>
    <n v="1430084700000000"/>
    <n v="51219"/>
    <n v="5504384456999990"/>
    <n v="5492535692760000"/>
    <n v="1.14465950064E+16"/>
    <n v="2.63874101411699E+16"/>
    <n v="4338158235183000"/>
    <n v="1.05992791347599E+16"/>
    <n v="1.08E+16"/>
    <n v="1.00007999999999E+16"/>
    <n v="163121163.09999999"/>
  </r>
  <r>
    <x v="497"/>
    <s v="MA"/>
    <x v="5"/>
    <n v="3.3420000000000001"/>
    <n v="410267429.16999996"/>
    <n v="1632664.14"/>
    <n v="531350104"/>
    <n v="71402483.75"/>
    <n v="14333601.48"/>
    <n v="12604506.999999996"/>
    <n v="10926953"/>
    <n v="12247850"/>
    <n v="35906445"/>
    <n v="69658731"/>
    <n v="74797458"/>
    <n v="4921214"/>
    <n v="67692241"/>
    <n v="3024106"/>
    <n v="191483760"/>
    <n v="22313905"/>
    <n v="47675624"/>
    <n v="3024106"/>
    <n v="191483760"/>
    <n v="22313905"/>
    <n v="47675624"/>
    <n v="1628770"/>
    <n v="0.3249422542"/>
    <n v="132.36000000000001"/>
    <n v="14212824778"/>
    <n v="11603000026"/>
    <n v="192293331"/>
    <n v="142686939"/>
    <n v="880"/>
    <n v="1221688152000"/>
    <n v="13.9"/>
    <n v="7.0000000000000007E-2"/>
    <n v="1027.7666666666601"/>
    <n v="823.31"/>
    <n v="754.31857142857098"/>
    <n v="924.45320000000004"/>
    <n v="11.987932987073799"/>
    <n v="1.18"/>
    <n v="0.43990000000000001"/>
    <n v="-251.64"/>
    <n v="-67.77"/>
    <n v="4234.95"/>
    <n v="28995111"/>
    <n v="7420416.21"/>
    <n v="3456190452"/>
    <n v="774614.61"/>
    <n v="45279"/>
    <n v="14600000000000"/>
    <n v="3107157273"/>
    <n v="3046657698"/>
    <n v="856.94909849999999"/>
    <n v="0"/>
    <n v="0"/>
    <n v="0"/>
    <n v="0"/>
    <n v="0"/>
    <n v="0"/>
    <n v="0"/>
    <n v="0"/>
    <n v="0"/>
    <n v="0"/>
    <n v="60634655.57"/>
    <n v="0"/>
    <n v="0"/>
    <n v="0"/>
    <n v="0"/>
    <n v="55901610"/>
    <n v="0"/>
    <n v="4597965"/>
    <n v="99.09"/>
    <n v="473.85"/>
    <n v="163672.65"/>
    <n v="147050.64000000001"/>
    <n v="-4661.55"/>
    <n v="-11960.46"/>
    <n v="2972.7"/>
    <n v="-13770.81"/>
    <n v="-10798.11"/>
    <n v="1.3998999999999999"/>
    <n v="0"/>
    <n v="21062828.52"/>
    <n v="4288316079"/>
    <n v="46827.72"/>
    <n v="4309425735"/>
    <n v="0"/>
    <n v="13898277"/>
    <n v="18849456"/>
    <s v="67.5"/>
    <s v="0.5940000000000002"/>
    <n v="1430084700000000"/>
    <n v="51219"/>
    <n v="5504384456999990"/>
    <n v="5492535692760000"/>
    <n v="1.14465950064E+16"/>
    <n v="2.63874101411699E+16"/>
    <n v="4338158235183000"/>
    <n v="1.05992791347599E+16"/>
    <n v="1.08E+16"/>
    <n v="1.00007999999999E+16"/>
    <n v="2002963.18"/>
  </r>
  <r>
    <x v="498"/>
    <s v="MA"/>
    <x v="0"/>
    <n v="3.3523000000000001"/>
    <n v="463188823.2100001"/>
    <n v="1562036.0899999999"/>
    <n v="592483616"/>
    <n v="73226803.150000006"/>
    <n v="13008339.650000002"/>
    <n v="14331117.75"/>
    <n v="11894108"/>
    <n v="18273547"/>
    <n v="35566214"/>
    <n v="72914164"/>
    <n v="84859730"/>
    <n v="5552783"/>
    <n v="72480356"/>
    <n v="3951902"/>
    <n v="221700260"/>
    <n v="23259972"/>
    <n v="52370254"/>
    <n v="3951902"/>
    <n v="221700260"/>
    <n v="23259972"/>
    <n v="52370254"/>
    <n v="1554434"/>
    <n v="1.5538905799"/>
    <n v="133.34"/>
    <n v="15773205272"/>
    <n v="11666728798"/>
    <n v="202679861"/>
    <n v="175775506"/>
    <n v="880"/>
    <n v="1223643136800"/>
    <n v="13.65"/>
    <n v="0.14000000000000001"/>
    <n v="1026.1199999999999"/>
    <n v="822.27700000000004"/>
    <n v="754.98095238095198"/>
    <n v="923.52919999999995"/>
    <n v="12.1539210910862"/>
    <n v="1.3"/>
    <n v="25.56"/>
    <n v="-242.46"/>
    <n v="-66.959999999999994"/>
    <n v="4972.32"/>
    <n v="28995111"/>
    <n v="7547880.7800000003"/>
    <n v="3724154164"/>
    <n v="384108.21"/>
    <n v="174663"/>
    <n v="15300000000000"/>
    <n v="2834748738"/>
    <n v="2827349604"/>
    <n v="856.94909849999999"/>
    <n v="0"/>
    <n v="0"/>
    <n v="0"/>
    <n v="0"/>
    <n v="0"/>
    <n v="0"/>
    <n v="0"/>
    <n v="0"/>
    <n v="0"/>
    <n v="0"/>
    <n v="523322.68"/>
    <n v="0"/>
    <n v="0"/>
    <n v="0"/>
    <n v="0"/>
    <n v="260631"/>
    <n v="0"/>
    <n v="7138503"/>
    <n v="100.71"/>
    <n v="473.85"/>
    <n v="163672.65"/>
    <n v="147050.64000000001"/>
    <n v="-4661.55"/>
    <n v="-11960.46"/>
    <n v="2972.7"/>
    <n v="-13770.81"/>
    <n v="-10798.11"/>
    <n v="1.3998999999999999"/>
    <n v="0"/>
    <n v="19376075.07"/>
    <n v="4713064684"/>
    <n v="116505.81"/>
    <n v="4732557265"/>
    <n v="0"/>
    <n v="14346450"/>
    <n v="33954336"/>
    <s v="67.5"/>
    <s v="0.5940000000000002"/>
    <n v="1430084700000000"/>
    <n v="5351264999999990"/>
    <n v="5750871371999990"/>
    <n v="5738492001600000"/>
    <s v="11959174698.75"/>
    <n v="2.75690410595999E+16"/>
    <n v="4532421403583990"/>
    <s v="11073915936.09"/>
    <n v="1.08E+16"/>
    <n v="1.00007999999999E+16"/>
    <n v="10431.93"/>
  </r>
  <r>
    <x v="499"/>
    <s v="MA"/>
    <x v="1"/>
    <n v="3.3523000000000001"/>
    <n v="463188823.2100001"/>
    <n v="1562036.0899999999"/>
    <n v="592483616"/>
    <n v="73226803.150000006"/>
    <n v="13008339.650000002"/>
    <n v="14331117.75"/>
    <n v="11894108"/>
    <n v="18273547"/>
    <n v="35566214"/>
    <n v="72914164"/>
    <n v="84859730"/>
    <n v="5552783"/>
    <n v="72480356"/>
    <n v="3951902"/>
    <n v="221700260"/>
    <n v="23259972"/>
    <n v="52370254"/>
    <n v="3951902"/>
    <n v="221700260"/>
    <n v="23259972"/>
    <n v="52370254"/>
    <n v="1554434"/>
    <n v="1.5538905799"/>
    <n v="133.34"/>
    <n v="15773205272"/>
    <n v="11666728798"/>
    <n v="202679861"/>
    <n v="175775506"/>
    <n v="880"/>
    <n v="1223643136800"/>
    <n v="13.65"/>
    <n v="0.14000000000000001"/>
    <n v="1026.1199999999999"/>
    <n v="822.27700000000004"/>
    <n v="754.98095238095198"/>
    <n v="923.52919999999995"/>
    <n v="12.1539210910862"/>
    <n v="1.3"/>
    <n v="25.56"/>
    <n v="-242.46"/>
    <n v="-66.959999999999994"/>
    <n v="4972.32"/>
    <n v="28995111"/>
    <n v="7547880.7800000003"/>
    <n v="3724154164"/>
    <n v="384108.21"/>
    <n v="174663"/>
    <n v="15300000000000"/>
    <n v="2834748738"/>
    <n v="2827349604"/>
    <n v="856.94909849999999"/>
    <n v="0"/>
    <n v="0"/>
    <n v="0"/>
    <n v="0"/>
    <n v="0"/>
    <n v="0"/>
    <n v="0"/>
    <n v="0"/>
    <n v="0"/>
    <n v="0"/>
    <n v="18339700.77"/>
    <n v="0"/>
    <n v="0"/>
    <n v="0"/>
    <n v="0"/>
    <n v="260631"/>
    <n v="0"/>
    <n v="7138503"/>
    <n v="100.71"/>
    <n v="473.85"/>
    <n v="163672.65"/>
    <n v="147050.64000000001"/>
    <n v="-4661.55"/>
    <n v="-11960.46"/>
    <n v="2972.7"/>
    <n v="-13770.81"/>
    <n v="-10798.11"/>
    <n v="1.3998999999999999"/>
    <n v="0"/>
    <n v="19376075.07"/>
    <n v="4713064684"/>
    <n v="116505.81"/>
    <n v="4732557265"/>
    <n v="0"/>
    <n v="14346450"/>
    <n v="33954336"/>
    <s v="67.5"/>
    <s v="0.5940000000000002"/>
    <n v="1430084700000000"/>
    <n v="5351264999999990"/>
    <n v="5750871371999990"/>
    <n v="5738492001600000"/>
    <s v="11959174698.75"/>
    <n v="2.75690410595999E+16"/>
    <n v="4532421403583990"/>
    <s v="11073915936.09"/>
    <n v="1.08E+16"/>
    <n v="1.00007999999999E+16"/>
    <n v="421922.19"/>
  </r>
  <r>
    <x v="500"/>
    <s v="MA"/>
    <x v="2"/>
    <n v="3.3523000000000001"/>
    <n v="463188823.2100001"/>
    <n v="1562036.0899999999"/>
    <n v="592483616"/>
    <n v="73226803.150000006"/>
    <n v="13008339.650000002"/>
    <n v="14331117.75"/>
    <n v="11894108"/>
    <n v="18273547"/>
    <n v="35566214"/>
    <n v="72914164"/>
    <n v="84859730"/>
    <n v="5552783"/>
    <n v="72480356"/>
    <n v="3951902"/>
    <n v="221700260"/>
    <n v="23259972"/>
    <n v="52370254"/>
    <n v="3951902"/>
    <n v="221700260"/>
    <n v="23259972"/>
    <n v="52370254"/>
    <n v="1554434"/>
    <n v="1.5538905799"/>
    <n v="133.34"/>
    <n v="15773205272"/>
    <n v="11666728798"/>
    <n v="202679861"/>
    <n v="175775506"/>
    <n v="880"/>
    <n v="1223643136800"/>
    <n v="13.65"/>
    <n v="0.14000000000000001"/>
    <n v="1026.1199999999999"/>
    <n v="822.27700000000004"/>
    <n v="754.98095238095198"/>
    <n v="923.52919999999995"/>
    <n v="12.1539210910862"/>
    <n v="1.3"/>
    <n v="25.56"/>
    <n v="-242.46"/>
    <n v="-66.959999999999994"/>
    <n v="4972.32"/>
    <n v="28995111"/>
    <n v="7547880.7800000003"/>
    <n v="3724154164"/>
    <n v="384108.21"/>
    <n v="174663"/>
    <n v="15300000000000"/>
    <n v="2834748738"/>
    <n v="2827349604"/>
    <n v="856.94909849999999"/>
    <n v="0"/>
    <n v="0"/>
    <n v="0"/>
    <n v="0"/>
    <n v="0"/>
    <n v="0"/>
    <n v="0"/>
    <n v="0"/>
    <n v="0"/>
    <n v="0"/>
    <n v="1801914325"/>
    <n v="0"/>
    <n v="0"/>
    <n v="0"/>
    <n v="0"/>
    <n v="260631"/>
    <n v="0"/>
    <n v="7138503"/>
    <n v="100.71"/>
    <n v="473.85"/>
    <n v="163672.65"/>
    <n v="147050.64000000001"/>
    <n v="-4661.55"/>
    <n v="-11960.46"/>
    <n v="2972.7"/>
    <n v="-13770.81"/>
    <n v="-10798.11"/>
    <n v="1.3998999999999999"/>
    <n v="0"/>
    <n v="19376075.07"/>
    <n v="4713064684"/>
    <n v="116505.81"/>
    <n v="4732557265"/>
    <n v="0"/>
    <n v="14346450"/>
    <n v="33954336"/>
    <s v="67.5"/>
    <s v="0.5940000000000002"/>
    <n v="1430084700000000"/>
    <n v="5351264999999990"/>
    <n v="5750871371999990"/>
    <n v="5738492001600000"/>
    <s v="11959174698.75"/>
    <n v="2.75690410595999E+16"/>
    <n v="4532421403583990"/>
    <s v="11073915936.09"/>
    <n v="1.08E+16"/>
    <n v="1.00007999999999E+16"/>
    <n v="45199622.060000002"/>
  </r>
  <r>
    <x v="501"/>
    <s v="MA"/>
    <x v="3"/>
    <n v="3.3523000000000001"/>
    <n v="463188823.2100001"/>
    <n v="1562036.0899999999"/>
    <n v="592483616"/>
    <n v="73226803.150000006"/>
    <n v="13008339.650000002"/>
    <n v="14331117.75"/>
    <n v="11894108"/>
    <n v="18273547"/>
    <n v="35566214"/>
    <n v="72914164"/>
    <n v="84859730"/>
    <n v="5552783"/>
    <n v="72480356"/>
    <n v="3951902"/>
    <n v="221700260"/>
    <n v="23259972"/>
    <n v="52370254"/>
    <n v="3951902"/>
    <n v="221700260"/>
    <n v="23259972"/>
    <n v="52370254"/>
    <n v="1554434"/>
    <n v="1.5538905799"/>
    <n v="133.34"/>
    <n v="15773205272"/>
    <n v="11666728798"/>
    <n v="202679861"/>
    <n v="175775506"/>
    <n v="880"/>
    <n v="1223643136800"/>
    <n v="13.65"/>
    <n v="0.14000000000000001"/>
    <n v="1026.1199999999999"/>
    <n v="822.27700000000004"/>
    <n v="754.98095238095198"/>
    <n v="923.52919999999995"/>
    <n v="12.1539210910862"/>
    <n v="1.3"/>
    <n v="25.56"/>
    <n v="-242.46"/>
    <n v="-66.959999999999994"/>
    <n v="4972.32"/>
    <n v="28995111"/>
    <n v="7547880.7800000003"/>
    <n v="3724154164"/>
    <n v="384108.21"/>
    <n v="174663"/>
    <n v="15300000000000"/>
    <n v="2834748738"/>
    <n v="2827349604"/>
    <n v="856.94909849999999"/>
    <n v="0"/>
    <n v="0"/>
    <n v="0"/>
    <n v="0"/>
    <n v="0"/>
    <n v="0"/>
    <n v="0"/>
    <n v="0"/>
    <n v="0"/>
    <n v="0"/>
    <n v="995976904"/>
    <n v="0"/>
    <n v="0"/>
    <n v="0"/>
    <n v="0"/>
    <n v="260631"/>
    <n v="0"/>
    <n v="7138503"/>
    <n v="100.71"/>
    <n v="473.85"/>
    <n v="163672.65"/>
    <n v="147050.64000000001"/>
    <n v="-4661.55"/>
    <n v="-11960.46"/>
    <n v="2972.7"/>
    <n v="-13770.81"/>
    <n v="-10798.11"/>
    <n v="1.3998999999999999"/>
    <n v="0"/>
    <n v="19376075.07"/>
    <n v="4713064684"/>
    <n v="116505.81"/>
    <n v="4732557265"/>
    <n v="0"/>
    <n v="14346450"/>
    <n v="33954336"/>
    <s v="67.5"/>
    <s v="0.5940000000000002"/>
    <n v="1430084700000000"/>
    <n v="5351264999999990"/>
    <n v="5750871371999990"/>
    <n v="5738492001600000"/>
    <s v="11959174698.75"/>
    <n v="2.75690410595999E+16"/>
    <n v="4532421403583990"/>
    <s v="11073915936.09"/>
    <n v="1.08E+16"/>
    <n v="1.00007999999999E+16"/>
    <n v="42153273.490000002"/>
  </r>
  <r>
    <x v="502"/>
    <s v="MA"/>
    <x v="4"/>
    <n v="3.3523000000000001"/>
    <n v="463188823.2100001"/>
    <n v="1562036.0899999999"/>
    <n v="592483616"/>
    <n v="73226803.150000006"/>
    <n v="13008339.650000002"/>
    <n v="14331117.75"/>
    <n v="11894108"/>
    <n v="18273547"/>
    <n v="35566214"/>
    <n v="72914164"/>
    <n v="84859730"/>
    <n v="5552783"/>
    <n v="72480356"/>
    <n v="3951902"/>
    <n v="221700260"/>
    <n v="23259972"/>
    <n v="52370254"/>
    <n v="3951902"/>
    <n v="221700260"/>
    <n v="23259972"/>
    <n v="52370254"/>
    <n v="1554434"/>
    <n v="1.5538905799"/>
    <n v="133.34"/>
    <n v="15773205272"/>
    <n v="11666728798"/>
    <n v="202679861"/>
    <n v="175775506"/>
    <n v="880"/>
    <n v="1223643136800"/>
    <n v="13.65"/>
    <n v="0.14000000000000001"/>
    <n v="1026.1199999999999"/>
    <n v="822.27700000000004"/>
    <n v="754.98095238095198"/>
    <n v="923.52919999999995"/>
    <n v="12.1539210910862"/>
    <n v="1.3"/>
    <n v="25.56"/>
    <n v="-242.46"/>
    <n v="-66.959999999999994"/>
    <n v="4972.32"/>
    <n v="28995111"/>
    <n v="7547880.7800000003"/>
    <n v="3724154164"/>
    <n v="384108.21"/>
    <n v="174663"/>
    <n v="15300000000000"/>
    <n v="2834748738"/>
    <n v="2827349604"/>
    <n v="856.94909849999999"/>
    <n v="0"/>
    <n v="0"/>
    <n v="0"/>
    <n v="0"/>
    <n v="0"/>
    <n v="0"/>
    <n v="0"/>
    <n v="0"/>
    <n v="0"/>
    <n v="0"/>
    <n v="136597906.90000001"/>
    <n v="0"/>
    <n v="0"/>
    <n v="0"/>
    <n v="0"/>
    <n v="260631"/>
    <n v="0"/>
    <n v="7138503"/>
    <n v="100.71"/>
    <n v="473.85"/>
    <n v="163672.65"/>
    <n v="147050.64000000001"/>
    <n v="-4661.55"/>
    <n v="-11960.46"/>
    <n v="2972.7"/>
    <n v="-13770.81"/>
    <n v="-10798.11"/>
    <n v="1.3998999999999999"/>
    <n v="0"/>
    <n v="19376075.07"/>
    <n v="4713064684"/>
    <n v="116505.81"/>
    <n v="4732557265"/>
    <n v="0"/>
    <n v="14346450"/>
    <n v="33954336"/>
    <s v="67.5"/>
    <s v="0.5940000000000002"/>
    <n v="1430084700000000"/>
    <n v="5351264999999990"/>
    <n v="5750871371999990"/>
    <n v="5738492001600000"/>
    <s v="11959174698.75"/>
    <n v="2.75690410595999E+16"/>
    <n v="4532421403583990"/>
    <s v="11073915936.09"/>
    <n v="1.08E+16"/>
    <n v="1.00007999999999E+16"/>
    <n v="165705396.59999999"/>
  </r>
  <r>
    <x v="503"/>
    <s v="MA"/>
    <x v="5"/>
    <n v="3.3523000000000001"/>
    <n v="463188823.2100001"/>
    <n v="1562036.0899999999"/>
    <n v="592483616"/>
    <n v="73226803.150000006"/>
    <n v="13008339.650000002"/>
    <n v="14331117.75"/>
    <n v="11894108"/>
    <n v="18273547"/>
    <n v="35566214"/>
    <n v="72914164"/>
    <n v="84859730"/>
    <n v="5552783"/>
    <n v="72480356"/>
    <n v="3951902"/>
    <n v="221700260"/>
    <n v="23259972"/>
    <n v="52370254"/>
    <n v="3951902"/>
    <n v="221700260"/>
    <n v="23259972"/>
    <n v="52370254"/>
    <n v="1554434"/>
    <n v="1.5538905799"/>
    <n v="133.34"/>
    <n v="15773205272"/>
    <n v="11666728798"/>
    <n v="202679861"/>
    <n v="175775506"/>
    <n v="880"/>
    <n v="1223643136800"/>
    <n v="13.65"/>
    <n v="0.14000000000000001"/>
    <n v="1026.1199999999999"/>
    <n v="822.27700000000004"/>
    <n v="754.98095238095198"/>
    <n v="923.52919999999995"/>
    <n v="12.1539210910862"/>
    <n v="1.3"/>
    <n v="25.56"/>
    <n v="-242.46"/>
    <n v="-66.959999999999994"/>
    <n v="4972.32"/>
    <n v="28995111"/>
    <n v="7547880.7800000003"/>
    <n v="3724154164"/>
    <n v="384108.21"/>
    <n v="174663"/>
    <n v="15300000000000"/>
    <n v="2834748738"/>
    <n v="2827349604"/>
    <n v="856.94909849999999"/>
    <n v="0"/>
    <n v="0"/>
    <n v="0"/>
    <n v="0"/>
    <n v="0"/>
    <n v="0"/>
    <n v="0"/>
    <n v="0"/>
    <n v="0"/>
    <n v="0"/>
    <n v="42034719.469999999"/>
    <n v="0"/>
    <n v="0"/>
    <n v="0"/>
    <n v="0"/>
    <n v="260631"/>
    <n v="0"/>
    <n v="7138503"/>
    <n v="100.71"/>
    <n v="473.85"/>
    <n v="163672.65"/>
    <n v="147050.64000000001"/>
    <n v="-4661.55"/>
    <n v="-11960.46"/>
    <n v="2972.7"/>
    <n v="-13770.81"/>
    <n v="-10798.11"/>
    <n v="1.3998999999999999"/>
    <n v="0"/>
    <n v="19376075.07"/>
    <n v="4713064684"/>
    <n v="116505.81"/>
    <n v="4732557265"/>
    <n v="0"/>
    <n v="14346450"/>
    <n v="33954336"/>
    <s v="67.5"/>
    <s v="0.5940000000000002"/>
    <n v="1430084700000000"/>
    <n v="5351264999999990"/>
    <n v="5750871371999990"/>
    <n v="5738492001600000"/>
    <s v="11959174698.75"/>
    <n v="2.75690410595999E+16"/>
    <n v="4532421403583990"/>
    <s v="11073915936.09"/>
    <n v="1.08E+16"/>
    <n v="1.00007999999999E+16"/>
    <n v="1671762.74"/>
  </r>
  <r>
    <x v="504"/>
    <s v="MA"/>
    <x v="0"/>
    <n v="3.1966000000000001"/>
    <n v="365317667.58999991"/>
    <n v="1697144.67"/>
    <n v="503117053"/>
    <n v="83427293.150000006"/>
    <n v="12877788.620000001"/>
    <n v="16187920.67"/>
    <n v="40105627"/>
    <n v="15885109"/>
    <n v="38276561"/>
    <n v="94146049"/>
    <n v="84099599"/>
    <n v="5447745"/>
    <n v="79725933"/>
    <n v="3694251"/>
    <n v="101824754"/>
    <n v="24651733"/>
    <n v="53684762"/>
    <n v="3694251"/>
    <n v="101824754"/>
    <n v="24651733"/>
    <n v="53684762"/>
    <n v="1680557"/>
    <n v="1.0175144673000001"/>
    <n v="128.47"/>
    <n v="14827875770"/>
    <n v="12335328289"/>
    <n v="155984808"/>
    <n v="160053096"/>
    <n v="937"/>
    <n v="1175415392800"/>
    <n v="13.17"/>
    <n v="0.42"/>
    <n v="1025.9511111111101"/>
    <n v="829.50699999999995"/>
    <n v="763.16047619047595"/>
    <n v="927.56799999999998"/>
    <n v="12.677207492094301"/>
    <n v="1.38"/>
    <n v="32.69"/>
    <n v="-228.96"/>
    <n v="-62.91"/>
    <n v="4831.92"/>
    <n v="29239245"/>
    <n v="7871963.6699999999"/>
    <n v="3372378777"/>
    <n v="1318304.97"/>
    <n v="991791"/>
    <n v="14200000000000"/>
    <n v="2889244701"/>
    <n v="2883897486"/>
    <n v="848.67692490000002"/>
    <n v="0"/>
    <n v="0"/>
    <n v="0"/>
    <n v="0"/>
    <n v="0"/>
    <n v="0"/>
    <n v="0"/>
    <n v="0"/>
    <n v="0"/>
    <n v="0"/>
    <n v="86040.3"/>
    <n v="0"/>
    <n v="0"/>
    <n v="0"/>
    <n v="0"/>
    <n v="0"/>
    <n v="0"/>
    <n v="5347215"/>
    <n v="101.79"/>
    <n v="473.85"/>
    <n v="163672.65"/>
    <n v="147050.64000000001"/>
    <n v="-4661.55"/>
    <n v="-11960.46"/>
    <n v="2972.7"/>
    <n v="-13770.81"/>
    <n v="-10798.11"/>
    <n v="1.4016"/>
    <n v="0"/>
    <n v="21332514.780000001"/>
    <n v="4979896693"/>
    <n v="1151968.5"/>
    <n v="5002381176"/>
    <n v="0"/>
    <n v="15997041"/>
    <n v="45538389"/>
    <s v="67.5"/>
    <s v="0.5940000000000002"/>
    <n v="1.44974232E+16"/>
    <n v="5559461999999990"/>
    <n v="4931450909999990"/>
    <n v="5798887542899990"/>
    <s v="13112832413.25"/>
    <n v="2.899475836083E+16"/>
    <n v="4795579282608000"/>
    <n v="1.12078520518499E+16"/>
    <n v="1.08E+16"/>
    <n v="1.00007999999999E+16"/>
    <n v="31736.9"/>
  </r>
  <r>
    <x v="505"/>
    <s v="MA"/>
    <x v="1"/>
    <n v="3.1966000000000001"/>
    <n v="365317667.58999991"/>
    <n v="1697144.67"/>
    <n v="503117053"/>
    <n v="83427293.150000006"/>
    <n v="12877788.620000001"/>
    <n v="16187920.67"/>
    <n v="40105627"/>
    <n v="15885109"/>
    <n v="38276561"/>
    <n v="94146049"/>
    <n v="84099599"/>
    <n v="5447745"/>
    <n v="79725933"/>
    <n v="3694251"/>
    <n v="101824754"/>
    <n v="24651733"/>
    <n v="53684762"/>
    <n v="3694251"/>
    <n v="101824754"/>
    <n v="24651733"/>
    <n v="53684762"/>
    <n v="1680557"/>
    <n v="1.0175144673000001"/>
    <n v="128.47"/>
    <n v="14827875770"/>
    <n v="12335328289"/>
    <n v="155984808"/>
    <n v="160053096"/>
    <n v="937"/>
    <n v="1175415392800"/>
    <n v="13.17"/>
    <n v="0.42"/>
    <n v="1025.9511111111101"/>
    <n v="829.50699999999995"/>
    <n v="763.16047619047595"/>
    <n v="927.56799999999998"/>
    <n v="12.677207492094301"/>
    <n v="1.38"/>
    <n v="32.69"/>
    <n v="-228.96"/>
    <n v="-62.91"/>
    <n v="4831.92"/>
    <n v="29239245"/>
    <n v="7871963.6699999999"/>
    <n v="3372378777"/>
    <n v="1318304.97"/>
    <n v="991791"/>
    <n v="14200000000000"/>
    <n v="2889244701"/>
    <n v="2883897486"/>
    <n v="848.67692490000002"/>
    <n v="0"/>
    <n v="0"/>
    <n v="0"/>
    <n v="0"/>
    <n v="0"/>
    <n v="0"/>
    <n v="0"/>
    <n v="0"/>
    <n v="0"/>
    <n v="0"/>
    <n v="6156691.3799999999"/>
    <n v="0"/>
    <n v="0"/>
    <n v="0"/>
    <n v="0"/>
    <n v="0"/>
    <n v="0"/>
    <n v="5347215"/>
    <n v="101.79"/>
    <n v="473.85"/>
    <n v="163672.65"/>
    <n v="147050.64000000001"/>
    <n v="-4661.55"/>
    <n v="-11960.46"/>
    <n v="2972.7"/>
    <n v="-13770.81"/>
    <n v="-10798.11"/>
    <n v="1.4016"/>
    <n v="0"/>
    <n v="21332514.780000001"/>
    <n v="4979896693"/>
    <n v="1151968.5"/>
    <n v="5002381176"/>
    <n v="0"/>
    <n v="15997041"/>
    <n v="45538389"/>
    <s v="67.5"/>
    <s v="0.5940000000000002"/>
    <n v="1.44974232E+16"/>
    <n v="5559461999999990"/>
    <n v="4931450909999990"/>
    <n v="5798887542899990"/>
    <s v="13112832413.25"/>
    <n v="2.899475836083E+16"/>
    <n v="4795579282608000"/>
    <n v="1.12078520518499E+16"/>
    <n v="1.08E+16"/>
    <n v="1.00007999999999E+16"/>
    <n v="396570.37"/>
  </r>
  <r>
    <x v="506"/>
    <s v="MA"/>
    <x v="2"/>
    <n v="3.1966000000000001"/>
    <n v="365317667.58999991"/>
    <n v="1697144.67"/>
    <n v="503117053"/>
    <n v="83427293.150000006"/>
    <n v="12877788.620000001"/>
    <n v="16187920.67"/>
    <n v="40105627"/>
    <n v="15885109"/>
    <n v="38276561"/>
    <n v="94146049"/>
    <n v="84099599"/>
    <n v="5447745"/>
    <n v="79725933"/>
    <n v="3694251"/>
    <n v="101824754"/>
    <n v="24651733"/>
    <n v="53684762"/>
    <n v="3694251"/>
    <n v="101824754"/>
    <n v="24651733"/>
    <n v="53684762"/>
    <n v="1680557"/>
    <n v="1.0175144673000001"/>
    <n v="128.47"/>
    <n v="14827875770"/>
    <n v="12335328289"/>
    <n v="155984808"/>
    <n v="160053096"/>
    <n v="937"/>
    <n v="1175415392800"/>
    <n v="13.17"/>
    <n v="0.42"/>
    <n v="1025.9511111111101"/>
    <n v="829.50699999999995"/>
    <n v="763.16047619047595"/>
    <n v="927.56799999999998"/>
    <n v="12.677207492094301"/>
    <n v="1.38"/>
    <n v="32.69"/>
    <n v="-228.96"/>
    <n v="-62.91"/>
    <n v="4831.92"/>
    <n v="29239245"/>
    <n v="7871963.6699999999"/>
    <n v="3372378777"/>
    <n v="1318304.97"/>
    <n v="991791"/>
    <n v="14200000000000"/>
    <n v="2889244701"/>
    <n v="2883897486"/>
    <n v="848.67692490000002"/>
    <n v="0"/>
    <n v="0"/>
    <n v="0"/>
    <n v="0"/>
    <n v="0"/>
    <n v="0"/>
    <n v="0"/>
    <n v="0"/>
    <n v="0"/>
    <n v="0"/>
    <n v="784861636.39999998"/>
    <n v="0"/>
    <n v="0"/>
    <n v="0"/>
    <n v="0"/>
    <n v="0"/>
    <n v="0"/>
    <n v="5347215"/>
    <n v="101.79"/>
    <n v="473.85"/>
    <n v="163672.65"/>
    <n v="147050.64000000001"/>
    <n v="-4661.55"/>
    <n v="-11960.46"/>
    <n v="2972.7"/>
    <n v="-13770.81"/>
    <n v="-10798.11"/>
    <n v="1.4016"/>
    <n v="0"/>
    <n v="21332514.780000001"/>
    <n v="4979896693"/>
    <n v="1151968.5"/>
    <n v="5002381176"/>
    <n v="0"/>
    <n v="15997041"/>
    <n v="45538389"/>
    <s v="67.5"/>
    <s v="0.5940000000000002"/>
    <n v="1.44974232E+16"/>
    <n v="5559461999999990"/>
    <n v="4931450909999990"/>
    <n v="5798887542899990"/>
    <s v="13112832413.25"/>
    <n v="2.899475836083E+16"/>
    <n v="4795579282608000"/>
    <n v="1.12078520518499E+16"/>
    <n v="1.08E+16"/>
    <n v="1.00007999999999E+16"/>
    <n v="40907576.880000003"/>
  </r>
  <r>
    <x v="507"/>
    <s v="MA"/>
    <x v="3"/>
    <n v="3.1966000000000001"/>
    <n v="365317667.58999991"/>
    <n v="1697144.67"/>
    <n v="503117053"/>
    <n v="83427293.150000006"/>
    <n v="12877788.620000001"/>
    <n v="16187920.67"/>
    <n v="40105627"/>
    <n v="15885109"/>
    <n v="38276561"/>
    <n v="94146049"/>
    <n v="84099599"/>
    <n v="5447745"/>
    <n v="79725933"/>
    <n v="3694251"/>
    <n v="101824754"/>
    <n v="24651733"/>
    <n v="53684762"/>
    <n v="3694251"/>
    <n v="101824754"/>
    <n v="24651733"/>
    <n v="53684762"/>
    <n v="1680557"/>
    <n v="1.0175144673000001"/>
    <n v="128.47"/>
    <n v="14827875770"/>
    <n v="12335328289"/>
    <n v="155984808"/>
    <n v="160053096"/>
    <n v="937"/>
    <n v="1175415392800"/>
    <n v="13.17"/>
    <n v="0.42"/>
    <n v="1025.9511111111101"/>
    <n v="829.50699999999995"/>
    <n v="763.16047619047595"/>
    <n v="927.56799999999998"/>
    <n v="12.677207492094301"/>
    <n v="1.38"/>
    <n v="32.69"/>
    <n v="-228.96"/>
    <n v="-62.91"/>
    <n v="4831.92"/>
    <n v="29239245"/>
    <n v="7871963.6699999999"/>
    <n v="3372378777"/>
    <n v="1318304.97"/>
    <n v="991791"/>
    <n v="14200000000000"/>
    <n v="2889244701"/>
    <n v="2883897486"/>
    <n v="848.67692490000002"/>
    <n v="0"/>
    <n v="0"/>
    <n v="0"/>
    <n v="0"/>
    <n v="0"/>
    <n v="0"/>
    <n v="0"/>
    <n v="0"/>
    <n v="0"/>
    <n v="0"/>
    <n v="950510575.39999998"/>
    <n v="0"/>
    <n v="0"/>
    <n v="0"/>
    <n v="0"/>
    <n v="0"/>
    <n v="0"/>
    <n v="5347215"/>
    <n v="101.79"/>
    <n v="473.85"/>
    <n v="163672.65"/>
    <n v="147050.64000000001"/>
    <n v="-4661.55"/>
    <n v="-11960.46"/>
    <n v="2972.7"/>
    <n v="-13770.81"/>
    <n v="-10798.11"/>
    <n v="1.4016"/>
    <n v="0"/>
    <n v="21332514.780000001"/>
    <n v="4979896693"/>
    <n v="1151968.5"/>
    <n v="5002381176"/>
    <n v="0"/>
    <n v="15997041"/>
    <n v="45538389"/>
    <s v="67.5"/>
    <s v="0.5940000000000002"/>
    <n v="1.44974232E+16"/>
    <n v="5559461999999990"/>
    <n v="4931450909999990"/>
    <n v="5798887542899990"/>
    <s v="13112832413.25"/>
    <n v="2.899475836083E+16"/>
    <n v="4795579282608000"/>
    <n v="1.12078520518499E+16"/>
    <n v="1.08E+16"/>
    <n v="1.00007999999999E+16"/>
    <n v="36607531.759999998"/>
  </r>
  <r>
    <x v="508"/>
    <s v="MA"/>
    <x v="4"/>
    <n v="3.1966000000000001"/>
    <n v="365317667.58999991"/>
    <n v="1697144.67"/>
    <n v="503117053"/>
    <n v="83427293.150000006"/>
    <n v="12877788.620000001"/>
    <n v="16187920.67"/>
    <n v="40105627"/>
    <n v="15885109"/>
    <n v="38276561"/>
    <n v="94146049"/>
    <n v="84099599"/>
    <n v="5447745"/>
    <n v="79725933"/>
    <n v="3694251"/>
    <n v="101824754"/>
    <n v="24651733"/>
    <n v="53684762"/>
    <n v="3694251"/>
    <n v="101824754"/>
    <n v="24651733"/>
    <n v="53684762"/>
    <n v="1680557"/>
    <n v="1.0175144673000001"/>
    <n v="128.47"/>
    <n v="14827875770"/>
    <n v="12335328289"/>
    <n v="155984808"/>
    <n v="160053096"/>
    <n v="937"/>
    <n v="1175415392800"/>
    <n v="13.17"/>
    <n v="0.42"/>
    <n v="1025.9511111111101"/>
    <n v="829.50699999999995"/>
    <n v="763.16047619047595"/>
    <n v="927.56799999999998"/>
    <n v="12.677207492094301"/>
    <n v="1.38"/>
    <n v="32.69"/>
    <n v="-228.96"/>
    <n v="-62.91"/>
    <n v="4831.92"/>
    <n v="29239245"/>
    <n v="7871963.6699999999"/>
    <n v="3372378777"/>
    <n v="1318304.97"/>
    <n v="991791"/>
    <n v="14200000000000"/>
    <n v="2889244701"/>
    <n v="2883897486"/>
    <n v="848.67692490000002"/>
    <n v="0"/>
    <n v="0"/>
    <n v="0"/>
    <n v="0"/>
    <n v="0"/>
    <n v="0"/>
    <n v="0"/>
    <n v="0"/>
    <n v="0"/>
    <n v="0"/>
    <n v="152383572.40000001"/>
    <n v="0"/>
    <n v="0"/>
    <n v="0"/>
    <n v="0"/>
    <n v="0"/>
    <n v="0"/>
    <n v="5347215"/>
    <n v="101.79"/>
    <n v="473.85"/>
    <n v="163672.65"/>
    <n v="147050.64000000001"/>
    <n v="-4661.55"/>
    <n v="-11960.46"/>
    <n v="2972.7"/>
    <n v="-13770.81"/>
    <n v="-10798.11"/>
    <n v="1.4016"/>
    <n v="0"/>
    <n v="21332514.780000001"/>
    <n v="4979896693"/>
    <n v="1151968.5"/>
    <n v="5002381176"/>
    <n v="0"/>
    <n v="15997041"/>
    <n v="45538389"/>
    <s v="67.5"/>
    <s v="0.5940000000000002"/>
    <n v="1.44974232E+16"/>
    <n v="5559461999999990"/>
    <n v="4931450909999990"/>
    <n v="5798887542899990"/>
    <s v="13112832413.25"/>
    <n v="2.899475836083E+16"/>
    <n v="4795579282608000"/>
    <n v="1.12078520518499E+16"/>
    <n v="1.08E+16"/>
    <n v="1.00007999999999E+16"/>
    <n v="148262185.90000001"/>
  </r>
  <r>
    <x v="509"/>
    <s v="MA"/>
    <x v="5"/>
    <n v="3.1966000000000001"/>
    <n v="365317667.58999991"/>
    <n v="1697144.67"/>
    <n v="503117053"/>
    <n v="83427293.150000006"/>
    <n v="12877788.620000001"/>
    <n v="16187920.67"/>
    <n v="40105627"/>
    <n v="15885109"/>
    <n v="38276561"/>
    <n v="94146049"/>
    <n v="84099599"/>
    <n v="5447745"/>
    <n v="79725933"/>
    <n v="3694251"/>
    <n v="101824754"/>
    <n v="24651733"/>
    <n v="53684762"/>
    <n v="3694251"/>
    <n v="101824754"/>
    <n v="24651733"/>
    <n v="53684762"/>
    <n v="1680557"/>
    <n v="1.0175144673000001"/>
    <n v="128.47"/>
    <n v="14827875770"/>
    <n v="12335328289"/>
    <n v="155984808"/>
    <n v="160053096"/>
    <n v="937"/>
    <n v="1175415392800"/>
    <n v="13.17"/>
    <n v="0.42"/>
    <n v="1025.9511111111101"/>
    <n v="829.50699999999995"/>
    <n v="763.16047619047595"/>
    <n v="927.56799999999998"/>
    <n v="12.677207492094301"/>
    <n v="1.38"/>
    <n v="32.69"/>
    <n v="-228.96"/>
    <n v="-62.91"/>
    <n v="4831.92"/>
    <n v="29239245"/>
    <n v="7871963.6699999999"/>
    <n v="3372378777"/>
    <n v="1318304.97"/>
    <n v="991791"/>
    <n v="14200000000000"/>
    <n v="2889244701"/>
    <n v="2883897486"/>
    <n v="848.67692490000002"/>
    <n v="0"/>
    <n v="0"/>
    <n v="0"/>
    <n v="0"/>
    <n v="0"/>
    <n v="0"/>
    <n v="0"/>
    <n v="0"/>
    <n v="0"/>
    <n v="0"/>
    <n v="141031163.40000001"/>
    <n v="0"/>
    <n v="0"/>
    <n v="0"/>
    <n v="0"/>
    <n v="0"/>
    <n v="0"/>
    <n v="5347215"/>
    <n v="101.79"/>
    <n v="473.85"/>
    <n v="163672.65"/>
    <n v="147050.64000000001"/>
    <n v="-4661.55"/>
    <n v="-11960.46"/>
    <n v="2972.7"/>
    <n v="-13770.81"/>
    <n v="-10798.11"/>
    <n v="1.4016"/>
    <n v="0"/>
    <n v="21332514.780000001"/>
    <n v="4979896693"/>
    <n v="1151968.5"/>
    <n v="5002381176"/>
    <n v="0"/>
    <n v="15997041"/>
    <n v="45538389"/>
    <s v="67.5"/>
    <s v="0.5940000000000002"/>
    <n v="1.44974232E+16"/>
    <n v="5559461999999990"/>
    <n v="4931450909999990"/>
    <n v="5798887542899990"/>
    <s v="13112832413.25"/>
    <n v="2.899475836083E+16"/>
    <n v="4795579282608000"/>
    <n v="1.12078520518499E+16"/>
    <n v="1.08E+16"/>
    <n v="1.00007999999999E+16"/>
    <n v="7069849.9500000002"/>
  </r>
  <r>
    <x v="510"/>
    <s v="MA"/>
    <x v="0"/>
    <n v="3.1042000000000001"/>
    <n v="338039947.49000001"/>
    <n v="1381774.2000000002"/>
    <n v="454004451"/>
    <n v="65128970.54999999"/>
    <n v="12204047.560000001"/>
    <n v="12095651.530000001"/>
    <n v="88104197"/>
    <n v="16117457"/>
    <n v="34024201"/>
    <n v="67058126"/>
    <n v="75527364"/>
    <n v="4194435"/>
    <n v="63758110"/>
    <n v="2878404"/>
    <n v="119683652"/>
    <n v="24351187"/>
    <n v="45030865"/>
    <n v="2878404"/>
    <n v="119683652"/>
    <n v="24351187"/>
    <n v="45030865"/>
    <n v="1380650"/>
    <n v="1.3450492600999999"/>
    <n v="129.38999999999999"/>
    <n v="15275976600"/>
    <n v="11046775404"/>
    <n v="178452260"/>
    <n v="372229261"/>
    <n v="937"/>
    <n v="1145390820200"/>
    <n v="12.82"/>
    <n v="0.24"/>
    <n v="1032.60666666666"/>
    <n v="825.26149999999996"/>
    <n v="760.35571428571404"/>
    <n v="928.1028"/>
    <n v="13.2800808504849"/>
    <n v="1.33"/>
    <n v="-3.78"/>
    <n v="-228.69"/>
    <n v="-62.91"/>
    <n v="4684.2299999999996"/>
    <n v="29239245"/>
    <n v="7399368.9000000004"/>
    <n v="3741447101"/>
    <n v="1114485.21"/>
    <n v="22923"/>
    <n v="13900000000000"/>
    <n v="2163256389"/>
    <n v="2158862490"/>
    <n v="848.67692490000002"/>
    <n v="0"/>
    <n v="0"/>
    <n v="0"/>
    <n v="0"/>
    <n v="0"/>
    <n v="0"/>
    <n v="0"/>
    <n v="0"/>
    <n v="0"/>
    <n v="0"/>
    <n v="374659.7"/>
    <n v="0"/>
    <n v="0"/>
    <n v="0"/>
    <n v="0"/>
    <n v="272106"/>
    <n v="0"/>
    <n v="4121793"/>
    <n v="101.52"/>
    <n v="4496.58"/>
    <n v="155549.70000000001"/>
    <n v="119813.58"/>
    <n v="-5055.75"/>
    <n v="-30680.37"/>
    <n v="2616.3000000000002"/>
    <n v="-34349.67"/>
    <n v="-31733.64"/>
    <n v="1.4016"/>
    <n v="0"/>
    <n v="12513711.869999999"/>
    <n v="4266573786"/>
    <n v="3480444.72"/>
    <n v="4282672603"/>
    <n v="0"/>
    <n v="13584159"/>
    <n v="23235525"/>
    <s v="67.5"/>
    <s v="0.5940000000000002"/>
    <n v="1.44974232E+16"/>
    <n v="5.42808E+16"/>
    <n v="4.814906895E+16"/>
    <n v="5661843574049990"/>
    <n v="1.280293942374E+16"/>
    <n v="2.83095309384899E+16"/>
    <s v="46822463005.5"/>
    <n v="1.094297908833E+16"/>
    <n v="1.08E+16"/>
    <n v="1.00007999999999E+16"/>
    <n v="26719.200000000001"/>
  </r>
  <r>
    <x v="511"/>
    <s v="MA"/>
    <x v="1"/>
    <n v="3.1042000000000001"/>
    <n v="338039947.49000001"/>
    <n v="1381774.2000000002"/>
    <n v="454004451"/>
    <n v="65128970.54999999"/>
    <n v="12204047.560000001"/>
    <n v="12095651.530000001"/>
    <n v="88104197"/>
    <n v="16117457"/>
    <n v="34024201"/>
    <n v="67058126"/>
    <n v="75527364"/>
    <n v="4194435"/>
    <n v="63758110"/>
    <n v="2878404"/>
    <n v="119683652"/>
    <n v="24351187"/>
    <n v="45030865"/>
    <n v="2878404"/>
    <n v="119683652"/>
    <n v="24351187"/>
    <n v="45030865"/>
    <n v="1380650"/>
    <n v="1.3450492600999999"/>
    <n v="129.38999999999999"/>
    <n v="15275976600"/>
    <n v="11046775404"/>
    <n v="178452260"/>
    <n v="372229261"/>
    <n v="937"/>
    <n v="1145390820200"/>
    <n v="12.82"/>
    <n v="0.24"/>
    <n v="1032.60666666666"/>
    <n v="825.26149999999996"/>
    <n v="760.35571428571404"/>
    <n v="928.1028"/>
    <n v="13.2800808504849"/>
    <n v="1.33"/>
    <n v="-3.78"/>
    <n v="-228.69"/>
    <n v="-62.91"/>
    <n v="4684.2299999999996"/>
    <n v="29239245"/>
    <n v="7399368.9000000004"/>
    <n v="3741447101"/>
    <n v="1114485.21"/>
    <n v="22923"/>
    <n v="13900000000000"/>
    <n v="2163256389"/>
    <n v="2158862490"/>
    <n v="848.67692490000002"/>
    <n v="0"/>
    <n v="0"/>
    <n v="0"/>
    <n v="0"/>
    <n v="0"/>
    <n v="0"/>
    <n v="0"/>
    <n v="0"/>
    <n v="0"/>
    <n v="0"/>
    <n v="6022232.0300000003"/>
    <n v="0"/>
    <n v="0"/>
    <n v="0"/>
    <n v="0"/>
    <n v="272106"/>
    <n v="0"/>
    <n v="4121793"/>
    <n v="101.52"/>
    <n v="4496.58"/>
    <n v="155549.70000000001"/>
    <n v="119813.58"/>
    <n v="-5055.75"/>
    <n v="-30680.37"/>
    <n v="2616.3000000000002"/>
    <n v="-34349.67"/>
    <n v="-31733.64"/>
    <n v="1.4016"/>
    <n v="0"/>
    <n v="12513711.869999999"/>
    <n v="4266573786"/>
    <n v="3480444.72"/>
    <n v="4282672603"/>
    <n v="0"/>
    <n v="13584159"/>
    <n v="23235525"/>
    <s v="67.5"/>
    <s v="0.5940000000000002"/>
    <n v="1.44974232E+16"/>
    <n v="5.42808E+16"/>
    <n v="4.814906895E+16"/>
    <n v="5661843574049990"/>
    <n v="1.280293942374E+16"/>
    <n v="2.83095309384899E+16"/>
    <s v="46822463005.5"/>
    <n v="1.094297908833E+16"/>
    <n v="1.08E+16"/>
    <n v="1.00007999999999E+16"/>
    <n v="529279.13"/>
  </r>
  <r>
    <x v="512"/>
    <s v="MA"/>
    <x v="2"/>
    <n v="3.1042000000000001"/>
    <n v="338039947.49000001"/>
    <n v="1381774.2000000002"/>
    <n v="454004451"/>
    <n v="65128970.54999999"/>
    <n v="12204047.560000001"/>
    <n v="12095651.530000001"/>
    <n v="88104197"/>
    <n v="16117457"/>
    <n v="34024201"/>
    <n v="67058126"/>
    <n v="75527364"/>
    <n v="4194435"/>
    <n v="63758110"/>
    <n v="2878404"/>
    <n v="119683652"/>
    <n v="24351187"/>
    <n v="45030865"/>
    <n v="2878404"/>
    <n v="119683652"/>
    <n v="24351187"/>
    <n v="45030865"/>
    <n v="1380650"/>
    <n v="1.3450492600999999"/>
    <n v="129.38999999999999"/>
    <n v="15275976600"/>
    <n v="11046775404"/>
    <n v="178452260"/>
    <n v="372229261"/>
    <n v="937"/>
    <n v="1145390820200"/>
    <n v="12.82"/>
    <n v="0.24"/>
    <n v="1032.60666666666"/>
    <n v="825.26149999999996"/>
    <n v="760.35571428571404"/>
    <n v="928.1028"/>
    <n v="13.2800808504849"/>
    <n v="1.33"/>
    <n v="-3.78"/>
    <n v="-228.69"/>
    <n v="-62.91"/>
    <n v="4684.2299999999996"/>
    <n v="29239245"/>
    <n v="7399368.9000000004"/>
    <n v="3741447101"/>
    <n v="1114485.21"/>
    <n v="22923"/>
    <n v="13900000000000"/>
    <n v="2163256389"/>
    <n v="2158862490"/>
    <n v="848.67692490000002"/>
    <n v="0"/>
    <n v="0"/>
    <n v="0"/>
    <n v="0"/>
    <n v="0"/>
    <n v="0"/>
    <n v="0"/>
    <n v="0"/>
    <n v="0"/>
    <n v="0"/>
    <n v="982533293.10000002"/>
    <n v="0"/>
    <n v="0"/>
    <n v="0"/>
    <n v="0"/>
    <n v="272106"/>
    <n v="0"/>
    <n v="4121793"/>
    <n v="101.52"/>
    <n v="4496.58"/>
    <n v="155549.70000000001"/>
    <n v="119813.58"/>
    <n v="-5055.75"/>
    <n v="-30680.37"/>
    <n v="2616.3000000000002"/>
    <n v="-34349.67"/>
    <n v="-31733.64"/>
    <n v="1.4016"/>
    <n v="0"/>
    <n v="12513711.869999999"/>
    <n v="4266573786"/>
    <n v="3480444.72"/>
    <n v="4282672603"/>
    <n v="0"/>
    <n v="13584159"/>
    <n v="23235525"/>
    <s v="67.5"/>
    <s v="0.5940000000000002"/>
    <n v="1.44974232E+16"/>
    <n v="5.42808E+16"/>
    <n v="4.814906895E+16"/>
    <n v="5661843574049990"/>
    <n v="1.280293942374E+16"/>
    <n v="2.83095309384899E+16"/>
    <s v="46822463005.5"/>
    <n v="1.094297908833E+16"/>
    <n v="1.08E+16"/>
    <n v="1.00007999999999E+16"/>
    <n v="51609950.200000003"/>
  </r>
  <r>
    <x v="513"/>
    <s v="MA"/>
    <x v="3"/>
    <n v="3.1042000000000001"/>
    <n v="338039947.49000001"/>
    <n v="1381774.2000000002"/>
    <n v="454004451"/>
    <n v="65128970.54999999"/>
    <n v="12204047.560000001"/>
    <n v="12095651.530000001"/>
    <n v="88104197"/>
    <n v="16117457"/>
    <n v="34024201"/>
    <n v="67058126"/>
    <n v="75527364"/>
    <n v="4194435"/>
    <n v="63758110"/>
    <n v="2878404"/>
    <n v="119683652"/>
    <n v="24351187"/>
    <n v="45030865"/>
    <n v="2878404"/>
    <n v="119683652"/>
    <n v="24351187"/>
    <n v="45030865"/>
    <n v="1380650"/>
    <n v="1.3450492600999999"/>
    <n v="129.38999999999999"/>
    <n v="15275976600"/>
    <n v="11046775404"/>
    <n v="178452260"/>
    <n v="372229261"/>
    <n v="937"/>
    <n v="1145390820200"/>
    <n v="12.82"/>
    <n v="0.24"/>
    <n v="1032.60666666666"/>
    <n v="825.26149999999996"/>
    <n v="760.35571428571404"/>
    <n v="928.1028"/>
    <n v="13.2800808504849"/>
    <n v="1.33"/>
    <n v="-3.78"/>
    <n v="-228.69"/>
    <n v="-62.91"/>
    <n v="4684.2299999999996"/>
    <n v="29239245"/>
    <n v="7399368.9000000004"/>
    <n v="3741447101"/>
    <n v="1114485.21"/>
    <n v="22923"/>
    <n v="13900000000000"/>
    <n v="2163256389"/>
    <n v="2158862490"/>
    <n v="848.67692490000002"/>
    <n v="0"/>
    <n v="0"/>
    <n v="0"/>
    <n v="0"/>
    <n v="0"/>
    <n v="0"/>
    <n v="0"/>
    <n v="0"/>
    <n v="0"/>
    <n v="0"/>
    <n v="874131935.89999998"/>
    <n v="0"/>
    <n v="0"/>
    <n v="0"/>
    <n v="0"/>
    <n v="272106"/>
    <n v="0"/>
    <n v="4121793"/>
    <n v="101.52"/>
    <n v="4496.58"/>
    <n v="155549.70000000001"/>
    <n v="119813.58"/>
    <n v="-5055.75"/>
    <n v="-30680.37"/>
    <n v="2616.3000000000002"/>
    <n v="-34349.67"/>
    <n v="-31733.64"/>
    <n v="1.4016"/>
    <n v="0"/>
    <n v="12513711.869999999"/>
    <n v="4266573786"/>
    <n v="3480444.72"/>
    <n v="4282672603"/>
    <n v="0"/>
    <n v="13584159"/>
    <n v="23235525"/>
    <s v="67.5"/>
    <s v="0.5940000000000002"/>
    <n v="1.44974232E+16"/>
    <n v="5.42808E+16"/>
    <n v="4.814906895E+16"/>
    <n v="5661843574049990"/>
    <n v="1.280293942374E+16"/>
    <n v="2.83095309384899E+16"/>
    <s v="46822463005.5"/>
    <n v="1.094297908833E+16"/>
    <n v="1.08E+16"/>
    <n v="1.00007999999999E+16"/>
    <n v="33585344.670000002"/>
  </r>
  <r>
    <x v="514"/>
    <s v="MA"/>
    <x v="4"/>
    <n v="3.1042000000000001"/>
    <n v="338039947.49000001"/>
    <n v="1381774.2000000002"/>
    <n v="454004451"/>
    <n v="65128970.54999999"/>
    <n v="12204047.560000001"/>
    <n v="12095651.530000001"/>
    <n v="88104197"/>
    <n v="16117457"/>
    <n v="34024201"/>
    <n v="67058126"/>
    <n v="75527364"/>
    <n v="4194435"/>
    <n v="63758110"/>
    <n v="2878404"/>
    <n v="119683652"/>
    <n v="24351187"/>
    <n v="45030865"/>
    <n v="2878404"/>
    <n v="119683652"/>
    <n v="24351187"/>
    <n v="45030865"/>
    <n v="1380650"/>
    <n v="1.3450492600999999"/>
    <n v="129.38999999999999"/>
    <n v="15275976600"/>
    <n v="11046775404"/>
    <n v="178452260"/>
    <n v="372229261"/>
    <n v="937"/>
    <n v="1145390820200"/>
    <n v="12.82"/>
    <n v="0.24"/>
    <n v="1032.60666666666"/>
    <n v="825.26149999999996"/>
    <n v="760.35571428571404"/>
    <n v="928.1028"/>
    <n v="13.2800808504849"/>
    <n v="1.33"/>
    <n v="-3.78"/>
    <n v="-228.69"/>
    <n v="-62.91"/>
    <n v="4684.2299999999996"/>
    <n v="29239245"/>
    <n v="7399368.9000000004"/>
    <n v="3741447101"/>
    <n v="1114485.21"/>
    <n v="22923"/>
    <n v="13900000000000"/>
    <n v="2163256389"/>
    <n v="2158862490"/>
    <n v="848.67692490000002"/>
    <n v="0"/>
    <n v="0"/>
    <n v="0"/>
    <n v="0"/>
    <n v="0"/>
    <n v="0"/>
    <n v="0"/>
    <n v="0"/>
    <n v="0"/>
    <n v="0"/>
    <n v="138992786.5"/>
    <n v="0"/>
    <n v="0"/>
    <n v="0"/>
    <n v="0"/>
    <n v="272106"/>
    <n v="0"/>
    <n v="4121793"/>
    <n v="101.52"/>
    <n v="4496.58"/>
    <n v="155549.70000000001"/>
    <n v="119813.58"/>
    <n v="-5055.75"/>
    <n v="-30680.37"/>
    <n v="2616.3000000000002"/>
    <n v="-34349.67"/>
    <n v="-31733.64"/>
    <n v="1.4016"/>
    <n v="0"/>
    <n v="12513711.869999999"/>
    <n v="4266573786"/>
    <n v="3480444.72"/>
    <n v="4282672603"/>
    <n v="0"/>
    <n v="13584159"/>
    <n v="23235525"/>
    <s v="67.5"/>
    <s v="0.5940000000000002"/>
    <n v="1.44974232E+16"/>
    <n v="5.42808E+16"/>
    <n v="4.814906895E+16"/>
    <n v="5661843574049990"/>
    <n v="1.280293942374E+16"/>
    <n v="2.83095309384899E+16"/>
    <s v="46822463005.5"/>
    <n v="1.094297908833E+16"/>
    <n v="1.08E+16"/>
    <n v="1.00007999999999E+16"/>
    <n v="138483058.59999999"/>
  </r>
  <r>
    <x v="515"/>
    <s v="MA"/>
    <x v="5"/>
    <n v="3.1042000000000001"/>
    <n v="338039947.49000001"/>
    <n v="1381774.2000000002"/>
    <n v="454004451"/>
    <n v="65128970.54999999"/>
    <n v="12204047.560000001"/>
    <n v="12095651.530000001"/>
    <n v="88104197"/>
    <n v="16117457"/>
    <n v="34024201"/>
    <n v="67058126"/>
    <n v="75527364"/>
    <n v="4194435"/>
    <n v="63758110"/>
    <n v="2878404"/>
    <n v="119683652"/>
    <n v="24351187"/>
    <n v="45030865"/>
    <n v="2878404"/>
    <n v="119683652"/>
    <n v="24351187"/>
    <n v="45030865"/>
    <n v="1380650"/>
    <n v="1.3450492600999999"/>
    <n v="129.38999999999999"/>
    <n v="15275976600"/>
    <n v="11046775404"/>
    <n v="178452260"/>
    <n v="372229261"/>
    <n v="937"/>
    <n v="1145390820200"/>
    <n v="12.82"/>
    <n v="0.24"/>
    <n v="1032.60666666666"/>
    <n v="825.26149999999996"/>
    <n v="760.35571428571404"/>
    <n v="928.1028"/>
    <n v="13.2800808504849"/>
    <n v="1.33"/>
    <n v="-3.78"/>
    <n v="-228.69"/>
    <n v="-62.91"/>
    <n v="4684.2299999999996"/>
    <n v="29239245"/>
    <n v="7399368.9000000004"/>
    <n v="3741447101"/>
    <n v="1114485.21"/>
    <n v="22923"/>
    <n v="13900000000000"/>
    <n v="2163256389"/>
    <n v="2158862490"/>
    <n v="848.67692490000002"/>
    <n v="0"/>
    <n v="0"/>
    <n v="0"/>
    <n v="0"/>
    <n v="0"/>
    <n v="0"/>
    <n v="0"/>
    <n v="0"/>
    <n v="0"/>
    <n v="0"/>
    <n v="535354307.5"/>
    <n v="0"/>
    <n v="0"/>
    <n v="0"/>
    <n v="0"/>
    <n v="272106"/>
    <n v="0"/>
    <n v="4121793"/>
    <n v="101.52"/>
    <n v="4496.58"/>
    <n v="155549.70000000001"/>
    <n v="119813.58"/>
    <n v="-5055.75"/>
    <n v="-30680.37"/>
    <n v="2616.3000000000002"/>
    <n v="-34349.67"/>
    <n v="-31733.64"/>
    <n v="1.4016"/>
    <n v="0"/>
    <n v="12513711.869999999"/>
    <n v="4266573786"/>
    <n v="3480444.72"/>
    <n v="4282672603"/>
    <n v="0"/>
    <n v="13584159"/>
    <n v="23235525"/>
    <s v="67.5"/>
    <s v="0.5940000000000002"/>
    <n v="1.44974232E+16"/>
    <n v="5.42808E+16"/>
    <n v="4.814906895E+16"/>
    <n v="5661843574049990"/>
    <n v="1.280293942374E+16"/>
    <n v="2.83095309384899E+16"/>
    <s v="46822463005.5"/>
    <n v="1.094297908833E+16"/>
    <n v="1.08E+16"/>
    <n v="1.00007999999999E+16"/>
    <n v="16332297.130000001"/>
  </r>
  <r>
    <x v="516"/>
    <s v="MA"/>
    <x v="0"/>
    <n v="3.1278999999999999"/>
    <n v="339998469.18999994"/>
    <n v="1934074.5"/>
    <n v="475655184"/>
    <n v="60729442.860000014"/>
    <n v="38555643.799999997"/>
    <n v="12759340.950000001"/>
    <n v="60723876"/>
    <n v="15659690"/>
    <n v="35822423"/>
    <n v="66264769"/>
    <n v="78205167"/>
    <n v="6196604"/>
    <n v="58222913"/>
    <n v="5785802"/>
    <n v="125245215"/>
    <n v="43483150"/>
    <n v="38835387"/>
    <n v="5785802"/>
    <n v="125245215"/>
    <n v="43483150"/>
    <n v="38835387"/>
    <n v="1934064"/>
    <n v="0.28075337989999999"/>
    <n v="141.9"/>
    <n v="19854737707"/>
    <n v="13562894075"/>
    <n v="243161328"/>
    <n v="268839661"/>
    <n v="937"/>
    <n v="1157670196900"/>
    <n v="12.15"/>
    <n v="0.32"/>
    <n v="1055.36333333333"/>
    <n v="847.81449999999995"/>
    <n v="780.675238095238"/>
    <n v="951.50160000000005"/>
    <n v="13.8680187298232"/>
    <n v="1.25"/>
    <n v="-9.01"/>
    <n v="-246.51"/>
    <n v="-62.91"/>
    <n v="4509.8100000000004"/>
    <n v="29239245"/>
    <n v="4489308.9000000004"/>
    <n v="4375857849"/>
    <n v="372337.02"/>
    <n v="26244"/>
    <n v="14700000000000"/>
    <n v="3062870199"/>
    <n v="3055747491"/>
    <n v="848.67692490000002"/>
    <n v="0"/>
    <n v="0"/>
    <n v="0"/>
    <n v="0"/>
    <n v="0"/>
    <n v="0"/>
    <n v="0"/>
    <n v="0"/>
    <n v="0"/>
    <n v="0"/>
    <n v="321509.7"/>
    <n v="0"/>
    <n v="0"/>
    <n v="0"/>
    <n v="0"/>
    <n v="0"/>
    <n v="0"/>
    <n v="7122708"/>
    <n v="99.63"/>
    <n v="4496.58"/>
    <n v="155549.70000000001"/>
    <n v="119813.58"/>
    <n v="-5055.75"/>
    <n v="-30680.37"/>
    <n v="2616.3000000000002"/>
    <n v="-34349.67"/>
    <n v="-31733.64"/>
    <n v="1.4016"/>
    <n v="0"/>
    <n v="22660373.16"/>
    <n v="4670355630"/>
    <n v="2125012.86"/>
    <n v="4695153616"/>
    <n v="0"/>
    <n v="12258108"/>
    <n v="29280258"/>
    <s v="67.5"/>
    <s v="0.5940000000000002"/>
    <n v="1.44974232E+16"/>
    <n v="5.7468419999999904E+16"/>
    <n v="5097668634000000"/>
    <n v="5994342756360000"/>
    <s v="13554808816.59"/>
    <n v="2997204523623000"/>
    <n v="4.957217349552E+16"/>
    <n v="1.158561987372E+16"/>
    <n v="1.08E+16"/>
    <n v="1.00007999999999E+16"/>
    <n v="8851.6200000000008"/>
  </r>
  <r>
    <x v="517"/>
    <s v="MA"/>
    <x v="1"/>
    <n v="3.1278999999999999"/>
    <n v="339998469.18999994"/>
    <n v="1934074.5"/>
    <n v="475655184"/>
    <n v="60729442.860000014"/>
    <n v="38555643.799999997"/>
    <n v="12759340.950000001"/>
    <n v="60723876"/>
    <n v="15659690"/>
    <n v="35822423"/>
    <n v="66264769"/>
    <n v="78205167"/>
    <n v="6196604"/>
    <n v="58222913"/>
    <n v="5785802"/>
    <n v="125245215"/>
    <n v="43483150"/>
    <n v="38835387"/>
    <n v="5785802"/>
    <n v="125245215"/>
    <n v="43483150"/>
    <n v="38835387"/>
    <n v="1934064"/>
    <n v="0.28075337989999999"/>
    <n v="141.9"/>
    <n v="19854737707"/>
    <n v="13562894075"/>
    <n v="243161328"/>
    <n v="268839661"/>
    <n v="937"/>
    <n v="1157670196900"/>
    <n v="12.15"/>
    <n v="0.32"/>
    <n v="1055.36333333333"/>
    <n v="847.81449999999995"/>
    <n v="780.675238095238"/>
    <n v="951.50160000000005"/>
    <n v="13.8680187298232"/>
    <n v="1.25"/>
    <n v="-9.01"/>
    <n v="-246.51"/>
    <n v="-62.91"/>
    <n v="4509.8100000000004"/>
    <n v="29239245"/>
    <n v="4489308.9000000004"/>
    <n v="4375857849"/>
    <n v="372337.02"/>
    <n v="26244"/>
    <n v="14700000000000"/>
    <n v="3062870199"/>
    <n v="3055747491"/>
    <n v="848.67692490000002"/>
    <n v="0"/>
    <n v="0"/>
    <n v="0"/>
    <n v="0"/>
    <n v="0"/>
    <n v="0"/>
    <n v="0"/>
    <n v="0"/>
    <n v="0"/>
    <n v="0"/>
    <n v="4685870.4800000004"/>
    <n v="0"/>
    <n v="0"/>
    <n v="0"/>
    <n v="0"/>
    <n v="0"/>
    <n v="0"/>
    <n v="7122708"/>
    <n v="99.63"/>
    <n v="4496.58"/>
    <n v="155549.70000000001"/>
    <n v="119813.58"/>
    <n v="-5055.75"/>
    <n v="-30680.37"/>
    <n v="2616.3000000000002"/>
    <n v="-34349.67"/>
    <n v="-31733.64"/>
    <n v="1.4016"/>
    <n v="0"/>
    <n v="22660373.16"/>
    <n v="4670355630"/>
    <n v="2125012.86"/>
    <n v="4695153616"/>
    <n v="0"/>
    <n v="12258108"/>
    <n v="29280258"/>
    <s v="67.5"/>
    <s v="0.5940000000000002"/>
    <n v="1.44974232E+16"/>
    <n v="5.7468419999999904E+16"/>
    <n v="5097668634000000"/>
    <n v="5994342756360000"/>
    <s v="13554808816.59"/>
    <n v="2997204523623000"/>
    <n v="4.957217349552E+16"/>
    <n v="1.158561987372E+16"/>
    <n v="1.08E+16"/>
    <n v="1.00007999999999E+16"/>
    <n v="511791.78"/>
  </r>
  <r>
    <x v="518"/>
    <s v="MA"/>
    <x v="2"/>
    <n v="3.1278999999999999"/>
    <n v="339998469.18999994"/>
    <n v="1934074.5"/>
    <n v="475655184"/>
    <n v="60729442.860000014"/>
    <n v="38555643.799999997"/>
    <n v="12759340.950000001"/>
    <n v="60723876"/>
    <n v="15659690"/>
    <n v="35822423"/>
    <n v="66264769"/>
    <n v="78205167"/>
    <n v="6196604"/>
    <n v="58222913"/>
    <n v="5785802"/>
    <n v="125245215"/>
    <n v="43483150"/>
    <n v="38835387"/>
    <n v="5785802"/>
    <n v="125245215"/>
    <n v="43483150"/>
    <n v="38835387"/>
    <n v="1934064"/>
    <n v="0.28075337989999999"/>
    <n v="141.9"/>
    <n v="19854737707"/>
    <n v="13562894075"/>
    <n v="243161328"/>
    <n v="268839661"/>
    <n v="937"/>
    <n v="1157670196900"/>
    <n v="12.15"/>
    <n v="0.32"/>
    <n v="1055.36333333333"/>
    <n v="847.81449999999995"/>
    <n v="780.675238095238"/>
    <n v="951.50160000000005"/>
    <n v="13.8680187298232"/>
    <n v="1.25"/>
    <n v="-9.01"/>
    <n v="-246.51"/>
    <n v="-62.91"/>
    <n v="4509.8100000000004"/>
    <n v="29239245"/>
    <n v="4489308.9000000004"/>
    <n v="4375857849"/>
    <n v="372337.02"/>
    <n v="26244"/>
    <n v="14700000000000"/>
    <n v="3062870199"/>
    <n v="3055747491"/>
    <n v="848.67692490000002"/>
    <n v="0"/>
    <n v="0"/>
    <n v="0"/>
    <n v="0"/>
    <n v="0"/>
    <n v="0"/>
    <n v="0"/>
    <n v="0"/>
    <n v="0"/>
    <n v="0"/>
    <n v="596809003.60000002"/>
    <n v="0"/>
    <n v="0"/>
    <n v="0"/>
    <n v="0"/>
    <n v="0"/>
    <n v="0"/>
    <n v="7122708"/>
    <n v="99.63"/>
    <n v="4496.58"/>
    <n v="155549.70000000001"/>
    <n v="119813.58"/>
    <n v="-5055.75"/>
    <n v="-30680.37"/>
    <n v="2616.3000000000002"/>
    <n v="-34349.67"/>
    <n v="-31733.64"/>
    <n v="1.4016"/>
    <n v="0"/>
    <n v="22660373.16"/>
    <n v="4670355630"/>
    <n v="2125012.86"/>
    <n v="4695153616"/>
    <n v="0"/>
    <n v="12258108"/>
    <n v="29280258"/>
    <s v="67.5"/>
    <s v="0.5940000000000002"/>
    <n v="1.44974232E+16"/>
    <n v="5.7468419999999904E+16"/>
    <n v="5097668634000000"/>
    <n v="5994342756360000"/>
    <s v="13554808816.59"/>
    <n v="2997204523623000"/>
    <n v="4.957217349552E+16"/>
    <n v="1.158561987372E+16"/>
    <n v="1.08E+16"/>
    <n v="1.00007999999999E+16"/>
    <n v="32858384.93"/>
  </r>
  <r>
    <x v="519"/>
    <s v="MA"/>
    <x v="3"/>
    <n v="3.1278999999999999"/>
    <n v="339998469.18999994"/>
    <n v="1934074.5"/>
    <n v="475655184"/>
    <n v="60729442.860000014"/>
    <n v="38555643.799999997"/>
    <n v="12759340.950000001"/>
    <n v="60723876"/>
    <n v="15659690"/>
    <n v="35822423"/>
    <n v="66264769"/>
    <n v="78205167"/>
    <n v="6196604"/>
    <n v="58222913"/>
    <n v="5785802"/>
    <n v="125245215"/>
    <n v="43483150"/>
    <n v="38835387"/>
    <n v="5785802"/>
    <n v="125245215"/>
    <n v="43483150"/>
    <n v="38835387"/>
    <n v="1934064"/>
    <n v="0.28075337989999999"/>
    <n v="141.9"/>
    <n v="19854737707"/>
    <n v="13562894075"/>
    <n v="243161328"/>
    <n v="268839661"/>
    <n v="937"/>
    <n v="1157670196900"/>
    <n v="12.15"/>
    <n v="0.32"/>
    <n v="1055.36333333333"/>
    <n v="847.81449999999995"/>
    <n v="780.675238095238"/>
    <n v="951.50160000000005"/>
    <n v="13.8680187298232"/>
    <n v="1.25"/>
    <n v="-9.01"/>
    <n v="-246.51"/>
    <n v="-62.91"/>
    <n v="4509.8100000000004"/>
    <n v="29239245"/>
    <n v="4489308.9000000004"/>
    <n v="4375857849"/>
    <n v="372337.02"/>
    <n v="26244"/>
    <n v="14700000000000"/>
    <n v="3062870199"/>
    <n v="3055747491"/>
    <n v="848.67692490000002"/>
    <n v="0"/>
    <n v="0"/>
    <n v="0"/>
    <n v="0"/>
    <n v="0"/>
    <n v="0"/>
    <n v="0"/>
    <n v="0"/>
    <n v="0"/>
    <n v="0"/>
    <n v="727728137.39999998"/>
    <n v="0"/>
    <n v="0"/>
    <n v="0"/>
    <n v="0"/>
    <n v="0"/>
    <n v="0"/>
    <n v="7122708"/>
    <n v="99.63"/>
    <n v="4496.58"/>
    <n v="155549.70000000001"/>
    <n v="119813.58"/>
    <n v="-5055.75"/>
    <n v="-30680.37"/>
    <n v="2616.3000000000002"/>
    <n v="-34349.67"/>
    <n v="-31733.64"/>
    <n v="1.4016"/>
    <n v="0"/>
    <n v="22660373.16"/>
    <n v="4670355630"/>
    <n v="2125012.86"/>
    <n v="4695153616"/>
    <n v="0"/>
    <n v="12258108"/>
    <n v="29280258"/>
    <s v="67.5"/>
    <s v="0.5940000000000002"/>
    <n v="1.44974232E+16"/>
    <n v="5.7468419999999904E+16"/>
    <n v="5097668634000000"/>
    <n v="5994342756360000"/>
    <s v="13554808816.59"/>
    <n v="2997204523623000"/>
    <n v="4.957217349552E+16"/>
    <n v="1.158561987372E+16"/>
    <n v="1.08E+16"/>
    <n v="1.00007999999999E+16"/>
    <n v="39425272.93"/>
  </r>
  <r>
    <x v="520"/>
    <s v="MA"/>
    <x v="4"/>
    <n v="3.1278999999999999"/>
    <n v="339998469.18999994"/>
    <n v="1934074.5"/>
    <n v="475655184"/>
    <n v="60729442.860000014"/>
    <n v="38555643.799999997"/>
    <n v="12759340.950000001"/>
    <n v="60723876"/>
    <n v="15659690"/>
    <n v="35822423"/>
    <n v="66264769"/>
    <n v="78205167"/>
    <n v="6196604"/>
    <n v="58222913"/>
    <n v="5785802"/>
    <n v="125245215"/>
    <n v="43483150"/>
    <n v="38835387"/>
    <n v="5785802"/>
    <n v="125245215"/>
    <n v="43483150"/>
    <n v="38835387"/>
    <n v="1934064"/>
    <n v="0.28075337989999999"/>
    <n v="141.9"/>
    <n v="19854737707"/>
    <n v="13562894075"/>
    <n v="243161328"/>
    <n v="268839661"/>
    <n v="937"/>
    <n v="1157670196900"/>
    <n v="12.15"/>
    <n v="0.32"/>
    <n v="1055.36333333333"/>
    <n v="847.81449999999995"/>
    <n v="780.675238095238"/>
    <n v="951.50160000000005"/>
    <n v="13.8680187298232"/>
    <n v="1.25"/>
    <n v="-9.01"/>
    <n v="-246.51"/>
    <n v="-62.91"/>
    <n v="4509.8100000000004"/>
    <n v="29239245"/>
    <n v="4489308.9000000004"/>
    <n v="4375857849"/>
    <n v="372337.02"/>
    <n v="26244"/>
    <n v="14700000000000"/>
    <n v="3062870199"/>
    <n v="3055747491"/>
    <n v="848.67692490000002"/>
    <n v="0"/>
    <n v="0"/>
    <n v="0"/>
    <n v="0"/>
    <n v="0"/>
    <n v="0"/>
    <n v="0"/>
    <n v="0"/>
    <n v="0"/>
    <n v="0"/>
    <n v="116763398.2"/>
    <n v="0"/>
    <n v="0"/>
    <n v="0"/>
    <n v="0"/>
    <n v="0"/>
    <n v="0"/>
    <n v="7122708"/>
    <n v="99.63"/>
    <n v="4496.58"/>
    <n v="155549.70000000001"/>
    <n v="119813.58"/>
    <n v="-5055.75"/>
    <n v="-30680.37"/>
    <n v="2616.3000000000002"/>
    <n v="-34349.67"/>
    <n v="-31733.64"/>
    <n v="1.4016"/>
    <n v="0"/>
    <n v="22660373.16"/>
    <n v="4670355630"/>
    <n v="2125012.86"/>
    <n v="4695153616"/>
    <n v="0"/>
    <n v="12258108"/>
    <n v="29280258"/>
    <s v="67.5"/>
    <s v="0.5940000000000002"/>
    <n v="1.44974232E+16"/>
    <n v="5.7468419999999904E+16"/>
    <n v="5097668634000000"/>
    <n v="5994342756360000"/>
    <s v="13554808816.59"/>
    <n v="2997204523623000"/>
    <n v="4.957217349552E+16"/>
    <n v="1.158561987372E+16"/>
    <n v="1.08E+16"/>
    <n v="1.00007999999999E+16"/>
    <n v="158121574.69999999"/>
  </r>
  <r>
    <x v="521"/>
    <s v="MA"/>
    <x v="5"/>
    <n v="3.1278999999999999"/>
    <n v="339998469.18999994"/>
    <n v="1934074.5"/>
    <n v="475655184"/>
    <n v="60729442.860000014"/>
    <n v="38555643.799999997"/>
    <n v="12759340.950000001"/>
    <n v="60723876"/>
    <n v="15659690"/>
    <n v="35822423"/>
    <n v="66264769"/>
    <n v="78205167"/>
    <n v="6196604"/>
    <n v="58222913"/>
    <n v="5785802"/>
    <n v="125245215"/>
    <n v="43483150"/>
    <n v="38835387"/>
    <n v="5785802"/>
    <n v="125245215"/>
    <n v="43483150"/>
    <n v="38835387"/>
    <n v="1934064"/>
    <n v="0.28075337989999999"/>
    <n v="141.9"/>
    <n v="19854737707"/>
    <n v="13562894075"/>
    <n v="243161328"/>
    <n v="268839661"/>
    <n v="937"/>
    <n v="1157670196900"/>
    <n v="12.15"/>
    <n v="0.32"/>
    <n v="1055.36333333333"/>
    <n v="847.81449999999995"/>
    <n v="780.675238095238"/>
    <n v="951.50160000000005"/>
    <n v="13.8680187298232"/>
    <n v="1.25"/>
    <n v="-9.01"/>
    <n v="-246.51"/>
    <n v="-62.91"/>
    <n v="4509.8100000000004"/>
    <n v="29239245"/>
    <n v="4489308.9000000004"/>
    <n v="4375857849"/>
    <n v="372337.02"/>
    <n v="26244"/>
    <n v="14700000000000"/>
    <n v="3062870199"/>
    <n v="3055747491"/>
    <n v="848.67692490000002"/>
    <n v="0"/>
    <n v="0"/>
    <n v="0"/>
    <n v="0"/>
    <n v="0"/>
    <n v="0"/>
    <n v="0"/>
    <n v="0"/>
    <n v="0"/>
    <n v="0"/>
    <n v="363134183.39999998"/>
    <n v="0"/>
    <n v="0"/>
    <n v="0"/>
    <n v="0"/>
    <n v="0"/>
    <n v="0"/>
    <n v="7122708"/>
    <n v="99.63"/>
    <n v="4496.58"/>
    <n v="155549.70000000001"/>
    <n v="119813.58"/>
    <n v="-5055.75"/>
    <n v="-30680.37"/>
    <n v="2616.3000000000002"/>
    <n v="-34349.67"/>
    <n v="-31733.64"/>
    <n v="1.4016"/>
    <n v="0"/>
    <n v="22660373.16"/>
    <n v="4670355630"/>
    <n v="2125012.86"/>
    <n v="4695153616"/>
    <n v="0"/>
    <n v="12258108"/>
    <n v="29280258"/>
    <s v="67.5"/>
    <s v="0.5940000000000002"/>
    <n v="1.44974232E+16"/>
    <n v="5.7468419999999904E+16"/>
    <n v="5097668634000000"/>
    <n v="5994342756360000"/>
    <s v="13554808816.59"/>
    <n v="2997204523623000"/>
    <n v="4.957217349552E+16"/>
    <n v="1.158561987372E+16"/>
    <n v="1.08E+16"/>
    <n v="1.00007999999999E+16"/>
    <n v="16797277.449999999"/>
  </r>
  <r>
    <x v="522"/>
    <s v="MA"/>
    <x v="0"/>
    <n v="3.1362000000000001"/>
    <n v="341039069.92999995"/>
    <n v="1378469.23"/>
    <n v="468907067"/>
    <n v="68638716.910000026"/>
    <n v="23860942.550000001"/>
    <n v="13205321.550000001"/>
    <n v="44234557"/>
    <n v="19260238"/>
    <n v="31913683"/>
    <n v="68930367"/>
    <n v="88776272"/>
    <n v="4757274"/>
    <n v="57482922"/>
    <n v="2936860"/>
    <n v="119742808"/>
    <n v="30144014"/>
    <n v="43585900"/>
    <n v="2936860"/>
    <n v="119742808"/>
    <n v="30144014"/>
    <n v="43585900"/>
    <n v="1376729"/>
    <n v="0.1010577377"/>
    <n v="133.75"/>
    <n v="17484572350"/>
    <n v="11459643696"/>
    <n v="253316541"/>
    <n v="183240152"/>
    <n v="937"/>
    <n v="1175902509000"/>
    <n v="11.59"/>
    <n v="0.08"/>
    <n v="1057.9527777777701"/>
    <n v="848.81349999999998"/>
    <n v="781.59809523809497"/>
    <n v="953.63480000000004"/>
    <n v="13.715015677621601"/>
    <n v="1.1399999999999999"/>
    <n v="12.45"/>
    <n v="-246.78"/>
    <n v="-61.56"/>
    <n v="4550.58"/>
    <n v="29239245"/>
    <n v="7041526.8300000001"/>
    <n v="4084237653"/>
    <n v="432882.09"/>
    <n v="11394"/>
    <n v="14200000000000"/>
    <n v="2701885734"/>
    <n v="2554021557"/>
    <n v="848.67692490000002"/>
    <n v="0"/>
    <n v="0"/>
    <n v="0"/>
    <n v="0"/>
    <n v="0"/>
    <n v="0"/>
    <n v="0"/>
    <n v="0"/>
    <n v="0"/>
    <n v="0"/>
    <n v="163887.70000000001"/>
    <n v="0"/>
    <n v="0"/>
    <n v="0"/>
    <n v="0"/>
    <n v="0"/>
    <n v="140371272"/>
    <n v="7492905"/>
    <n v="98.28"/>
    <n v="4496.58"/>
    <n v="155549.70000000001"/>
    <n v="119813.58"/>
    <n v="-5055.75"/>
    <n v="-30680.37"/>
    <n v="2616.3000000000002"/>
    <n v="-34349.67"/>
    <n v="-31733.64"/>
    <n v="1.4016"/>
    <n v="0"/>
    <n v="14624773.289999999"/>
    <n v="4534218044"/>
    <n v="2033247.15"/>
    <n v="4550876064"/>
    <n v="0"/>
    <n v="12842685"/>
    <n v="18385137"/>
    <s v="67.5"/>
    <s v="0.5940000000000002"/>
    <n v="1.44974232E+16"/>
    <n v="5545449000000000"/>
    <n v="4919026859999990"/>
    <n v="5784278124239990"/>
    <n v="1307979661833000"/>
    <n v="2.892171045915E+16"/>
    <n v="4783497547032000"/>
    <n v="1.117961556633E+16"/>
    <n v="1.08E+16"/>
    <n v="1.00007999999999E+16"/>
    <n v="10307.34"/>
  </r>
  <r>
    <x v="523"/>
    <s v="MA"/>
    <x v="1"/>
    <n v="3.1362000000000001"/>
    <n v="341039069.92999995"/>
    <n v="1378469.23"/>
    <n v="468907067"/>
    <n v="68638716.910000026"/>
    <n v="23860942.550000001"/>
    <n v="13205321.550000001"/>
    <n v="44234557"/>
    <n v="19260238"/>
    <n v="31913683"/>
    <n v="68930367"/>
    <n v="88776272"/>
    <n v="4757274"/>
    <n v="57482922"/>
    <n v="2936860"/>
    <n v="119742808"/>
    <n v="30144014"/>
    <n v="43585900"/>
    <n v="2936860"/>
    <n v="119742808"/>
    <n v="30144014"/>
    <n v="43585900"/>
    <n v="1376729"/>
    <n v="0.1010577377"/>
    <n v="133.75"/>
    <n v="17484572350"/>
    <n v="11459643696"/>
    <n v="253316541"/>
    <n v="183240152"/>
    <n v="937"/>
    <n v="1175902509000"/>
    <n v="11.59"/>
    <n v="0.08"/>
    <n v="1057.9527777777701"/>
    <n v="848.81349999999998"/>
    <n v="781.59809523809497"/>
    <n v="953.63480000000004"/>
    <n v="13.715015677621601"/>
    <n v="1.1399999999999999"/>
    <n v="12.45"/>
    <n v="-246.78"/>
    <n v="-61.56"/>
    <n v="4550.58"/>
    <n v="29239245"/>
    <n v="7041526.8300000001"/>
    <n v="4084237653"/>
    <n v="432882.09"/>
    <n v="11394"/>
    <n v="14200000000000"/>
    <n v="2701885734"/>
    <n v="2554021557"/>
    <n v="848.67692490000002"/>
    <n v="0"/>
    <n v="0"/>
    <n v="0"/>
    <n v="0"/>
    <n v="0"/>
    <n v="0"/>
    <n v="0"/>
    <n v="0"/>
    <n v="0"/>
    <n v="0"/>
    <n v="4607871.59"/>
    <n v="0"/>
    <n v="0"/>
    <n v="0"/>
    <n v="0"/>
    <n v="0"/>
    <n v="140371272"/>
    <n v="7492905"/>
    <n v="98.28"/>
    <n v="4496.58"/>
    <n v="155549.70000000001"/>
    <n v="119813.58"/>
    <n v="-5055.75"/>
    <n v="-30680.37"/>
    <n v="2616.3000000000002"/>
    <n v="-34349.67"/>
    <n v="-31733.64"/>
    <n v="1.4016"/>
    <n v="0"/>
    <n v="14624773.289999999"/>
    <n v="4534218044"/>
    <n v="2033247.15"/>
    <n v="4550876064"/>
    <n v="0"/>
    <n v="12842685"/>
    <n v="18385137"/>
    <s v="67.5"/>
    <s v="0.5940000000000002"/>
    <n v="1.44974232E+16"/>
    <n v="5545449000000000"/>
    <n v="4919026859999990"/>
    <n v="5784278124239990"/>
    <n v="1307979661833000"/>
    <n v="2.892171045915E+16"/>
    <n v="4783497547032000"/>
    <n v="1.117961556633E+16"/>
    <n v="1.08E+16"/>
    <n v="1.00007999999999E+16"/>
    <n v="441703.92"/>
  </r>
  <r>
    <x v="524"/>
    <s v="MA"/>
    <x v="2"/>
    <n v="3.1362000000000001"/>
    <n v="341039069.92999995"/>
    <n v="1378469.23"/>
    <n v="468907067"/>
    <n v="68638716.910000026"/>
    <n v="23860942.550000001"/>
    <n v="13205321.550000001"/>
    <n v="44234557"/>
    <n v="19260238"/>
    <n v="31913683"/>
    <n v="68930367"/>
    <n v="88776272"/>
    <n v="4757274"/>
    <n v="57482922"/>
    <n v="2936860"/>
    <n v="119742808"/>
    <n v="30144014"/>
    <n v="43585900"/>
    <n v="2936860"/>
    <n v="119742808"/>
    <n v="30144014"/>
    <n v="43585900"/>
    <n v="1376729"/>
    <n v="0.1010577377"/>
    <n v="133.75"/>
    <n v="17484572350"/>
    <n v="11459643696"/>
    <n v="253316541"/>
    <n v="183240152"/>
    <n v="937"/>
    <n v="1175902509000"/>
    <n v="11.59"/>
    <n v="0.08"/>
    <n v="1057.9527777777701"/>
    <n v="848.81349999999998"/>
    <n v="781.59809523809497"/>
    <n v="953.63480000000004"/>
    <n v="13.715015677621601"/>
    <n v="1.1399999999999999"/>
    <n v="12.45"/>
    <n v="-246.78"/>
    <n v="-61.56"/>
    <n v="4550.58"/>
    <n v="29239245"/>
    <n v="7041526.8300000001"/>
    <n v="4084237653"/>
    <n v="432882.09"/>
    <n v="11394"/>
    <n v="14200000000000"/>
    <n v="2701885734"/>
    <n v="2554021557"/>
    <n v="848.67692490000002"/>
    <n v="0"/>
    <n v="0"/>
    <n v="0"/>
    <n v="0"/>
    <n v="0"/>
    <n v="0"/>
    <n v="0"/>
    <n v="0"/>
    <n v="0"/>
    <n v="0"/>
    <n v="709477732.60000002"/>
    <n v="0"/>
    <n v="0"/>
    <n v="0"/>
    <n v="0"/>
    <n v="0"/>
    <n v="140371272"/>
    <n v="7492905"/>
    <n v="98.28"/>
    <n v="4496.58"/>
    <n v="155549.70000000001"/>
    <n v="119813.58"/>
    <n v="-5055.75"/>
    <n v="-30680.37"/>
    <n v="2616.3000000000002"/>
    <n v="-34349.67"/>
    <n v="-31733.64"/>
    <n v="1.4016"/>
    <n v="0"/>
    <n v="14624773.289999999"/>
    <n v="4534218044"/>
    <n v="2033247.15"/>
    <n v="4550876064"/>
    <n v="0"/>
    <n v="12842685"/>
    <n v="18385137"/>
    <s v="67.5"/>
    <s v="0.5940000000000002"/>
    <n v="1.44974232E+16"/>
    <n v="5545449000000000"/>
    <n v="4919026859999990"/>
    <n v="5784278124239990"/>
    <n v="1307979661833000"/>
    <n v="2.892171045915E+16"/>
    <n v="4783497547032000"/>
    <n v="1.117961556633E+16"/>
    <n v="1.08E+16"/>
    <n v="1.00007999999999E+16"/>
    <n v="38940007.370000005"/>
  </r>
  <r>
    <x v="525"/>
    <s v="MA"/>
    <x v="3"/>
    <n v="3.1362000000000001"/>
    <n v="341039069.92999995"/>
    <n v="1378469.23"/>
    <n v="468907067"/>
    <n v="68638716.910000026"/>
    <n v="23860942.550000001"/>
    <n v="13205321.550000001"/>
    <n v="44234557"/>
    <n v="19260238"/>
    <n v="31913683"/>
    <n v="68930367"/>
    <n v="88776272"/>
    <n v="4757274"/>
    <n v="57482922"/>
    <n v="2936860"/>
    <n v="119742808"/>
    <n v="30144014"/>
    <n v="43585900"/>
    <n v="2936860"/>
    <n v="119742808"/>
    <n v="30144014"/>
    <n v="43585900"/>
    <n v="1376729"/>
    <n v="0.1010577377"/>
    <n v="133.75"/>
    <n v="17484572350"/>
    <n v="11459643696"/>
    <n v="253316541"/>
    <n v="183240152"/>
    <n v="937"/>
    <n v="1175902509000"/>
    <n v="11.59"/>
    <n v="0.08"/>
    <n v="1057.9527777777701"/>
    <n v="848.81349999999998"/>
    <n v="781.59809523809497"/>
    <n v="953.63480000000004"/>
    <n v="13.715015677621601"/>
    <n v="1.1399999999999999"/>
    <n v="12.45"/>
    <n v="-246.78"/>
    <n v="-61.56"/>
    <n v="4550.58"/>
    <n v="29239245"/>
    <n v="7041526.8300000001"/>
    <n v="4084237653"/>
    <n v="432882.09"/>
    <n v="11394"/>
    <n v="14200000000000"/>
    <n v="2701885734"/>
    <n v="2554021557"/>
    <n v="848.67692490000002"/>
    <n v="0"/>
    <n v="0"/>
    <n v="0"/>
    <n v="0"/>
    <n v="0"/>
    <n v="0"/>
    <n v="0"/>
    <n v="0"/>
    <n v="0"/>
    <n v="0"/>
    <n v="866066694.79999995"/>
    <n v="0"/>
    <n v="0"/>
    <n v="0"/>
    <n v="0"/>
    <n v="0"/>
    <n v="140371272"/>
    <n v="7492905"/>
    <n v="98.28"/>
    <n v="4496.58"/>
    <n v="155549.70000000001"/>
    <n v="119813.58"/>
    <n v="-5055.75"/>
    <n v="-30680.37"/>
    <n v="2616.3000000000002"/>
    <n v="-34349.67"/>
    <n v="-31733.64"/>
    <n v="1.4016"/>
    <n v="0"/>
    <n v="14624773.289999999"/>
    <n v="4534218044"/>
    <n v="2033247.15"/>
    <n v="4550876064"/>
    <n v="0"/>
    <n v="12842685"/>
    <n v="18385137"/>
    <s v="67.5"/>
    <s v="0.5940000000000002"/>
    <n v="1.44974232E+16"/>
    <n v="5545449000000000"/>
    <n v="4919026859999990"/>
    <n v="5784278124239990"/>
    <n v="1307979661833000"/>
    <n v="2.892171045915E+16"/>
    <n v="4783497547032000"/>
    <n v="1.117961556633E+16"/>
    <n v="1.08E+16"/>
    <n v="1.00007999999999E+16"/>
    <n v="30425038.32"/>
  </r>
  <r>
    <x v="526"/>
    <s v="MA"/>
    <x v="4"/>
    <n v="3.1362000000000001"/>
    <n v="341039069.92999995"/>
    <n v="1378469.23"/>
    <n v="468907067"/>
    <n v="68638716.910000026"/>
    <n v="23860942.550000001"/>
    <n v="13205321.550000001"/>
    <n v="44234557"/>
    <n v="19260238"/>
    <n v="31913683"/>
    <n v="68930367"/>
    <n v="88776272"/>
    <n v="4757274"/>
    <n v="57482922"/>
    <n v="2936860"/>
    <n v="119742808"/>
    <n v="30144014"/>
    <n v="43585900"/>
    <n v="2936860"/>
    <n v="119742808"/>
    <n v="30144014"/>
    <n v="43585900"/>
    <n v="1376729"/>
    <n v="0.1010577377"/>
    <n v="133.75"/>
    <n v="17484572350"/>
    <n v="11459643696"/>
    <n v="253316541"/>
    <n v="183240152"/>
    <n v="937"/>
    <n v="1175902509000"/>
    <n v="11.59"/>
    <n v="0.08"/>
    <n v="1057.9527777777701"/>
    <n v="848.81349999999998"/>
    <n v="781.59809523809497"/>
    <n v="953.63480000000004"/>
    <n v="13.715015677621601"/>
    <n v="1.1399999999999999"/>
    <n v="12.45"/>
    <n v="-246.78"/>
    <n v="-61.56"/>
    <n v="4550.58"/>
    <n v="29239245"/>
    <n v="7041526.8300000001"/>
    <n v="4084237653"/>
    <n v="432882.09"/>
    <n v="11394"/>
    <n v="14200000000000"/>
    <n v="2701885734"/>
    <n v="2554021557"/>
    <n v="848.67692490000002"/>
    <n v="0"/>
    <n v="0"/>
    <n v="0"/>
    <n v="0"/>
    <n v="0"/>
    <n v="0"/>
    <n v="0"/>
    <n v="0"/>
    <n v="0"/>
    <n v="0"/>
    <n v="138638815.5"/>
    <n v="0"/>
    <n v="0"/>
    <n v="0"/>
    <n v="0"/>
    <n v="0"/>
    <n v="140371272"/>
    <n v="7492905"/>
    <n v="98.28"/>
    <n v="4496.58"/>
    <n v="155549.70000000001"/>
    <n v="119813.58"/>
    <n v="-5055.75"/>
    <n v="-30680.37"/>
    <n v="2616.3000000000002"/>
    <n v="-34349.67"/>
    <n v="-31733.64"/>
    <n v="1.4016"/>
    <n v="0"/>
    <n v="14624773.289999999"/>
    <n v="4534218044"/>
    <n v="2033247.15"/>
    <n v="4550876064"/>
    <n v="0"/>
    <n v="12842685"/>
    <n v="18385137"/>
    <s v="67.5"/>
    <s v="0.5940000000000002"/>
    <n v="1.44974232E+16"/>
    <n v="5545449000000000"/>
    <n v="4919026859999990"/>
    <n v="5784278124239990"/>
    <n v="1307979661833000"/>
    <n v="2.892171045915E+16"/>
    <n v="4783497547032000"/>
    <n v="1.117961556633E+16"/>
    <n v="1.08E+16"/>
    <n v="1.00007999999999E+16"/>
    <n v="126159379.7"/>
  </r>
  <r>
    <x v="527"/>
    <s v="MA"/>
    <x v="5"/>
    <n v="3.1362000000000001"/>
    <n v="341039069.92999995"/>
    <n v="1378469.23"/>
    <n v="468907067"/>
    <n v="68638716.910000026"/>
    <n v="23860942.550000001"/>
    <n v="13205321.550000001"/>
    <n v="44234557"/>
    <n v="19260238"/>
    <n v="31913683"/>
    <n v="68930367"/>
    <n v="88776272"/>
    <n v="4757274"/>
    <n v="57482922"/>
    <n v="2936860"/>
    <n v="119742808"/>
    <n v="30144014"/>
    <n v="43585900"/>
    <n v="2936860"/>
    <n v="119742808"/>
    <n v="30144014"/>
    <n v="43585900"/>
    <n v="1376729"/>
    <n v="0.1010577377"/>
    <n v="133.75"/>
    <n v="17484572350"/>
    <n v="11459643696"/>
    <n v="253316541"/>
    <n v="183240152"/>
    <n v="937"/>
    <n v="1175902509000"/>
    <n v="11.59"/>
    <n v="0.08"/>
    <n v="1057.9527777777701"/>
    <n v="848.81349999999998"/>
    <n v="781.59809523809497"/>
    <n v="953.63480000000004"/>
    <n v="13.715015677621601"/>
    <n v="1.1399999999999999"/>
    <n v="12.45"/>
    <n v="-246.78"/>
    <n v="-61.56"/>
    <n v="4550.58"/>
    <n v="29239245"/>
    <n v="7041526.8300000001"/>
    <n v="4084237653"/>
    <n v="432882.09"/>
    <n v="11394"/>
    <n v="14200000000000"/>
    <n v="2701885734"/>
    <n v="2554021557"/>
    <n v="848.67692490000002"/>
    <n v="0"/>
    <n v="0"/>
    <n v="0"/>
    <n v="0"/>
    <n v="0"/>
    <n v="0"/>
    <n v="0"/>
    <n v="0"/>
    <n v="0"/>
    <n v="0"/>
    <n v="280998206.19999999"/>
    <n v="0"/>
    <n v="0"/>
    <n v="0"/>
    <n v="0"/>
    <n v="0"/>
    <n v="140371272"/>
    <n v="7492905"/>
    <n v="98.28"/>
    <n v="4496.58"/>
    <n v="155549.70000000001"/>
    <n v="119813.58"/>
    <n v="-5055.75"/>
    <n v="-30680.37"/>
    <n v="2616.3000000000002"/>
    <n v="-34349.67"/>
    <n v="-31733.64"/>
    <n v="1.4016"/>
    <n v="0"/>
    <n v="14624773.289999999"/>
    <n v="4534218044"/>
    <n v="2033247.15"/>
    <n v="4550876064"/>
    <n v="0"/>
    <n v="12842685"/>
    <n v="18385137"/>
    <s v="67.5"/>
    <s v="0.5940000000000002"/>
    <n v="1.44974232E+16"/>
    <n v="5545449000000000"/>
    <n v="4919026859999990"/>
    <n v="5784278124239990"/>
    <n v="1307979661833000"/>
    <n v="2.892171045915E+16"/>
    <n v="4783497547032000"/>
    <n v="1.117961556633E+16"/>
    <n v="1.08E+16"/>
    <n v="1.00007999999999E+16"/>
    <n v="11037125.68"/>
  </r>
  <r>
    <x v="528"/>
    <s v="MA"/>
    <x v="0"/>
    <n v="3.2094999999999998"/>
    <n v="373427219.12999994"/>
    <n v="1772102.01"/>
    <n v="500239104"/>
    <n v="67110254.549999982"/>
    <n v="22752023.870000001"/>
    <n v="13556881.48"/>
    <n v="48610588"/>
    <n v="18295429"/>
    <n v="32386345"/>
    <n v="72238126"/>
    <n v="83426474"/>
    <n v="5592145"/>
    <n v="60461678"/>
    <n v="4966697"/>
    <n v="19147778"/>
    <n v="149940277"/>
    <n v="52013456"/>
    <n v="4966697"/>
    <n v="19147778"/>
    <n v="149940277"/>
    <n v="52013456"/>
    <n v="1770699"/>
    <n v="0.1914419467"/>
    <n v="136"/>
    <n v="19726040175"/>
    <n v="12968955269"/>
    <n v="296949584"/>
    <n v="217985148"/>
    <n v="937"/>
    <n v="1208347864500"/>
    <n v="11.15"/>
    <n v="0.36"/>
    <n v="1061.8088888888799"/>
    <n v="850.90949999999998"/>
    <n v="783.33285714285705"/>
    <n v="956.94240000000002"/>
    <n v="13.4202772545041"/>
    <n v="1.31"/>
    <n v="-0.27"/>
    <n v="-248.13"/>
    <n v="-66.42"/>
    <n v="4453.1099999999997"/>
    <n v="29239245"/>
    <n v="5719704.8399999999"/>
    <n v="3836098578"/>
    <n v="547463.88"/>
    <n v="31374"/>
    <n v="14800000000000"/>
    <n v="2623927122"/>
    <n v="2506368339"/>
    <n v="848.67692490000002"/>
    <n v="0"/>
    <n v="0"/>
    <n v="0"/>
    <n v="0"/>
    <n v="0"/>
    <n v="0"/>
    <n v="0"/>
    <n v="0"/>
    <n v="0"/>
    <n v="0"/>
    <n v="210551.76"/>
    <n v="0"/>
    <n v="0"/>
    <n v="0"/>
    <n v="0"/>
    <n v="0"/>
    <n v="111188592"/>
    <n v="6370191"/>
    <n v="97.74"/>
    <n v="4456.62"/>
    <n v="166783.32"/>
    <n v="139623.48000000001"/>
    <n v="-4331.6099999999997"/>
    <n v="-22828.23"/>
    <n v="2180.52"/>
    <n v="13172.76"/>
    <n v="15353.01"/>
    <n v="1.4016"/>
    <n v="0"/>
    <n v="20933763.66"/>
    <n v="4741194824"/>
    <n v="2006357.31"/>
    <n v="4764134945"/>
    <n v="0"/>
    <n v="12660489"/>
    <n v="22428360"/>
    <s v="67.5"/>
    <s v="0.5940000000000002"/>
    <n v="1.44974232E+16"/>
    <n v="5.7951449999999904E+16"/>
    <s v="51405131.25"/>
    <n v="6044723556209990"/>
    <n v="1.366873325136E+16"/>
    <n v="3.02239520208E+16"/>
    <n v="4998881395961990"/>
    <n v="1.16829938177099E+16"/>
    <n v="1.08E+16"/>
    <n v="1.00007999999999E+16"/>
    <n v="13065.74"/>
  </r>
  <r>
    <x v="529"/>
    <s v="MA"/>
    <x v="1"/>
    <n v="3.2094999999999998"/>
    <n v="373427219.12999994"/>
    <n v="1772102.01"/>
    <n v="500239104"/>
    <n v="67110254.549999982"/>
    <n v="22752023.870000001"/>
    <n v="13556881.48"/>
    <n v="48610588"/>
    <n v="18295429"/>
    <n v="32386345"/>
    <n v="72238126"/>
    <n v="83426474"/>
    <n v="5592145"/>
    <n v="60461678"/>
    <n v="4966697"/>
    <n v="19147778"/>
    <n v="149940277"/>
    <n v="52013456"/>
    <n v="4966697"/>
    <n v="19147778"/>
    <n v="149940277"/>
    <n v="52013456"/>
    <n v="1770699"/>
    <n v="0.1914419467"/>
    <n v="136"/>
    <n v="19726040175"/>
    <n v="12968955269"/>
    <n v="296949584"/>
    <n v="217985148"/>
    <n v="937"/>
    <n v="1208347864500"/>
    <n v="11.15"/>
    <n v="0.36"/>
    <n v="1061.8088888888799"/>
    <n v="850.90949999999998"/>
    <n v="783.33285714285705"/>
    <n v="956.94240000000002"/>
    <n v="13.4202772545041"/>
    <n v="1.31"/>
    <n v="-0.27"/>
    <n v="-248.13"/>
    <n v="-66.42"/>
    <n v="4453.1099999999997"/>
    <n v="29239245"/>
    <n v="5719704.8399999999"/>
    <n v="3836098578"/>
    <n v="547463.88"/>
    <n v="31374"/>
    <n v="14800000000000"/>
    <n v="2623927122"/>
    <n v="2506368339"/>
    <n v="848.67692490000002"/>
    <n v="0"/>
    <n v="0"/>
    <n v="0"/>
    <n v="0"/>
    <n v="0"/>
    <n v="0"/>
    <n v="0"/>
    <n v="0"/>
    <n v="0"/>
    <n v="0"/>
    <n v="5277086.7699999996"/>
    <n v="0"/>
    <n v="0"/>
    <n v="0"/>
    <n v="0"/>
    <n v="0"/>
    <n v="111188592"/>
    <n v="6370191"/>
    <n v="97.74"/>
    <n v="4456.62"/>
    <n v="166783.32"/>
    <n v="139623.48000000001"/>
    <n v="-4331.6099999999997"/>
    <n v="-22828.23"/>
    <n v="2180.52"/>
    <n v="13172.76"/>
    <n v="15353.01"/>
    <n v="1.4016"/>
    <n v="0"/>
    <n v="20933763.66"/>
    <n v="4741194824"/>
    <n v="2006357.31"/>
    <n v="4764134945"/>
    <n v="0"/>
    <n v="12660489"/>
    <n v="22428360"/>
    <s v="67.5"/>
    <s v="0.5940000000000002"/>
    <n v="1.44974232E+16"/>
    <n v="5.7951449999999904E+16"/>
    <s v="51405131.25"/>
    <n v="6044723556209990"/>
    <n v="1.366873325136E+16"/>
    <n v="3.02239520208E+16"/>
    <n v="4998881395961990"/>
    <n v="1.16829938177099E+16"/>
    <n v="1.08E+16"/>
    <n v="1.00007999999999E+16"/>
    <n v="436961.96"/>
  </r>
  <r>
    <x v="530"/>
    <s v="MA"/>
    <x v="2"/>
    <n v="3.2094999999999998"/>
    <n v="373427219.12999994"/>
    <n v="1772102.01"/>
    <n v="500239104"/>
    <n v="67110254.549999982"/>
    <n v="22752023.870000001"/>
    <n v="13556881.48"/>
    <n v="48610588"/>
    <n v="18295429"/>
    <n v="32386345"/>
    <n v="72238126"/>
    <n v="83426474"/>
    <n v="5592145"/>
    <n v="60461678"/>
    <n v="4966697"/>
    <n v="19147778"/>
    <n v="149940277"/>
    <n v="52013456"/>
    <n v="4966697"/>
    <n v="19147778"/>
    <n v="149940277"/>
    <n v="52013456"/>
    <n v="1770699"/>
    <n v="0.1914419467"/>
    <n v="136"/>
    <n v="19726040175"/>
    <n v="12968955269"/>
    <n v="296949584"/>
    <n v="217985148"/>
    <n v="937"/>
    <n v="1208347864500"/>
    <n v="11.15"/>
    <n v="0.36"/>
    <n v="1061.8088888888799"/>
    <n v="850.90949999999998"/>
    <n v="783.33285714285705"/>
    <n v="956.94240000000002"/>
    <n v="13.4202772545041"/>
    <n v="1.31"/>
    <n v="-0.27"/>
    <n v="-248.13"/>
    <n v="-66.42"/>
    <n v="4453.1099999999997"/>
    <n v="29239245"/>
    <n v="5719704.8399999999"/>
    <n v="3836098578"/>
    <n v="547463.88"/>
    <n v="31374"/>
    <n v="14800000000000"/>
    <n v="2623927122"/>
    <n v="2506368339"/>
    <n v="848.67692490000002"/>
    <n v="0"/>
    <n v="0"/>
    <n v="0"/>
    <n v="0"/>
    <n v="0"/>
    <n v="0"/>
    <n v="0"/>
    <n v="0"/>
    <n v="0"/>
    <n v="0"/>
    <n v="943434136.10000002"/>
    <n v="0"/>
    <n v="0"/>
    <n v="0"/>
    <n v="0"/>
    <n v="0"/>
    <n v="111188592"/>
    <n v="6370191"/>
    <n v="97.74"/>
    <n v="4456.62"/>
    <n v="166783.32"/>
    <n v="139623.48000000001"/>
    <n v="-4331.6099999999997"/>
    <n v="-22828.23"/>
    <n v="2180.52"/>
    <n v="13172.76"/>
    <n v="15353.01"/>
    <n v="1.4016"/>
    <n v="0"/>
    <n v="20933763.66"/>
    <n v="4741194824"/>
    <n v="2006357.31"/>
    <n v="4764134945"/>
    <n v="0"/>
    <n v="12660489"/>
    <n v="22428360"/>
    <s v="67.5"/>
    <s v="0.5940000000000002"/>
    <n v="1.44974232E+16"/>
    <n v="5.7951449999999904E+16"/>
    <s v="51405131.25"/>
    <n v="6044723556209990"/>
    <n v="1.366873325136E+16"/>
    <n v="3.02239520208E+16"/>
    <n v="4998881395961990"/>
    <n v="1.16829938177099E+16"/>
    <n v="1.08E+16"/>
    <n v="1.00007999999999E+16"/>
    <n v="44899305.07"/>
  </r>
  <r>
    <x v="531"/>
    <s v="MA"/>
    <x v="3"/>
    <n v="3.2094999999999998"/>
    <n v="373427219.12999994"/>
    <n v="1772102.01"/>
    <n v="500239104"/>
    <n v="67110254.549999982"/>
    <n v="22752023.870000001"/>
    <n v="13556881.48"/>
    <n v="48610588"/>
    <n v="18295429"/>
    <n v="32386345"/>
    <n v="72238126"/>
    <n v="83426474"/>
    <n v="5592145"/>
    <n v="60461678"/>
    <n v="4966697"/>
    <n v="19147778"/>
    <n v="149940277"/>
    <n v="52013456"/>
    <n v="4966697"/>
    <n v="19147778"/>
    <n v="149940277"/>
    <n v="52013456"/>
    <n v="1770699"/>
    <n v="0.1914419467"/>
    <n v="136"/>
    <n v="19726040175"/>
    <n v="12968955269"/>
    <n v="296949584"/>
    <n v="217985148"/>
    <n v="937"/>
    <n v="1208347864500"/>
    <n v="11.15"/>
    <n v="0.36"/>
    <n v="1061.8088888888799"/>
    <n v="850.90949999999998"/>
    <n v="783.33285714285705"/>
    <n v="956.94240000000002"/>
    <n v="13.4202772545041"/>
    <n v="1.31"/>
    <n v="-0.27"/>
    <n v="-248.13"/>
    <n v="-66.42"/>
    <n v="4453.1099999999997"/>
    <n v="29239245"/>
    <n v="5719704.8399999999"/>
    <n v="3836098578"/>
    <n v="547463.88"/>
    <n v="31374"/>
    <n v="14800000000000"/>
    <n v="2623927122"/>
    <n v="2506368339"/>
    <n v="848.67692490000002"/>
    <n v="0"/>
    <n v="0"/>
    <n v="0"/>
    <n v="0"/>
    <n v="0"/>
    <n v="0"/>
    <n v="0"/>
    <n v="0"/>
    <n v="0"/>
    <n v="0"/>
    <n v="806717617.39999998"/>
    <n v="0"/>
    <n v="0"/>
    <n v="0"/>
    <n v="0"/>
    <n v="0"/>
    <n v="111188592"/>
    <n v="6370191"/>
    <n v="97.74"/>
    <n v="4456.62"/>
    <n v="166783.32"/>
    <n v="139623.48000000001"/>
    <n v="-4331.6099999999997"/>
    <n v="-22828.23"/>
    <n v="2180.52"/>
    <n v="13172.76"/>
    <n v="15353.01"/>
    <n v="1.4016"/>
    <n v="0"/>
    <n v="20933763.66"/>
    <n v="4741194824"/>
    <n v="2006357.31"/>
    <n v="4764134945"/>
    <n v="0"/>
    <n v="12660489"/>
    <n v="22428360"/>
    <s v="67.5"/>
    <s v="0.5940000000000002"/>
    <n v="1.44974232E+16"/>
    <n v="5.7951449999999904E+16"/>
    <s v="51405131.25"/>
    <n v="6044723556209990"/>
    <n v="1.366873325136E+16"/>
    <n v="3.02239520208E+16"/>
    <n v="4998881395961990"/>
    <n v="1.16829938177099E+16"/>
    <n v="1.08E+16"/>
    <n v="1.00007999999999E+16"/>
    <n v="42433980.829999998"/>
  </r>
  <r>
    <x v="532"/>
    <s v="MA"/>
    <x v="4"/>
    <n v="3.2094999999999998"/>
    <n v="373427219.12999994"/>
    <n v="1772102.01"/>
    <n v="500239104"/>
    <n v="67110254.549999982"/>
    <n v="22752023.870000001"/>
    <n v="13556881.48"/>
    <n v="48610588"/>
    <n v="18295429"/>
    <n v="32386345"/>
    <n v="72238126"/>
    <n v="83426474"/>
    <n v="5592145"/>
    <n v="60461678"/>
    <n v="4966697"/>
    <n v="19147778"/>
    <n v="149940277"/>
    <n v="52013456"/>
    <n v="4966697"/>
    <n v="19147778"/>
    <n v="149940277"/>
    <n v="52013456"/>
    <n v="1770699"/>
    <n v="0.1914419467"/>
    <n v="136"/>
    <n v="19726040175"/>
    <n v="12968955269"/>
    <n v="296949584"/>
    <n v="217985148"/>
    <n v="937"/>
    <n v="1208347864500"/>
    <n v="11.15"/>
    <n v="0.36"/>
    <n v="1061.8088888888799"/>
    <n v="850.90949999999998"/>
    <n v="783.33285714285705"/>
    <n v="956.94240000000002"/>
    <n v="13.4202772545041"/>
    <n v="1.31"/>
    <n v="-0.27"/>
    <n v="-248.13"/>
    <n v="-66.42"/>
    <n v="4453.1099999999997"/>
    <n v="29239245"/>
    <n v="5719704.8399999999"/>
    <n v="3836098578"/>
    <n v="547463.88"/>
    <n v="31374"/>
    <n v="14800000000000"/>
    <n v="2623927122"/>
    <n v="2506368339"/>
    <n v="848.67692490000002"/>
    <n v="0"/>
    <n v="0"/>
    <n v="0"/>
    <n v="0"/>
    <n v="0"/>
    <n v="0"/>
    <n v="0"/>
    <n v="0"/>
    <n v="0"/>
    <n v="0"/>
    <n v="129842039.59999999"/>
    <n v="0"/>
    <n v="0"/>
    <n v="0"/>
    <n v="0"/>
    <n v="0"/>
    <n v="111188592"/>
    <n v="6370191"/>
    <n v="97.74"/>
    <n v="4456.62"/>
    <n v="166783.32"/>
    <n v="139623.48000000001"/>
    <n v="-4331.6099999999997"/>
    <n v="-22828.23"/>
    <n v="2180.52"/>
    <n v="13172.76"/>
    <n v="15353.01"/>
    <n v="1.4016"/>
    <n v="0"/>
    <n v="20933763.66"/>
    <n v="4741194824"/>
    <n v="2006357.31"/>
    <n v="4764134945"/>
    <n v="0"/>
    <n v="12660489"/>
    <n v="22428360"/>
    <s v="67.5"/>
    <s v="0.5940000000000002"/>
    <n v="1.44974232E+16"/>
    <n v="5.7951449999999904E+16"/>
    <s v="51405131.25"/>
    <n v="6044723556209990"/>
    <n v="1.366873325136E+16"/>
    <n v="3.02239520208E+16"/>
    <n v="4998881395961990"/>
    <n v="1.16829938177099E+16"/>
    <n v="1.08E+16"/>
    <n v="1.00007999999999E+16"/>
    <n v="170704205.69999999"/>
  </r>
  <r>
    <x v="533"/>
    <s v="MA"/>
    <x v="5"/>
    <n v="3.2094999999999998"/>
    <n v="373427219.12999994"/>
    <n v="1772102.01"/>
    <n v="500239104"/>
    <n v="67110254.549999982"/>
    <n v="22752023.870000001"/>
    <n v="13556881.48"/>
    <n v="48610588"/>
    <n v="18295429"/>
    <n v="32386345"/>
    <n v="72238126"/>
    <n v="83426474"/>
    <n v="5592145"/>
    <n v="60461678"/>
    <n v="4966697"/>
    <n v="19147778"/>
    <n v="149940277"/>
    <n v="52013456"/>
    <n v="4966697"/>
    <n v="19147778"/>
    <n v="149940277"/>
    <n v="52013456"/>
    <n v="1770699"/>
    <n v="0.1914419467"/>
    <n v="136"/>
    <n v="19726040175"/>
    <n v="12968955269"/>
    <n v="296949584"/>
    <n v="217985148"/>
    <n v="937"/>
    <n v="1208347864500"/>
    <n v="11.15"/>
    <n v="0.36"/>
    <n v="1061.8088888888799"/>
    <n v="850.90949999999998"/>
    <n v="783.33285714285705"/>
    <n v="956.94240000000002"/>
    <n v="13.4202772545041"/>
    <n v="1.31"/>
    <n v="-0.27"/>
    <n v="-248.13"/>
    <n v="-66.42"/>
    <n v="4453.1099999999997"/>
    <n v="29239245"/>
    <n v="5719704.8399999999"/>
    <n v="3836098578"/>
    <n v="547463.88"/>
    <n v="31374"/>
    <n v="14800000000000"/>
    <n v="2623927122"/>
    <n v="2506368339"/>
    <n v="848.67692490000002"/>
    <n v="0"/>
    <n v="0"/>
    <n v="0"/>
    <n v="0"/>
    <n v="0"/>
    <n v="0"/>
    <n v="0"/>
    <n v="0"/>
    <n v="0"/>
    <n v="0"/>
    <n v="249595604.5"/>
    <n v="0"/>
    <n v="0"/>
    <n v="0"/>
    <n v="0"/>
    <n v="0"/>
    <n v="111188592"/>
    <n v="6370191"/>
    <n v="97.74"/>
    <n v="4456.62"/>
    <n v="166783.32"/>
    <n v="139623.48000000001"/>
    <n v="-4331.6099999999997"/>
    <n v="-22828.23"/>
    <n v="2180.52"/>
    <n v="13172.76"/>
    <n v="15353.01"/>
    <n v="1.4016"/>
    <n v="0"/>
    <n v="20933763.66"/>
    <n v="4741194824"/>
    <n v="2006357.31"/>
    <n v="4764134945"/>
    <n v="0"/>
    <n v="12660489"/>
    <n v="22428360"/>
    <s v="67.5"/>
    <s v="0.5940000000000002"/>
    <n v="1.44974232E+16"/>
    <n v="5.7951449999999904E+16"/>
    <s v="51405131.25"/>
    <n v="6044723556209990"/>
    <n v="1.366873325136E+16"/>
    <n v="3.02239520208E+16"/>
    <n v="4998881395961990"/>
    <n v="1.16829938177099E+16"/>
    <n v="1.08E+16"/>
    <n v="1.00007999999999E+16"/>
    <n v="9110425.5899999999"/>
  </r>
  <r>
    <x v="534"/>
    <s v="MA"/>
    <x v="0"/>
    <n v="3.2953999999999999"/>
    <n v="424931799.79000002"/>
    <n v="1361135.0799999998"/>
    <n v="557560897"/>
    <n v="75868630.640000015"/>
    <n v="20927502.080000002"/>
    <n v="14478268.440000001"/>
    <n v="30619550"/>
    <n v="15572143"/>
    <n v="33478897"/>
    <n v="75708448"/>
    <n v="82428777"/>
    <n v="5425526"/>
    <n v="72390980"/>
    <n v="4847676"/>
    <n v="17670428"/>
    <n v="197074001"/>
    <n v="51604119"/>
    <n v="4847676"/>
    <n v="17670428"/>
    <n v="197074001"/>
    <n v="51604119"/>
    <n v="1359902"/>
    <n v="0.1970472764"/>
    <n v="134.88"/>
    <n v="19535151809"/>
    <n v="13408998263"/>
    <n v="289617850"/>
    <n v="246233113"/>
    <n v="937"/>
    <n v="1242942495000"/>
    <n v="10.15"/>
    <n v="-0.3"/>
    <n v="1057.70055555555"/>
    <n v="849.11249999999995"/>
    <n v="782.4"/>
    <n v="953.10640000000001"/>
    <n v="13.1013286315769"/>
    <n v="0.77"/>
    <n v="2.33"/>
    <n v="-255.15"/>
    <n v="-70.2"/>
    <n v="4244.9399999999996"/>
    <n v="29239245"/>
    <n v="5886983.6100000003"/>
    <n v="4578656776"/>
    <n v="730352.43"/>
    <n v="26514"/>
    <n v="15000000000000"/>
    <n v="2622574098"/>
    <n v="2332628253"/>
    <n v="848.67692490000002"/>
    <n v="0"/>
    <n v="0"/>
    <n v="0"/>
    <n v="0"/>
    <n v="0"/>
    <n v="0"/>
    <n v="0"/>
    <n v="0"/>
    <n v="0"/>
    <n v="0"/>
    <n v="312409.62"/>
    <n v="0"/>
    <n v="0"/>
    <n v="0"/>
    <n v="0"/>
    <n v="0"/>
    <n v="271803681"/>
    <n v="18142164"/>
    <n v="95.85"/>
    <n v="4456.62"/>
    <n v="166783.32"/>
    <n v="139623.48000000001"/>
    <n v="-4331.6099999999997"/>
    <n v="-22828.23"/>
    <n v="2180.52"/>
    <n v="13172.76"/>
    <n v="15353.01"/>
    <n v="1.4016"/>
    <n v="0"/>
    <n v="13841781.66"/>
    <n v="4856020832"/>
    <n v="936023.85"/>
    <n v="4870847238"/>
    <n v="0"/>
    <n v="13506453"/>
    <n v="25092477"/>
    <s v="67.5"/>
    <s v="0.5940000000000002"/>
    <n v="1.44974232E+16"/>
    <n v="5878547999999990"/>
    <n v="5214498281999990"/>
    <n v="6131722611959990"/>
    <n v="1.386546133581E+16"/>
    <n v="3065895211041000"/>
    <n v="5.0708281040729904E+16"/>
    <n v="1.185114202497E+16"/>
    <n v="1.08E+16"/>
    <n v="1.00007999999999E+16"/>
    <n v="17467.84"/>
  </r>
  <r>
    <x v="535"/>
    <s v="MA"/>
    <x v="1"/>
    <n v="3.2953999999999999"/>
    <n v="424931799.79000002"/>
    <n v="1361135.0799999998"/>
    <n v="557560897"/>
    <n v="75868630.640000015"/>
    <n v="20927502.080000002"/>
    <n v="14478268.440000001"/>
    <n v="30619550"/>
    <n v="15572143"/>
    <n v="33478897"/>
    <n v="75708448"/>
    <n v="82428777"/>
    <n v="5425526"/>
    <n v="72390980"/>
    <n v="4847676"/>
    <n v="17670428"/>
    <n v="197074001"/>
    <n v="51604119"/>
    <n v="4847676"/>
    <n v="17670428"/>
    <n v="197074001"/>
    <n v="51604119"/>
    <n v="1359902"/>
    <n v="0.1970472764"/>
    <n v="134.88"/>
    <n v="19535151809"/>
    <n v="13408998263"/>
    <n v="289617850"/>
    <n v="246233113"/>
    <n v="937"/>
    <n v="1242942495000"/>
    <n v="10.15"/>
    <n v="-0.3"/>
    <n v="1057.70055555555"/>
    <n v="849.11249999999995"/>
    <n v="782.4"/>
    <n v="953.10640000000001"/>
    <n v="13.1013286315769"/>
    <n v="0.77"/>
    <n v="2.33"/>
    <n v="-255.15"/>
    <n v="-70.2"/>
    <n v="4244.9399999999996"/>
    <n v="29239245"/>
    <n v="5886983.6100000003"/>
    <n v="4578656776"/>
    <n v="730352.43"/>
    <n v="26514"/>
    <n v="15000000000000"/>
    <n v="2622574098"/>
    <n v="2332628253"/>
    <n v="848.67692490000002"/>
    <n v="0"/>
    <n v="0"/>
    <n v="0"/>
    <n v="0"/>
    <n v="0"/>
    <n v="0"/>
    <n v="0"/>
    <n v="0"/>
    <n v="0"/>
    <n v="0"/>
    <n v="5278797.46"/>
    <n v="0"/>
    <n v="0"/>
    <n v="0"/>
    <n v="0"/>
    <n v="0"/>
    <n v="271803681"/>
    <n v="18142164"/>
    <n v="95.85"/>
    <n v="4456.62"/>
    <n v="166783.32"/>
    <n v="139623.48000000001"/>
    <n v="-4331.6099999999997"/>
    <n v="-22828.23"/>
    <n v="2180.52"/>
    <n v="13172.76"/>
    <n v="15353.01"/>
    <n v="1.4016"/>
    <n v="0"/>
    <n v="13841781.66"/>
    <n v="4856020832"/>
    <n v="936023.85"/>
    <n v="4870847238"/>
    <n v="0"/>
    <n v="13506453"/>
    <n v="25092477"/>
    <s v="67.5"/>
    <s v="0.5940000000000002"/>
    <n v="1.44974232E+16"/>
    <n v="5878547999999990"/>
    <n v="5214498281999990"/>
    <n v="6131722611959990"/>
    <n v="1.386546133581E+16"/>
    <n v="3065895211041000"/>
    <n v="5.0708281040729904E+16"/>
    <n v="1.185114202497E+16"/>
    <n v="1.08E+16"/>
    <n v="1.00007999999999E+16"/>
    <n v="430300.42"/>
  </r>
  <r>
    <x v="536"/>
    <s v="MA"/>
    <x v="2"/>
    <n v="3.2953999999999999"/>
    <n v="424931799.79000002"/>
    <n v="1361135.0799999998"/>
    <n v="557560897"/>
    <n v="75868630.640000015"/>
    <n v="20927502.080000002"/>
    <n v="14478268.440000001"/>
    <n v="30619550"/>
    <n v="15572143"/>
    <n v="33478897"/>
    <n v="75708448"/>
    <n v="82428777"/>
    <n v="5425526"/>
    <n v="72390980"/>
    <n v="4847676"/>
    <n v="17670428"/>
    <n v="197074001"/>
    <n v="51604119"/>
    <n v="4847676"/>
    <n v="17670428"/>
    <n v="197074001"/>
    <n v="51604119"/>
    <n v="1359902"/>
    <n v="0.1970472764"/>
    <n v="134.88"/>
    <n v="19535151809"/>
    <n v="13408998263"/>
    <n v="289617850"/>
    <n v="246233113"/>
    <n v="937"/>
    <n v="1242942495000"/>
    <n v="10.15"/>
    <n v="-0.3"/>
    <n v="1057.70055555555"/>
    <n v="849.11249999999995"/>
    <n v="782.4"/>
    <n v="953.10640000000001"/>
    <n v="13.1013286315769"/>
    <n v="0.77"/>
    <n v="2.33"/>
    <n v="-255.15"/>
    <n v="-70.2"/>
    <n v="4244.9399999999996"/>
    <n v="29239245"/>
    <n v="5886983.6100000003"/>
    <n v="4578656776"/>
    <n v="730352.43"/>
    <n v="26514"/>
    <n v="15000000000000"/>
    <n v="2622574098"/>
    <n v="2332628253"/>
    <n v="848.67692490000002"/>
    <n v="0"/>
    <n v="0"/>
    <n v="0"/>
    <n v="0"/>
    <n v="0"/>
    <n v="0"/>
    <n v="0"/>
    <n v="0"/>
    <n v="0"/>
    <n v="0"/>
    <n v="779429434.89999998"/>
    <n v="0"/>
    <n v="0"/>
    <n v="0"/>
    <n v="0"/>
    <n v="0"/>
    <n v="271803681"/>
    <n v="18142164"/>
    <n v="95.85"/>
    <n v="4456.62"/>
    <n v="166783.32"/>
    <n v="139623.48000000001"/>
    <n v="-4331.6099999999997"/>
    <n v="-22828.23"/>
    <n v="2180.52"/>
    <n v="13172.76"/>
    <n v="15353.01"/>
    <n v="1.4016"/>
    <n v="0"/>
    <n v="13841781.66"/>
    <n v="4856020832"/>
    <n v="936023.85"/>
    <n v="4870847238"/>
    <n v="0"/>
    <n v="13506453"/>
    <n v="25092477"/>
    <s v="67.5"/>
    <s v="0.5940000000000002"/>
    <n v="1.44974232E+16"/>
    <n v="5878547999999990"/>
    <n v="5214498281999990"/>
    <n v="6131722611959990"/>
    <n v="1.386546133581E+16"/>
    <n v="3065895211041000"/>
    <n v="5.0708281040729904E+16"/>
    <n v="1.185114202497E+16"/>
    <n v="1.08E+16"/>
    <n v="1.00007999999999E+16"/>
    <n v="41347025.850000009"/>
  </r>
  <r>
    <x v="537"/>
    <s v="MA"/>
    <x v="3"/>
    <n v="3.2953999999999999"/>
    <n v="424931799.79000002"/>
    <n v="1361135.0799999998"/>
    <n v="557560897"/>
    <n v="75868630.640000015"/>
    <n v="20927502.080000002"/>
    <n v="14478268.440000001"/>
    <n v="30619550"/>
    <n v="15572143"/>
    <n v="33478897"/>
    <n v="75708448"/>
    <n v="82428777"/>
    <n v="5425526"/>
    <n v="72390980"/>
    <n v="4847676"/>
    <n v="17670428"/>
    <n v="197074001"/>
    <n v="51604119"/>
    <n v="4847676"/>
    <n v="17670428"/>
    <n v="197074001"/>
    <n v="51604119"/>
    <n v="1359902"/>
    <n v="0.1970472764"/>
    <n v="134.88"/>
    <n v="19535151809"/>
    <n v="13408998263"/>
    <n v="289617850"/>
    <n v="246233113"/>
    <n v="937"/>
    <n v="1242942495000"/>
    <n v="10.15"/>
    <n v="-0.3"/>
    <n v="1057.70055555555"/>
    <n v="849.11249999999995"/>
    <n v="782.4"/>
    <n v="953.10640000000001"/>
    <n v="13.1013286315769"/>
    <n v="0.77"/>
    <n v="2.33"/>
    <n v="-255.15"/>
    <n v="-70.2"/>
    <n v="4244.9399999999996"/>
    <n v="29239245"/>
    <n v="5886983.6100000003"/>
    <n v="4578656776"/>
    <n v="730352.43"/>
    <n v="26514"/>
    <n v="15000000000000"/>
    <n v="2622574098"/>
    <n v="2332628253"/>
    <n v="848.67692490000002"/>
    <n v="0"/>
    <n v="0"/>
    <n v="0"/>
    <n v="0"/>
    <n v="0"/>
    <n v="0"/>
    <n v="0"/>
    <n v="0"/>
    <n v="0"/>
    <n v="0"/>
    <n v="991570322.60000002"/>
    <n v="0"/>
    <n v="0"/>
    <n v="0"/>
    <n v="0"/>
    <n v="0"/>
    <n v="271803681"/>
    <n v="18142164"/>
    <n v="95.85"/>
    <n v="4456.62"/>
    <n v="166783.32"/>
    <n v="139623.48000000001"/>
    <n v="-4331.6099999999997"/>
    <n v="-22828.23"/>
    <n v="2180.52"/>
    <n v="13172.76"/>
    <n v="15353.01"/>
    <n v="1.4016"/>
    <n v="0"/>
    <n v="13841781.66"/>
    <n v="4856020832"/>
    <n v="936023.85"/>
    <n v="4870847238"/>
    <n v="0"/>
    <n v="13506453"/>
    <n v="25092477"/>
    <s v="67.5"/>
    <s v="0.5940000000000002"/>
    <n v="1.44974232E+16"/>
    <n v="5878547999999990"/>
    <n v="5214498281999990"/>
    <n v="6131722611959990"/>
    <n v="1.386546133581E+16"/>
    <n v="3065895211041000"/>
    <n v="5.0708281040729904E+16"/>
    <n v="1.185114202497E+16"/>
    <n v="1.08E+16"/>
    <n v="1.00007999999999E+16"/>
    <n v="39357537.530000001"/>
  </r>
  <r>
    <x v="538"/>
    <s v="MA"/>
    <x v="4"/>
    <n v="3.2953999999999999"/>
    <n v="424931799.79000002"/>
    <n v="1361135.0799999998"/>
    <n v="557560897"/>
    <n v="75868630.640000015"/>
    <n v="20927502.080000002"/>
    <n v="14478268.440000001"/>
    <n v="30619550"/>
    <n v="15572143"/>
    <n v="33478897"/>
    <n v="75708448"/>
    <n v="82428777"/>
    <n v="5425526"/>
    <n v="72390980"/>
    <n v="4847676"/>
    <n v="17670428"/>
    <n v="197074001"/>
    <n v="51604119"/>
    <n v="4847676"/>
    <n v="17670428"/>
    <n v="197074001"/>
    <n v="51604119"/>
    <n v="1359902"/>
    <n v="0.1970472764"/>
    <n v="134.88"/>
    <n v="19535151809"/>
    <n v="13408998263"/>
    <n v="289617850"/>
    <n v="246233113"/>
    <n v="937"/>
    <n v="1242942495000"/>
    <n v="10.15"/>
    <n v="-0.3"/>
    <n v="1057.70055555555"/>
    <n v="849.11249999999995"/>
    <n v="782.4"/>
    <n v="953.10640000000001"/>
    <n v="13.1013286315769"/>
    <n v="0.77"/>
    <n v="2.33"/>
    <n v="-255.15"/>
    <n v="-70.2"/>
    <n v="4244.9399999999996"/>
    <n v="29239245"/>
    <n v="5886983.6100000003"/>
    <n v="4578656776"/>
    <n v="730352.43"/>
    <n v="26514"/>
    <n v="15000000000000"/>
    <n v="2622574098"/>
    <n v="2332628253"/>
    <n v="848.67692490000002"/>
    <n v="0"/>
    <n v="0"/>
    <n v="0"/>
    <n v="0"/>
    <n v="0"/>
    <n v="0"/>
    <n v="0"/>
    <n v="0"/>
    <n v="0"/>
    <n v="0"/>
    <n v="154692067.59999999"/>
    <n v="0"/>
    <n v="0"/>
    <n v="0"/>
    <n v="0"/>
    <n v="0"/>
    <n v="271803681"/>
    <n v="18142164"/>
    <n v="95.85"/>
    <n v="4456.62"/>
    <n v="166783.32"/>
    <n v="139623.48000000001"/>
    <n v="-4331.6099999999997"/>
    <n v="-22828.23"/>
    <n v="2180.52"/>
    <n v="13172.76"/>
    <n v="15353.01"/>
    <n v="1.4016"/>
    <n v="0"/>
    <n v="13841781.66"/>
    <n v="4856020832"/>
    <n v="936023.85"/>
    <n v="4870847238"/>
    <n v="0"/>
    <n v="13506453"/>
    <n v="25092477"/>
    <s v="67.5"/>
    <s v="0.5940000000000002"/>
    <n v="1.44974232E+16"/>
    <n v="5878547999999990"/>
    <n v="5214498281999990"/>
    <n v="6131722611959990"/>
    <n v="1.386546133581E+16"/>
    <n v="3065895211041000"/>
    <n v="5.0708281040729904E+16"/>
    <n v="1.185114202497E+16"/>
    <n v="1.08E+16"/>
    <n v="1.00007999999999E+16"/>
    <n v="159112403.69999999"/>
  </r>
  <r>
    <x v="539"/>
    <s v="MA"/>
    <x v="5"/>
    <n v="3.2953999999999999"/>
    <n v="424931799.79000002"/>
    <n v="1361135.0799999998"/>
    <n v="557560897"/>
    <n v="75868630.640000015"/>
    <n v="20927502.080000002"/>
    <n v="14478268.440000001"/>
    <n v="30619550"/>
    <n v="15572143"/>
    <n v="33478897"/>
    <n v="75708448"/>
    <n v="82428777"/>
    <n v="5425526"/>
    <n v="72390980"/>
    <n v="4847676"/>
    <n v="17670428"/>
    <n v="197074001"/>
    <n v="51604119"/>
    <n v="4847676"/>
    <n v="17670428"/>
    <n v="197074001"/>
    <n v="51604119"/>
    <n v="1359902"/>
    <n v="0.1970472764"/>
    <n v="134.88"/>
    <n v="19535151809"/>
    <n v="13408998263"/>
    <n v="289617850"/>
    <n v="246233113"/>
    <n v="937"/>
    <n v="1242942495000"/>
    <n v="10.15"/>
    <n v="-0.3"/>
    <n v="1057.70055555555"/>
    <n v="849.11249999999995"/>
    <n v="782.4"/>
    <n v="953.10640000000001"/>
    <n v="13.1013286315769"/>
    <n v="0.77"/>
    <n v="2.33"/>
    <n v="-255.15"/>
    <n v="-70.2"/>
    <n v="4244.9399999999996"/>
    <n v="29239245"/>
    <n v="5886983.6100000003"/>
    <n v="4578656776"/>
    <n v="730352.43"/>
    <n v="26514"/>
    <n v="15000000000000"/>
    <n v="2622574098"/>
    <n v="2332628253"/>
    <n v="848.67692490000002"/>
    <n v="0"/>
    <n v="0"/>
    <n v="0"/>
    <n v="0"/>
    <n v="0"/>
    <n v="0"/>
    <n v="0"/>
    <n v="0"/>
    <n v="0"/>
    <n v="0"/>
    <n v="165223687.59999999"/>
    <n v="0"/>
    <n v="0"/>
    <n v="0"/>
    <n v="0"/>
    <n v="0"/>
    <n v="271803681"/>
    <n v="18142164"/>
    <n v="95.85"/>
    <n v="4456.62"/>
    <n v="166783.32"/>
    <n v="139623.48000000001"/>
    <n v="-4331.6099999999997"/>
    <n v="-22828.23"/>
    <n v="2180.52"/>
    <n v="13172.76"/>
    <n v="15353.01"/>
    <n v="1.4016"/>
    <n v="0"/>
    <n v="13841781.66"/>
    <n v="4856020832"/>
    <n v="936023.85"/>
    <n v="4870847238"/>
    <n v="0"/>
    <n v="13506453"/>
    <n v="25092477"/>
    <s v="67.5"/>
    <s v="0.5940000000000002"/>
    <n v="1.44974232E+16"/>
    <n v="5878547999999990"/>
    <n v="5214498281999990"/>
    <n v="6131722611959990"/>
    <n v="1.386546133581E+16"/>
    <n v="3065895211041000"/>
    <n v="5.0708281040729904E+16"/>
    <n v="1.185114202497E+16"/>
    <n v="1.08E+16"/>
    <n v="1.00007999999999E+16"/>
    <n v="5054643.3099999996"/>
  </r>
  <r>
    <x v="540"/>
    <s v="MA"/>
    <x v="0"/>
    <n v="3.2061000000000002"/>
    <n v="384047473.42999989"/>
    <n v="1493686.52"/>
    <n v="529713714"/>
    <n v="85084286.969999984"/>
    <n v="18464369.140000004"/>
    <n v="15084758.740000002"/>
    <n v="25323018"/>
    <n v="15128140"/>
    <n v="32966284"/>
    <n v="74862448"/>
    <n v="81262764"/>
    <n v="5839377"/>
    <n v="75559891"/>
    <n v="3753508"/>
    <n v="16645024"/>
    <n v="163340005"/>
    <n v="58862587"/>
    <n v="3753508"/>
    <n v="16645024"/>
    <n v="163340005"/>
    <n v="58862587"/>
    <n v="1493686"/>
    <n v="0.73225965049999997"/>
    <n v="138.43"/>
    <n v="17658900096"/>
    <n v="13263065205"/>
    <n v="301451142"/>
    <n v="134546343"/>
    <n v="937"/>
    <n v="1221617076900"/>
    <n v="10.01"/>
    <n v="0.17"/>
    <n v="1069.28833333333"/>
    <n v="851.24649999999997"/>
    <n v="781.53095238095204"/>
    <n v="959.60839999999996"/>
    <n v="12.9099247209483"/>
    <n v="1.24"/>
    <n v="-1.94"/>
    <n v="-250.56"/>
    <n v="-71.28"/>
    <n v="4305.6899999999996"/>
    <n v="29239245"/>
    <n v="6694964.0099999998"/>
    <n v="4244624186"/>
    <n v="520538.67"/>
    <n v="24597"/>
    <n v="15100000000000"/>
    <n v="2805993981"/>
    <n v="2529281376"/>
    <n v="848.67692490000002"/>
    <n v="0"/>
    <n v="0"/>
    <n v="0"/>
    <n v="0"/>
    <n v="0"/>
    <n v="0"/>
    <n v="0"/>
    <n v="0"/>
    <n v="0"/>
    <n v="0"/>
    <n v="490213.27"/>
    <n v="0"/>
    <n v="0"/>
    <n v="0"/>
    <n v="0"/>
    <n v="0"/>
    <n v="252696564"/>
    <n v="24016041"/>
    <n v="95.85"/>
    <n v="4456.62"/>
    <n v="166783.32"/>
    <n v="139623.48000000001"/>
    <n v="-4331.6099999999997"/>
    <n v="-22828.23"/>
    <n v="2180.52"/>
    <n v="13172.76"/>
    <n v="15353.01"/>
    <n v="1.4016"/>
    <n v="0"/>
    <n v="15172122.15"/>
    <n v="4858245699"/>
    <n v="443523.87"/>
    <n v="4873922095"/>
    <n v="0"/>
    <n v="15054120"/>
    <n v="23130387"/>
    <s v="67.5"/>
    <s v="0.5940000000000002"/>
    <n v="1.44974232E+16"/>
    <n v="5885649000000000"/>
    <n v="5220778670999990"/>
    <n v="6139107714059990"/>
    <n v="1.388216102211E+16"/>
    <n v="3069587802833990"/>
    <n v="5076935455122000"/>
    <n v="1.186541564733E+16"/>
    <n v="1.08E+16"/>
    <n v="1.00007999999999E+16"/>
    <n v="12415.88"/>
  </r>
  <r>
    <x v="541"/>
    <s v="MA"/>
    <x v="1"/>
    <n v="3.2061000000000002"/>
    <n v="384047473.42999989"/>
    <n v="1493686.52"/>
    <n v="529713714"/>
    <n v="85084286.969999984"/>
    <n v="18464369.140000004"/>
    <n v="15084758.740000002"/>
    <n v="25323018"/>
    <n v="15128140"/>
    <n v="32966284"/>
    <n v="74862448"/>
    <n v="81262764"/>
    <n v="5839377"/>
    <n v="75559891"/>
    <n v="3753508"/>
    <n v="16645024"/>
    <n v="163340005"/>
    <n v="58862587"/>
    <n v="3753508"/>
    <n v="16645024"/>
    <n v="163340005"/>
    <n v="58862587"/>
    <n v="1493686"/>
    <n v="0.73225965049999997"/>
    <n v="138.43"/>
    <n v="17658900096"/>
    <n v="13263065205"/>
    <n v="301451142"/>
    <n v="134546343"/>
    <n v="937"/>
    <n v="1221617076900"/>
    <n v="10.01"/>
    <n v="0.17"/>
    <n v="1069.28833333333"/>
    <n v="851.24649999999997"/>
    <n v="781.53095238095204"/>
    <n v="959.60839999999996"/>
    <n v="12.9099247209483"/>
    <n v="1.24"/>
    <n v="-1.94"/>
    <n v="-250.56"/>
    <n v="-71.28"/>
    <n v="4305.6899999999996"/>
    <n v="29239245"/>
    <n v="6694964.0099999998"/>
    <n v="4244624186"/>
    <n v="520538.67"/>
    <n v="24597"/>
    <n v="15100000000000"/>
    <n v="2805993981"/>
    <n v="2529281376"/>
    <n v="848.67692490000002"/>
    <n v="0"/>
    <n v="0"/>
    <n v="0"/>
    <n v="0"/>
    <n v="0"/>
    <n v="0"/>
    <n v="0"/>
    <n v="0"/>
    <n v="0"/>
    <n v="0"/>
    <n v="6881574.2000000002"/>
    <n v="0"/>
    <n v="0"/>
    <n v="0"/>
    <n v="0"/>
    <n v="0"/>
    <n v="252696564"/>
    <n v="24016041"/>
    <n v="95.85"/>
    <n v="4456.62"/>
    <n v="166783.32"/>
    <n v="139623.48000000001"/>
    <n v="-4331.6099999999997"/>
    <n v="-22828.23"/>
    <n v="2180.52"/>
    <n v="13172.76"/>
    <n v="15353.01"/>
    <n v="1.4016"/>
    <n v="0"/>
    <n v="15172122.15"/>
    <n v="4858245699"/>
    <n v="443523.87"/>
    <n v="4873922095"/>
    <n v="0"/>
    <n v="15054120"/>
    <n v="23130387"/>
    <s v="67.5"/>
    <s v="0.5940000000000002"/>
    <n v="1.44974232E+16"/>
    <n v="5885649000000000"/>
    <n v="5220778670999990"/>
    <n v="6139107714059990"/>
    <n v="1.388216102211E+16"/>
    <n v="3069587802833990"/>
    <n v="5076935455122000"/>
    <n v="1.186541564733E+16"/>
    <n v="1.08E+16"/>
    <n v="1.00007999999999E+16"/>
    <n v="464177.72"/>
  </r>
  <r>
    <x v="542"/>
    <s v="MA"/>
    <x v="2"/>
    <n v="3.2061000000000002"/>
    <n v="384047473.42999989"/>
    <n v="1493686.52"/>
    <n v="529713714"/>
    <n v="85084286.969999984"/>
    <n v="18464369.140000004"/>
    <n v="15084758.740000002"/>
    <n v="25323018"/>
    <n v="15128140"/>
    <n v="32966284"/>
    <n v="74862448"/>
    <n v="81262764"/>
    <n v="5839377"/>
    <n v="75559891"/>
    <n v="3753508"/>
    <n v="16645024"/>
    <n v="163340005"/>
    <n v="58862587"/>
    <n v="3753508"/>
    <n v="16645024"/>
    <n v="163340005"/>
    <n v="58862587"/>
    <n v="1493686"/>
    <n v="0.73225965049999997"/>
    <n v="138.43"/>
    <n v="17658900096"/>
    <n v="13263065205"/>
    <n v="301451142"/>
    <n v="134546343"/>
    <n v="937"/>
    <n v="1221617076900"/>
    <n v="10.01"/>
    <n v="0.17"/>
    <n v="1069.28833333333"/>
    <n v="851.24649999999997"/>
    <n v="781.53095238095204"/>
    <n v="959.60839999999996"/>
    <n v="12.9099247209483"/>
    <n v="1.24"/>
    <n v="-1.94"/>
    <n v="-250.56"/>
    <n v="-71.28"/>
    <n v="4305.6899999999996"/>
    <n v="29239245"/>
    <n v="6694964.0099999998"/>
    <n v="4244624186"/>
    <n v="520538.67"/>
    <n v="24597"/>
    <n v="15100000000000"/>
    <n v="2805993981"/>
    <n v="2529281376"/>
    <n v="848.67692490000002"/>
    <n v="0"/>
    <n v="0"/>
    <n v="0"/>
    <n v="0"/>
    <n v="0"/>
    <n v="0"/>
    <n v="0"/>
    <n v="0"/>
    <n v="0"/>
    <n v="0"/>
    <n v="864283748.79999995"/>
    <n v="0"/>
    <n v="0"/>
    <n v="0"/>
    <n v="0"/>
    <n v="0"/>
    <n v="252696564"/>
    <n v="24016041"/>
    <n v="95.85"/>
    <n v="4456.62"/>
    <n v="166783.32"/>
    <n v="139623.48000000001"/>
    <n v="-4331.6099999999997"/>
    <n v="-22828.23"/>
    <n v="2180.52"/>
    <n v="13172.76"/>
    <n v="15353.01"/>
    <n v="1.4016"/>
    <n v="0"/>
    <n v="15172122.15"/>
    <n v="4858245699"/>
    <n v="443523.87"/>
    <n v="4873922095"/>
    <n v="0"/>
    <n v="15054120"/>
    <n v="23130387"/>
    <s v="67.5"/>
    <s v="0.5940000000000002"/>
    <n v="1.44974232E+16"/>
    <n v="5885649000000000"/>
    <n v="5220778670999990"/>
    <n v="6139107714059990"/>
    <n v="1.388216102211E+16"/>
    <n v="3069587802833990"/>
    <n v="5076935455122000"/>
    <n v="1.186541564733E+16"/>
    <n v="1.08E+16"/>
    <n v="1.00007999999999E+16"/>
    <n v="30260347.469999999"/>
  </r>
  <r>
    <x v="543"/>
    <s v="MA"/>
    <x v="3"/>
    <n v="3.2061000000000002"/>
    <n v="384047473.42999989"/>
    <n v="1493686.52"/>
    <n v="529713714"/>
    <n v="85084286.969999984"/>
    <n v="18464369.140000004"/>
    <n v="15084758.740000002"/>
    <n v="25323018"/>
    <n v="15128140"/>
    <n v="32966284"/>
    <n v="74862448"/>
    <n v="81262764"/>
    <n v="5839377"/>
    <n v="75559891"/>
    <n v="3753508"/>
    <n v="16645024"/>
    <n v="163340005"/>
    <n v="58862587"/>
    <n v="3753508"/>
    <n v="16645024"/>
    <n v="163340005"/>
    <n v="58862587"/>
    <n v="1493686"/>
    <n v="0.73225965049999997"/>
    <n v="138.43"/>
    <n v="17658900096"/>
    <n v="13263065205"/>
    <n v="301451142"/>
    <n v="134546343"/>
    <n v="937"/>
    <n v="1221617076900"/>
    <n v="10.01"/>
    <n v="0.17"/>
    <n v="1069.28833333333"/>
    <n v="851.24649999999997"/>
    <n v="781.53095238095204"/>
    <n v="959.60839999999996"/>
    <n v="12.9099247209483"/>
    <n v="1.24"/>
    <n v="-1.94"/>
    <n v="-250.56"/>
    <n v="-71.28"/>
    <n v="4305.6899999999996"/>
    <n v="29239245"/>
    <n v="6694964.0099999998"/>
    <n v="4244624186"/>
    <n v="520538.67"/>
    <n v="24597"/>
    <n v="15100000000000"/>
    <n v="2805993981"/>
    <n v="2529281376"/>
    <n v="848.67692490000002"/>
    <n v="0"/>
    <n v="0"/>
    <n v="0"/>
    <n v="0"/>
    <n v="0"/>
    <n v="0"/>
    <n v="0"/>
    <n v="0"/>
    <n v="0"/>
    <n v="0"/>
    <n v="971971848.10000002"/>
    <n v="0"/>
    <n v="0"/>
    <n v="0"/>
    <n v="0"/>
    <n v="0"/>
    <n v="252696564"/>
    <n v="24016041"/>
    <n v="95.85"/>
    <n v="4456.62"/>
    <n v="166783.32"/>
    <n v="139623.48000000001"/>
    <n v="-4331.6099999999997"/>
    <n v="-22828.23"/>
    <n v="2180.52"/>
    <n v="13172.76"/>
    <n v="15353.01"/>
    <n v="1.4016"/>
    <n v="0"/>
    <n v="15172122.15"/>
    <n v="4858245699"/>
    <n v="443523.87"/>
    <n v="4873922095"/>
    <n v="0"/>
    <n v="15054120"/>
    <n v="23130387"/>
    <s v="67.5"/>
    <s v="0.5940000000000002"/>
    <n v="1.44974232E+16"/>
    <n v="5885649000000000"/>
    <n v="5220778670999990"/>
    <n v="6139107714059990"/>
    <n v="1.388216102211E+16"/>
    <n v="3069587802833990"/>
    <n v="5076935455122000"/>
    <n v="1.186541564733E+16"/>
    <n v="1.08E+16"/>
    <n v="1.00007999999999E+16"/>
    <n v="42025381.25"/>
  </r>
  <r>
    <x v="544"/>
    <s v="MA"/>
    <x v="4"/>
    <n v="3.2061000000000002"/>
    <n v="384047473.42999989"/>
    <n v="1493686.52"/>
    <n v="529713714"/>
    <n v="85084286.969999984"/>
    <n v="18464369.140000004"/>
    <n v="15084758.740000002"/>
    <n v="25323018"/>
    <n v="15128140"/>
    <n v="32966284"/>
    <n v="74862448"/>
    <n v="81262764"/>
    <n v="5839377"/>
    <n v="75559891"/>
    <n v="3753508"/>
    <n v="16645024"/>
    <n v="163340005"/>
    <n v="58862587"/>
    <n v="3753508"/>
    <n v="16645024"/>
    <n v="163340005"/>
    <n v="58862587"/>
    <n v="1493686"/>
    <n v="0.73225965049999997"/>
    <n v="138.43"/>
    <n v="17658900096"/>
    <n v="13263065205"/>
    <n v="301451142"/>
    <n v="134546343"/>
    <n v="937"/>
    <n v="1221617076900"/>
    <n v="10.01"/>
    <n v="0.17"/>
    <n v="1069.28833333333"/>
    <n v="851.24649999999997"/>
    <n v="781.53095238095204"/>
    <n v="959.60839999999996"/>
    <n v="12.9099247209483"/>
    <n v="1.24"/>
    <n v="-1.94"/>
    <n v="-250.56"/>
    <n v="-71.28"/>
    <n v="4305.6899999999996"/>
    <n v="29239245"/>
    <n v="6694964.0099999998"/>
    <n v="4244624186"/>
    <n v="520538.67"/>
    <n v="24597"/>
    <n v="15100000000000"/>
    <n v="2805993981"/>
    <n v="2529281376"/>
    <n v="848.67692490000002"/>
    <n v="0"/>
    <n v="0"/>
    <n v="0"/>
    <n v="0"/>
    <n v="0"/>
    <n v="0"/>
    <n v="0"/>
    <n v="0"/>
    <n v="0"/>
    <n v="0"/>
    <n v="153959901"/>
    <n v="0"/>
    <n v="0"/>
    <n v="0"/>
    <n v="0"/>
    <n v="0"/>
    <n v="252696564"/>
    <n v="24016041"/>
    <n v="95.85"/>
    <n v="4456.62"/>
    <n v="166783.32"/>
    <n v="139623.48000000001"/>
    <n v="-4331.6099999999997"/>
    <n v="-22828.23"/>
    <n v="2180.52"/>
    <n v="13172.76"/>
    <n v="15353.01"/>
    <n v="1.4016"/>
    <n v="0"/>
    <n v="15172122.15"/>
    <n v="4858245699"/>
    <n v="443523.87"/>
    <n v="4873922095"/>
    <n v="0"/>
    <n v="15054120"/>
    <n v="23130387"/>
    <s v="67.5"/>
    <s v="0.5940000000000002"/>
    <n v="1.44974232E+16"/>
    <n v="5885649000000000"/>
    <n v="5220778670999990"/>
    <n v="6139107714059990"/>
    <n v="1.388216102211E+16"/>
    <n v="3069587802833990"/>
    <n v="5076935455122000"/>
    <n v="1.186541564733E+16"/>
    <n v="1.08E+16"/>
    <n v="1.00007999999999E+16"/>
    <n v="172662510.30000001"/>
  </r>
  <r>
    <x v="545"/>
    <s v="MA"/>
    <x v="5"/>
    <n v="3.2061000000000002"/>
    <n v="384047473.42999989"/>
    <n v="1493686.52"/>
    <n v="529713714"/>
    <n v="85084286.969999984"/>
    <n v="18464369.140000004"/>
    <n v="15084758.740000002"/>
    <n v="25323018"/>
    <n v="15128140"/>
    <n v="32966284"/>
    <n v="74862448"/>
    <n v="81262764"/>
    <n v="5839377"/>
    <n v="75559891"/>
    <n v="3753508"/>
    <n v="16645024"/>
    <n v="163340005"/>
    <n v="58862587"/>
    <n v="3753508"/>
    <n v="16645024"/>
    <n v="163340005"/>
    <n v="58862587"/>
    <n v="1493686"/>
    <n v="0.73225965049999997"/>
    <n v="138.43"/>
    <n v="17658900096"/>
    <n v="13263065205"/>
    <n v="301451142"/>
    <n v="134546343"/>
    <n v="937"/>
    <n v="1221617076900"/>
    <n v="10.01"/>
    <n v="0.17"/>
    <n v="1069.28833333333"/>
    <n v="851.24649999999997"/>
    <n v="781.53095238095204"/>
    <n v="959.60839999999996"/>
    <n v="12.9099247209483"/>
    <n v="1.24"/>
    <n v="-1.94"/>
    <n v="-250.56"/>
    <n v="-71.28"/>
    <n v="4305.6899999999996"/>
    <n v="29239245"/>
    <n v="6694964.0099999998"/>
    <n v="4244624186"/>
    <n v="520538.67"/>
    <n v="24597"/>
    <n v="15100000000000"/>
    <n v="2805993981"/>
    <n v="2529281376"/>
    <n v="848.67692490000002"/>
    <n v="0"/>
    <n v="0"/>
    <n v="0"/>
    <n v="0"/>
    <n v="0"/>
    <n v="0"/>
    <n v="0"/>
    <n v="0"/>
    <n v="0"/>
    <n v="0"/>
    <n v="140988106.09999999"/>
    <n v="0"/>
    <n v="0"/>
    <n v="0"/>
    <n v="0"/>
    <n v="0"/>
    <n v="252696564"/>
    <n v="24016041"/>
    <n v="95.85"/>
    <n v="4456.62"/>
    <n v="166783.32"/>
    <n v="139623.48000000001"/>
    <n v="-4331.6099999999997"/>
    <n v="-22828.23"/>
    <n v="2180.52"/>
    <n v="13172.76"/>
    <n v="15353.01"/>
    <n v="1.4016"/>
    <n v="0"/>
    <n v="15172122.15"/>
    <n v="4858245699"/>
    <n v="443523.87"/>
    <n v="4873922095"/>
    <n v="0"/>
    <n v="15054120"/>
    <n v="23130387"/>
    <s v="67.5"/>
    <s v="0.5940000000000002"/>
    <n v="1.44974232E+16"/>
    <n v="5885649000000000"/>
    <n v="5220778670999990"/>
    <n v="6139107714059990"/>
    <n v="1.388216102211E+16"/>
    <n v="3069587802833990"/>
    <n v="5076935455122000"/>
    <n v="1.186541564733E+16"/>
    <n v="1.08E+16"/>
    <n v="1.00007999999999E+16"/>
    <n v="5660400.7599999998"/>
  </r>
  <r>
    <x v="546"/>
    <s v="MA"/>
    <x v="0"/>
    <n v="3.1509"/>
    <n v="383270145.51000005"/>
    <n v="2464283.21"/>
    <n v="529200221"/>
    <n v="85239372.719999999"/>
    <n v="19642541.260000002"/>
    <n v="15130631.620000005"/>
    <n v="23200936"/>
    <n v="11005311"/>
    <n v="32892323"/>
    <n v="77667139"/>
    <n v="83463319"/>
    <n v="6370854"/>
    <n v="82166693"/>
    <n v="3450443"/>
    <n v="19950752"/>
    <n v="153511027"/>
    <n v="56258077"/>
    <n v="3450443"/>
    <n v="19950752"/>
    <n v="153511027"/>
    <n v="56258077"/>
    <n v="2464283"/>
    <n v="1.7659456461"/>
    <n v="140.13999999999999"/>
    <n v="19336799997"/>
    <n v="14789290641"/>
    <n v="313795402"/>
    <n v="195817635"/>
    <n v="937"/>
    <n v="1203149108700"/>
    <n v="9.15"/>
    <n v="-0.03"/>
    <n v="1068.3216666666599"/>
    <n v="850.73299999999995"/>
    <n v="781.56476190476099"/>
    <n v="960.12480000000005"/>
    <n v="12.677880878585199"/>
    <n v="1.19"/>
    <n v="-20.05"/>
    <n v="-242.19"/>
    <n v="-65.88"/>
    <n v="4426.92"/>
    <n v="29239245"/>
    <n v="5995433.9699999997"/>
    <n v="3824378213"/>
    <n v="587187.09"/>
    <n v="40986"/>
    <n v="15000000000000"/>
    <n v="2876764680"/>
    <n v="2657774808"/>
    <n v="848.67692490000002"/>
    <n v="0"/>
    <n v="0"/>
    <n v="0"/>
    <n v="0"/>
    <n v="0"/>
    <n v="0"/>
    <n v="0"/>
    <n v="0"/>
    <n v="0"/>
    <n v="0"/>
    <n v="99377.69"/>
    <n v="0"/>
    <n v="0"/>
    <n v="0"/>
    <n v="0"/>
    <n v="52812"/>
    <n v="209728953"/>
    <n v="9208107"/>
    <n v="102.06"/>
    <n v="-2950.02"/>
    <n v="169892.91"/>
    <n v="148108.23000000001"/>
    <n v="-4088.61"/>
    <n v="-17696.07"/>
    <n v="2036.61"/>
    <n v="9398.43"/>
    <n v="11435.04"/>
    <n v="1.4016"/>
    <n v="0"/>
    <n v="26087890.050000001"/>
    <n v="4812045808"/>
    <n v="169513.29"/>
    <n v="4838599644"/>
    <n v="0"/>
    <n v="14302251"/>
    <n v="22704057"/>
    <s v="67.5"/>
    <s v="0.5940000000000002"/>
    <n v="1.44974232E+16"/>
    <n v="5.8658039999999904E+16"/>
    <n v="5203176534000000"/>
    <n v="6118409385540000"/>
    <n v="1.38353565771899E+16"/>
    <n v="3059238524148000"/>
    <n v="5.059818296955E+16"/>
    <n v="1.182541076658E+16"/>
    <n v="1.08E+16"/>
    <n v="1.00007999999999E+16"/>
    <n v="14019.57"/>
  </r>
  <r>
    <x v="547"/>
    <s v="MA"/>
    <x v="1"/>
    <n v="3.1509"/>
    <n v="383270145.51000005"/>
    <n v="2464283.21"/>
    <n v="529200221"/>
    <n v="85239372.719999999"/>
    <n v="19642541.260000002"/>
    <n v="15130631.620000005"/>
    <n v="23200936"/>
    <n v="11005311"/>
    <n v="32892323"/>
    <n v="77667139"/>
    <n v="83463319"/>
    <n v="6370854"/>
    <n v="82166693"/>
    <n v="3450443"/>
    <n v="19950752"/>
    <n v="153511027"/>
    <n v="56258077"/>
    <n v="3450443"/>
    <n v="19950752"/>
    <n v="153511027"/>
    <n v="56258077"/>
    <n v="2464283"/>
    <n v="1.7659456461"/>
    <n v="140.13999999999999"/>
    <n v="19336799997"/>
    <n v="14789290641"/>
    <n v="313795402"/>
    <n v="195817635"/>
    <n v="937"/>
    <n v="1203149108700"/>
    <n v="9.15"/>
    <n v="-0.03"/>
    <n v="1068.3216666666599"/>
    <n v="850.73299999999995"/>
    <n v="781.56476190476099"/>
    <n v="960.12480000000005"/>
    <n v="12.677880878585199"/>
    <n v="1.19"/>
    <n v="-20.05"/>
    <n v="-242.19"/>
    <n v="-65.88"/>
    <n v="4426.92"/>
    <n v="29239245"/>
    <n v="5995433.9699999997"/>
    <n v="3824378213"/>
    <n v="587187.09"/>
    <n v="40986"/>
    <n v="15000000000000"/>
    <n v="2876764680"/>
    <n v="2657774808"/>
    <n v="848.67692490000002"/>
    <n v="0"/>
    <n v="0"/>
    <n v="0"/>
    <n v="0"/>
    <n v="0"/>
    <n v="0"/>
    <n v="0"/>
    <n v="0"/>
    <n v="0"/>
    <n v="0"/>
    <n v="7019808.7400000002"/>
    <n v="0"/>
    <n v="0"/>
    <n v="0"/>
    <n v="0"/>
    <n v="52812"/>
    <n v="209728953"/>
    <n v="9208107"/>
    <n v="102.06"/>
    <n v="-2950.02"/>
    <n v="169892.91"/>
    <n v="148108.23000000001"/>
    <n v="-4088.61"/>
    <n v="-17696.07"/>
    <n v="2036.61"/>
    <n v="9398.43"/>
    <n v="11435.04"/>
    <n v="1.4016"/>
    <n v="0"/>
    <n v="26087890.050000001"/>
    <n v="4812045808"/>
    <n v="169513.29"/>
    <n v="4838599644"/>
    <n v="0"/>
    <n v="14302251"/>
    <n v="22704057"/>
    <s v="67.5"/>
    <s v="0.5940000000000002"/>
    <n v="1.44974232E+16"/>
    <n v="5.8658039999999904E+16"/>
    <n v="5203176534000000"/>
    <n v="6118409385540000"/>
    <n v="1.38353565771899E+16"/>
    <n v="3059238524148000"/>
    <n v="5.059818296955E+16"/>
    <n v="1.182541076658E+16"/>
    <n v="1.08E+16"/>
    <n v="1.00007999999999E+16"/>
    <n v="435493.78"/>
  </r>
  <r>
    <x v="548"/>
    <s v="MA"/>
    <x v="2"/>
    <n v="3.1509"/>
    <n v="383270145.51000005"/>
    <n v="2464283.21"/>
    <n v="529200221"/>
    <n v="85239372.719999999"/>
    <n v="19642541.260000002"/>
    <n v="15130631.620000005"/>
    <n v="23200936"/>
    <n v="11005311"/>
    <n v="32892323"/>
    <n v="77667139"/>
    <n v="83463319"/>
    <n v="6370854"/>
    <n v="82166693"/>
    <n v="3450443"/>
    <n v="19950752"/>
    <n v="153511027"/>
    <n v="56258077"/>
    <n v="3450443"/>
    <n v="19950752"/>
    <n v="153511027"/>
    <n v="56258077"/>
    <n v="2464283"/>
    <n v="1.7659456461"/>
    <n v="140.13999999999999"/>
    <n v="19336799997"/>
    <n v="14789290641"/>
    <n v="313795402"/>
    <n v="195817635"/>
    <n v="937"/>
    <n v="1203149108700"/>
    <n v="9.15"/>
    <n v="-0.03"/>
    <n v="1068.3216666666599"/>
    <n v="850.73299999999995"/>
    <n v="781.56476190476099"/>
    <n v="960.12480000000005"/>
    <n v="12.677880878585199"/>
    <n v="1.19"/>
    <n v="-20.05"/>
    <n v="-242.19"/>
    <n v="-65.88"/>
    <n v="4426.92"/>
    <n v="29239245"/>
    <n v="5995433.9699999997"/>
    <n v="3824378213"/>
    <n v="587187.09"/>
    <n v="40986"/>
    <n v="15000000000000"/>
    <n v="2876764680"/>
    <n v="2657774808"/>
    <n v="848.67692490000002"/>
    <n v="0"/>
    <n v="0"/>
    <n v="0"/>
    <n v="0"/>
    <n v="0"/>
    <n v="0"/>
    <n v="0"/>
    <n v="0"/>
    <n v="0"/>
    <n v="0"/>
    <n v="700796728.5"/>
    <n v="0"/>
    <n v="0"/>
    <n v="0"/>
    <n v="0"/>
    <n v="52812"/>
    <n v="209728953"/>
    <n v="9208107"/>
    <n v="102.06"/>
    <n v="-2950.02"/>
    <n v="169892.91"/>
    <n v="148108.23000000001"/>
    <n v="-4088.61"/>
    <n v="-17696.07"/>
    <n v="2036.61"/>
    <n v="9398.43"/>
    <n v="11435.04"/>
    <n v="1.4016"/>
    <n v="0"/>
    <n v="26087890.050000001"/>
    <n v="4812045808"/>
    <n v="169513.29"/>
    <n v="4838599644"/>
    <n v="0"/>
    <n v="14302251"/>
    <n v="22704057"/>
    <s v="67.5"/>
    <s v="0.5940000000000002"/>
    <n v="1.44974232E+16"/>
    <n v="5.8658039999999904E+16"/>
    <n v="5203176534000000"/>
    <n v="6118409385540000"/>
    <n v="1.38353565771899E+16"/>
    <n v="3059238524148000"/>
    <n v="5.059818296955E+16"/>
    <n v="1.182541076658E+16"/>
    <n v="1.08E+16"/>
    <n v="1.00007999999999E+16"/>
    <n v="34805543.420000002"/>
  </r>
  <r>
    <x v="549"/>
    <s v="MA"/>
    <x v="3"/>
    <n v="3.1509"/>
    <n v="383270145.51000005"/>
    <n v="2464283.21"/>
    <n v="529200221"/>
    <n v="85239372.719999999"/>
    <n v="19642541.260000002"/>
    <n v="15130631.620000005"/>
    <n v="23200936"/>
    <n v="11005311"/>
    <n v="32892323"/>
    <n v="77667139"/>
    <n v="83463319"/>
    <n v="6370854"/>
    <n v="82166693"/>
    <n v="3450443"/>
    <n v="19950752"/>
    <n v="153511027"/>
    <n v="56258077"/>
    <n v="3450443"/>
    <n v="19950752"/>
    <n v="153511027"/>
    <n v="56258077"/>
    <n v="2464283"/>
    <n v="1.7659456461"/>
    <n v="140.13999999999999"/>
    <n v="19336799997"/>
    <n v="14789290641"/>
    <n v="313795402"/>
    <n v="195817635"/>
    <n v="937"/>
    <n v="1203149108700"/>
    <n v="9.15"/>
    <n v="-0.03"/>
    <n v="1068.3216666666599"/>
    <n v="850.73299999999995"/>
    <n v="781.56476190476099"/>
    <n v="960.12480000000005"/>
    <n v="12.677880878585199"/>
    <n v="1.19"/>
    <n v="-20.05"/>
    <n v="-242.19"/>
    <n v="-65.88"/>
    <n v="4426.92"/>
    <n v="29239245"/>
    <n v="5995433.9699999997"/>
    <n v="3824378213"/>
    <n v="587187.09"/>
    <n v="40986"/>
    <n v="15000000000000"/>
    <n v="2876764680"/>
    <n v="2657774808"/>
    <n v="848.67692490000002"/>
    <n v="0"/>
    <n v="0"/>
    <n v="0"/>
    <n v="0"/>
    <n v="0"/>
    <n v="0"/>
    <n v="0"/>
    <n v="0"/>
    <n v="0"/>
    <n v="0"/>
    <n v="826611064.5"/>
    <n v="0"/>
    <n v="0"/>
    <n v="0"/>
    <n v="0"/>
    <n v="52812"/>
    <n v="209728953"/>
    <n v="9208107"/>
    <n v="102.06"/>
    <n v="-2950.02"/>
    <n v="169892.91"/>
    <n v="148108.23000000001"/>
    <n v="-4088.61"/>
    <n v="-17696.07"/>
    <n v="2036.61"/>
    <n v="9398.43"/>
    <n v="11435.04"/>
    <n v="1.4016"/>
    <n v="0"/>
    <n v="26087890.050000001"/>
    <n v="4812045808"/>
    <n v="169513.29"/>
    <n v="4838599644"/>
    <n v="0"/>
    <n v="14302251"/>
    <n v="22704057"/>
    <s v="67.5"/>
    <s v="0.5940000000000002"/>
    <n v="1.44974232E+16"/>
    <n v="5.8658039999999904E+16"/>
    <n v="5203176534000000"/>
    <n v="6118409385540000"/>
    <n v="1.38353565771899E+16"/>
    <n v="3059238524148000"/>
    <n v="5.059818296955E+16"/>
    <n v="1.182541076658E+16"/>
    <n v="1.08E+16"/>
    <n v="1.00007999999999E+16"/>
    <n v="39214083.789999999"/>
  </r>
  <r>
    <x v="550"/>
    <s v="MA"/>
    <x v="4"/>
    <n v="3.1509"/>
    <n v="383270145.51000005"/>
    <n v="2464283.21"/>
    <n v="529200221"/>
    <n v="85239372.719999999"/>
    <n v="19642541.260000002"/>
    <n v="15130631.620000005"/>
    <n v="23200936"/>
    <n v="11005311"/>
    <n v="32892323"/>
    <n v="77667139"/>
    <n v="83463319"/>
    <n v="6370854"/>
    <n v="82166693"/>
    <n v="3450443"/>
    <n v="19950752"/>
    <n v="153511027"/>
    <n v="56258077"/>
    <n v="3450443"/>
    <n v="19950752"/>
    <n v="153511027"/>
    <n v="56258077"/>
    <n v="2464283"/>
    <n v="1.7659456461"/>
    <n v="140.13999999999999"/>
    <n v="19336799997"/>
    <n v="14789290641"/>
    <n v="313795402"/>
    <n v="195817635"/>
    <n v="937"/>
    <n v="1203149108700"/>
    <n v="9.15"/>
    <n v="-0.03"/>
    <n v="1068.3216666666599"/>
    <n v="850.73299999999995"/>
    <n v="781.56476190476099"/>
    <n v="960.12480000000005"/>
    <n v="12.677880878585199"/>
    <n v="1.19"/>
    <n v="-20.05"/>
    <n v="-242.19"/>
    <n v="-65.88"/>
    <n v="4426.92"/>
    <n v="29239245"/>
    <n v="5995433.9699999997"/>
    <n v="3824378213"/>
    <n v="587187.09"/>
    <n v="40986"/>
    <n v="15000000000000"/>
    <n v="2876764680"/>
    <n v="2657774808"/>
    <n v="848.67692490000002"/>
    <n v="0"/>
    <n v="0"/>
    <n v="0"/>
    <n v="0"/>
    <n v="0"/>
    <n v="0"/>
    <n v="0"/>
    <n v="0"/>
    <n v="0"/>
    <n v="0"/>
    <n v="134020553.90000001"/>
    <n v="0"/>
    <n v="0"/>
    <n v="0"/>
    <n v="0"/>
    <n v="52812"/>
    <n v="209728953"/>
    <n v="9208107"/>
    <n v="102.06"/>
    <n v="-2950.02"/>
    <n v="169892.91"/>
    <n v="148108.23000000001"/>
    <n v="-4088.61"/>
    <n v="-17696.07"/>
    <n v="2036.61"/>
    <n v="9398.43"/>
    <n v="11435.04"/>
    <n v="1.4016"/>
    <n v="0"/>
    <n v="26087890.050000001"/>
    <n v="4812045808"/>
    <n v="169513.29"/>
    <n v="4838599644"/>
    <n v="0"/>
    <n v="14302251"/>
    <n v="22704057"/>
    <s v="67.5"/>
    <s v="0.5940000000000002"/>
    <n v="1.44974232E+16"/>
    <n v="5.8658039999999904E+16"/>
    <n v="5203176534000000"/>
    <n v="6118409385540000"/>
    <n v="1.38353565771899E+16"/>
    <n v="3059238524148000"/>
    <n v="5.059818296955E+16"/>
    <n v="1.182541076658E+16"/>
    <n v="1.08E+16"/>
    <n v="1.00007999999999E+16"/>
    <n v="156720143"/>
  </r>
  <r>
    <x v="551"/>
    <s v="MA"/>
    <x v="5"/>
    <n v="3.1509"/>
    <n v="383270145.51000005"/>
    <n v="2464283.21"/>
    <n v="529200221"/>
    <n v="85239372.719999999"/>
    <n v="19642541.260000002"/>
    <n v="15130631.620000005"/>
    <n v="23200936"/>
    <n v="11005311"/>
    <n v="32892323"/>
    <n v="77667139"/>
    <n v="83463319"/>
    <n v="6370854"/>
    <n v="82166693"/>
    <n v="3450443"/>
    <n v="19950752"/>
    <n v="153511027"/>
    <n v="56258077"/>
    <n v="3450443"/>
    <n v="19950752"/>
    <n v="153511027"/>
    <n v="56258077"/>
    <n v="2464283"/>
    <n v="1.7659456461"/>
    <n v="140.13999999999999"/>
    <n v="19336799997"/>
    <n v="14789290641"/>
    <n v="313795402"/>
    <n v="195817635"/>
    <n v="937"/>
    <n v="1203149108700"/>
    <n v="9.15"/>
    <n v="-0.03"/>
    <n v="1068.3216666666599"/>
    <n v="850.73299999999995"/>
    <n v="781.56476190476099"/>
    <n v="960.12480000000005"/>
    <n v="12.677880878585199"/>
    <n v="1.19"/>
    <n v="-20.05"/>
    <n v="-242.19"/>
    <n v="-65.88"/>
    <n v="4426.92"/>
    <n v="29239245"/>
    <n v="5995433.9699999997"/>
    <n v="3824378213"/>
    <n v="587187.09"/>
    <n v="40986"/>
    <n v="15000000000000"/>
    <n v="2876764680"/>
    <n v="2657774808"/>
    <n v="848.67692490000002"/>
    <n v="0"/>
    <n v="0"/>
    <n v="0"/>
    <n v="0"/>
    <n v="0"/>
    <n v="0"/>
    <n v="0"/>
    <n v="0"/>
    <n v="0"/>
    <n v="0"/>
    <n v="120059779.40000001"/>
    <n v="0"/>
    <n v="0"/>
    <n v="0"/>
    <n v="0"/>
    <n v="52812"/>
    <n v="209728953"/>
    <n v="9208107"/>
    <n v="102.06"/>
    <n v="-2950.02"/>
    <n v="169892.91"/>
    <n v="148108.23000000001"/>
    <n v="-4088.61"/>
    <n v="-17696.07"/>
    <n v="2036.61"/>
    <n v="9398.43"/>
    <n v="11435.04"/>
    <n v="1.4016"/>
    <n v="0"/>
    <n v="26087890.050000001"/>
    <n v="4812045808"/>
    <n v="169513.29"/>
    <n v="4838599644"/>
    <n v="0"/>
    <n v="14302251"/>
    <n v="22704057"/>
    <s v="67.5"/>
    <s v="0.5940000000000002"/>
    <n v="1.44974232E+16"/>
    <n v="5.8658039999999904E+16"/>
    <n v="5203176534000000"/>
    <n v="6118409385540000"/>
    <n v="1.38353565771899E+16"/>
    <n v="3059238524148000"/>
    <n v="5.059818296955E+16"/>
    <n v="1.182541076658E+16"/>
    <n v="1.08E+16"/>
    <n v="1.00007999999999E+16"/>
    <n v="5271974.41"/>
  </r>
  <r>
    <x v="552"/>
    <s v="MA"/>
    <x v="0"/>
    <n v="3.1347999999999998"/>
    <n v="403236245.42000008"/>
    <n v="1786105.38"/>
    <n v="572750678"/>
    <n v="85066114.090000018"/>
    <n v="37949194.649999999"/>
    <n v="15469198.65"/>
    <n v="14876725"/>
    <n v="17067762"/>
    <n v="33296698"/>
    <n v="78306785"/>
    <n v="85766948"/>
    <n v="6721977"/>
    <n v="84801019"/>
    <n v="3514355"/>
    <n v="17190293"/>
    <n v="183382025"/>
    <n v="60924006"/>
    <n v="3514355"/>
    <n v="17190293"/>
    <n v="183382025"/>
    <n v="60924006"/>
    <n v="1778810"/>
    <n v="0.42946523949999998"/>
    <n v="134.86000000000001"/>
    <n v="18533214138"/>
    <n v="14242528368"/>
    <n v="234847296"/>
    <n v="189564903"/>
    <n v="937"/>
    <n v="1195123691200"/>
    <n v="8.35"/>
    <n v="-0.02"/>
    <n v="1072.36055555555"/>
    <n v="852.16200000000003"/>
    <n v="783.53809523809502"/>
    <n v="963.56560000000002"/>
    <n v="12.5249194908756"/>
    <n v="1.1599999999999999"/>
    <n v="12.739000000000001"/>
    <n v="-235.71"/>
    <n v="-63.45"/>
    <n v="4725"/>
    <n v="29239245"/>
    <n v="8792629.6500000004"/>
    <n v="3717704745"/>
    <n v="911943.9"/>
    <n v="22896"/>
    <n v="14300000000000"/>
    <n v="2863947375"/>
    <n v="2579396562"/>
    <n v="848.67692490000002"/>
    <n v="0"/>
    <n v="0"/>
    <n v="0"/>
    <n v="0"/>
    <n v="0"/>
    <n v="0"/>
    <n v="0"/>
    <n v="0"/>
    <n v="0"/>
    <n v="0"/>
    <n v="244676.41"/>
    <n v="0"/>
    <n v="0"/>
    <n v="0"/>
    <n v="0"/>
    <n v="0"/>
    <n v="277658199"/>
    <n v="6892614"/>
    <n v="104.76"/>
    <n v="-2950.02"/>
    <n v="169892.91"/>
    <n v="148108.23000000001"/>
    <n v="-4088.61"/>
    <n v="-17696.07"/>
    <n v="2036.61"/>
    <n v="9398.43"/>
    <n v="11435.04"/>
    <n v="1.4016"/>
    <n v="0"/>
    <n v="21992465.25"/>
    <n v="5559633636"/>
    <n v="81492.210000000006"/>
    <n v="5581707593"/>
    <n v="0"/>
    <n v="14288400"/>
    <n v="20277594"/>
    <s v="67.5"/>
    <s v="0.5940000000000002"/>
    <n v="1.44974232E+16"/>
    <n v="5583816000000000"/>
    <n v="4953052043999990"/>
    <n v="5824288285110000"/>
    <n v="1317027027033000"/>
    <n v="2.912176347561E+16"/>
    <n v="4816585255122000"/>
    <n v="1.125694556433E+16"/>
    <n v="1.08E+16"/>
    <n v="1.00007999999999E+16"/>
    <n v="21836.95"/>
  </r>
  <r>
    <x v="553"/>
    <s v="MA"/>
    <x v="1"/>
    <n v="3.1347999999999998"/>
    <n v="403236245.42000008"/>
    <n v="1786105.38"/>
    <n v="572750678"/>
    <n v="85066114.090000018"/>
    <n v="37949194.649999999"/>
    <n v="15469198.65"/>
    <n v="14876725"/>
    <n v="17067762"/>
    <n v="33296698"/>
    <n v="78306785"/>
    <n v="85766948"/>
    <n v="6721977"/>
    <n v="84801019"/>
    <n v="3514355"/>
    <n v="17190293"/>
    <n v="183382025"/>
    <n v="60924006"/>
    <n v="3514355"/>
    <n v="17190293"/>
    <n v="183382025"/>
    <n v="60924006"/>
    <n v="1778810"/>
    <n v="0.42946523949999998"/>
    <n v="134.86000000000001"/>
    <n v="18533214138"/>
    <n v="14242528368"/>
    <n v="234847296"/>
    <n v="189564903"/>
    <n v="937"/>
    <n v="1195123691200"/>
    <n v="8.35"/>
    <n v="-0.02"/>
    <n v="1072.36055555555"/>
    <n v="852.16200000000003"/>
    <n v="783.53809523809502"/>
    <n v="963.56560000000002"/>
    <n v="12.5249194908756"/>
    <n v="1.1599999999999999"/>
    <n v="12.739000000000001"/>
    <n v="-235.71"/>
    <n v="-63.45"/>
    <n v="4725"/>
    <n v="29239245"/>
    <n v="8792629.6500000004"/>
    <n v="3717704745"/>
    <n v="911943.9"/>
    <n v="22896"/>
    <n v="14300000000000"/>
    <n v="2863947375"/>
    <n v="2579396562"/>
    <n v="848.67692490000002"/>
    <n v="0"/>
    <n v="0"/>
    <n v="0"/>
    <n v="0"/>
    <n v="0"/>
    <n v="0"/>
    <n v="0"/>
    <n v="0"/>
    <n v="0"/>
    <n v="0"/>
    <n v="6807763.1399999997"/>
    <n v="0"/>
    <n v="0"/>
    <n v="0"/>
    <n v="0"/>
    <n v="0"/>
    <n v="277658199"/>
    <n v="6892614"/>
    <n v="104.76"/>
    <n v="-2950.02"/>
    <n v="169892.91"/>
    <n v="148108.23000000001"/>
    <n v="-4088.61"/>
    <n v="-17696.07"/>
    <n v="2036.61"/>
    <n v="9398.43"/>
    <n v="11435.04"/>
    <n v="1.4016"/>
    <n v="0"/>
    <n v="21992465.25"/>
    <n v="5559633636"/>
    <n v="81492.210000000006"/>
    <n v="5581707593"/>
    <n v="0"/>
    <n v="14288400"/>
    <n v="20277594"/>
    <s v="67.5"/>
    <s v="0.5940000000000002"/>
    <n v="1.44974232E+16"/>
    <n v="5583816000000000"/>
    <n v="4953052043999990"/>
    <n v="5824288285110000"/>
    <n v="1317027027033000"/>
    <n v="2.912176347561E+16"/>
    <n v="4816585255122000"/>
    <n v="1.125694556433E+16"/>
    <n v="1.08E+16"/>
    <n v="1.00007999999999E+16"/>
    <n v="441242.93"/>
  </r>
  <r>
    <x v="554"/>
    <s v="MA"/>
    <x v="2"/>
    <n v="3.1347999999999998"/>
    <n v="403236245.42000008"/>
    <n v="1786105.38"/>
    <n v="572750678"/>
    <n v="85066114.090000018"/>
    <n v="37949194.649999999"/>
    <n v="15469198.65"/>
    <n v="14876725"/>
    <n v="17067762"/>
    <n v="33296698"/>
    <n v="78306785"/>
    <n v="85766948"/>
    <n v="6721977"/>
    <n v="84801019"/>
    <n v="3514355"/>
    <n v="17190293"/>
    <n v="183382025"/>
    <n v="60924006"/>
    <n v="3514355"/>
    <n v="17190293"/>
    <n v="183382025"/>
    <n v="60924006"/>
    <n v="1778810"/>
    <n v="0.42946523949999998"/>
    <n v="134.86000000000001"/>
    <n v="18533214138"/>
    <n v="14242528368"/>
    <n v="234847296"/>
    <n v="189564903"/>
    <n v="937"/>
    <n v="1195123691200"/>
    <n v="8.35"/>
    <n v="-0.02"/>
    <n v="1072.36055555555"/>
    <n v="852.16200000000003"/>
    <n v="783.53809523809502"/>
    <n v="963.56560000000002"/>
    <n v="12.5249194908756"/>
    <n v="1.1599999999999999"/>
    <n v="12.739000000000001"/>
    <n v="-235.71"/>
    <n v="-63.45"/>
    <n v="4725"/>
    <n v="29239245"/>
    <n v="8792629.6500000004"/>
    <n v="3717704745"/>
    <n v="911943.9"/>
    <n v="22896"/>
    <n v="14300000000000"/>
    <n v="2863947375"/>
    <n v="2579396562"/>
    <n v="848.67692490000002"/>
    <n v="0"/>
    <n v="0"/>
    <n v="0"/>
    <n v="0"/>
    <n v="0"/>
    <n v="0"/>
    <n v="0"/>
    <n v="0"/>
    <n v="0"/>
    <n v="0"/>
    <n v="569887750.29999995"/>
    <n v="0"/>
    <n v="0"/>
    <n v="0"/>
    <n v="0"/>
    <n v="0"/>
    <n v="277658199"/>
    <n v="6892614"/>
    <n v="104.76"/>
    <n v="-2950.02"/>
    <n v="169892.91"/>
    <n v="148108.23000000001"/>
    <n v="-4088.61"/>
    <n v="-17696.07"/>
    <n v="2036.61"/>
    <n v="9398.43"/>
    <n v="11435.04"/>
    <n v="1.4016"/>
    <n v="0"/>
    <n v="21992465.25"/>
    <n v="5559633636"/>
    <n v="81492.210000000006"/>
    <n v="5581707593"/>
    <n v="0"/>
    <n v="14288400"/>
    <n v="20277594"/>
    <s v="67.5"/>
    <s v="0.5940000000000002"/>
    <n v="1.44974232E+16"/>
    <n v="5583816000000000"/>
    <n v="4953052043999990"/>
    <n v="5824288285110000"/>
    <n v="1317027027033000"/>
    <n v="2.912176347561E+16"/>
    <n v="4816585255122000"/>
    <n v="1.125694556433E+16"/>
    <n v="1.08E+16"/>
    <n v="1.00007999999999E+16"/>
    <n v="30441861.359999999"/>
  </r>
  <r>
    <x v="555"/>
    <s v="MA"/>
    <x v="3"/>
    <n v="3.1347999999999998"/>
    <n v="403236245.42000008"/>
    <n v="1786105.38"/>
    <n v="572750678"/>
    <n v="85066114.090000018"/>
    <n v="37949194.649999999"/>
    <n v="15469198.65"/>
    <n v="14876725"/>
    <n v="17067762"/>
    <n v="33296698"/>
    <n v="78306785"/>
    <n v="85766948"/>
    <n v="6721977"/>
    <n v="84801019"/>
    <n v="3514355"/>
    <n v="17190293"/>
    <n v="183382025"/>
    <n v="60924006"/>
    <n v="3514355"/>
    <n v="17190293"/>
    <n v="183382025"/>
    <n v="60924006"/>
    <n v="1778810"/>
    <n v="0.42946523949999998"/>
    <n v="134.86000000000001"/>
    <n v="18533214138"/>
    <n v="14242528368"/>
    <n v="234847296"/>
    <n v="189564903"/>
    <n v="937"/>
    <n v="1195123691200"/>
    <n v="8.35"/>
    <n v="-0.02"/>
    <n v="1072.36055555555"/>
    <n v="852.16200000000003"/>
    <n v="783.53809523809502"/>
    <n v="963.56560000000002"/>
    <n v="12.5249194908756"/>
    <n v="1.1599999999999999"/>
    <n v="12.739000000000001"/>
    <n v="-235.71"/>
    <n v="-63.45"/>
    <n v="4725"/>
    <n v="29239245"/>
    <n v="8792629.6500000004"/>
    <n v="3717704745"/>
    <n v="911943.9"/>
    <n v="22896"/>
    <n v="14300000000000"/>
    <n v="2863947375"/>
    <n v="2579396562"/>
    <n v="848.67692490000002"/>
    <n v="0"/>
    <n v="0"/>
    <n v="0"/>
    <n v="0"/>
    <n v="0"/>
    <n v="0"/>
    <n v="0"/>
    <n v="0"/>
    <n v="0"/>
    <n v="0"/>
    <n v="1009720769"/>
    <n v="0"/>
    <n v="0"/>
    <n v="0"/>
    <n v="0"/>
    <n v="0"/>
    <n v="277658199"/>
    <n v="6892614"/>
    <n v="104.76"/>
    <n v="-2950.02"/>
    <n v="169892.91"/>
    <n v="148108.23000000001"/>
    <n v="-4088.61"/>
    <n v="-17696.07"/>
    <n v="2036.61"/>
    <n v="9398.43"/>
    <n v="11435.04"/>
    <n v="1.4016"/>
    <n v="0"/>
    <n v="21992465.25"/>
    <n v="5559633636"/>
    <n v="81492.210000000006"/>
    <n v="5581707593"/>
    <n v="0"/>
    <n v="14288400"/>
    <n v="20277594"/>
    <s v="67.5"/>
    <s v="0.5940000000000002"/>
    <n v="1.44974232E+16"/>
    <n v="5583816000000000"/>
    <n v="4953052043999990"/>
    <n v="5824288285110000"/>
    <n v="1317027027033000"/>
    <n v="2.912176347561E+16"/>
    <n v="4816585255122000"/>
    <n v="1.125694556433E+16"/>
    <n v="1.08E+16"/>
    <n v="1.00007999999999E+16"/>
    <n v="43720164.030000001"/>
  </r>
  <r>
    <x v="556"/>
    <s v="MA"/>
    <x v="4"/>
    <n v="3.1347999999999998"/>
    <n v="403236245.42000008"/>
    <n v="1786105.38"/>
    <n v="572750678"/>
    <n v="85066114.090000018"/>
    <n v="37949194.649999999"/>
    <n v="15469198.65"/>
    <n v="14876725"/>
    <n v="17067762"/>
    <n v="33296698"/>
    <n v="78306785"/>
    <n v="85766948"/>
    <n v="6721977"/>
    <n v="84801019"/>
    <n v="3514355"/>
    <n v="17190293"/>
    <n v="183382025"/>
    <n v="60924006"/>
    <n v="3514355"/>
    <n v="17190293"/>
    <n v="183382025"/>
    <n v="60924006"/>
    <n v="1778810"/>
    <n v="0.42946523949999998"/>
    <n v="134.86000000000001"/>
    <n v="18533214138"/>
    <n v="14242528368"/>
    <n v="234847296"/>
    <n v="189564903"/>
    <n v="937"/>
    <n v="1195123691200"/>
    <n v="8.35"/>
    <n v="-0.02"/>
    <n v="1072.36055555555"/>
    <n v="852.16200000000003"/>
    <n v="783.53809523809502"/>
    <n v="963.56560000000002"/>
    <n v="12.5249194908756"/>
    <n v="1.1599999999999999"/>
    <n v="12.739000000000001"/>
    <n v="-235.71"/>
    <n v="-63.45"/>
    <n v="4725"/>
    <n v="29239245"/>
    <n v="8792629.6500000004"/>
    <n v="3717704745"/>
    <n v="911943.9"/>
    <n v="22896"/>
    <n v="14300000000000"/>
    <n v="2863947375"/>
    <n v="2579396562"/>
    <n v="848.67692490000002"/>
    <n v="0"/>
    <n v="0"/>
    <n v="0"/>
    <n v="0"/>
    <n v="0"/>
    <n v="0"/>
    <n v="0"/>
    <n v="0"/>
    <n v="0"/>
    <n v="0"/>
    <n v="160403637.09999999"/>
    <n v="0"/>
    <n v="0"/>
    <n v="0"/>
    <n v="0"/>
    <n v="0"/>
    <n v="277658199"/>
    <n v="6892614"/>
    <n v="104.76"/>
    <n v="-2950.02"/>
    <n v="169892.91"/>
    <n v="148108.23000000001"/>
    <n v="-4088.61"/>
    <n v="-17696.07"/>
    <n v="2036.61"/>
    <n v="9398.43"/>
    <n v="11435.04"/>
    <n v="1.4016"/>
    <n v="0"/>
    <n v="21992465.25"/>
    <n v="5559633636"/>
    <n v="81492.210000000006"/>
    <n v="5581707593"/>
    <n v="0"/>
    <n v="14288400"/>
    <n v="20277594"/>
    <s v="67.5"/>
    <s v="0.5940000000000002"/>
    <n v="1.44974232E+16"/>
    <n v="5583816000000000"/>
    <n v="4953052043999990"/>
    <n v="5824288285110000"/>
    <n v="1317027027033000"/>
    <n v="2.912176347561E+16"/>
    <n v="4816585255122000"/>
    <n v="1.125694556433E+16"/>
    <n v="1.08E+16"/>
    <n v="1.00007999999999E+16"/>
    <n v="174815649.90000001"/>
  </r>
  <r>
    <x v="557"/>
    <s v="MA"/>
    <x v="5"/>
    <n v="3.1347999999999998"/>
    <n v="403236245.42000008"/>
    <n v="1786105.38"/>
    <n v="572750678"/>
    <n v="85066114.090000018"/>
    <n v="37949194.649999999"/>
    <n v="15469198.65"/>
    <n v="14876725"/>
    <n v="17067762"/>
    <n v="33296698"/>
    <n v="78306785"/>
    <n v="85766948"/>
    <n v="6721977"/>
    <n v="84801019"/>
    <n v="3514355"/>
    <n v="17190293"/>
    <n v="183382025"/>
    <n v="60924006"/>
    <n v="3514355"/>
    <n v="17190293"/>
    <n v="183382025"/>
    <n v="60924006"/>
    <n v="1778810"/>
    <n v="0.42946523949999998"/>
    <n v="134.86000000000001"/>
    <n v="18533214138"/>
    <n v="14242528368"/>
    <n v="234847296"/>
    <n v="189564903"/>
    <n v="937"/>
    <n v="1195123691200"/>
    <n v="8.35"/>
    <n v="-0.02"/>
    <n v="1072.36055555555"/>
    <n v="852.16200000000003"/>
    <n v="783.53809523809502"/>
    <n v="963.56560000000002"/>
    <n v="12.5249194908756"/>
    <n v="1.1599999999999999"/>
    <n v="12.739000000000001"/>
    <n v="-235.71"/>
    <n v="-63.45"/>
    <n v="4725"/>
    <n v="29239245"/>
    <n v="8792629.6500000004"/>
    <n v="3717704745"/>
    <n v="911943.9"/>
    <n v="22896"/>
    <n v="14300000000000"/>
    <n v="2863947375"/>
    <n v="2579396562"/>
    <n v="848.67692490000002"/>
    <n v="0"/>
    <n v="0"/>
    <n v="0"/>
    <n v="0"/>
    <n v="0"/>
    <n v="0"/>
    <n v="0"/>
    <n v="0"/>
    <n v="0"/>
    <n v="0"/>
    <n v="65143909.840000004"/>
    <n v="0"/>
    <n v="0"/>
    <n v="0"/>
    <n v="0"/>
    <n v="0"/>
    <n v="277658199"/>
    <n v="6892614"/>
    <n v="104.76"/>
    <n v="-2950.02"/>
    <n v="169892.91"/>
    <n v="148108.23000000001"/>
    <n v="-4088.61"/>
    <n v="-17696.07"/>
    <n v="2036.61"/>
    <n v="9398.43"/>
    <n v="11435.04"/>
    <n v="1.4016"/>
    <n v="0"/>
    <n v="21992465.25"/>
    <n v="5559633636"/>
    <n v="81492.210000000006"/>
    <n v="5581707593"/>
    <n v="0"/>
    <n v="14288400"/>
    <n v="20277594"/>
    <s v="67.5"/>
    <s v="0.5940000000000002"/>
    <n v="1.44974232E+16"/>
    <n v="5583816000000000"/>
    <n v="4953052043999990"/>
    <n v="5824288285110000"/>
    <n v="1317027027033000"/>
    <n v="2.912176347561E+16"/>
    <n v="4816585255122000"/>
    <n v="1.125694556433E+16"/>
    <n v="1.08E+16"/>
    <n v="1.00007999999999E+16"/>
    <n v="3669277.34"/>
  </r>
  <r>
    <x v="558"/>
    <s v="MA"/>
    <x v="0"/>
    <n v="3.1911999999999998"/>
    <n v="383350368.48000008"/>
    <n v="3203611.17"/>
    <n v="564152762"/>
    <n v="77303196.430000007"/>
    <n v="55078228.379999995"/>
    <n v="14895212.309999999"/>
    <n v="11543775"/>
    <n v="18364310"/>
    <n v="32372827"/>
    <n v="78998847"/>
    <n v="88767144"/>
    <n v="7234221"/>
    <n v="78378279"/>
    <n v="4195945"/>
    <n v="20455188"/>
    <n v="162935435"/>
    <n v="69246955"/>
    <n v="4195945"/>
    <n v="20455188"/>
    <n v="162935435"/>
    <n v="69246955"/>
    <n v="3203611"/>
    <n v="1.1511967815999999"/>
    <n v="136.07"/>
    <n v="18694329848"/>
    <n v="14598898881"/>
    <n v="219850106"/>
    <n v="239604649"/>
    <n v="937"/>
    <n v="1213776111200"/>
    <n v="8.01"/>
    <n v="0.37"/>
    <n v="1073.7366666666601"/>
    <n v="852.97649999999999"/>
    <n v="785.33952380952303"/>
    <n v="963.60919999999999"/>
    <n v="12.305659799341299"/>
    <n v="1.42"/>
    <n v="35.619999999999997"/>
    <n v="-248.67"/>
    <n v="-77.489999999999995"/>
    <n v="5051.43"/>
    <n v="29239245"/>
    <n v="6193691.46"/>
    <n v="3658323018"/>
    <n v="440916.75"/>
    <n v="33156"/>
    <n v="14800000000000"/>
    <n v="2864346921"/>
    <n v="2856978648"/>
    <n v="848.67692490000002"/>
    <n v="0"/>
    <n v="0"/>
    <n v="0"/>
    <n v="0"/>
    <n v="0"/>
    <n v="0"/>
    <n v="0"/>
    <n v="0"/>
    <n v="0"/>
    <n v="0"/>
    <n v="392459.24"/>
    <n v="0"/>
    <n v="0"/>
    <n v="0"/>
    <n v="0"/>
    <n v="0"/>
    <n v="0"/>
    <n v="7368273"/>
    <n v="105.3"/>
    <n v="-2950.02"/>
    <n v="169892.91"/>
    <n v="148108.23000000001"/>
    <n v="-4088.61"/>
    <n v="-17696.07"/>
    <n v="2036.61"/>
    <n v="9398.43"/>
    <n v="11435.04"/>
    <n v="1.4016"/>
    <n v="0"/>
    <n v="34705652.579999998"/>
    <n v="5348153516"/>
    <n v="137036.07"/>
    <n v="5382996205"/>
    <n v="0"/>
    <n v="15464250"/>
    <n v="17053011"/>
    <s v="67.5"/>
    <s v="0.5940000000000002"/>
    <n v="1.44974232E+16"/>
    <n v="5.799546E+16"/>
    <n v="5144418459000000"/>
    <n v="6049315843110000"/>
    <n v="1.36791176373899E+16"/>
    <n v="3.024691370883E+16"/>
    <n v="5002679137364990"/>
    <n v="1.169186960115E+16"/>
    <n v="1.08E+16"/>
    <n v="1.00007999999999E+16"/>
    <n v="10496.66"/>
  </r>
  <r>
    <x v="559"/>
    <s v="MA"/>
    <x v="1"/>
    <n v="3.1911999999999998"/>
    <n v="383350368.48000008"/>
    <n v="3203611.17"/>
    <n v="564152762"/>
    <n v="77303196.430000007"/>
    <n v="55078228.379999995"/>
    <n v="14895212.309999999"/>
    <n v="11543775"/>
    <n v="18364310"/>
    <n v="32372827"/>
    <n v="78998847"/>
    <n v="88767144"/>
    <n v="7234221"/>
    <n v="78378279"/>
    <n v="4195945"/>
    <n v="20455188"/>
    <n v="162935435"/>
    <n v="69246955"/>
    <n v="4195945"/>
    <n v="20455188"/>
    <n v="162935435"/>
    <n v="69246955"/>
    <n v="3203611"/>
    <n v="1.1511967815999999"/>
    <n v="136.07"/>
    <n v="18694329848"/>
    <n v="14598898881"/>
    <n v="219850106"/>
    <n v="239604649"/>
    <n v="937"/>
    <n v="1213776111200"/>
    <n v="8.01"/>
    <n v="0.37"/>
    <n v="1073.7366666666601"/>
    <n v="852.97649999999999"/>
    <n v="785.33952380952303"/>
    <n v="963.60919999999999"/>
    <n v="12.305659799341299"/>
    <n v="1.42"/>
    <n v="35.619999999999997"/>
    <n v="-248.67"/>
    <n v="-77.489999999999995"/>
    <n v="5051.43"/>
    <n v="29239245"/>
    <n v="6193691.46"/>
    <n v="3658323018"/>
    <n v="440916.75"/>
    <n v="33156"/>
    <n v="14800000000000"/>
    <n v="2864346921"/>
    <n v="2856978648"/>
    <n v="848.67692490000002"/>
    <n v="0"/>
    <n v="0"/>
    <n v="0"/>
    <n v="0"/>
    <n v="0"/>
    <n v="0"/>
    <n v="0"/>
    <n v="0"/>
    <n v="0"/>
    <n v="0"/>
    <n v="6895931.29"/>
    <n v="0"/>
    <n v="0"/>
    <n v="0"/>
    <n v="0"/>
    <n v="0"/>
    <n v="0"/>
    <n v="7368273"/>
    <n v="105.3"/>
    <n v="-2950.02"/>
    <n v="169892.91"/>
    <n v="148108.23000000001"/>
    <n v="-4088.61"/>
    <n v="-17696.07"/>
    <n v="2036.61"/>
    <n v="9398.43"/>
    <n v="11435.04"/>
    <n v="1.4016"/>
    <n v="0"/>
    <n v="34705652.579999998"/>
    <n v="5348153516"/>
    <n v="137036.07"/>
    <n v="5382996205"/>
    <n v="0"/>
    <n v="15464250"/>
    <n v="17053011"/>
    <s v="67.5"/>
    <s v="0.5940000000000002"/>
    <n v="1.44974232E+16"/>
    <n v="5.799546E+16"/>
    <n v="5144418459000000"/>
    <n v="6049315843110000"/>
    <n v="1.36791176373899E+16"/>
    <n v="3.024691370883E+16"/>
    <n v="5002679137364990"/>
    <n v="1.169186960115E+16"/>
    <n v="1.08E+16"/>
    <n v="1.00007999999999E+16"/>
    <n v="446848.41"/>
  </r>
  <r>
    <x v="560"/>
    <s v="MA"/>
    <x v="2"/>
    <n v="3.1911999999999998"/>
    <n v="383350368.48000008"/>
    <n v="3203611.17"/>
    <n v="564152762"/>
    <n v="77303196.430000007"/>
    <n v="55078228.379999995"/>
    <n v="14895212.309999999"/>
    <n v="11543775"/>
    <n v="18364310"/>
    <n v="32372827"/>
    <n v="78998847"/>
    <n v="88767144"/>
    <n v="7234221"/>
    <n v="78378279"/>
    <n v="4195945"/>
    <n v="20455188"/>
    <n v="162935435"/>
    <n v="69246955"/>
    <n v="4195945"/>
    <n v="20455188"/>
    <n v="162935435"/>
    <n v="69246955"/>
    <n v="3203611"/>
    <n v="1.1511967815999999"/>
    <n v="136.07"/>
    <n v="18694329848"/>
    <n v="14598898881"/>
    <n v="219850106"/>
    <n v="239604649"/>
    <n v="937"/>
    <n v="1213776111200"/>
    <n v="8.01"/>
    <n v="0.37"/>
    <n v="1073.7366666666601"/>
    <n v="852.97649999999999"/>
    <n v="785.33952380952303"/>
    <n v="963.60919999999999"/>
    <n v="12.305659799341299"/>
    <n v="1.42"/>
    <n v="35.619999999999997"/>
    <n v="-248.67"/>
    <n v="-77.489999999999995"/>
    <n v="5051.43"/>
    <n v="29239245"/>
    <n v="6193691.46"/>
    <n v="3658323018"/>
    <n v="440916.75"/>
    <n v="33156"/>
    <n v="14800000000000"/>
    <n v="2864346921"/>
    <n v="2856978648"/>
    <n v="848.67692490000002"/>
    <n v="0"/>
    <n v="0"/>
    <n v="0"/>
    <n v="0"/>
    <n v="0"/>
    <n v="0"/>
    <n v="0"/>
    <n v="0"/>
    <n v="0"/>
    <n v="0"/>
    <n v="691783892.20000005"/>
    <n v="0"/>
    <n v="0"/>
    <n v="0"/>
    <n v="0"/>
    <n v="0"/>
    <n v="0"/>
    <n v="7368273"/>
    <n v="105.3"/>
    <n v="-2950.02"/>
    <n v="169892.91"/>
    <n v="148108.23000000001"/>
    <n v="-4088.61"/>
    <n v="-17696.07"/>
    <n v="2036.61"/>
    <n v="9398.43"/>
    <n v="11435.04"/>
    <n v="1.4016"/>
    <n v="0"/>
    <n v="34705652.579999998"/>
    <n v="5348153516"/>
    <n v="137036.07"/>
    <n v="5382996205"/>
    <n v="0"/>
    <n v="15464250"/>
    <n v="17053011"/>
    <s v="67.5"/>
    <s v="0.5940000000000002"/>
    <n v="1.44974232E+16"/>
    <n v="5.799546E+16"/>
    <n v="5144418459000000"/>
    <n v="6049315843110000"/>
    <n v="1.36791176373899E+16"/>
    <n v="3.024691370883E+16"/>
    <n v="5002679137364990"/>
    <n v="1.169186960115E+16"/>
    <n v="1.08E+16"/>
    <n v="1.00007999999999E+16"/>
    <n v="31932047.960000001"/>
  </r>
  <r>
    <x v="561"/>
    <s v="MA"/>
    <x v="3"/>
    <n v="3.1911999999999998"/>
    <n v="383350368.48000008"/>
    <n v="3203611.17"/>
    <n v="564152762"/>
    <n v="77303196.430000007"/>
    <n v="55078228.379999995"/>
    <n v="14895212.309999999"/>
    <n v="11543775"/>
    <n v="18364310"/>
    <n v="32372827"/>
    <n v="78998847"/>
    <n v="88767144"/>
    <n v="7234221"/>
    <n v="78378279"/>
    <n v="4195945"/>
    <n v="20455188"/>
    <n v="162935435"/>
    <n v="69246955"/>
    <n v="4195945"/>
    <n v="20455188"/>
    <n v="162935435"/>
    <n v="69246955"/>
    <n v="3203611"/>
    <n v="1.1511967815999999"/>
    <n v="136.07"/>
    <n v="18694329848"/>
    <n v="14598898881"/>
    <n v="219850106"/>
    <n v="239604649"/>
    <n v="937"/>
    <n v="1213776111200"/>
    <n v="8.01"/>
    <n v="0.37"/>
    <n v="1073.7366666666601"/>
    <n v="852.97649999999999"/>
    <n v="785.33952380952303"/>
    <n v="963.60919999999999"/>
    <n v="12.305659799341299"/>
    <n v="1.42"/>
    <n v="35.619999999999997"/>
    <n v="-248.67"/>
    <n v="-77.489999999999995"/>
    <n v="5051.43"/>
    <n v="29239245"/>
    <n v="6193691.46"/>
    <n v="3658323018"/>
    <n v="440916.75"/>
    <n v="33156"/>
    <n v="14800000000000"/>
    <n v="2864346921"/>
    <n v="2856978648"/>
    <n v="848.67692490000002"/>
    <n v="0"/>
    <n v="0"/>
    <n v="0"/>
    <n v="0"/>
    <n v="0"/>
    <n v="0"/>
    <n v="0"/>
    <n v="0"/>
    <n v="0"/>
    <n v="0"/>
    <n v="955703828.70000005"/>
    <n v="0"/>
    <n v="0"/>
    <n v="0"/>
    <n v="0"/>
    <n v="0"/>
    <n v="0"/>
    <n v="7368273"/>
    <n v="105.3"/>
    <n v="-2950.02"/>
    <n v="169892.91"/>
    <n v="148108.23000000001"/>
    <n v="-4088.61"/>
    <n v="-17696.07"/>
    <n v="2036.61"/>
    <n v="9398.43"/>
    <n v="11435.04"/>
    <n v="1.4016"/>
    <n v="0"/>
    <n v="34705652.579999998"/>
    <n v="5348153516"/>
    <n v="137036.07"/>
    <n v="5382996205"/>
    <n v="0"/>
    <n v="15464250"/>
    <n v="17053011"/>
    <s v="67.5"/>
    <s v="0.5940000000000002"/>
    <n v="1.44974232E+16"/>
    <n v="5.799546E+16"/>
    <n v="5144418459000000"/>
    <n v="6049315843110000"/>
    <n v="1.36791176373899E+16"/>
    <n v="3.024691370883E+16"/>
    <n v="5002679137364990"/>
    <n v="1.169186960115E+16"/>
    <n v="1.08E+16"/>
    <n v="1.00007999999999E+16"/>
    <n v="42554674.630000003"/>
  </r>
  <r>
    <x v="562"/>
    <s v="MA"/>
    <x v="4"/>
    <n v="3.1911999999999998"/>
    <n v="383350368.48000008"/>
    <n v="3203611.17"/>
    <n v="564152762"/>
    <n v="77303196.430000007"/>
    <n v="55078228.379999995"/>
    <n v="14895212.309999999"/>
    <n v="11543775"/>
    <n v="18364310"/>
    <n v="32372827"/>
    <n v="78998847"/>
    <n v="88767144"/>
    <n v="7234221"/>
    <n v="78378279"/>
    <n v="4195945"/>
    <n v="20455188"/>
    <n v="162935435"/>
    <n v="69246955"/>
    <n v="4195945"/>
    <n v="20455188"/>
    <n v="162935435"/>
    <n v="69246955"/>
    <n v="3203611"/>
    <n v="1.1511967815999999"/>
    <n v="136.07"/>
    <n v="18694329848"/>
    <n v="14598898881"/>
    <n v="219850106"/>
    <n v="239604649"/>
    <n v="937"/>
    <n v="1213776111200"/>
    <n v="8.01"/>
    <n v="0.37"/>
    <n v="1073.7366666666601"/>
    <n v="852.97649999999999"/>
    <n v="785.33952380952303"/>
    <n v="963.60919999999999"/>
    <n v="12.305659799341299"/>
    <n v="1.42"/>
    <n v="35.619999999999997"/>
    <n v="-248.67"/>
    <n v="-77.489999999999995"/>
    <n v="5051.43"/>
    <n v="29239245"/>
    <n v="6193691.46"/>
    <n v="3658323018"/>
    <n v="440916.75"/>
    <n v="33156"/>
    <n v="14800000000000"/>
    <n v="2864346921"/>
    <n v="2856978648"/>
    <n v="848.67692490000002"/>
    <n v="0"/>
    <n v="0"/>
    <n v="0"/>
    <n v="0"/>
    <n v="0"/>
    <n v="0"/>
    <n v="0"/>
    <n v="0"/>
    <n v="0"/>
    <n v="0"/>
    <n v="152569045.19999999"/>
    <n v="0"/>
    <n v="0"/>
    <n v="0"/>
    <n v="0"/>
    <n v="0"/>
    <n v="0"/>
    <n v="7368273"/>
    <n v="105.3"/>
    <n v="-2950.02"/>
    <n v="169892.91"/>
    <n v="148108.23000000001"/>
    <n v="-4088.61"/>
    <n v="-17696.07"/>
    <n v="2036.61"/>
    <n v="9398.43"/>
    <n v="11435.04"/>
    <n v="1.4016"/>
    <n v="0"/>
    <n v="34705652.579999998"/>
    <n v="5348153516"/>
    <n v="137036.07"/>
    <n v="5382996205"/>
    <n v="0"/>
    <n v="15464250"/>
    <n v="17053011"/>
    <s v="67.5"/>
    <s v="0.5940000000000002"/>
    <n v="1.44974232E+16"/>
    <n v="5.799546E+16"/>
    <n v="5144418459000000"/>
    <n v="6049315843110000"/>
    <n v="1.36791176373899E+16"/>
    <n v="3.024691370883E+16"/>
    <n v="5002679137364990"/>
    <n v="1.169186960115E+16"/>
    <n v="1.08E+16"/>
    <n v="1.00007999999999E+16"/>
    <n v="178131713.80000001"/>
  </r>
  <r>
    <x v="563"/>
    <s v="MA"/>
    <x v="5"/>
    <n v="3.1911999999999998"/>
    <n v="383350368.48000008"/>
    <n v="3203611.17"/>
    <n v="564152762"/>
    <n v="77303196.430000007"/>
    <n v="55078228.379999995"/>
    <n v="14895212.309999999"/>
    <n v="11543775"/>
    <n v="18364310"/>
    <n v="32372827"/>
    <n v="78998847"/>
    <n v="88767144"/>
    <n v="7234221"/>
    <n v="78378279"/>
    <n v="4195945"/>
    <n v="20455188"/>
    <n v="162935435"/>
    <n v="69246955"/>
    <n v="4195945"/>
    <n v="20455188"/>
    <n v="162935435"/>
    <n v="69246955"/>
    <n v="3203611"/>
    <n v="1.1511967815999999"/>
    <n v="136.07"/>
    <n v="18694329848"/>
    <n v="14598898881"/>
    <n v="219850106"/>
    <n v="239604649"/>
    <n v="937"/>
    <n v="1213776111200"/>
    <n v="8.01"/>
    <n v="0.37"/>
    <n v="1073.7366666666601"/>
    <n v="852.97649999999999"/>
    <n v="785.33952380952303"/>
    <n v="963.60919999999999"/>
    <n v="12.305659799341299"/>
    <n v="1.42"/>
    <n v="35.619999999999997"/>
    <n v="-248.67"/>
    <n v="-77.489999999999995"/>
    <n v="5051.43"/>
    <n v="29239245"/>
    <n v="6193691.46"/>
    <n v="3658323018"/>
    <n v="440916.75"/>
    <n v="33156"/>
    <n v="14800000000000"/>
    <n v="2864346921"/>
    <n v="2856978648"/>
    <n v="848.67692490000002"/>
    <n v="0"/>
    <n v="0"/>
    <n v="0"/>
    <n v="0"/>
    <n v="0"/>
    <n v="0"/>
    <n v="0"/>
    <n v="0"/>
    <n v="0"/>
    <n v="0"/>
    <n v="59106204.770000003"/>
    <n v="0"/>
    <n v="0"/>
    <n v="0"/>
    <n v="0"/>
    <n v="0"/>
    <n v="0"/>
    <n v="7368273"/>
    <n v="105.3"/>
    <n v="-2950.02"/>
    <n v="169892.91"/>
    <n v="148108.23000000001"/>
    <n v="-4088.61"/>
    <n v="-17696.07"/>
    <n v="2036.61"/>
    <n v="9398.43"/>
    <n v="11435.04"/>
    <n v="1.4016"/>
    <n v="0"/>
    <n v="34705652.579999998"/>
    <n v="5348153516"/>
    <n v="137036.07"/>
    <n v="5382996205"/>
    <n v="0"/>
    <n v="15464250"/>
    <n v="17053011"/>
    <s v="67.5"/>
    <s v="0.5940000000000002"/>
    <n v="1.44974232E+16"/>
    <n v="5.799546E+16"/>
    <n v="5144418459000000"/>
    <n v="6049315843110000"/>
    <n v="1.36791176373899E+16"/>
    <n v="3.024691370883E+16"/>
    <n v="5002679137364990"/>
    <n v="1.169186960115E+16"/>
    <n v="1.08E+16"/>
    <n v="1.00007999999999E+16"/>
    <n v="2573814.09"/>
  </r>
  <r>
    <x v="564"/>
    <s v="MA"/>
    <x v="0"/>
    <n v="3.2593999999999999"/>
    <n v="410868188.97000003"/>
    <n v="3915062.0700000003"/>
    <n v="594330549"/>
    <n v="82467908.480000019"/>
    <n v="55029179.089999996"/>
    <n v="15396054.299999999"/>
    <n v="9199520"/>
    <n v="19298273"/>
    <n v="31895543"/>
    <n v="84457059"/>
    <n v="83660098"/>
    <n v="6927543"/>
    <n v="81630246"/>
    <n v="2999406"/>
    <n v="22044962"/>
    <n v="182115584"/>
    <n v="75386773"/>
    <n v="2999406"/>
    <n v="22044962"/>
    <n v="182115584"/>
    <n v="75386773"/>
    <n v="3915062"/>
    <n v="0.67742050860000003"/>
    <n v="135.08000000000001"/>
    <n v="16584235219"/>
    <n v="13951600049"/>
    <n v="315908668"/>
    <n v="136176491"/>
    <n v="937"/>
    <n v="1242013926400"/>
    <n v="7.4"/>
    <n v="0.18"/>
    <n v="1079.68611111111"/>
    <n v="857.58349999999996"/>
    <n v="786.21523809523796"/>
    <n v="969.43119999999999"/>
    <n v="12.1328724745063"/>
    <n v="1.28"/>
    <n v="37.72"/>
    <n v="-227.07"/>
    <n v="-61.29"/>
    <n v="5499.09"/>
    <n v="29239245"/>
    <n v="9486266.1300000008"/>
    <n v="3980305816"/>
    <n v="1422531.72"/>
    <n v="26757"/>
    <n v="15300000000000"/>
    <n v="4763181159"/>
    <n v="4738959999"/>
    <n v="848.67692490000002"/>
    <n v="0"/>
    <n v="0"/>
    <n v="0"/>
    <n v="0"/>
    <n v="16875000"/>
    <n v="0"/>
    <n v="0"/>
    <n v="0"/>
    <n v="0"/>
    <n v="0"/>
    <n v="0"/>
    <n v="0"/>
    <n v="0"/>
    <n v="0"/>
    <n v="0"/>
    <n v="0"/>
    <n v="0"/>
    <n v="7346160"/>
    <n v="108"/>
    <n v="2514.2399999999998"/>
    <n v="184060.08"/>
    <n v="167959.71"/>
    <n v="-2872.53"/>
    <n v="-13227.84"/>
    <n v="2275.56"/>
    <n v="15061.68"/>
    <n v="17337.240000000002"/>
    <n v="1.4016"/>
    <n v="0"/>
    <n v="61683115.950000003"/>
    <n v="5781108569"/>
    <n v="63319.59"/>
    <n v="5842855005"/>
    <n v="0"/>
    <n v="15232104"/>
    <n v="19745694"/>
    <s v="67.5"/>
    <s v="0.5940000000000002"/>
    <n v="1.44974232E+16"/>
    <n v="5.9780429999999904E+16"/>
    <n v="5302735578000000"/>
    <n v="6235480761299990"/>
    <n v="1.410008620365E+16"/>
    <s v="31177748594.07"/>
    <n v="5.15663429148E+16"/>
    <n v="1.205168152122E+16"/>
    <n v="1.08E+16"/>
    <n v="1.00007999999999E+16"/>
    <n v="34127.440000000002"/>
  </r>
  <r>
    <x v="565"/>
    <s v="MA"/>
    <x v="1"/>
    <n v="3.2593999999999999"/>
    <n v="410868188.97000003"/>
    <n v="3915062.0700000003"/>
    <n v="594330549"/>
    <n v="82467908.480000019"/>
    <n v="55029179.089999996"/>
    <n v="15396054.299999999"/>
    <n v="9199520"/>
    <n v="19298273"/>
    <n v="31895543"/>
    <n v="84457059"/>
    <n v="83660098"/>
    <n v="6927543"/>
    <n v="81630246"/>
    <n v="2999406"/>
    <n v="22044962"/>
    <n v="182115584"/>
    <n v="75386773"/>
    <n v="2999406"/>
    <n v="22044962"/>
    <n v="182115584"/>
    <n v="75386773"/>
    <n v="3915062"/>
    <n v="0.67742050860000003"/>
    <n v="135.08000000000001"/>
    <n v="16584235219"/>
    <n v="13951600049"/>
    <n v="315908668"/>
    <n v="136176491"/>
    <n v="937"/>
    <n v="1242013926400"/>
    <n v="7.4"/>
    <n v="0.18"/>
    <n v="1079.68611111111"/>
    <n v="857.58349999999996"/>
    <n v="786.21523809523796"/>
    <n v="969.43119999999999"/>
    <n v="12.1328724745063"/>
    <n v="1.28"/>
    <n v="37.72"/>
    <n v="-227.07"/>
    <n v="-61.29"/>
    <n v="5499.09"/>
    <n v="29239245"/>
    <n v="9486266.1300000008"/>
    <n v="3980305816"/>
    <n v="1422531.72"/>
    <n v="26757"/>
    <n v="15300000000000"/>
    <n v="4763181159"/>
    <n v="4738959999"/>
    <n v="848.67692490000002"/>
    <n v="0"/>
    <n v="0"/>
    <n v="0"/>
    <n v="0"/>
    <n v="16875000"/>
    <n v="0"/>
    <n v="0"/>
    <n v="0"/>
    <n v="0"/>
    <n v="0"/>
    <n v="7173049.4900000002"/>
    <n v="0"/>
    <n v="0"/>
    <n v="0"/>
    <n v="0"/>
    <n v="0"/>
    <n v="0"/>
    <n v="7346160"/>
    <n v="108"/>
    <n v="2514.2399999999998"/>
    <n v="184060.08"/>
    <n v="167959.71"/>
    <n v="-2872.53"/>
    <n v="-13227.84"/>
    <n v="2275.56"/>
    <n v="15061.68"/>
    <n v="17337.240000000002"/>
    <n v="1.4016"/>
    <n v="0"/>
    <n v="61683115.950000003"/>
    <n v="5781108569"/>
    <n v="63319.59"/>
    <n v="5842855005"/>
    <n v="0"/>
    <n v="15232104"/>
    <n v="19745694"/>
    <s v="67.5"/>
    <s v="0.5940000000000002"/>
    <n v="1.44974232E+16"/>
    <n v="5.9780429999999904E+16"/>
    <n v="5302735578000000"/>
    <n v="6235480761299990"/>
    <n v="1.410008620365E+16"/>
    <s v="31177748594.07"/>
    <n v="5.15663429148E+16"/>
    <n v="1.205168152122E+16"/>
    <n v="1.08E+16"/>
    <n v="1.00007999999999E+16"/>
    <n v="480564.1"/>
  </r>
  <r>
    <x v="566"/>
    <s v="MA"/>
    <x v="2"/>
    <n v="3.2593999999999999"/>
    <n v="410868188.97000003"/>
    <n v="3915062.0700000003"/>
    <n v="594330549"/>
    <n v="82467908.480000019"/>
    <n v="55029179.089999996"/>
    <n v="15396054.299999999"/>
    <n v="9199520"/>
    <n v="19298273"/>
    <n v="31895543"/>
    <n v="84457059"/>
    <n v="83660098"/>
    <n v="6927543"/>
    <n v="81630246"/>
    <n v="2999406"/>
    <n v="22044962"/>
    <n v="182115584"/>
    <n v="75386773"/>
    <n v="2999406"/>
    <n v="22044962"/>
    <n v="182115584"/>
    <n v="75386773"/>
    <n v="3915062"/>
    <n v="0.67742050860000003"/>
    <n v="135.08000000000001"/>
    <n v="16584235219"/>
    <n v="13951600049"/>
    <n v="315908668"/>
    <n v="136176491"/>
    <n v="937"/>
    <n v="1242013926400"/>
    <n v="7.4"/>
    <n v="0.18"/>
    <n v="1079.68611111111"/>
    <n v="857.58349999999996"/>
    <n v="786.21523809523796"/>
    <n v="969.43119999999999"/>
    <n v="12.1328724745063"/>
    <n v="1.28"/>
    <n v="37.72"/>
    <n v="-227.07"/>
    <n v="-61.29"/>
    <n v="5499.09"/>
    <n v="29239245"/>
    <n v="9486266.1300000008"/>
    <n v="3980305816"/>
    <n v="1422531.72"/>
    <n v="26757"/>
    <n v="15300000000000"/>
    <n v="4763181159"/>
    <n v="4738959999"/>
    <n v="848.67692490000002"/>
    <n v="0"/>
    <n v="0"/>
    <n v="0"/>
    <n v="0"/>
    <n v="16875000"/>
    <n v="0"/>
    <n v="0"/>
    <n v="0"/>
    <n v="0"/>
    <n v="0"/>
    <n v="1262149979"/>
    <n v="0"/>
    <n v="0"/>
    <n v="0"/>
    <n v="0"/>
    <n v="0"/>
    <n v="0"/>
    <n v="7346160"/>
    <n v="108"/>
    <n v="2514.2399999999998"/>
    <n v="184060.08"/>
    <n v="167959.71"/>
    <n v="-2872.53"/>
    <n v="-13227.84"/>
    <n v="2275.56"/>
    <n v="15061.68"/>
    <n v="17337.240000000002"/>
    <n v="1.4016"/>
    <n v="0"/>
    <n v="61683115.950000003"/>
    <n v="5781108569"/>
    <n v="63319.59"/>
    <n v="5842855005"/>
    <n v="0"/>
    <n v="15232104"/>
    <n v="19745694"/>
    <s v="67.5"/>
    <s v="0.5940000000000002"/>
    <n v="1.44974232E+16"/>
    <n v="5.9780429999999904E+16"/>
    <n v="5302735578000000"/>
    <n v="6235480761299990"/>
    <n v="1.410008620365E+16"/>
    <s v="31177748594.07"/>
    <n v="5.15663429148E+16"/>
    <n v="1.205168152122E+16"/>
    <n v="1.08E+16"/>
    <n v="1.00007999999999E+16"/>
    <n v="35484964.299999997"/>
  </r>
  <r>
    <x v="567"/>
    <s v="MA"/>
    <x v="3"/>
    <n v="3.2593999999999999"/>
    <n v="410868188.97000003"/>
    <n v="3915062.0700000003"/>
    <n v="594330549"/>
    <n v="82467908.480000019"/>
    <n v="55029179.089999996"/>
    <n v="15396054.299999999"/>
    <n v="9199520"/>
    <n v="19298273"/>
    <n v="31895543"/>
    <n v="84457059"/>
    <n v="83660098"/>
    <n v="6927543"/>
    <n v="81630246"/>
    <n v="2999406"/>
    <n v="22044962"/>
    <n v="182115584"/>
    <n v="75386773"/>
    <n v="2999406"/>
    <n v="22044962"/>
    <n v="182115584"/>
    <n v="75386773"/>
    <n v="3915062"/>
    <n v="0.67742050860000003"/>
    <n v="135.08000000000001"/>
    <n v="16584235219"/>
    <n v="13951600049"/>
    <n v="315908668"/>
    <n v="136176491"/>
    <n v="937"/>
    <n v="1242013926400"/>
    <n v="7.4"/>
    <n v="0.18"/>
    <n v="1079.68611111111"/>
    <n v="857.58349999999996"/>
    <n v="786.21523809523796"/>
    <n v="969.43119999999999"/>
    <n v="12.1328724745063"/>
    <n v="1.28"/>
    <n v="37.72"/>
    <n v="-227.07"/>
    <n v="-61.29"/>
    <n v="5499.09"/>
    <n v="29239245"/>
    <n v="9486266.1300000008"/>
    <n v="3980305816"/>
    <n v="1422531.72"/>
    <n v="26757"/>
    <n v="15300000000000"/>
    <n v="4763181159"/>
    <n v="4738959999"/>
    <n v="848.67692490000002"/>
    <n v="0"/>
    <n v="0"/>
    <n v="0"/>
    <n v="0"/>
    <n v="16875000"/>
    <n v="0"/>
    <n v="0"/>
    <n v="0"/>
    <n v="0"/>
    <n v="0"/>
    <n v="1041248335"/>
    <n v="0"/>
    <n v="0"/>
    <n v="0"/>
    <n v="0"/>
    <n v="0"/>
    <n v="0"/>
    <n v="7346160"/>
    <n v="108"/>
    <n v="2514.2399999999998"/>
    <n v="184060.08"/>
    <n v="167959.71"/>
    <n v="-2872.53"/>
    <n v="-13227.84"/>
    <n v="2275.56"/>
    <n v="15061.68"/>
    <n v="17337.240000000002"/>
    <n v="1.4016"/>
    <n v="0"/>
    <n v="61683115.950000003"/>
    <n v="5781108569"/>
    <n v="63319.59"/>
    <n v="5842855005"/>
    <n v="0"/>
    <n v="15232104"/>
    <n v="19745694"/>
    <s v="67.5"/>
    <s v="0.5940000000000002"/>
    <n v="1.44974232E+16"/>
    <n v="5.9780429999999904E+16"/>
    <n v="5302735578000000"/>
    <n v="6235480761299990"/>
    <n v="1.410008620365E+16"/>
    <s v="31177748594.07"/>
    <n v="5.15663429148E+16"/>
    <n v="1.205168152122E+16"/>
    <n v="1.08E+16"/>
    <n v="1.00007999999999E+16"/>
    <n v="42395618.810000002"/>
  </r>
  <r>
    <x v="568"/>
    <s v="MA"/>
    <x v="4"/>
    <n v="3.2593999999999999"/>
    <n v="410868188.97000003"/>
    <n v="3915062.0700000003"/>
    <n v="594330549"/>
    <n v="82467908.480000019"/>
    <n v="55029179.089999996"/>
    <n v="15396054.299999999"/>
    <n v="9199520"/>
    <n v="19298273"/>
    <n v="31895543"/>
    <n v="84457059"/>
    <n v="83660098"/>
    <n v="6927543"/>
    <n v="81630246"/>
    <n v="2999406"/>
    <n v="22044962"/>
    <n v="182115584"/>
    <n v="75386773"/>
    <n v="2999406"/>
    <n v="22044962"/>
    <n v="182115584"/>
    <n v="75386773"/>
    <n v="3915062"/>
    <n v="0.67742050860000003"/>
    <n v="135.08000000000001"/>
    <n v="16584235219"/>
    <n v="13951600049"/>
    <n v="315908668"/>
    <n v="136176491"/>
    <n v="937"/>
    <n v="1242013926400"/>
    <n v="7.4"/>
    <n v="0.18"/>
    <n v="1079.68611111111"/>
    <n v="857.58349999999996"/>
    <n v="786.21523809523796"/>
    <n v="969.43119999999999"/>
    <n v="12.1328724745063"/>
    <n v="1.28"/>
    <n v="37.72"/>
    <n v="-227.07"/>
    <n v="-61.29"/>
    <n v="5499.09"/>
    <n v="29239245"/>
    <n v="9486266.1300000008"/>
    <n v="3980305816"/>
    <n v="1422531.72"/>
    <n v="26757"/>
    <n v="15300000000000"/>
    <n v="4763181159"/>
    <n v="4738959999"/>
    <n v="848.67692490000002"/>
    <n v="0"/>
    <n v="0"/>
    <n v="0"/>
    <n v="0"/>
    <n v="16875000"/>
    <n v="0"/>
    <n v="0"/>
    <n v="0"/>
    <n v="0"/>
    <n v="0"/>
    <n v="165146290"/>
    <n v="0"/>
    <n v="0"/>
    <n v="0"/>
    <n v="0"/>
    <n v="0"/>
    <n v="0"/>
    <n v="7346160"/>
    <n v="108"/>
    <n v="2514.2399999999998"/>
    <n v="184060.08"/>
    <n v="167959.71"/>
    <n v="-2872.53"/>
    <n v="-13227.84"/>
    <n v="2275.56"/>
    <n v="15061.68"/>
    <n v="17337.240000000002"/>
    <n v="1.4016"/>
    <n v="0"/>
    <n v="61683115.950000003"/>
    <n v="5781108569"/>
    <n v="63319.59"/>
    <n v="5842855005"/>
    <n v="0"/>
    <n v="15232104"/>
    <n v="19745694"/>
    <s v="67.5"/>
    <s v="0.5940000000000002"/>
    <n v="1.44974232E+16"/>
    <n v="5.9780429999999904E+16"/>
    <n v="5302735578000000"/>
    <n v="6235480761299990"/>
    <n v="1.410008620365E+16"/>
    <s v="31177748594.07"/>
    <n v="5.15663429148E+16"/>
    <n v="1.205168152122E+16"/>
    <n v="1.08E+16"/>
    <n v="1.00007999999999E+16"/>
    <n v="173881369.40000001"/>
  </r>
  <r>
    <x v="569"/>
    <s v="MA"/>
    <x v="5"/>
    <n v="3.2593999999999999"/>
    <n v="410868188.97000003"/>
    <n v="3915062.0700000003"/>
    <n v="594330549"/>
    <n v="82467908.480000019"/>
    <n v="55029179.089999996"/>
    <n v="15396054.299999999"/>
    <n v="9199520"/>
    <n v="19298273"/>
    <n v="31895543"/>
    <n v="84457059"/>
    <n v="83660098"/>
    <n v="6927543"/>
    <n v="81630246"/>
    <n v="2999406"/>
    <n v="22044962"/>
    <n v="182115584"/>
    <n v="75386773"/>
    <n v="2999406"/>
    <n v="22044962"/>
    <n v="182115584"/>
    <n v="75386773"/>
    <n v="3915062"/>
    <n v="0.67742050860000003"/>
    <n v="135.08000000000001"/>
    <n v="16584235219"/>
    <n v="13951600049"/>
    <n v="315908668"/>
    <n v="136176491"/>
    <n v="937"/>
    <n v="1242013926400"/>
    <n v="7.4"/>
    <n v="0.18"/>
    <n v="1079.68611111111"/>
    <n v="857.58349999999996"/>
    <n v="786.21523809523796"/>
    <n v="969.43119999999999"/>
    <n v="12.1328724745063"/>
    <n v="1.28"/>
    <n v="37.72"/>
    <n v="-227.07"/>
    <n v="-61.29"/>
    <n v="5499.09"/>
    <n v="29239245"/>
    <n v="9486266.1300000008"/>
    <n v="3980305816"/>
    <n v="1422531.72"/>
    <n v="26757"/>
    <n v="15300000000000"/>
    <n v="4763181159"/>
    <n v="4738959999"/>
    <n v="848.67692490000002"/>
    <n v="0"/>
    <n v="0"/>
    <n v="0"/>
    <n v="0"/>
    <n v="16875000"/>
    <n v="0"/>
    <n v="0"/>
    <n v="0"/>
    <n v="0"/>
    <n v="0"/>
    <n v="54961097.57"/>
    <n v="0"/>
    <n v="0"/>
    <n v="0"/>
    <n v="0"/>
    <n v="0"/>
    <n v="0"/>
    <n v="7346160"/>
    <n v="108"/>
    <n v="2514.2399999999998"/>
    <n v="184060.08"/>
    <n v="167959.71"/>
    <n v="-2872.53"/>
    <n v="-13227.84"/>
    <n v="2275.56"/>
    <n v="15061.68"/>
    <n v="17337.240000000002"/>
    <n v="1.4016"/>
    <n v="0"/>
    <n v="61683115.950000003"/>
    <n v="5781108569"/>
    <n v="63319.59"/>
    <n v="5842855005"/>
    <n v="0"/>
    <n v="15232104"/>
    <n v="19745694"/>
    <s v="67.5"/>
    <s v="0.5940000000000002"/>
    <n v="1.44974232E+16"/>
    <n v="5.9780429999999904E+16"/>
    <n v="5302735578000000"/>
    <n v="6235480761299990"/>
    <n v="1.410008620365E+16"/>
    <s v="31177748594.07"/>
    <n v="5.15663429148E+16"/>
    <n v="1.205168152122E+16"/>
    <n v="1.08E+16"/>
    <n v="1.00007999999999E+16"/>
    <n v="1578670.31"/>
  </r>
  <r>
    <x v="570"/>
    <s v="MA"/>
    <x v="0"/>
    <n v="3.2919"/>
    <n v="364678421.18000001"/>
    <n v="2136721.56"/>
    <n v="540928521"/>
    <n v="83586702.710000038"/>
    <n v="46884403.610000007"/>
    <n v="16386390.300000001"/>
    <n v="12296714"/>
    <n v="18600533"/>
    <n v="31202068"/>
    <n v="84769477"/>
    <n v="82759702"/>
    <n v="5731415"/>
    <n v="91090555"/>
    <n v="2717864"/>
    <n v="17396209"/>
    <n v="127316310"/>
    <n v="77207667"/>
    <n v="2717864"/>
    <n v="17396209"/>
    <n v="127316310"/>
    <n v="77207667"/>
    <n v="2136721"/>
    <n v="0.2117349476"/>
    <n v="135.78"/>
    <n v="17476274644"/>
    <n v="13323465863"/>
    <n v="228774874"/>
    <n v="215488194"/>
    <n v="937"/>
    <n v="1231078426800"/>
    <n v="7"/>
    <n v="0.26"/>
    <n v="1079.3433333333301"/>
    <n v="857.20150000000001"/>
    <n v="784.66571428571399"/>
    <n v="969.11120000000005"/>
    <n v="11.8961416111806"/>
    <n v="1.44"/>
    <n v="24.49"/>
    <n v="-209.79"/>
    <n v="-45.36"/>
    <n v="5685.12"/>
    <n v="29239245"/>
    <n v="10056495.6"/>
    <n v="4873019359"/>
    <n v="939126.96"/>
    <n v="26757"/>
    <n v="15900000000000"/>
    <n v="3007037196"/>
    <n v="2990578374"/>
    <n v="848.67692490000002"/>
    <n v="0"/>
    <n v="0"/>
    <n v="0"/>
    <n v="0"/>
    <n v="0"/>
    <n v="0"/>
    <n v="0"/>
    <n v="0"/>
    <n v="0"/>
    <n v="0"/>
    <n v="457448.75"/>
    <n v="0"/>
    <n v="0"/>
    <n v="0"/>
    <n v="0"/>
    <n v="5329854"/>
    <n v="0"/>
    <n v="11128968"/>
    <n v="110.43"/>
    <n v="2514.2399999999998"/>
    <n v="184060.08"/>
    <n v="167959.71"/>
    <n v="-2872.53"/>
    <n v="-13227.84"/>
    <n v="2275.56"/>
    <n v="15061.68"/>
    <n v="17337.240000000002"/>
    <n v="1.4016"/>
    <n v="0"/>
    <n v="27514179.629999999"/>
    <n v="5465566396"/>
    <n v="101048.04"/>
    <n v="5493181624"/>
    <n v="0"/>
    <n v="16046910"/>
    <n v="19891764"/>
    <s v="67.5"/>
    <s v="0.5940000000000002"/>
    <n v="1.44974232E+16"/>
    <n v="6.217533E+16"/>
    <n v="5515173981000000"/>
    <n v="6485286845159990"/>
    <n v="1.466496443052E+16"/>
    <n v="3242679282602990"/>
    <n v="5.363219584152E+16"/>
    <n v="1.25344964764799E+16"/>
    <n v="1.08E+16"/>
    <n v="1.00007999999999E+16"/>
    <n v="22489.25"/>
  </r>
  <r>
    <x v="571"/>
    <s v="MA"/>
    <x v="1"/>
    <n v="3.2919"/>
    <n v="364678421.18000001"/>
    <n v="2136721.56"/>
    <n v="540928521"/>
    <n v="83586702.710000038"/>
    <n v="46884403.610000007"/>
    <n v="16386390.300000001"/>
    <n v="12296714"/>
    <n v="18600533"/>
    <n v="31202068"/>
    <n v="84769477"/>
    <n v="82759702"/>
    <n v="5731415"/>
    <n v="91090555"/>
    <n v="2717864"/>
    <n v="17396209"/>
    <n v="127316310"/>
    <n v="77207667"/>
    <n v="2717864"/>
    <n v="17396209"/>
    <n v="127316310"/>
    <n v="77207667"/>
    <n v="2136721"/>
    <n v="0.2117349476"/>
    <n v="135.78"/>
    <n v="17476274644"/>
    <n v="13323465863"/>
    <n v="228774874"/>
    <n v="215488194"/>
    <n v="937"/>
    <n v="1231078426800"/>
    <n v="7"/>
    <n v="0.26"/>
    <n v="1079.3433333333301"/>
    <n v="857.20150000000001"/>
    <n v="784.66571428571399"/>
    <n v="969.11120000000005"/>
    <n v="11.8961416111806"/>
    <n v="1.44"/>
    <n v="24.49"/>
    <n v="-209.79"/>
    <n v="-45.36"/>
    <n v="5685.12"/>
    <n v="29239245"/>
    <n v="10056495.6"/>
    <n v="4873019359"/>
    <n v="939126.96"/>
    <n v="26757"/>
    <n v="15900000000000"/>
    <n v="3007037196"/>
    <n v="2990578374"/>
    <n v="848.67692490000002"/>
    <n v="0"/>
    <n v="0"/>
    <n v="0"/>
    <n v="0"/>
    <n v="0"/>
    <n v="0"/>
    <n v="0"/>
    <n v="0"/>
    <n v="0"/>
    <n v="0"/>
    <n v="7569796.29"/>
    <n v="0"/>
    <n v="0"/>
    <n v="0"/>
    <n v="0"/>
    <n v="5329854"/>
    <n v="0"/>
    <n v="11128968"/>
    <n v="110.43"/>
    <n v="2514.2399999999998"/>
    <n v="184060.08"/>
    <n v="167959.71"/>
    <n v="-2872.53"/>
    <n v="-13227.84"/>
    <n v="2275.56"/>
    <n v="15061.68"/>
    <n v="17337.240000000002"/>
    <n v="1.4016"/>
    <n v="0"/>
    <n v="27514179.629999999"/>
    <n v="5465566396"/>
    <n v="101048.04"/>
    <n v="5493181624"/>
    <n v="0"/>
    <n v="16046910"/>
    <n v="19891764"/>
    <s v="67.5"/>
    <s v="0.5940000000000002"/>
    <n v="1.44974232E+16"/>
    <n v="6.217533E+16"/>
    <n v="5515173981000000"/>
    <n v="6485286845159990"/>
    <n v="1.466496443052E+16"/>
    <n v="3242679282602990"/>
    <n v="5.363219584152E+16"/>
    <n v="1.25344964764799E+16"/>
    <n v="1.08E+16"/>
    <n v="1.00007999999999E+16"/>
    <n v="518774.39"/>
  </r>
  <r>
    <x v="572"/>
    <s v="MA"/>
    <x v="2"/>
    <n v="3.2919"/>
    <n v="364678421.18000001"/>
    <n v="2136721.56"/>
    <n v="540928521"/>
    <n v="83586702.710000038"/>
    <n v="46884403.610000007"/>
    <n v="16386390.300000001"/>
    <n v="12296714"/>
    <n v="18600533"/>
    <n v="31202068"/>
    <n v="84769477"/>
    <n v="82759702"/>
    <n v="5731415"/>
    <n v="91090555"/>
    <n v="2717864"/>
    <n v="17396209"/>
    <n v="127316310"/>
    <n v="77207667"/>
    <n v="2717864"/>
    <n v="17396209"/>
    <n v="127316310"/>
    <n v="77207667"/>
    <n v="2136721"/>
    <n v="0.2117349476"/>
    <n v="135.78"/>
    <n v="17476274644"/>
    <n v="13323465863"/>
    <n v="228774874"/>
    <n v="215488194"/>
    <n v="937"/>
    <n v="1231078426800"/>
    <n v="7"/>
    <n v="0.26"/>
    <n v="1079.3433333333301"/>
    <n v="857.20150000000001"/>
    <n v="784.66571428571399"/>
    <n v="969.11120000000005"/>
    <n v="11.8961416111806"/>
    <n v="1.44"/>
    <n v="24.49"/>
    <n v="-209.79"/>
    <n v="-45.36"/>
    <n v="5685.12"/>
    <n v="29239245"/>
    <n v="10056495.6"/>
    <n v="4873019359"/>
    <n v="939126.96"/>
    <n v="26757"/>
    <n v="15900000000000"/>
    <n v="3007037196"/>
    <n v="2990578374"/>
    <n v="848.67692490000002"/>
    <n v="0"/>
    <n v="0"/>
    <n v="0"/>
    <n v="0"/>
    <n v="0"/>
    <n v="0"/>
    <n v="0"/>
    <n v="0"/>
    <n v="0"/>
    <n v="0"/>
    <n v="1973046844"/>
    <n v="0"/>
    <n v="0"/>
    <n v="0"/>
    <n v="0"/>
    <n v="5329854"/>
    <n v="0"/>
    <n v="11128968"/>
    <n v="110.43"/>
    <n v="2514.2399999999998"/>
    <n v="184060.08"/>
    <n v="167959.71"/>
    <n v="-2872.53"/>
    <n v="-13227.84"/>
    <n v="2275.56"/>
    <n v="15061.68"/>
    <n v="17337.240000000002"/>
    <n v="1.4016"/>
    <n v="0"/>
    <n v="27514179.629999999"/>
    <n v="5465566396"/>
    <n v="101048.04"/>
    <n v="5493181624"/>
    <n v="0"/>
    <n v="16046910"/>
    <n v="19891764"/>
    <s v="67.5"/>
    <s v="0.5940000000000002"/>
    <n v="1.44974232E+16"/>
    <n v="6.217533E+16"/>
    <n v="5515173981000000"/>
    <n v="6485286845159990"/>
    <n v="1.466496443052E+16"/>
    <n v="3242679282602990"/>
    <n v="5.363219584152E+16"/>
    <n v="1.25344964764799E+16"/>
    <n v="1.08E+16"/>
    <n v="1.00007999999999E+16"/>
    <n v="47460657.340000004"/>
  </r>
  <r>
    <x v="573"/>
    <s v="MA"/>
    <x v="3"/>
    <n v="3.2919"/>
    <n v="364678421.18000001"/>
    <n v="2136721.56"/>
    <n v="540928521"/>
    <n v="83586702.710000038"/>
    <n v="46884403.610000007"/>
    <n v="16386390.300000001"/>
    <n v="12296714"/>
    <n v="18600533"/>
    <n v="31202068"/>
    <n v="84769477"/>
    <n v="82759702"/>
    <n v="5731415"/>
    <n v="91090555"/>
    <n v="2717864"/>
    <n v="17396209"/>
    <n v="127316310"/>
    <n v="77207667"/>
    <n v="2717864"/>
    <n v="17396209"/>
    <n v="127316310"/>
    <n v="77207667"/>
    <n v="2136721"/>
    <n v="0.2117349476"/>
    <n v="135.78"/>
    <n v="17476274644"/>
    <n v="13323465863"/>
    <n v="228774874"/>
    <n v="215488194"/>
    <n v="937"/>
    <n v="1231078426800"/>
    <n v="7"/>
    <n v="0.26"/>
    <n v="1079.3433333333301"/>
    <n v="857.20150000000001"/>
    <n v="784.66571428571399"/>
    <n v="969.11120000000005"/>
    <n v="11.8961416111806"/>
    <n v="1.44"/>
    <n v="24.49"/>
    <n v="-209.79"/>
    <n v="-45.36"/>
    <n v="5685.12"/>
    <n v="29239245"/>
    <n v="10056495.6"/>
    <n v="4873019359"/>
    <n v="939126.96"/>
    <n v="26757"/>
    <n v="15900000000000"/>
    <n v="3007037196"/>
    <n v="2990578374"/>
    <n v="848.67692490000002"/>
    <n v="0"/>
    <n v="0"/>
    <n v="0"/>
    <n v="0"/>
    <n v="0"/>
    <n v="0"/>
    <n v="0"/>
    <n v="0"/>
    <n v="0"/>
    <n v="0"/>
    <n v="1042877383"/>
    <n v="0"/>
    <n v="0"/>
    <n v="0"/>
    <n v="0"/>
    <n v="5329854"/>
    <n v="0"/>
    <n v="11128968"/>
    <n v="110.43"/>
    <n v="2514.2399999999998"/>
    <n v="184060.08"/>
    <n v="167959.71"/>
    <n v="-2872.53"/>
    <n v="-13227.84"/>
    <n v="2275.56"/>
    <n v="15061.68"/>
    <n v="17337.240000000002"/>
    <n v="1.4016"/>
    <n v="0"/>
    <n v="27514179.629999999"/>
    <n v="5465566396"/>
    <n v="101048.04"/>
    <n v="5493181624"/>
    <n v="0"/>
    <n v="16046910"/>
    <n v="19891764"/>
    <s v="67.5"/>
    <s v="0.5940000000000002"/>
    <n v="1.44974232E+16"/>
    <n v="6.217533E+16"/>
    <n v="5515173981000000"/>
    <n v="6485286845159990"/>
    <n v="1.466496443052E+16"/>
    <n v="3242679282602990"/>
    <n v="5.363219584152E+16"/>
    <n v="1.25344964764799E+16"/>
    <n v="1.08E+16"/>
    <n v="1.00007999999999E+16"/>
    <n v="42952397.509999998"/>
  </r>
  <r>
    <x v="574"/>
    <s v="MA"/>
    <x v="4"/>
    <n v="3.2919"/>
    <n v="364678421.18000001"/>
    <n v="2136721.56"/>
    <n v="540928521"/>
    <n v="83586702.710000038"/>
    <n v="46884403.610000007"/>
    <n v="16386390.300000001"/>
    <n v="12296714"/>
    <n v="18600533"/>
    <n v="31202068"/>
    <n v="84769477"/>
    <n v="82759702"/>
    <n v="5731415"/>
    <n v="91090555"/>
    <n v="2717864"/>
    <n v="17396209"/>
    <n v="127316310"/>
    <n v="77207667"/>
    <n v="2717864"/>
    <n v="17396209"/>
    <n v="127316310"/>
    <n v="77207667"/>
    <n v="2136721"/>
    <n v="0.2117349476"/>
    <n v="135.78"/>
    <n v="17476274644"/>
    <n v="13323465863"/>
    <n v="228774874"/>
    <n v="215488194"/>
    <n v="937"/>
    <n v="1231078426800"/>
    <n v="7"/>
    <n v="0.26"/>
    <n v="1079.3433333333301"/>
    <n v="857.20150000000001"/>
    <n v="784.66571428571399"/>
    <n v="969.11120000000005"/>
    <n v="11.8961416111806"/>
    <n v="1.44"/>
    <n v="24.49"/>
    <n v="-209.79"/>
    <n v="-45.36"/>
    <n v="5685.12"/>
    <n v="29239245"/>
    <n v="10056495.6"/>
    <n v="4873019359"/>
    <n v="939126.96"/>
    <n v="26757"/>
    <n v="15900000000000"/>
    <n v="3007037196"/>
    <n v="2990578374"/>
    <n v="848.67692490000002"/>
    <n v="0"/>
    <n v="0"/>
    <n v="0"/>
    <n v="0"/>
    <n v="0"/>
    <n v="0"/>
    <n v="0"/>
    <n v="0"/>
    <n v="0"/>
    <n v="0"/>
    <n v="167123955.69999999"/>
    <n v="0"/>
    <n v="0"/>
    <n v="0"/>
    <n v="0"/>
    <n v="5329854"/>
    <n v="0"/>
    <n v="11128968"/>
    <n v="110.43"/>
    <n v="2514.2399999999998"/>
    <n v="184060.08"/>
    <n v="167959.71"/>
    <n v="-2872.53"/>
    <n v="-13227.84"/>
    <n v="2275.56"/>
    <n v="15061.68"/>
    <n v="17337.240000000002"/>
    <n v="1.4016"/>
    <n v="0"/>
    <n v="27514179.629999999"/>
    <n v="5465566396"/>
    <n v="101048.04"/>
    <n v="5493181624"/>
    <n v="0"/>
    <n v="16046910"/>
    <n v="19891764"/>
    <s v="67.5"/>
    <s v="0.5940000000000002"/>
    <n v="1.44974232E+16"/>
    <n v="6.217533E+16"/>
    <n v="5515173981000000"/>
    <n v="6485286845159990"/>
    <n v="1.466496443052E+16"/>
    <n v="3242679282602990"/>
    <n v="5.363219584152E+16"/>
    <n v="1.25344964764799E+16"/>
    <n v="1.08E+16"/>
    <n v="1.00007999999999E+16"/>
    <n v="180669438.90000001"/>
  </r>
  <r>
    <x v="575"/>
    <s v="MA"/>
    <x v="5"/>
    <n v="3.2919"/>
    <n v="364678421.18000001"/>
    <n v="2136721.56"/>
    <n v="540928521"/>
    <n v="83586702.710000038"/>
    <n v="46884403.610000007"/>
    <n v="16386390.300000001"/>
    <n v="12296714"/>
    <n v="18600533"/>
    <n v="31202068"/>
    <n v="84769477"/>
    <n v="82759702"/>
    <n v="5731415"/>
    <n v="91090555"/>
    <n v="2717864"/>
    <n v="17396209"/>
    <n v="127316310"/>
    <n v="77207667"/>
    <n v="2717864"/>
    <n v="17396209"/>
    <n v="127316310"/>
    <n v="77207667"/>
    <n v="2136721"/>
    <n v="0.2117349476"/>
    <n v="135.78"/>
    <n v="17476274644"/>
    <n v="13323465863"/>
    <n v="228774874"/>
    <n v="215488194"/>
    <n v="937"/>
    <n v="1231078426800"/>
    <n v="7"/>
    <n v="0.26"/>
    <n v="1079.3433333333301"/>
    <n v="857.20150000000001"/>
    <n v="784.66571428571399"/>
    <n v="969.11120000000005"/>
    <n v="11.8961416111806"/>
    <n v="1.44"/>
    <n v="24.49"/>
    <n v="-209.79"/>
    <n v="-45.36"/>
    <n v="5685.12"/>
    <n v="29239245"/>
    <n v="10056495.6"/>
    <n v="4873019359"/>
    <n v="939126.96"/>
    <n v="26757"/>
    <n v="15900000000000"/>
    <n v="3007037196"/>
    <n v="2990578374"/>
    <n v="848.67692490000002"/>
    <n v="0"/>
    <n v="0"/>
    <n v="0"/>
    <n v="0"/>
    <n v="0"/>
    <n v="0"/>
    <n v="0"/>
    <n v="0"/>
    <n v="0"/>
    <n v="0"/>
    <n v="46212412.119999997"/>
    <n v="0"/>
    <n v="0"/>
    <n v="0"/>
    <n v="0"/>
    <n v="5329854"/>
    <n v="0"/>
    <n v="11128968"/>
    <n v="110.43"/>
    <n v="2514.2399999999998"/>
    <n v="184060.08"/>
    <n v="167959.71"/>
    <n v="-2872.53"/>
    <n v="-13227.84"/>
    <n v="2275.56"/>
    <n v="15061.68"/>
    <n v="17337.240000000002"/>
    <n v="1.4016"/>
    <n v="0"/>
    <n v="27514179.629999999"/>
    <n v="5465566396"/>
    <n v="101048.04"/>
    <n v="5493181624"/>
    <n v="0"/>
    <n v="16046910"/>
    <n v="19891764"/>
    <s v="67.5"/>
    <s v="0.5940000000000002"/>
    <n v="1.44974232E+16"/>
    <n v="6.217533E+16"/>
    <n v="5515173981000000"/>
    <n v="6485286845159990"/>
    <n v="1.466496443052E+16"/>
    <n v="3242679282602990"/>
    <n v="5.363219584152E+16"/>
    <n v="1.25344964764799E+16"/>
    <n v="1.08E+16"/>
    <n v="1.00007999999999E+16"/>
    <n v="2486784.5699999998"/>
  </r>
  <r>
    <x v="576"/>
    <s v="MA"/>
    <x v="0"/>
    <n v="3.2105999999999999"/>
    <n v="378090284.60000002"/>
    <n v="2248350.6500000004"/>
    <n v="555797823"/>
    <n v="82288485.689999983"/>
    <n v="52302984.93"/>
    <n v="18642566.200000003"/>
    <n v="34014863"/>
    <n v="17890894"/>
    <n v="32376102"/>
    <n v="104477452"/>
    <n v="79573554"/>
    <n v="6485599"/>
    <n v="91478227"/>
    <n v="2664076"/>
    <n v="19224552"/>
    <n v="128138644"/>
    <n v="71240373"/>
    <n v="2664076"/>
    <n v="19224552"/>
    <n v="128138644"/>
    <n v="71240373"/>
    <n v="2248350"/>
    <n v="0.74446965399999998"/>
    <n v="132.12"/>
    <n v="16769724658"/>
    <n v="15114215063"/>
    <n v="247988547"/>
    <n v="261883451"/>
    <n v="954"/>
    <n v="1206225630600"/>
    <n v="6.9"/>
    <n v="0.23"/>
    <n v="1083.2716666666599"/>
    <n v="857.87649999999996"/>
    <n v="783.34142857142797"/>
    <n v="972.13599999999997"/>
    <n v="12.272340913214901"/>
    <n v="1.29"/>
    <n v="9.8800000000000008"/>
    <n v="-200.88"/>
    <n v="-41.04"/>
    <n v="5971.86"/>
    <n v="29480436"/>
    <n v="6903387.2699999996"/>
    <n v="4724461287"/>
    <n v="195776.46"/>
    <n v="1297728"/>
    <n v="15000000000000"/>
    <n v="3952277928"/>
    <n v="3939369417"/>
    <n v="876.97021140000004"/>
    <n v="0"/>
    <n v="0"/>
    <n v="0"/>
    <n v="0"/>
    <n v="2662659"/>
    <n v="0"/>
    <n v="0"/>
    <n v="0"/>
    <n v="0"/>
    <n v="0"/>
    <n v="439206.56"/>
    <n v="0"/>
    <n v="0"/>
    <n v="0"/>
    <n v="0"/>
    <n v="1368954"/>
    <n v="0"/>
    <n v="8876898"/>
    <n v="113.13"/>
    <n v="2514.2399999999998"/>
    <n v="184060.08"/>
    <n v="167959.71"/>
    <n v="-2872.53"/>
    <n v="-13227.84"/>
    <n v="2275.56"/>
    <n v="15061.68"/>
    <n v="17337.240000000002"/>
    <n v="1.4036999999999999"/>
    <n v="0"/>
    <n v="27142455.510000002"/>
    <n v="5791705754"/>
    <n v="906624.9"/>
    <n v="5819851696"/>
    <n v="0"/>
    <n v="14605056"/>
    <n v="30882330"/>
    <s v="67.5"/>
    <s v="0.5940000000000002"/>
    <n v="1.45411469999999E+16"/>
    <n v="5470550999999990"/>
    <n v="5.33110032E+16"/>
    <n v="6457243185270000"/>
    <n v="1.336864490604E+16"/>
    <s v="27550682694.18"/>
    <n v="4742987959628990"/>
    <n v="1.13181245765099E+16"/>
    <n v="1.08E+16"/>
    <n v="1.00007999999999E+16"/>
    <n v="4593.32"/>
  </r>
  <r>
    <x v="577"/>
    <s v="MA"/>
    <x v="1"/>
    <n v="3.2105999999999999"/>
    <n v="378090284.60000002"/>
    <n v="2248350.6500000004"/>
    <n v="555797823"/>
    <n v="82288485.689999983"/>
    <n v="52302984.93"/>
    <n v="18642566.200000003"/>
    <n v="34014863"/>
    <n v="17890894"/>
    <n v="32376102"/>
    <n v="104477452"/>
    <n v="79573554"/>
    <n v="6485599"/>
    <n v="91478227"/>
    <n v="2664076"/>
    <n v="19224552"/>
    <n v="128138644"/>
    <n v="71240373"/>
    <n v="2664076"/>
    <n v="19224552"/>
    <n v="128138644"/>
    <n v="71240373"/>
    <n v="2248350"/>
    <n v="0.74446965399999998"/>
    <n v="132.12"/>
    <n v="16769724658"/>
    <n v="15114215063"/>
    <n v="247988547"/>
    <n v="261883451"/>
    <n v="954"/>
    <n v="1206225630600"/>
    <n v="6.9"/>
    <n v="0.23"/>
    <n v="1083.2716666666599"/>
    <n v="857.87649999999996"/>
    <n v="783.34142857142797"/>
    <n v="972.13599999999997"/>
    <n v="12.272340913214901"/>
    <n v="1.29"/>
    <n v="9.8800000000000008"/>
    <n v="-200.88"/>
    <n v="-41.04"/>
    <n v="5971.86"/>
    <n v="29480436"/>
    <n v="6903387.2699999996"/>
    <n v="4724461287"/>
    <n v="195776.46"/>
    <n v="1297728"/>
    <n v="15000000000000"/>
    <n v="3952277928"/>
    <n v="3939369417"/>
    <n v="876.97021140000004"/>
    <n v="0"/>
    <n v="0"/>
    <n v="0"/>
    <n v="0"/>
    <n v="2662659"/>
    <n v="0"/>
    <n v="0"/>
    <n v="0"/>
    <n v="0"/>
    <n v="0"/>
    <n v="12994434.18"/>
    <n v="0"/>
    <n v="0"/>
    <n v="0"/>
    <n v="0"/>
    <n v="1368954"/>
    <n v="0"/>
    <n v="8876898"/>
    <n v="113.13"/>
    <n v="2514.2399999999998"/>
    <n v="184060.08"/>
    <n v="167959.71"/>
    <n v="-2872.53"/>
    <n v="-13227.84"/>
    <n v="2275.56"/>
    <n v="15061.68"/>
    <n v="17337.240000000002"/>
    <n v="1.4036999999999999"/>
    <n v="0"/>
    <n v="27142455.510000002"/>
    <n v="5791705754"/>
    <n v="906624.9"/>
    <n v="5819851696"/>
    <n v="0"/>
    <n v="14605056"/>
    <n v="30882330"/>
    <s v="67.5"/>
    <s v="0.5940000000000002"/>
    <n v="1.45411469999999E+16"/>
    <n v="5470550999999990"/>
    <n v="5.33110032E+16"/>
    <n v="6457243185270000"/>
    <n v="1.336864490604E+16"/>
    <s v="27550682694.18"/>
    <n v="4742987959628990"/>
    <n v="1.13181245765099E+16"/>
    <n v="1.08E+16"/>
    <n v="1.00007999999999E+16"/>
    <n v="561848.32999999996"/>
  </r>
  <r>
    <x v="578"/>
    <s v="MA"/>
    <x v="2"/>
    <n v="3.2105999999999999"/>
    <n v="378090284.60000002"/>
    <n v="2248350.6500000004"/>
    <n v="555797823"/>
    <n v="82288485.689999983"/>
    <n v="52302984.93"/>
    <n v="18642566.200000003"/>
    <n v="34014863"/>
    <n v="17890894"/>
    <n v="32376102"/>
    <n v="104477452"/>
    <n v="79573554"/>
    <n v="6485599"/>
    <n v="91478227"/>
    <n v="2664076"/>
    <n v="19224552"/>
    <n v="128138644"/>
    <n v="71240373"/>
    <n v="2664076"/>
    <n v="19224552"/>
    <n v="128138644"/>
    <n v="71240373"/>
    <n v="2248350"/>
    <n v="0.74446965399999998"/>
    <n v="132.12"/>
    <n v="16769724658"/>
    <n v="15114215063"/>
    <n v="247988547"/>
    <n v="261883451"/>
    <n v="954"/>
    <n v="1206225630600"/>
    <n v="6.9"/>
    <n v="0.23"/>
    <n v="1083.2716666666599"/>
    <n v="857.87649999999996"/>
    <n v="783.34142857142797"/>
    <n v="972.13599999999997"/>
    <n v="12.272340913214901"/>
    <n v="1.29"/>
    <n v="9.8800000000000008"/>
    <n v="-200.88"/>
    <n v="-41.04"/>
    <n v="5971.86"/>
    <n v="29480436"/>
    <n v="6903387.2699999996"/>
    <n v="4724461287"/>
    <n v="195776.46"/>
    <n v="1297728"/>
    <n v="15000000000000"/>
    <n v="3952277928"/>
    <n v="3939369417"/>
    <n v="876.97021140000004"/>
    <n v="0"/>
    <n v="0"/>
    <n v="0"/>
    <n v="0"/>
    <n v="2662659"/>
    <n v="0"/>
    <n v="0"/>
    <n v="0"/>
    <n v="0"/>
    <n v="0"/>
    <n v="1045261958"/>
    <n v="0"/>
    <n v="0"/>
    <n v="0"/>
    <n v="0"/>
    <n v="1368954"/>
    <n v="0"/>
    <n v="8876898"/>
    <n v="113.13"/>
    <n v="2514.2399999999998"/>
    <n v="184060.08"/>
    <n v="167959.71"/>
    <n v="-2872.53"/>
    <n v="-13227.84"/>
    <n v="2275.56"/>
    <n v="15061.68"/>
    <n v="17337.240000000002"/>
    <n v="1.4036999999999999"/>
    <n v="0"/>
    <n v="27142455.510000002"/>
    <n v="5791705754"/>
    <n v="906624.9"/>
    <n v="5819851696"/>
    <n v="0"/>
    <n v="14605056"/>
    <n v="30882330"/>
    <s v="67.5"/>
    <s v="0.5940000000000002"/>
    <n v="1.45411469999999E+16"/>
    <n v="5470550999999990"/>
    <n v="5.33110032E+16"/>
    <n v="6457243185270000"/>
    <n v="1.336864490604E+16"/>
    <s v="27550682694.18"/>
    <n v="4742987959628990"/>
    <n v="1.13181245765099E+16"/>
    <n v="1.08E+16"/>
    <n v="1.00007999999999E+16"/>
    <n v="43004369.409999996"/>
  </r>
  <r>
    <x v="579"/>
    <s v="MA"/>
    <x v="3"/>
    <n v="3.2105999999999999"/>
    <n v="378090284.60000002"/>
    <n v="2248350.6500000004"/>
    <n v="555797823"/>
    <n v="82288485.689999983"/>
    <n v="52302984.93"/>
    <n v="18642566.200000003"/>
    <n v="34014863"/>
    <n v="17890894"/>
    <n v="32376102"/>
    <n v="104477452"/>
    <n v="79573554"/>
    <n v="6485599"/>
    <n v="91478227"/>
    <n v="2664076"/>
    <n v="19224552"/>
    <n v="128138644"/>
    <n v="71240373"/>
    <n v="2664076"/>
    <n v="19224552"/>
    <n v="128138644"/>
    <n v="71240373"/>
    <n v="2248350"/>
    <n v="0.74446965399999998"/>
    <n v="132.12"/>
    <n v="16769724658"/>
    <n v="15114215063"/>
    <n v="247988547"/>
    <n v="261883451"/>
    <n v="954"/>
    <n v="1206225630600"/>
    <n v="6.9"/>
    <n v="0.23"/>
    <n v="1083.2716666666599"/>
    <n v="857.87649999999996"/>
    <n v="783.34142857142797"/>
    <n v="972.13599999999997"/>
    <n v="12.272340913214901"/>
    <n v="1.29"/>
    <n v="9.8800000000000008"/>
    <n v="-200.88"/>
    <n v="-41.04"/>
    <n v="5971.86"/>
    <n v="29480436"/>
    <n v="6903387.2699999996"/>
    <n v="4724461287"/>
    <n v="195776.46"/>
    <n v="1297728"/>
    <n v="15000000000000"/>
    <n v="3952277928"/>
    <n v="3939369417"/>
    <n v="876.97021140000004"/>
    <n v="0"/>
    <n v="0"/>
    <n v="0"/>
    <n v="0"/>
    <n v="2662659"/>
    <n v="0"/>
    <n v="0"/>
    <n v="0"/>
    <n v="0"/>
    <n v="0"/>
    <n v="1098695726"/>
    <n v="0"/>
    <n v="0"/>
    <n v="0"/>
    <n v="0"/>
    <n v="1368954"/>
    <n v="0"/>
    <n v="8876898"/>
    <n v="113.13"/>
    <n v="2514.2399999999998"/>
    <n v="184060.08"/>
    <n v="167959.71"/>
    <n v="-2872.53"/>
    <n v="-13227.84"/>
    <n v="2275.56"/>
    <n v="15061.68"/>
    <n v="17337.240000000002"/>
    <n v="1.4036999999999999"/>
    <n v="0"/>
    <n v="27142455.510000002"/>
    <n v="5791705754"/>
    <n v="906624.9"/>
    <n v="5819851696"/>
    <n v="0"/>
    <n v="14605056"/>
    <n v="30882330"/>
    <s v="67.5"/>
    <s v="0.5940000000000002"/>
    <n v="1.45411469999999E+16"/>
    <n v="5470550999999990"/>
    <n v="5.33110032E+16"/>
    <n v="6457243185270000"/>
    <n v="1.336864490604E+16"/>
    <s v="27550682694.18"/>
    <n v="4742987959628990"/>
    <n v="1.13181245765099E+16"/>
    <n v="1.08E+16"/>
    <n v="1.00007999999999E+16"/>
    <n v="42277754.399999999"/>
  </r>
  <r>
    <x v="580"/>
    <s v="MA"/>
    <x v="4"/>
    <n v="3.2105999999999999"/>
    <n v="378090284.60000002"/>
    <n v="2248350.6500000004"/>
    <n v="555797823"/>
    <n v="82288485.689999983"/>
    <n v="52302984.93"/>
    <n v="18642566.200000003"/>
    <n v="34014863"/>
    <n v="17890894"/>
    <n v="32376102"/>
    <n v="104477452"/>
    <n v="79573554"/>
    <n v="6485599"/>
    <n v="91478227"/>
    <n v="2664076"/>
    <n v="19224552"/>
    <n v="128138644"/>
    <n v="71240373"/>
    <n v="2664076"/>
    <n v="19224552"/>
    <n v="128138644"/>
    <n v="71240373"/>
    <n v="2248350"/>
    <n v="0.74446965399999998"/>
    <n v="132.12"/>
    <n v="16769724658"/>
    <n v="15114215063"/>
    <n v="247988547"/>
    <n v="261883451"/>
    <n v="954"/>
    <n v="1206225630600"/>
    <n v="6.9"/>
    <n v="0.23"/>
    <n v="1083.2716666666599"/>
    <n v="857.87649999999996"/>
    <n v="783.34142857142797"/>
    <n v="972.13599999999997"/>
    <n v="12.272340913214901"/>
    <n v="1.29"/>
    <n v="9.8800000000000008"/>
    <n v="-200.88"/>
    <n v="-41.04"/>
    <n v="5971.86"/>
    <n v="29480436"/>
    <n v="6903387.2699999996"/>
    <n v="4724461287"/>
    <n v="195776.46"/>
    <n v="1297728"/>
    <n v="15000000000000"/>
    <n v="3952277928"/>
    <n v="3939369417"/>
    <n v="876.97021140000004"/>
    <n v="0"/>
    <n v="0"/>
    <n v="0"/>
    <n v="0"/>
    <n v="2662659"/>
    <n v="0"/>
    <n v="0"/>
    <n v="0"/>
    <n v="0"/>
    <n v="0"/>
    <n v="10624642.23"/>
    <n v="0"/>
    <n v="0"/>
    <n v="0"/>
    <n v="0"/>
    <n v="1368954"/>
    <n v="0"/>
    <n v="8876898"/>
    <n v="113.13"/>
    <n v="2514.2399999999998"/>
    <n v="184060.08"/>
    <n v="167959.71"/>
    <n v="-2872.53"/>
    <n v="-13227.84"/>
    <n v="2275.56"/>
    <n v="15061.68"/>
    <n v="17337.240000000002"/>
    <n v="1.4036999999999999"/>
    <n v="0"/>
    <n v="27142455.510000002"/>
    <n v="5791705754"/>
    <n v="906624.9"/>
    <n v="5819851696"/>
    <n v="0"/>
    <n v="14605056"/>
    <n v="30882330"/>
    <s v="67.5"/>
    <s v="0.5940000000000002"/>
    <n v="1.45411469999999E+16"/>
    <n v="5470550999999990"/>
    <n v="5.33110032E+16"/>
    <n v="6457243185270000"/>
    <n v="1.336864490604E+16"/>
    <s v="27550682694.18"/>
    <n v="4742987959628990"/>
    <n v="1.13181245765099E+16"/>
    <n v="1.08E+16"/>
    <n v="1.00007999999999E+16"/>
    <n v="12403345.859999999"/>
  </r>
  <r>
    <x v="581"/>
    <s v="MA"/>
    <x v="5"/>
    <n v="3.2105999999999999"/>
    <n v="378090284.60000002"/>
    <n v="2248350.6500000004"/>
    <n v="555797823"/>
    <n v="82288485.689999983"/>
    <n v="52302984.93"/>
    <n v="18642566.200000003"/>
    <n v="34014863"/>
    <n v="17890894"/>
    <n v="32376102"/>
    <n v="104477452"/>
    <n v="79573554"/>
    <n v="6485599"/>
    <n v="91478227"/>
    <n v="2664076"/>
    <n v="19224552"/>
    <n v="128138644"/>
    <n v="71240373"/>
    <n v="2664076"/>
    <n v="19224552"/>
    <n v="128138644"/>
    <n v="71240373"/>
    <n v="2248350"/>
    <n v="0.74446965399999998"/>
    <n v="132.12"/>
    <n v="16769724658"/>
    <n v="15114215063"/>
    <n v="247988547"/>
    <n v="261883451"/>
    <n v="954"/>
    <n v="1206225630600"/>
    <n v="6.9"/>
    <n v="0.23"/>
    <n v="1083.2716666666599"/>
    <n v="857.87649999999996"/>
    <n v="783.34142857142797"/>
    <n v="972.13599999999997"/>
    <n v="12.272340913214901"/>
    <n v="1.29"/>
    <n v="9.8800000000000008"/>
    <n v="-200.88"/>
    <n v="-41.04"/>
    <n v="5971.86"/>
    <n v="29480436"/>
    <n v="6903387.2699999996"/>
    <n v="4724461287"/>
    <n v="195776.46"/>
    <n v="1297728"/>
    <n v="15000000000000"/>
    <n v="3952277928"/>
    <n v="3939369417"/>
    <n v="876.97021140000004"/>
    <n v="0"/>
    <n v="0"/>
    <n v="0"/>
    <n v="0"/>
    <n v="2662659"/>
    <n v="0"/>
    <n v="0"/>
    <n v="0"/>
    <n v="0"/>
    <n v="0"/>
    <n v="186909105.40000001"/>
    <n v="0"/>
    <n v="0"/>
    <n v="0"/>
    <n v="0"/>
    <n v="1368954"/>
    <n v="0"/>
    <n v="8876898"/>
    <n v="113.13"/>
    <n v="2514.2399999999998"/>
    <n v="184060.08"/>
    <n v="167959.71"/>
    <n v="-2872.53"/>
    <n v="-13227.84"/>
    <n v="2275.56"/>
    <n v="15061.68"/>
    <n v="17337.240000000002"/>
    <n v="1.4036999999999999"/>
    <n v="0"/>
    <n v="27142455.510000002"/>
    <n v="5791705754"/>
    <n v="906624.9"/>
    <n v="5819851696"/>
    <n v="0"/>
    <n v="14605056"/>
    <n v="30882330"/>
    <s v="67.5"/>
    <s v="0.5940000000000002"/>
    <n v="1.45411469999999E+16"/>
    <n v="5470550999999990"/>
    <n v="5.33110032E+16"/>
    <n v="6457243185270000"/>
    <n v="1.336864490604E+16"/>
    <s v="27550682694.18"/>
    <n v="4742987959628990"/>
    <n v="1.13181245765099E+16"/>
    <n v="1.08E+16"/>
    <n v="1.00007999999999E+16"/>
    <n v="5177078.75"/>
  </r>
  <r>
    <x v="582"/>
    <s v="MA"/>
    <x v="0"/>
    <n v="3.2414999999999998"/>
    <n v="343825681.58999997"/>
    <n v="1894962.56"/>
    <n v="495688222"/>
    <n v="72563658.680000007"/>
    <n v="38715871.430000007"/>
    <n v="14667877.830000002"/>
    <n v="102347262"/>
    <n v="15242873"/>
    <n v="37106852"/>
    <n v="72506814"/>
    <n v="74038325"/>
    <n v="4438748"/>
    <n v="71477144"/>
    <n v="2587332"/>
    <n v="15199807"/>
    <n v="137074101"/>
    <n v="64121842"/>
    <n v="2587332"/>
    <n v="15199807"/>
    <n v="137074101"/>
    <n v="64121842"/>
    <n v="1894384"/>
    <n v="9.2195087600000003E-2"/>
    <n v="129.94"/>
    <n v="15801987736"/>
    <n v="13268767883"/>
    <n v="230360789"/>
    <n v="236982285"/>
    <n v="954"/>
    <n v="1222158952500"/>
    <n v="6.72"/>
    <n v="0.18"/>
    <n v="1091.12055555555"/>
    <n v="865.3895"/>
    <n v="789.16142857142802"/>
    <n v="978.22759999999903"/>
    <n v="12.706136535281001"/>
    <n v="1.32"/>
    <n v="4.21"/>
    <n v="-196.83"/>
    <n v="-38.340000000000003"/>
    <n v="5764.5"/>
    <n v="29480436"/>
    <n v="8385888.96"/>
    <n v="5364837085"/>
    <n v="1372124.61"/>
    <n v="20871"/>
    <n v="14300000000000"/>
    <n v="2548004391"/>
    <n v="2541931551"/>
    <n v="876.97021140000004"/>
    <n v="0"/>
    <n v="0"/>
    <n v="0"/>
    <n v="0"/>
    <n v="0"/>
    <n v="0"/>
    <n v="0"/>
    <n v="0"/>
    <n v="0"/>
    <n v="0"/>
    <n v="473096.24"/>
    <n v="0"/>
    <n v="0"/>
    <n v="0"/>
    <n v="0"/>
    <n v="0"/>
    <n v="0"/>
    <n v="6072840"/>
    <n v="113.67"/>
    <n v="5984.82"/>
    <n v="192078.27"/>
    <n v="162805.68"/>
    <n v="-5582.52"/>
    <n v="-23690.34"/>
    <n v="2377.89"/>
    <n v="-13517.01"/>
    <n v="-11139.12"/>
    <n v="1.4036999999999999"/>
    <n v="0"/>
    <n v="21793372.379999999"/>
    <n v="4778533334"/>
    <n v="4200554.43"/>
    <n v="4805283260"/>
    <n v="0"/>
    <n v="15006519"/>
    <n v="24726681"/>
    <s v="67.5"/>
    <s v="0.5940000000000002"/>
    <n v="1.45411469999999E+16"/>
    <n v="5207300999999990"/>
    <n v="5074553556000000"/>
    <n v="6146503422299990"/>
    <n v="1.272531006054E+16"/>
    <n v="2622487036797000"/>
    <n v="4.5147427299539904E+16"/>
    <s v="10773466237.62"/>
    <n v="1.08E+16"/>
    <n v="1.00007999999999E+16"/>
    <n v="30380.59"/>
  </r>
  <r>
    <x v="583"/>
    <s v="MA"/>
    <x v="1"/>
    <n v="3.2414999999999998"/>
    <n v="343825681.58999997"/>
    <n v="1894962.56"/>
    <n v="495688222"/>
    <n v="72563658.680000007"/>
    <n v="38715871.430000007"/>
    <n v="14667877.830000002"/>
    <n v="102347262"/>
    <n v="15242873"/>
    <n v="37106852"/>
    <n v="72506814"/>
    <n v="74038325"/>
    <n v="4438748"/>
    <n v="71477144"/>
    <n v="2587332"/>
    <n v="15199807"/>
    <n v="137074101"/>
    <n v="64121842"/>
    <n v="2587332"/>
    <n v="15199807"/>
    <n v="137074101"/>
    <n v="64121842"/>
    <n v="1894384"/>
    <n v="9.2195087600000003E-2"/>
    <n v="129.94"/>
    <n v="15801987736"/>
    <n v="13268767883"/>
    <n v="230360789"/>
    <n v="236982285"/>
    <n v="954"/>
    <n v="1222158952500"/>
    <n v="6.72"/>
    <n v="0.18"/>
    <n v="1091.12055555555"/>
    <n v="865.3895"/>
    <n v="789.16142857142802"/>
    <n v="978.22759999999903"/>
    <n v="12.706136535281001"/>
    <n v="1.32"/>
    <n v="4.21"/>
    <n v="-196.83"/>
    <n v="-38.340000000000003"/>
    <n v="5764.5"/>
    <n v="29480436"/>
    <n v="8385888.96"/>
    <n v="5364837085"/>
    <n v="1372124.61"/>
    <n v="20871"/>
    <n v="14300000000000"/>
    <n v="2548004391"/>
    <n v="2541931551"/>
    <n v="876.97021140000004"/>
    <n v="0"/>
    <n v="0"/>
    <n v="0"/>
    <n v="0"/>
    <n v="0"/>
    <n v="0"/>
    <n v="0"/>
    <n v="0"/>
    <n v="0"/>
    <n v="0"/>
    <n v="13997099.539999999"/>
    <n v="0"/>
    <n v="0"/>
    <n v="0"/>
    <n v="0"/>
    <n v="0"/>
    <n v="0"/>
    <n v="6072840"/>
    <n v="113.67"/>
    <n v="5984.82"/>
    <n v="192078.27"/>
    <n v="162805.68"/>
    <n v="-5582.52"/>
    <n v="-23690.34"/>
    <n v="2377.89"/>
    <n v="-13517.01"/>
    <n v="-11139.12"/>
    <n v="1.4036999999999999"/>
    <n v="0"/>
    <n v="21793372.379999999"/>
    <n v="4778533334"/>
    <n v="4200554.43"/>
    <n v="4805283260"/>
    <n v="0"/>
    <n v="15006519"/>
    <n v="24726681"/>
    <s v="67.5"/>
    <s v="0.5940000000000002"/>
    <n v="1.45411469999999E+16"/>
    <n v="5207300999999990"/>
    <n v="5074553556000000"/>
    <n v="6146503422299990"/>
    <n v="1.272531006054E+16"/>
    <n v="2622487036797000"/>
    <n v="4.5147427299539904E+16"/>
    <s v="10773466237.62"/>
    <n v="1.08E+16"/>
    <n v="1.00007999999999E+16"/>
    <n v="598512.14"/>
  </r>
  <r>
    <x v="584"/>
    <s v="MA"/>
    <x v="2"/>
    <n v="3.2414999999999998"/>
    <n v="343825681.58999997"/>
    <n v="1894962.56"/>
    <n v="495688222"/>
    <n v="72563658.680000007"/>
    <n v="38715871.430000007"/>
    <n v="14667877.830000002"/>
    <n v="102347262"/>
    <n v="15242873"/>
    <n v="37106852"/>
    <n v="72506814"/>
    <n v="74038325"/>
    <n v="4438748"/>
    <n v="71477144"/>
    <n v="2587332"/>
    <n v="15199807"/>
    <n v="137074101"/>
    <n v="64121842"/>
    <n v="2587332"/>
    <n v="15199807"/>
    <n v="137074101"/>
    <n v="64121842"/>
    <n v="1894384"/>
    <n v="9.2195087600000003E-2"/>
    <n v="129.94"/>
    <n v="15801987736"/>
    <n v="13268767883"/>
    <n v="230360789"/>
    <n v="236982285"/>
    <n v="954"/>
    <n v="1222158952500"/>
    <n v="6.72"/>
    <n v="0.18"/>
    <n v="1091.12055555555"/>
    <n v="865.3895"/>
    <n v="789.16142857142802"/>
    <n v="978.22759999999903"/>
    <n v="12.706136535281001"/>
    <n v="1.32"/>
    <n v="4.21"/>
    <n v="-196.83"/>
    <n v="-38.340000000000003"/>
    <n v="5764.5"/>
    <n v="29480436"/>
    <n v="8385888.96"/>
    <n v="5364837085"/>
    <n v="1372124.61"/>
    <n v="20871"/>
    <n v="14300000000000"/>
    <n v="2548004391"/>
    <n v="2541931551"/>
    <n v="876.97021140000004"/>
    <n v="0"/>
    <n v="0"/>
    <n v="0"/>
    <n v="0"/>
    <n v="0"/>
    <n v="0"/>
    <n v="0"/>
    <n v="0"/>
    <n v="0"/>
    <n v="0"/>
    <n v="1125915563"/>
    <n v="0"/>
    <n v="0"/>
    <n v="0"/>
    <n v="0"/>
    <n v="0"/>
    <n v="0"/>
    <n v="6072840"/>
    <n v="113.67"/>
    <n v="5984.82"/>
    <n v="192078.27"/>
    <n v="162805.68"/>
    <n v="-5582.52"/>
    <n v="-23690.34"/>
    <n v="2377.89"/>
    <n v="-13517.01"/>
    <n v="-11139.12"/>
    <n v="1.4036999999999999"/>
    <n v="0"/>
    <n v="21793372.379999999"/>
    <n v="4778533334"/>
    <n v="4200554.43"/>
    <n v="4805283260"/>
    <n v="0"/>
    <n v="15006519"/>
    <n v="24726681"/>
    <s v="67.5"/>
    <s v="0.5940000000000002"/>
    <n v="1.45411469999999E+16"/>
    <n v="5207300999999990"/>
    <n v="5074553556000000"/>
    <n v="6146503422299990"/>
    <n v="1.272531006054E+16"/>
    <n v="2622487036797000"/>
    <n v="4.5147427299539904E+16"/>
    <s v="10773466237.62"/>
    <n v="1.08E+16"/>
    <n v="1.00007999999999E+16"/>
    <n v="56371221.93"/>
  </r>
  <r>
    <x v="585"/>
    <s v="MA"/>
    <x v="3"/>
    <n v="3.2414999999999998"/>
    <n v="343825681.58999997"/>
    <n v="1894962.56"/>
    <n v="495688222"/>
    <n v="72563658.680000007"/>
    <n v="38715871.430000007"/>
    <n v="14667877.830000002"/>
    <n v="102347262"/>
    <n v="15242873"/>
    <n v="37106852"/>
    <n v="72506814"/>
    <n v="74038325"/>
    <n v="4438748"/>
    <n v="71477144"/>
    <n v="2587332"/>
    <n v="15199807"/>
    <n v="137074101"/>
    <n v="64121842"/>
    <n v="2587332"/>
    <n v="15199807"/>
    <n v="137074101"/>
    <n v="64121842"/>
    <n v="1894384"/>
    <n v="9.2195087600000003E-2"/>
    <n v="129.94"/>
    <n v="15801987736"/>
    <n v="13268767883"/>
    <n v="230360789"/>
    <n v="236982285"/>
    <n v="954"/>
    <n v="1222158952500"/>
    <n v="6.72"/>
    <n v="0.18"/>
    <n v="1091.12055555555"/>
    <n v="865.3895"/>
    <n v="789.16142857142802"/>
    <n v="978.22759999999903"/>
    <n v="12.706136535281001"/>
    <n v="1.32"/>
    <n v="4.21"/>
    <n v="-196.83"/>
    <n v="-38.340000000000003"/>
    <n v="5764.5"/>
    <n v="29480436"/>
    <n v="8385888.96"/>
    <n v="5364837085"/>
    <n v="1372124.61"/>
    <n v="20871"/>
    <n v="14300000000000"/>
    <n v="2548004391"/>
    <n v="2541931551"/>
    <n v="876.97021140000004"/>
    <n v="0"/>
    <n v="0"/>
    <n v="0"/>
    <n v="0"/>
    <n v="0"/>
    <n v="0"/>
    <n v="0"/>
    <n v="0"/>
    <n v="0"/>
    <n v="0"/>
    <n v="1183472342"/>
    <n v="0"/>
    <n v="0"/>
    <n v="0"/>
    <n v="0"/>
    <n v="0"/>
    <n v="0"/>
    <n v="6072840"/>
    <n v="113.67"/>
    <n v="5984.82"/>
    <n v="192078.27"/>
    <n v="162805.68"/>
    <n v="-5582.52"/>
    <n v="-23690.34"/>
    <n v="2377.89"/>
    <n v="-13517.01"/>
    <n v="-11139.12"/>
    <n v="1.4036999999999999"/>
    <n v="0"/>
    <n v="21793372.379999999"/>
    <n v="4778533334"/>
    <n v="4200554.43"/>
    <n v="4805283260"/>
    <n v="0"/>
    <n v="15006519"/>
    <n v="24726681"/>
    <s v="67.5"/>
    <s v="0.5940000000000002"/>
    <n v="1.45411469999999E+16"/>
    <n v="5207300999999990"/>
    <n v="5074553556000000"/>
    <n v="6146503422299990"/>
    <n v="1.272531006054E+16"/>
    <n v="2622487036797000"/>
    <n v="4.5147427299539904E+16"/>
    <s v="10773466237.62"/>
    <n v="1.08E+16"/>
    <n v="1.00007999999999E+16"/>
    <n v="37730904.460000001"/>
  </r>
  <r>
    <x v="586"/>
    <s v="MA"/>
    <x v="4"/>
    <n v="3.2414999999999998"/>
    <n v="343825681.58999997"/>
    <n v="1894962.56"/>
    <n v="495688222"/>
    <n v="72563658.680000007"/>
    <n v="38715871.430000007"/>
    <n v="14667877.830000002"/>
    <n v="102347262"/>
    <n v="15242873"/>
    <n v="37106852"/>
    <n v="72506814"/>
    <n v="74038325"/>
    <n v="4438748"/>
    <n v="71477144"/>
    <n v="2587332"/>
    <n v="15199807"/>
    <n v="137074101"/>
    <n v="64121842"/>
    <n v="2587332"/>
    <n v="15199807"/>
    <n v="137074101"/>
    <n v="64121842"/>
    <n v="1894384"/>
    <n v="9.2195087600000003E-2"/>
    <n v="129.94"/>
    <n v="15801987736"/>
    <n v="13268767883"/>
    <n v="230360789"/>
    <n v="236982285"/>
    <n v="954"/>
    <n v="1222158952500"/>
    <n v="6.72"/>
    <n v="0.18"/>
    <n v="1091.12055555555"/>
    <n v="865.3895"/>
    <n v="789.16142857142802"/>
    <n v="978.22759999999903"/>
    <n v="12.706136535281001"/>
    <n v="1.32"/>
    <n v="4.21"/>
    <n v="-196.83"/>
    <n v="-38.340000000000003"/>
    <n v="5764.5"/>
    <n v="29480436"/>
    <n v="8385888.96"/>
    <n v="5364837085"/>
    <n v="1372124.61"/>
    <n v="20871"/>
    <n v="14300000000000"/>
    <n v="2548004391"/>
    <n v="2541931551"/>
    <n v="876.97021140000004"/>
    <n v="0"/>
    <n v="0"/>
    <n v="0"/>
    <n v="0"/>
    <n v="0"/>
    <n v="0"/>
    <n v="0"/>
    <n v="0"/>
    <n v="0"/>
    <n v="0"/>
    <n v="11444451.75"/>
    <n v="0"/>
    <n v="0"/>
    <n v="0"/>
    <n v="0"/>
    <n v="0"/>
    <n v="0"/>
    <n v="6072840"/>
    <n v="113.67"/>
    <n v="5984.82"/>
    <n v="192078.27"/>
    <n v="162805.68"/>
    <n v="-5582.52"/>
    <n v="-23690.34"/>
    <n v="2377.89"/>
    <n v="-13517.01"/>
    <n v="-11139.12"/>
    <n v="1.4036999999999999"/>
    <n v="0"/>
    <n v="21793372.379999999"/>
    <n v="4778533334"/>
    <n v="4200554.43"/>
    <n v="4805283260"/>
    <n v="0"/>
    <n v="15006519"/>
    <n v="24726681"/>
    <s v="67.5"/>
    <s v="0.5940000000000002"/>
    <n v="1.45411469999999E+16"/>
    <n v="5207300999999990"/>
    <n v="5074553556000000"/>
    <n v="6146503422299990"/>
    <n v="1.272531006054E+16"/>
    <n v="2622487036797000"/>
    <n v="4.5147427299539904E+16"/>
    <s v="10773466237.62"/>
    <n v="1.08E+16"/>
    <n v="1.00007999999999E+16"/>
    <n v="12653283.51"/>
  </r>
  <r>
    <x v="587"/>
    <s v="MA"/>
    <x v="5"/>
    <n v="3.2414999999999998"/>
    <n v="343825681.58999997"/>
    <n v="1894962.56"/>
    <n v="495688222"/>
    <n v="72563658.680000007"/>
    <n v="38715871.430000007"/>
    <n v="14667877.830000002"/>
    <n v="102347262"/>
    <n v="15242873"/>
    <n v="37106852"/>
    <n v="72506814"/>
    <n v="74038325"/>
    <n v="4438748"/>
    <n v="71477144"/>
    <n v="2587332"/>
    <n v="15199807"/>
    <n v="137074101"/>
    <n v="64121842"/>
    <n v="2587332"/>
    <n v="15199807"/>
    <n v="137074101"/>
    <n v="64121842"/>
    <n v="1894384"/>
    <n v="9.2195087600000003E-2"/>
    <n v="129.94"/>
    <n v="15801987736"/>
    <n v="13268767883"/>
    <n v="230360789"/>
    <n v="236982285"/>
    <n v="954"/>
    <n v="1222158952500"/>
    <n v="6.72"/>
    <n v="0.18"/>
    <n v="1091.12055555555"/>
    <n v="865.3895"/>
    <n v="789.16142857142802"/>
    <n v="978.22759999999903"/>
    <n v="12.706136535281001"/>
    <n v="1.32"/>
    <n v="4.21"/>
    <n v="-196.83"/>
    <n v="-38.340000000000003"/>
    <n v="5764.5"/>
    <n v="29480436"/>
    <n v="8385888.96"/>
    <n v="5364837085"/>
    <n v="1372124.61"/>
    <n v="20871"/>
    <n v="14300000000000"/>
    <n v="2548004391"/>
    <n v="2541931551"/>
    <n v="876.97021140000004"/>
    <n v="0"/>
    <n v="0"/>
    <n v="0"/>
    <n v="0"/>
    <n v="0"/>
    <n v="0"/>
    <n v="0"/>
    <n v="0"/>
    <n v="0"/>
    <n v="0"/>
    <n v="201331225.19999999"/>
    <n v="0"/>
    <n v="0"/>
    <n v="0"/>
    <n v="0"/>
    <n v="0"/>
    <n v="0"/>
    <n v="6072840"/>
    <n v="113.67"/>
    <n v="5984.82"/>
    <n v="192078.27"/>
    <n v="162805.68"/>
    <n v="-5582.52"/>
    <n v="-23690.34"/>
    <n v="2377.89"/>
    <n v="-13517.01"/>
    <n v="-11139.12"/>
    <n v="1.4036999999999999"/>
    <n v="0"/>
    <n v="21793372.379999999"/>
    <n v="4778533334"/>
    <n v="4200554.43"/>
    <n v="4805283260"/>
    <n v="0"/>
    <n v="15006519"/>
    <n v="24726681"/>
    <s v="67.5"/>
    <s v="0.5940000000000002"/>
    <n v="1.45411469999999E+16"/>
    <n v="5207300999999990"/>
    <n v="5074553556000000"/>
    <n v="6146503422299990"/>
    <n v="1.272531006054E+16"/>
    <n v="2622487036797000"/>
    <n v="4.5147427299539904E+16"/>
    <s v="10773466237.62"/>
    <n v="1.08E+16"/>
    <n v="1.00007999999999E+16"/>
    <n v="12640792.52"/>
  </r>
  <r>
    <x v="588"/>
    <s v="MA"/>
    <x v="0"/>
    <n v="3.2791999999999999"/>
    <n v="348320724.87"/>
    <n v="1741746.06"/>
    <n v="488462177"/>
    <n v="68575601.000000015"/>
    <n v="36009049.690000005"/>
    <n v="13732340.98"/>
    <n v="58160176"/>
    <n v="14917094"/>
    <n v="28378705"/>
    <n v="69102406"/>
    <n v="72121187"/>
    <n v="4269495"/>
    <n v="64876546"/>
    <n v="2968852"/>
    <n v="19075581"/>
    <n v="157410041"/>
    <n v="53600524"/>
    <n v="2968852"/>
    <n v="19075581"/>
    <n v="157410041"/>
    <n v="53600524"/>
    <n v="1741746"/>
    <n v="9.2813297599999997E-2"/>
    <n v="141.57"/>
    <n v="20228663646"/>
    <n v="14668560310"/>
    <n v="256633353"/>
    <n v="190743572"/>
    <n v="954"/>
    <n v="1244708898400"/>
    <n v="6.58"/>
    <n v="7.0000000000000007E-2"/>
    <n v="1089.36055555555"/>
    <n v="867.17649999999901"/>
    <n v="793.019047619047"/>
    <n v="978.98599999999999"/>
    <n v="13.242833003980801"/>
    <n v="1.0900000000000001"/>
    <n v="14.7"/>
    <n v="-197.1"/>
    <n v="-43.74"/>
    <n v="5937.3"/>
    <n v="29480436"/>
    <n v="6445961.6399999997"/>
    <n v="5943299259"/>
    <n v="374348.52"/>
    <n v="20736"/>
    <n v="15100000000000"/>
    <n v="3123559800"/>
    <n v="3064255785"/>
    <n v="876.97021140000004"/>
    <n v="0"/>
    <n v="0"/>
    <n v="0"/>
    <n v="0"/>
    <n v="0"/>
    <n v="0"/>
    <n v="0"/>
    <n v="0"/>
    <n v="0"/>
    <n v="0"/>
    <n v="421259.87"/>
    <n v="0"/>
    <n v="0"/>
    <n v="0"/>
    <n v="0"/>
    <n v="190512"/>
    <n v="53078490"/>
    <n v="6035013"/>
    <n v="113.4"/>
    <n v="5984.82"/>
    <n v="192078.27"/>
    <n v="162805.68"/>
    <n v="-5582.52"/>
    <n v="-23690.34"/>
    <n v="2377.89"/>
    <n v="-13517.01"/>
    <n v="-11139.12"/>
    <n v="1.4036999999999999"/>
    <n v="0"/>
    <n v="18707502.149999999"/>
    <n v="4163217822"/>
    <n v="2690059.95"/>
    <n v="4184660290"/>
    <n v="0"/>
    <n v="13383576"/>
    <n v="31668867"/>
    <s v="67.5"/>
    <s v="0.5940000000000002"/>
    <n v="1.45411469999999E+16"/>
    <n v="5.5146419999999904E+16"/>
    <n v="5374046006999990"/>
    <n v="6509260727010000"/>
    <n v="1.34763385497299E+16"/>
    <n v="2777262242120990"/>
    <n v="4.78119599478E+16"/>
    <n v="1.14092998661699E+16"/>
    <n v="1.08E+16"/>
    <n v="1.00007999999999E+16"/>
    <n v="8207.26"/>
  </r>
  <r>
    <x v="589"/>
    <s v="MA"/>
    <x v="1"/>
    <n v="3.2791999999999999"/>
    <n v="348320724.87"/>
    <n v="1741746.06"/>
    <n v="488462177"/>
    <n v="68575601.000000015"/>
    <n v="36009049.690000005"/>
    <n v="13732340.98"/>
    <n v="58160176"/>
    <n v="14917094"/>
    <n v="28378705"/>
    <n v="69102406"/>
    <n v="72121187"/>
    <n v="4269495"/>
    <n v="64876546"/>
    <n v="2968852"/>
    <n v="19075581"/>
    <n v="157410041"/>
    <n v="53600524"/>
    <n v="2968852"/>
    <n v="19075581"/>
    <n v="157410041"/>
    <n v="53600524"/>
    <n v="1741746"/>
    <n v="9.2813297599999997E-2"/>
    <n v="141.57"/>
    <n v="20228663646"/>
    <n v="14668560310"/>
    <n v="256633353"/>
    <n v="190743572"/>
    <n v="954"/>
    <n v="1244708898400"/>
    <n v="6.58"/>
    <n v="7.0000000000000007E-2"/>
    <n v="1089.36055555555"/>
    <n v="867.17649999999901"/>
    <n v="793.019047619047"/>
    <n v="978.98599999999999"/>
    <n v="13.242833003980801"/>
    <n v="1.0900000000000001"/>
    <n v="14.7"/>
    <n v="-197.1"/>
    <n v="-43.74"/>
    <n v="5937.3"/>
    <n v="29480436"/>
    <n v="6445961.6399999997"/>
    <n v="5943299259"/>
    <n v="374348.52"/>
    <n v="20736"/>
    <n v="15100000000000"/>
    <n v="3123559800"/>
    <n v="3064255785"/>
    <n v="876.97021140000004"/>
    <n v="0"/>
    <n v="0"/>
    <n v="0"/>
    <n v="0"/>
    <n v="0"/>
    <n v="0"/>
    <n v="0"/>
    <n v="0"/>
    <n v="0"/>
    <n v="0"/>
    <n v="12463460.539999999"/>
    <n v="0"/>
    <n v="0"/>
    <n v="0"/>
    <n v="0"/>
    <n v="190512"/>
    <n v="53078490"/>
    <n v="6035013"/>
    <n v="113.4"/>
    <n v="5984.82"/>
    <n v="192078.27"/>
    <n v="162805.68"/>
    <n v="-5582.52"/>
    <n v="-23690.34"/>
    <n v="2377.89"/>
    <n v="-13517.01"/>
    <n v="-11139.12"/>
    <n v="1.4036999999999999"/>
    <n v="0"/>
    <n v="18707502.149999999"/>
    <n v="4163217822"/>
    <n v="2690059.95"/>
    <n v="4184660290"/>
    <n v="0"/>
    <n v="13383576"/>
    <n v="31668867"/>
    <s v="67.5"/>
    <s v="0.5940000000000002"/>
    <n v="1.45411469999999E+16"/>
    <n v="5.5146419999999904E+16"/>
    <n v="5374046006999990"/>
    <n v="6509260727010000"/>
    <n v="1.34763385497299E+16"/>
    <n v="2777262242120990"/>
    <n v="4.78119599478E+16"/>
    <n v="1.14092998661699E+16"/>
    <n v="1.08E+16"/>
    <n v="1.00007999999999E+16"/>
    <n v="632844.44999999995"/>
  </r>
  <r>
    <x v="590"/>
    <s v="MA"/>
    <x v="2"/>
    <n v="3.2791999999999999"/>
    <n v="348320724.87"/>
    <n v="1741746.06"/>
    <n v="488462177"/>
    <n v="68575601.000000015"/>
    <n v="36009049.690000005"/>
    <n v="13732340.98"/>
    <n v="58160176"/>
    <n v="14917094"/>
    <n v="28378705"/>
    <n v="69102406"/>
    <n v="72121187"/>
    <n v="4269495"/>
    <n v="64876546"/>
    <n v="2968852"/>
    <n v="19075581"/>
    <n v="157410041"/>
    <n v="53600524"/>
    <n v="2968852"/>
    <n v="19075581"/>
    <n v="157410041"/>
    <n v="53600524"/>
    <n v="1741746"/>
    <n v="9.2813297599999997E-2"/>
    <n v="141.57"/>
    <n v="20228663646"/>
    <n v="14668560310"/>
    <n v="256633353"/>
    <n v="190743572"/>
    <n v="954"/>
    <n v="1244708898400"/>
    <n v="6.58"/>
    <n v="7.0000000000000007E-2"/>
    <n v="1089.36055555555"/>
    <n v="867.17649999999901"/>
    <n v="793.019047619047"/>
    <n v="978.98599999999999"/>
    <n v="13.242833003980801"/>
    <n v="1.0900000000000001"/>
    <n v="14.7"/>
    <n v="-197.1"/>
    <n v="-43.74"/>
    <n v="5937.3"/>
    <n v="29480436"/>
    <n v="6445961.6399999997"/>
    <n v="5943299259"/>
    <n v="374348.52"/>
    <n v="20736"/>
    <n v="15100000000000"/>
    <n v="3123559800"/>
    <n v="3064255785"/>
    <n v="876.97021140000004"/>
    <n v="0"/>
    <n v="0"/>
    <n v="0"/>
    <n v="0"/>
    <n v="0"/>
    <n v="0"/>
    <n v="0"/>
    <n v="0"/>
    <n v="0"/>
    <n v="0"/>
    <n v="1002550861"/>
    <n v="0"/>
    <n v="0"/>
    <n v="0"/>
    <n v="0"/>
    <n v="190512"/>
    <n v="53078490"/>
    <n v="6035013"/>
    <n v="113.4"/>
    <n v="5984.82"/>
    <n v="192078.27"/>
    <n v="162805.68"/>
    <n v="-5582.52"/>
    <n v="-23690.34"/>
    <n v="2377.89"/>
    <n v="-13517.01"/>
    <n v="-11139.12"/>
    <n v="1.4036999999999999"/>
    <n v="0"/>
    <n v="18707502.149999999"/>
    <n v="4163217822"/>
    <n v="2690059.95"/>
    <n v="4184660290"/>
    <n v="0"/>
    <n v="13383576"/>
    <n v="31668867"/>
    <s v="67.5"/>
    <s v="0.5940000000000002"/>
    <n v="1.45411469999999E+16"/>
    <n v="5.5146419999999904E+16"/>
    <n v="5374046006999990"/>
    <n v="6509260727010000"/>
    <n v="1.34763385497299E+16"/>
    <n v="2777262242120990"/>
    <n v="4.78119599478E+16"/>
    <n v="1.14092998661699E+16"/>
    <n v="1.08E+16"/>
    <n v="1.00007999999999E+16"/>
    <n v="37797345.310000002"/>
  </r>
  <r>
    <x v="591"/>
    <s v="MA"/>
    <x v="3"/>
    <n v="3.2791999999999999"/>
    <n v="348320724.87"/>
    <n v="1741746.06"/>
    <n v="488462177"/>
    <n v="68575601.000000015"/>
    <n v="36009049.690000005"/>
    <n v="13732340.98"/>
    <n v="58160176"/>
    <n v="14917094"/>
    <n v="28378705"/>
    <n v="69102406"/>
    <n v="72121187"/>
    <n v="4269495"/>
    <n v="64876546"/>
    <n v="2968852"/>
    <n v="19075581"/>
    <n v="157410041"/>
    <n v="53600524"/>
    <n v="2968852"/>
    <n v="19075581"/>
    <n v="157410041"/>
    <n v="53600524"/>
    <n v="1741746"/>
    <n v="9.2813297599999997E-2"/>
    <n v="141.57"/>
    <n v="20228663646"/>
    <n v="14668560310"/>
    <n v="256633353"/>
    <n v="190743572"/>
    <n v="954"/>
    <n v="1244708898400"/>
    <n v="6.58"/>
    <n v="7.0000000000000007E-2"/>
    <n v="1089.36055555555"/>
    <n v="867.17649999999901"/>
    <n v="793.019047619047"/>
    <n v="978.98599999999999"/>
    <n v="13.242833003980801"/>
    <n v="1.0900000000000001"/>
    <n v="14.7"/>
    <n v="-197.1"/>
    <n v="-43.74"/>
    <n v="5937.3"/>
    <n v="29480436"/>
    <n v="6445961.6399999997"/>
    <n v="5943299259"/>
    <n v="374348.52"/>
    <n v="20736"/>
    <n v="15100000000000"/>
    <n v="3123559800"/>
    <n v="3064255785"/>
    <n v="876.97021140000004"/>
    <n v="0"/>
    <n v="0"/>
    <n v="0"/>
    <n v="0"/>
    <n v="0"/>
    <n v="0"/>
    <n v="0"/>
    <n v="0"/>
    <n v="0"/>
    <n v="0"/>
    <n v="1053801239"/>
    <n v="0"/>
    <n v="0"/>
    <n v="0"/>
    <n v="0"/>
    <n v="190512"/>
    <n v="53078490"/>
    <n v="6035013"/>
    <n v="113.4"/>
    <n v="5984.82"/>
    <n v="192078.27"/>
    <n v="162805.68"/>
    <n v="-5582.52"/>
    <n v="-23690.34"/>
    <n v="2377.89"/>
    <n v="-13517.01"/>
    <n v="-11139.12"/>
    <n v="1.4036999999999999"/>
    <n v="0"/>
    <n v="18707502.149999999"/>
    <n v="4163217822"/>
    <n v="2690059.95"/>
    <n v="4184660290"/>
    <n v="0"/>
    <n v="13383576"/>
    <n v="31668867"/>
    <s v="67.5"/>
    <s v="0.5940000000000002"/>
    <n v="1.45411469999999E+16"/>
    <n v="5.5146419999999904E+16"/>
    <n v="5374046006999990"/>
    <n v="6509260727010000"/>
    <n v="1.34763385497299E+16"/>
    <n v="2777262242120990"/>
    <n v="4.78119599478E+16"/>
    <n v="1.14092998661699E+16"/>
    <n v="1.08E+16"/>
    <n v="1.00007999999999E+16"/>
    <n v="37885265.869999997"/>
  </r>
  <r>
    <x v="592"/>
    <s v="MA"/>
    <x v="4"/>
    <n v="3.2791999999999999"/>
    <n v="348320724.87"/>
    <n v="1741746.06"/>
    <n v="488462177"/>
    <n v="68575601.000000015"/>
    <n v="36009049.690000005"/>
    <n v="13732340.98"/>
    <n v="58160176"/>
    <n v="14917094"/>
    <n v="28378705"/>
    <n v="69102406"/>
    <n v="72121187"/>
    <n v="4269495"/>
    <n v="64876546"/>
    <n v="2968852"/>
    <n v="19075581"/>
    <n v="157410041"/>
    <n v="53600524"/>
    <n v="2968852"/>
    <n v="19075581"/>
    <n v="157410041"/>
    <n v="53600524"/>
    <n v="1741746"/>
    <n v="9.2813297599999997E-2"/>
    <n v="141.57"/>
    <n v="20228663646"/>
    <n v="14668560310"/>
    <n v="256633353"/>
    <n v="190743572"/>
    <n v="954"/>
    <n v="1244708898400"/>
    <n v="6.58"/>
    <n v="7.0000000000000007E-2"/>
    <n v="1089.36055555555"/>
    <n v="867.17649999999901"/>
    <n v="793.019047619047"/>
    <n v="978.98599999999999"/>
    <n v="13.242833003980801"/>
    <n v="1.0900000000000001"/>
    <n v="14.7"/>
    <n v="-197.1"/>
    <n v="-43.74"/>
    <n v="5937.3"/>
    <n v="29480436"/>
    <n v="6445961.6399999997"/>
    <n v="5943299259"/>
    <n v="374348.52"/>
    <n v="20736"/>
    <n v="15100000000000"/>
    <n v="3123559800"/>
    <n v="3064255785"/>
    <n v="876.97021140000004"/>
    <n v="0"/>
    <n v="0"/>
    <n v="0"/>
    <n v="0"/>
    <n v="0"/>
    <n v="0"/>
    <n v="0"/>
    <n v="0"/>
    <n v="0"/>
    <n v="0"/>
    <n v="10190502.130000001"/>
    <n v="0"/>
    <n v="0"/>
    <n v="0"/>
    <n v="0"/>
    <n v="190512"/>
    <n v="53078490"/>
    <n v="6035013"/>
    <n v="113.4"/>
    <n v="5984.82"/>
    <n v="192078.27"/>
    <n v="162805.68"/>
    <n v="-5582.52"/>
    <n v="-23690.34"/>
    <n v="2377.89"/>
    <n v="-13517.01"/>
    <n v="-11139.12"/>
    <n v="1.4036999999999999"/>
    <n v="0"/>
    <n v="18707502.149999999"/>
    <n v="4163217822"/>
    <n v="2690059.95"/>
    <n v="4184660290"/>
    <n v="0"/>
    <n v="13383576"/>
    <n v="31668867"/>
    <s v="67.5"/>
    <s v="0.5940000000000002"/>
    <n v="1.45411469999999E+16"/>
    <n v="5.5146419999999904E+16"/>
    <n v="5374046006999990"/>
    <n v="6509260727010000"/>
    <n v="1.34763385497299E+16"/>
    <n v="2777262242120990"/>
    <n v="4.78119599478E+16"/>
    <n v="1.14092998661699E+16"/>
    <n v="1.08E+16"/>
    <n v="1.00007999999999E+16"/>
    <n v="9052955.0099999998"/>
  </r>
  <r>
    <x v="593"/>
    <s v="MA"/>
    <x v="5"/>
    <n v="3.2791999999999999"/>
    <n v="348320724.87"/>
    <n v="1741746.06"/>
    <n v="488462177"/>
    <n v="68575601.000000015"/>
    <n v="36009049.690000005"/>
    <n v="13732340.98"/>
    <n v="58160176"/>
    <n v="14917094"/>
    <n v="28378705"/>
    <n v="69102406"/>
    <n v="72121187"/>
    <n v="4269495"/>
    <n v="64876546"/>
    <n v="2968852"/>
    <n v="19075581"/>
    <n v="157410041"/>
    <n v="53600524"/>
    <n v="2968852"/>
    <n v="19075581"/>
    <n v="157410041"/>
    <n v="53600524"/>
    <n v="1741746"/>
    <n v="9.2813297599999997E-2"/>
    <n v="141.57"/>
    <n v="20228663646"/>
    <n v="14668560310"/>
    <n v="256633353"/>
    <n v="190743572"/>
    <n v="954"/>
    <n v="1244708898400"/>
    <n v="6.58"/>
    <n v="7.0000000000000007E-2"/>
    <n v="1089.36055555555"/>
    <n v="867.17649999999901"/>
    <n v="793.019047619047"/>
    <n v="978.98599999999999"/>
    <n v="13.242833003980801"/>
    <n v="1.0900000000000001"/>
    <n v="14.7"/>
    <n v="-197.1"/>
    <n v="-43.74"/>
    <n v="5937.3"/>
    <n v="29480436"/>
    <n v="6445961.6399999997"/>
    <n v="5943299259"/>
    <n v="374348.52"/>
    <n v="20736"/>
    <n v="15100000000000"/>
    <n v="3123559800"/>
    <n v="3064255785"/>
    <n v="876.97021140000004"/>
    <n v="0"/>
    <n v="0"/>
    <n v="0"/>
    <n v="0"/>
    <n v="0"/>
    <n v="0"/>
    <n v="0"/>
    <n v="0"/>
    <n v="0"/>
    <n v="0"/>
    <n v="179271696.5"/>
    <n v="0"/>
    <n v="0"/>
    <n v="0"/>
    <n v="0"/>
    <n v="190512"/>
    <n v="53078490"/>
    <n v="6035013"/>
    <n v="113.4"/>
    <n v="5984.82"/>
    <n v="192078.27"/>
    <n v="162805.68"/>
    <n v="-5582.52"/>
    <n v="-23690.34"/>
    <n v="2377.89"/>
    <n v="-13517.01"/>
    <n v="-11139.12"/>
    <n v="1.4036999999999999"/>
    <n v="0"/>
    <n v="18707502.149999999"/>
    <n v="4163217822"/>
    <n v="2690059.95"/>
    <n v="4184660290"/>
    <n v="0"/>
    <n v="13383576"/>
    <n v="31668867"/>
    <s v="67.5"/>
    <s v="0.5940000000000002"/>
    <n v="1.45411469999999E+16"/>
    <n v="5.5146419999999904E+16"/>
    <n v="5374046006999990"/>
    <n v="6509260727010000"/>
    <n v="1.34763385497299E+16"/>
    <n v="2777262242120990"/>
    <n v="4.78119599478E+16"/>
    <n v="1.14092998661699E+16"/>
    <n v="1.08E+16"/>
    <n v="1.00007999999999E+16"/>
    <n v="27064501.870000001"/>
  </r>
  <r>
    <x v="594"/>
    <s v="MA"/>
    <x v="0"/>
    <n v="3.4075000000000002"/>
    <n v="341352999.47999996"/>
    <n v="2242525.23"/>
    <n v="503307638"/>
    <n v="83548305.369999975"/>
    <n v="38323796.909999989"/>
    <n v="15028395.92"/>
    <n v="59012412"/>
    <n v="16888349"/>
    <n v="28219444"/>
    <n v="75315302"/>
    <n v="80503858"/>
    <n v="5328511"/>
    <n v="72397032"/>
    <n v="3077698"/>
    <n v="16747300"/>
    <n v="146789427"/>
    <n v="55798192"/>
    <n v="3077698"/>
    <n v="16747300"/>
    <n v="146789427"/>
    <n v="55798192"/>
    <n v="2242525"/>
    <n v="0.4840080645"/>
    <n v="139.09"/>
    <n v="19678336251"/>
    <n v="14653559274"/>
    <n v="302946872"/>
    <n v="295504012"/>
    <n v="954"/>
    <n v="1294778442500"/>
    <n v="6.4"/>
    <n v="0.21"/>
    <n v="1090.57"/>
    <n v="870.74850000000004"/>
    <n v="798.15190476190401"/>
    <n v="981.78560000000004"/>
    <n v="12.998318235676299"/>
    <n v="1.22"/>
    <n v="21.38"/>
    <n v="-200.34"/>
    <n v="-47.52"/>
    <n v="6535.89"/>
    <n v="29480436"/>
    <n v="4154081.49"/>
    <n v="5698425612"/>
    <n v="571864.59"/>
    <n v="30537"/>
    <n v="15100000000000"/>
    <n v="3314835657"/>
    <n v="2962053603"/>
    <n v="876.97021140000004"/>
    <n v="0"/>
    <n v="0"/>
    <n v="0"/>
    <n v="0"/>
    <n v="7803000"/>
    <n v="0"/>
    <n v="0"/>
    <n v="0"/>
    <n v="0"/>
    <n v="0"/>
    <n v="446831.47"/>
    <n v="0"/>
    <n v="0"/>
    <n v="0"/>
    <n v="0"/>
    <n v="197775"/>
    <n v="336498786"/>
    <n v="8282493"/>
    <n v="113.94"/>
    <n v="5984.82"/>
    <n v="192078.27"/>
    <n v="162805.68"/>
    <n v="-5582.52"/>
    <n v="-23690.34"/>
    <n v="2377.89"/>
    <n v="-13517.01"/>
    <n v="-11139.12"/>
    <n v="1.4036999999999999"/>
    <n v="0"/>
    <n v="28808967.059999999"/>
    <n v="4493108182"/>
    <n v="2205133.4700000002"/>
    <n v="4524122282"/>
    <n v="0"/>
    <n v="13188474"/>
    <n v="21433167"/>
    <s v="67.5"/>
    <s v="0.5940000000000002"/>
    <n v="1.45411469999999E+16"/>
    <s v="55071.36"/>
    <n v="5366745584999990"/>
    <n v="6500418174899990"/>
    <n v="1.345803152049E+16"/>
    <n v="2773489450202990"/>
    <n v="4774700944655990"/>
    <n v="1.13938008207299E+16"/>
    <n v="1.08E+16"/>
    <n v="1.00007999999999E+16"/>
    <n v="12596.07"/>
  </r>
  <r>
    <x v="595"/>
    <s v="MA"/>
    <x v="1"/>
    <n v="3.4075000000000002"/>
    <n v="341352999.47999996"/>
    <n v="2242525.23"/>
    <n v="503307638"/>
    <n v="83548305.369999975"/>
    <n v="38323796.909999989"/>
    <n v="15028395.92"/>
    <n v="59012412"/>
    <n v="16888349"/>
    <n v="28219444"/>
    <n v="75315302"/>
    <n v="80503858"/>
    <n v="5328511"/>
    <n v="72397032"/>
    <n v="3077698"/>
    <n v="16747300"/>
    <n v="146789427"/>
    <n v="55798192"/>
    <n v="3077698"/>
    <n v="16747300"/>
    <n v="146789427"/>
    <n v="55798192"/>
    <n v="2242525"/>
    <n v="0.4840080645"/>
    <n v="139.09"/>
    <n v="19678336251"/>
    <n v="14653559274"/>
    <n v="302946872"/>
    <n v="295504012"/>
    <n v="954"/>
    <n v="1294778442500"/>
    <n v="6.4"/>
    <n v="0.21"/>
    <n v="1090.57"/>
    <n v="870.74850000000004"/>
    <n v="798.15190476190401"/>
    <n v="981.78560000000004"/>
    <n v="12.998318235676299"/>
    <n v="1.22"/>
    <n v="21.38"/>
    <n v="-200.34"/>
    <n v="-47.52"/>
    <n v="6535.89"/>
    <n v="29480436"/>
    <n v="4154081.49"/>
    <n v="5698425612"/>
    <n v="571864.59"/>
    <n v="30537"/>
    <n v="15100000000000"/>
    <n v="3314835657"/>
    <n v="2962053603"/>
    <n v="876.97021140000004"/>
    <n v="0"/>
    <n v="0"/>
    <n v="0"/>
    <n v="0"/>
    <n v="7803000"/>
    <n v="0"/>
    <n v="0"/>
    <n v="0"/>
    <n v="0"/>
    <n v="0"/>
    <n v="13220025.869999999"/>
    <n v="0"/>
    <n v="0"/>
    <n v="0"/>
    <n v="0"/>
    <n v="197775"/>
    <n v="336498786"/>
    <n v="8282493"/>
    <n v="113.94"/>
    <n v="5984.82"/>
    <n v="192078.27"/>
    <n v="162805.68"/>
    <n v="-5582.52"/>
    <n v="-23690.34"/>
    <n v="2377.89"/>
    <n v="-13517.01"/>
    <n v="-11139.12"/>
    <n v="1.4036999999999999"/>
    <n v="0"/>
    <n v="28808967.059999999"/>
    <n v="4493108182"/>
    <n v="2205133.4700000002"/>
    <n v="4524122282"/>
    <n v="0"/>
    <n v="13188474"/>
    <n v="21433167"/>
    <s v="67.5"/>
    <s v="0.5940000000000002"/>
    <n v="1.45411469999999E+16"/>
    <s v="55071.36"/>
    <n v="5366745584999990"/>
    <n v="6500418174899990"/>
    <n v="1.345803152049E+16"/>
    <n v="2773489450202990"/>
    <n v="4774700944655990"/>
    <n v="1.13938008207299E+16"/>
    <n v="1.08E+16"/>
    <n v="1.00007999999999E+16"/>
    <n v="538206.91"/>
  </r>
  <r>
    <x v="596"/>
    <s v="MA"/>
    <x v="2"/>
    <n v="3.4075000000000002"/>
    <n v="341352999.47999996"/>
    <n v="2242525.23"/>
    <n v="503307638"/>
    <n v="83548305.369999975"/>
    <n v="38323796.909999989"/>
    <n v="15028395.92"/>
    <n v="59012412"/>
    <n v="16888349"/>
    <n v="28219444"/>
    <n v="75315302"/>
    <n v="80503858"/>
    <n v="5328511"/>
    <n v="72397032"/>
    <n v="3077698"/>
    <n v="16747300"/>
    <n v="146789427"/>
    <n v="55798192"/>
    <n v="3077698"/>
    <n v="16747300"/>
    <n v="146789427"/>
    <n v="55798192"/>
    <n v="2242525"/>
    <n v="0.4840080645"/>
    <n v="139.09"/>
    <n v="19678336251"/>
    <n v="14653559274"/>
    <n v="302946872"/>
    <n v="295504012"/>
    <n v="954"/>
    <n v="1294778442500"/>
    <n v="6.4"/>
    <n v="0.21"/>
    <n v="1090.57"/>
    <n v="870.74850000000004"/>
    <n v="798.15190476190401"/>
    <n v="981.78560000000004"/>
    <n v="12.998318235676299"/>
    <n v="1.22"/>
    <n v="21.38"/>
    <n v="-200.34"/>
    <n v="-47.52"/>
    <n v="6535.89"/>
    <n v="29480436"/>
    <n v="4154081.49"/>
    <n v="5698425612"/>
    <n v="571864.59"/>
    <n v="30537"/>
    <n v="15100000000000"/>
    <n v="3314835657"/>
    <n v="2962053603"/>
    <n v="876.97021140000004"/>
    <n v="0"/>
    <n v="0"/>
    <n v="0"/>
    <n v="0"/>
    <n v="7803000"/>
    <n v="0"/>
    <n v="0"/>
    <n v="0"/>
    <n v="0"/>
    <n v="0"/>
    <n v="1063408375"/>
    <n v="0"/>
    <n v="0"/>
    <n v="0"/>
    <n v="0"/>
    <n v="197775"/>
    <n v="336498786"/>
    <n v="8282493"/>
    <n v="113.94"/>
    <n v="5984.82"/>
    <n v="192078.27"/>
    <n v="162805.68"/>
    <n v="-5582.52"/>
    <n v="-23690.34"/>
    <n v="2377.89"/>
    <n v="-13517.01"/>
    <n v="-11139.12"/>
    <n v="1.4036999999999999"/>
    <n v="0"/>
    <n v="28808967.059999999"/>
    <n v="4493108182"/>
    <n v="2205133.4700000002"/>
    <n v="4524122282"/>
    <n v="0"/>
    <n v="13188474"/>
    <n v="21433167"/>
    <s v="67.5"/>
    <s v="0.5940000000000002"/>
    <n v="1.45411469999999E+16"/>
    <s v="55071.36"/>
    <n v="5366745584999990"/>
    <n v="6500418174899990"/>
    <n v="1.345803152049E+16"/>
    <n v="2773489450202990"/>
    <n v="4774700944655990"/>
    <n v="1.13938008207299E+16"/>
    <n v="1.08E+16"/>
    <n v="1.00007999999999E+16"/>
    <n v="39654269.510000005"/>
  </r>
  <r>
    <x v="597"/>
    <s v="MA"/>
    <x v="3"/>
    <n v="3.4075000000000002"/>
    <n v="341352999.47999996"/>
    <n v="2242525.23"/>
    <n v="503307638"/>
    <n v="83548305.369999975"/>
    <n v="38323796.909999989"/>
    <n v="15028395.92"/>
    <n v="59012412"/>
    <n v="16888349"/>
    <n v="28219444"/>
    <n v="75315302"/>
    <n v="80503858"/>
    <n v="5328511"/>
    <n v="72397032"/>
    <n v="3077698"/>
    <n v="16747300"/>
    <n v="146789427"/>
    <n v="55798192"/>
    <n v="3077698"/>
    <n v="16747300"/>
    <n v="146789427"/>
    <n v="55798192"/>
    <n v="2242525"/>
    <n v="0.4840080645"/>
    <n v="139.09"/>
    <n v="19678336251"/>
    <n v="14653559274"/>
    <n v="302946872"/>
    <n v="295504012"/>
    <n v="954"/>
    <n v="1294778442500"/>
    <n v="6.4"/>
    <n v="0.21"/>
    <n v="1090.57"/>
    <n v="870.74850000000004"/>
    <n v="798.15190476190401"/>
    <n v="981.78560000000004"/>
    <n v="12.998318235676299"/>
    <n v="1.22"/>
    <n v="21.38"/>
    <n v="-200.34"/>
    <n v="-47.52"/>
    <n v="6535.89"/>
    <n v="29480436"/>
    <n v="4154081.49"/>
    <n v="5698425612"/>
    <n v="571864.59"/>
    <n v="30537"/>
    <n v="15100000000000"/>
    <n v="3314835657"/>
    <n v="2962053603"/>
    <n v="876.97021140000004"/>
    <n v="0"/>
    <n v="0"/>
    <n v="0"/>
    <n v="0"/>
    <n v="7803000"/>
    <n v="0"/>
    <n v="0"/>
    <n v="0"/>
    <n v="0"/>
    <n v="0"/>
    <n v="1117769787"/>
    <n v="0"/>
    <n v="0"/>
    <n v="0"/>
    <n v="0"/>
    <n v="197775"/>
    <n v="336498786"/>
    <n v="8282493"/>
    <n v="113.94"/>
    <n v="5984.82"/>
    <n v="192078.27"/>
    <n v="162805.68"/>
    <n v="-5582.52"/>
    <n v="-23690.34"/>
    <n v="2377.89"/>
    <n v="-13517.01"/>
    <n v="-11139.12"/>
    <n v="1.4036999999999999"/>
    <n v="0"/>
    <n v="28808967.059999999"/>
    <n v="4493108182"/>
    <n v="2205133.4700000002"/>
    <n v="4524122282"/>
    <n v="0"/>
    <n v="13188474"/>
    <n v="21433167"/>
    <s v="67.5"/>
    <s v="0.5940000000000002"/>
    <n v="1.45411469999999E+16"/>
    <s v="55071.36"/>
    <n v="5366745584999990"/>
    <n v="6500418174899990"/>
    <n v="1.345803152049E+16"/>
    <n v="2773489450202990"/>
    <n v="4774700944655990"/>
    <n v="1.13938008207299E+16"/>
    <n v="1.08E+16"/>
    <n v="1.00007999999999E+16"/>
    <n v="37837798.409999996"/>
  </r>
  <r>
    <x v="598"/>
    <s v="MA"/>
    <x v="4"/>
    <n v="3.4075000000000002"/>
    <n v="341352999.47999996"/>
    <n v="2242525.23"/>
    <n v="503307638"/>
    <n v="83548305.369999975"/>
    <n v="38323796.909999989"/>
    <n v="15028395.92"/>
    <n v="59012412"/>
    <n v="16888349"/>
    <n v="28219444"/>
    <n v="75315302"/>
    <n v="80503858"/>
    <n v="5328511"/>
    <n v="72397032"/>
    <n v="3077698"/>
    <n v="16747300"/>
    <n v="146789427"/>
    <n v="55798192"/>
    <n v="3077698"/>
    <n v="16747300"/>
    <n v="146789427"/>
    <n v="55798192"/>
    <n v="2242525"/>
    <n v="0.4840080645"/>
    <n v="139.09"/>
    <n v="19678336251"/>
    <n v="14653559274"/>
    <n v="302946872"/>
    <n v="295504012"/>
    <n v="954"/>
    <n v="1294778442500"/>
    <n v="6.4"/>
    <n v="0.21"/>
    <n v="1090.57"/>
    <n v="870.74850000000004"/>
    <n v="798.15190476190401"/>
    <n v="981.78560000000004"/>
    <n v="12.998318235676299"/>
    <n v="1.22"/>
    <n v="21.38"/>
    <n v="-200.34"/>
    <n v="-47.52"/>
    <n v="6535.89"/>
    <n v="29480436"/>
    <n v="4154081.49"/>
    <n v="5698425612"/>
    <n v="571864.59"/>
    <n v="30537"/>
    <n v="15100000000000"/>
    <n v="3314835657"/>
    <n v="2962053603"/>
    <n v="876.97021140000004"/>
    <n v="0"/>
    <n v="0"/>
    <n v="0"/>
    <n v="0"/>
    <n v="7803000"/>
    <n v="0"/>
    <n v="0"/>
    <n v="0"/>
    <n v="0"/>
    <n v="0"/>
    <n v="10809092.82"/>
    <n v="0"/>
    <n v="0"/>
    <n v="0"/>
    <n v="0"/>
    <n v="197775"/>
    <n v="336498786"/>
    <n v="8282493"/>
    <n v="113.94"/>
    <n v="5984.82"/>
    <n v="192078.27"/>
    <n v="162805.68"/>
    <n v="-5582.52"/>
    <n v="-23690.34"/>
    <n v="2377.89"/>
    <n v="-13517.01"/>
    <n v="-11139.12"/>
    <n v="1.4036999999999999"/>
    <n v="0"/>
    <n v="28808967.059999999"/>
    <n v="4493108182"/>
    <n v="2205133.4700000002"/>
    <n v="4524122282"/>
    <n v="0"/>
    <n v="13188474"/>
    <n v="21433167"/>
    <s v="67.5"/>
    <s v="0.5940000000000002"/>
    <n v="1.45411469999999E+16"/>
    <s v="55071.36"/>
    <n v="5366745584999990"/>
    <n v="6500418174899990"/>
    <n v="1.345803152049E+16"/>
    <n v="2773489450202990"/>
    <n v="4774700944655990"/>
    <n v="1.13938008207299E+16"/>
    <n v="1.08E+16"/>
    <n v="1.00007999999999E+16"/>
    <n v="12767666.58"/>
  </r>
  <r>
    <x v="599"/>
    <s v="MA"/>
    <x v="5"/>
    <n v="3.4075000000000002"/>
    <n v="341352999.47999996"/>
    <n v="2242525.23"/>
    <n v="503307638"/>
    <n v="83548305.369999975"/>
    <n v="38323796.909999989"/>
    <n v="15028395.92"/>
    <n v="59012412"/>
    <n v="16888349"/>
    <n v="28219444"/>
    <n v="75315302"/>
    <n v="80503858"/>
    <n v="5328511"/>
    <n v="72397032"/>
    <n v="3077698"/>
    <n v="16747300"/>
    <n v="146789427"/>
    <n v="55798192"/>
    <n v="3077698"/>
    <n v="16747300"/>
    <n v="146789427"/>
    <n v="55798192"/>
    <n v="2242525"/>
    <n v="0.4840080645"/>
    <n v="139.09"/>
    <n v="19678336251"/>
    <n v="14653559274"/>
    <n v="302946872"/>
    <n v="295504012"/>
    <n v="954"/>
    <n v="1294778442500"/>
    <n v="6.4"/>
    <n v="0.21"/>
    <n v="1090.57"/>
    <n v="870.74850000000004"/>
    <n v="798.15190476190401"/>
    <n v="981.78560000000004"/>
    <n v="12.998318235676299"/>
    <n v="1.22"/>
    <n v="21.38"/>
    <n v="-200.34"/>
    <n v="-47.52"/>
    <n v="6535.89"/>
    <n v="29480436"/>
    <n v="4154081.49"/>
    <n v="5698425612"/>
    <n v="571864.59"/>
    <n v="30537"/>
    <n v="15100000000000"/>
    <n v="3314835657"/>
    <n v="2962053603"/>
    <n v="876.97021140000004"/>
    <n v="0"/>
    <n v="0"/>
    <n v="0"/>
    <n v="0"/>
    <n v="7803000"/>
    <n v="0"/>
    <n v="0"/>
    <n v="0"/>
    <n v="0"/>
    <n v="0"/>
    <n v="190153967.19999999"/>
    <n v="0"/>
    <n v="0"/>
    <n v="0"/>
    <n v="0"/>
    <n v="197775"/>
    <n v="336498786"/>
    <n v="8282493"/>
    <n v="113.94"/>
    <n v="5984.82"/>
    <n v="192078.27"/>
    <n v="162805.68"/>
    <n v="-5582.52"/>
    <n v="-23690.34"/>
    <n v="2377.89"/>
    <n v="-13517.01"/>
    <n v="-11139.12"/>
    <n v="1.4036999999999999"/>
    <n v="0"/>
    <n v="28808967.059999999"/>
    <n v="4493108182"/>
    <n v="2205133.4700000002"/>
    <n v="4524122282"/>
    <n v="0"/>
    <n v="13188474"/>
    <n v="21433167"/>
    <s v="67.5"/>
    <s v="0.5940000000000002"/>
    <n v="1.45411469999999E+16"/>
    <s v="55071.36"/>
    <n v="5366745584999990"/>
    <n v="6500418174899990"/>
    <n v="1.345803152049E+16"/>
    <n v="2773489450202990"/>
    <n v="4774700944655990"/>
    <n v="1.13938008207299E+16"/>
    <n v="1.08E+16"/>
    <n v="1.00007999999999E+16"/>
    <n v="10688736.83"/>
  </r>
  <r>
    <x v="600"/>
    <s v="MA"/>
    <x v="0"/>
    <n v="3.6360999999999999"/>
    <n v="262348765.09"/>
    <n v="1751358.1099999999"/>
    <n v="502560078"/>
    <n v="75969646.379999995"/>
    <n v="122568578.50999999"/>
    <n v="14607312.209999997"/>
    <n v="42608607"/>
    <n v="17945929"/>
    <n v="29525352"/>
    <n v="71396011"/>
    <n v="78785542"/>
    <n v="5328030"/>
    <n v="65318513"/>
    <n v="2625483"/>
    <n v="16865838"/>
    <n v="149754467"/>
    <n v="63263611"/>
    <n v="2625483"/>
    <n v="16865838"/>
    <n v="149754467"/>
    <n v="63263611"/>
    <n v="1751302"/>
    <n v="0.36702506959999998"/>
    <n v="132.29"/>
    <n v="19271601072"/>
    <n v="14039984530"/>
    <n v="316022136"/>
    <n v="192086466"/>
    <n v="954"/>
    <n v="1390986418900"/>
    <n v="6.4"/>
    <n v="0.43"/>
    <n v="1094.27833333333"/>
    <n v="872.21050000000002"/>
    <n v="801.92666666666605"/>
    <n v="984.24879999999996"/>
    <n v="12.827695661319"/>
    <n v="1.4"/>
    <n v="33.75"/>
    <n v="-192.24"/>
    <n v="-38.340000000000003"/>
    <n v="7516.53"/>
    <n v="29480436"/>
    <n v="5363609.67"/>
    <n v="5878791603"/>
    <n v="565401.59999999998"/>
    <n v="29835"/>
    <n v="14800000000000"/>
    <n v="3120397209"/>
    <n v="2937992094"/>
    <n v="876.97021140000004"/>
    <n v="0"/>
    <n v="0"/>
    <n v="0"/>
    <n v="0"/>
    <n v="0"/>
    <n v="0"/>
    <n v="0"/>
    <n v="0"/>
    <n v="0"/>
    <n v="0"/>
    <n v="467415.47"/>
    <n v="0"/>
    <n v="0"/>
    <n v="0"/>
    <n v="0"/>
    <n v="1701"/>
    <n v="174636162"/>
    <n v="7767252"/>
    <n v="116.37"/>
    <n v="8908.11"/>
    <n v="205834.77"/>
    <n v="178035.3"/>
    <n v="-5438.61"/>
    <n v="-22360.59"/>
    <n v="2286.09"/>
    <n v="4035.69"/>
    <n v="6321.78"/>
    <n v="1.4036999999999999"/>
    <n v="0"/>
    <n v="19315480.32"/>
    <n v="6722239854"/>
    <n v="1884990.42"/>
    <n v="6743467320"/>
    <n v="0"/>
    <n v="13589289"/>
    <n v="22745529"/>
    <s v="67.5"/>
    <s v="0.5940000000000002"/>
    <n v="1.45411469999999E+16"/>
    <n v="5385608999999990"/>
    <n v="5248318509000000"/>
    <n v="6356974524569990"/>
    <n v="1.31610553693199E+16"/>
    <s v="27122873181.93"/>
    <n v="4669338410252990"/>
    <n v="1.11423757064399E+16"/>
    <n v="1.08E+16"/>
    <n v="1.00007999999999E+16"/>
    <n v="12451.98"/>
  </r>
  <r>
    <x v="601"/>
    <s v="MA"/>
    <x v="1"/>
    <n v="3.6360999999999999"/>
    <n v="262348765.09"/>
    <n v="1751358.1099999999"/>
    <n v="502560078"/>
    <n v="75969646.379999995"/>
    <n v="122568578.50999999"/>
    <n v="14607312.209999997"/>
    <n v="42608607"/>
    <n v="17945929"/>
    <n v="29525352"/>
    <n v="71396011"/>
    <n v="78785542"/>
    <n v="5328030"/>
    <n v="65318513"/>
    <n v="2625483"/>
    <n v="16865838"/>
    <n v="149754467"/>
    <n v="63263611"/>
    <n v="2625483"/>
    <n v="16865838"/>
    <n v="149754467"/>
    <n v="63263611"/>
    <n v="1751302"/>
    <n v="0.36702506959999998"/>
    <n v="132.29"/>
    <n v="19271601072"/>
    <n v="14039984530"/>
    <n v="316022136"/>
    <n v="192086466"/>
    <n v="954"/>
    <n v="1390986418900"/>
    <n v="6.4"/>
    <n v="0.43"/>
    <n v="1094.27833333333"/>
    <n v="872.21050000000002"/>
    <n v="801.92666666666605"/>
    <n v="984.24879999999996"/>
    <n v="12.827695661319"/>
    <n v="1.4"/>
    <n v="33.75"/>
    <n v="-192.24"/>
    <n v="-38.340000000000003"/>
    <n v="7516.53"/>
    <n v="29480436"/>
    <n v="5363609.67"/>
    <n v="5878791603"/>
    <n v="565401.59999999998"/>
    <n v="29835"/>
    <n v="14800000000000"/>
    <n v="3120397209"/>
    <n v="2937992094"/>
    <n v="876.97021140000004"/>
    <n v="0"/>
    <n v="0"/>
    <n v="0"/>
    <n v="0"/>
    <n v="0"/>
    <n v="0"/>
    <n v="0"/>
    <n v="0"/>
    <n v="0"/>
    <n v="0"/>
    <n v="13829027.32"/>
    <n v="0"/>
    <n v="0"/>
    <n v="0"/>
    <n v="0"/>
    <n v="1701"/>
    <n v="174636162"/>
    <n v="7767252"/>
    <n v="116.37"/>
    <n v="8908.11"/>
    <n v="205834.77"/>
    <n v="178035.3"/>
    <n v="-5438.61"/>
    <n v="-22360.59"/>
    <n v="2286.09"/>
    <n v="4035.69"/>
    <n v="6321.78"/>
    <n v="1.4036999999999999"/>
    <n v="0"/>
    <n v="19315480.32"/>
    <n v="6722239854"/>
    <n v="1884990.42"/>
    <n v="6743467320"/>
    <n v="0"/>
    <n v="13589289"/>
    <n v="22745529"/>
    <s v="67.5"/>
    <s v="0.5940000000000002"/>
    <n v="1.45411469999999E+16"/>
    <n v="5385608999999990"/>
    <n v="5248318509000000"/>
    <n v="6356974524569990"/>
    <n v="1.31610553693199E+16"/>
    <s v="27122873181.93"/>
    <n v="4669338410252990"/>
    <n v="1.11423757064399E+16"/>
    <n v="1.08E+16"/>
    <n v="1.00007999999999E+16"/>
    <n v="591007.4"/>
  </r>
  <r>
    <x v="602"/>
    <s v="MA"/>
    <x v="2"/>
    <n v="3.6360999999999999"/>
    <n v="262348765.09"/>
    <n v="1751358.1099999999"/>
    <n v="502560078"/>
    <n v="75969646.379999995"/>
    <n v="122568578.50999999"/>
    <n v="14607312.209999997"/>
    <n v="42608607"/>
    <n v="17945929"/>
    <n v="29525352"/>
    <n v="71396011"/>
    <n v="78785542"/>
    <n v="5328030"/>
    <n v="65318513"/>
    <n v="2625483"/>
    <n v="16865838"/>
    <n v="149754467"/>
    <n v="63263611"/>
    <n v="2625483"/>
    <n v="16865838"/>
    <n v="149754467"/>
    <n v="63263611"/>
    <n v="1751302"/>
    <n v="0.36702506959999998"/>
    <n v="132.29"/>
    <n v="19271601072"/>
    <n v="14039984530"/>
    <n v="316022136"/>
    <n v="192086466"/>
    <n v="954"/>
    <n v="1390986418900"/>
    <n v="6.4"/>
    <n v="0.43"/>
    <n v="1094.27833333333"/>
    <n v="872.21050000000002"/>
    <n v="801.92666666666605"/>
    <n v="984.24879999999996"/>
    <n v="12.827695661319"/>
    <n v="1.4"/>
    <n v="33.75"/>
    <n v="-192.24"/>
    <n v="-38.340000000000003"/>
    <n v="7516.53"/>
    <n v="29480436"/>
    <n v="5363609.67"/>
    <n v="5878791603"/>
    <n v="565401.59999999998"/>
    <n v="29835"/>
    <n v="14800000000000"/>
    <n v="3120397209"/>
    <n v="2937992094"/>
    <n v="876.97021140000004"/>
    <n v="0"/>
    <n v="0"/>
    <n v="0"/>
    <n v="0"/>
    <n v="0"/>
    <n v="0"/>
    <n v="0"/>
    <n v="0"/>
    <n v="0"/>
    <n v="0"/>
    <n v="1112395967"/>
    <n v="0"/>
    <n v="0"/>
    <n v="0"/>
    <n v="0"/>
    <n v="1701"/>
    <n v="174636162"/>
    <n v="7767252"/>
    <n v="116.37"/>
    <n v="8908.11"/>
    <n v="205834.77"/>
    <n v="178035.3"/>
    <n v="-5438.61"/>
    <n v="-22360.59"/>
    <n v="2286.09"/>
    <n v="4035.69"/>
    <n v="6321.78"/>
    <n v="1.4036999999999999"/>
    <n v="0"/>
    <n v="19315480.32"/>
    <n v="6722239854"/>
    <n v="1884990.42"/>
    <n v="6743467320"/>
    <n v="0"/>
    <n v="13589289"/>
    <n v="22745529"/>
    <s v="67.5"/>
    <s v="0.5940000000000002"/>
    <n v="1.45411469999999E+16"/>
    <n v="5385608999999990"/>
    <n v="5248318509000000"/>
    <n v="6356974524569990"/>
    <n v="1.31610553693199E+16"/>
    <s v="27122873181.93"/>
    <n v="4669338410252990"/>
    <n v="1.11423757064399E+16"/>
    <n v="1.08E+16"/>
    <n v="1.00007999999999E+16"/>
    <n v="48780800.939999998"/>
  </r>
  <r>
    <x v="603"/>
    <s v="MA"/>
    <x v="3"/>
    <n v="3.6360999999999999"/>
    <n v="262348765.09"/>
    <n v="1751358.1099999999"/>
    <n v="502560078"/>
    <n v="75969646.379999995"/>
    <n v="122568578.50999999"/>
    <n v="14607312.209999997"/>
    <n v="42608607"/>
    <n v="17945929"/>
    <n v="29525352"/>
    <n v="71396011"/>
    <n v="78785542"/>
    <n v="5328030"/>
    <n v="65318513"/>
    <n v="2625483"/>
    <n v="16865838"/>
    <n v="149754467"/>
    <n v="63263611"/>
    <n v="2625483"/>
    <n v="16865838"/>
    <n v="149754467"/>
    <n v="63263611"/>
    <n v="1751302"/>
    <n v="0.36702506959999998"/>
    <n v="132.29"/>
    <n v="19271601072"/>
    <n v="14039984530"/>
    <n v="316022136"/>
    <n v="192086466"/>
    <n v="954"/>
    <n v="1390986418900"/>
    <n v="6.4"/>
    <n v="0.43"/>
    <n v="1094.27833333333"/>
    <n v="872.21050000000002"/>
    <n v="801.92666666666605"/>
    <n v="984.24879999999996"/>
    <n v="12.827695661319"/>
    <n v="1.4"/>
    <n v="33.75"/>
    <n v="-192.24"/>
    <n v="-38.340000000000003"/>
    <n v="7516.53"/>
    <n v="29480436"/>
    <n v="5363609.67"/>
    <n v="5878791603"/>
    <n v="565401.59999999998"/>
    <n v="29835"/>
    <n v="14800000000000"/>
    <n v="3120397209"/>
    <n v="2937992094"/>
    <n v="876.97021140000004"/>
    <n v="0"/>
    <n v="0"/>
    <n v="0"/>
    <n v="0"/>
    <n v="0"/>
    <n v="0"/>
    <n v="0"/>
    <n v="0"/>
    <n v="0"/>
    <n v="0"/>
    <n v="1169261624"/>
    <n v="0"/>
    <n v="0"/>
    <n v="0"/>
    <n v="0"/>
    <n v="1701"/>
    <n v="174636162"/>
    <n v="7767252"/>
    <n v="116.37"/>
    <n v="8908.11"/>
    <n v="205834.77"/>
    <n v="178035.3"/>
    <n v="-5438.61"/>
    <n v="-22360.59"/>
    <n v="2286.09"/>
    <n v="4035.69"/>
    <n v="6321.78"/>
    <n v="1.4036999999999999"/>
    <n v="0"/>
    <n v="19315480.32"/>
    <n v="6722239854"/>
    <n v="1884990.42"/>
    <n v="6743467320"/>
    <n v="0"/>
    <n v="13589289"/>
    <n v="22745529"/>
    <s v="67.5"/>
    <s v="0.5940000000000002"/>
    <n v="1.45411469999999E+16"/>
    <n v="5385608999999990"/>
    <n v="5248318509000000"/>
    <n v="6356974524569990"/>
    <n v="1.31610553693199E+16"/>
    <s v="27122873181.93"/>
    <n v="4669338410252990"/>
    <n v="1.11423757064399E+16"/>
    <n v="1.08E+16"/>
    <n v="1.00007999999999E+16"/>
    <n v="38459046.469999999"/>
  </r>
  <r>
    <x v="604"/>
    <s v="MA"/>
    <x v="4"/>
    <n v="3.6360999999999999"/>
    <n v="262348765.09"/>
    <n v="1751358.1099999999"/>
    <n v="502560078"/>
    <n v="75969646.379999995"/>
    <n v="122568578.50999999"/>
    <n v="14607312.209999997"/>
    <n v="42608607"/>
    <n v="17945929"/>
    <n v="29525352"/>
    <n v="71396011"/>
    <n v="78785542"/>
    <n v="5328030"/>
    <n v="65318513"/>
    <n v="2625483"/>
    <n v="16865838"/>
    <n v="149754467"/>
    <n v="63263611"/>
    <n v="2625483"/>
    <n v="16865838"/>
    <n v="149754467"/>
    <n v="63263611"/>
    <n v="1751302"/>
    <n v="0.36702506959999998"/>
    <n v="132.29"/>
    <n v="19271601072"/>
    <n v="14039984530"/>
    <n v="316022136"/>
    <n v="192086466"/>
    <n v="954"/>
    <n v="1390986418900"/>
    <n v="6.4"/>
    <n v="0.43"/>
    <n v="1094.27833333333"/>
    <n v="872.21050000000002"/>
    <n v="801.92666666666605"/>
    <n v="984.24879999999996"/>
    <n v="12.827695661319"/>
    <n v="1.4"/>
    <n v="33.75"/>
    <n v="-192.24"/>
    <n v="-38.340000000000003"/>
    <n v="7516.53"/>
    <n v="29480436"/>
    <n v="5363609.67"/>
    <n v="5878791603"/>
    <n v="565401.59999999998"/>
    <n v="29835"/>
    <n v="14800000000000"/>
    <n v="3120397209"/>
    <n v="2937992094"/>
    <n v="876.97021140000004"/>
    <n v="0"/>
    <n v="0"/>
    <n v="0"/>
    <n v="0"/>
    <n v="0"/>
    <n v="0"/>
    <n v="0"/>
    <n v="0"/>
    <n v="0"/>
    <n v="0"/>
    <n v="11307030.82"/>
    <n v="0"/>
    <n v="0"/>
    <n v="0"/>
    <n v="0"/>
    <n v="1701"/>
    <n v="174636162"/>
    <n v="7767252"/>
    <n v="116.37"/>
    <n v="8908.11"/>
    <n v="205834.77"/>
    <n v="178035.3"/>
    <n v="-5438.61"/>
    <n v="-22360.59"/>
    <n v="2286.09"/>
    <n v="4035.69"/>
    <n v="6321.78"/>
    <n v="1.4036999999999999"/>
    <n v="0"/>
    <n v="19315480.32"/>
    <n v="6722239854"/>
    <n v="1884990.42"/>
    <n v="6743467320"/>
    <n v="0"/>
    <n v="13589289"/>
    <n v="22745529"/>
    <s v="67.5"/>
    <s v="0.5940000000000002"/>
    <n v="1.45411469999999E+16"/>
    <n v="5385608999999990"/>
    <n v="5248318509000000"/>
    <n v="6356974524569990"/>
    <n v="1.31610553693199E+16"/>
    <s v="27122873181.93"/>
    <n v="4669338410252990"/>
    <n v="1.11423757064399E+16"/>
    <n v="1.08E+16"/>
    <n v="1.00007999999999E+16"/>
    <n v="11483087.58"/>
  </r>
  <r>
    <x v="605"/>
    <s v="MA"/>
    <x v="5"/>
    <n v="3.6360999999999999"/>
    <n v="262348765.09"/>
    <n v="1751358.1099999999"/>
    <n v="502560078"/>
    <n v="75969646.379999995"/>
    <n v="122568578.50999999"/>
    <n v="14607312.209999997"/>
    <n v="42608607"/>
    <n v="17945929"/>
    <n v="29525352"/>
    <n v="71396011"/>
    <n v="78785542"/>
    <n v="5328030"/>
    <n v="65318513"/>
    <n v="2625483"/>
    <n v="16865838"/>
    <n v="149754467"/>
    <n v="63263611"/>
    <n v="2625483"/>
    <n v="16865838"/>
    <n v="149754467"/>
    <n v="63263611"/>
    <n v="1751302"/>
    <n v="0.36702506959999998"/>
    <n v="132.29"/>
    <n v="19271601072"/>
    <n v="14039984530"/>
    <n v="316022136"/>
    <n v="192086466"/>
    <n v="954"/>
    <n v="1390986418900"/>
    <n v="6.4"/>
    <n v="0.43"/>
    <n v="1094.27833333333"/>
    <n v="872.21050000000002"/>
    <n v="801.92666666666605"/>
    <n v="984.24879999999996"/>
    <n v="12.827695661319"/>
    <n v="1.4"/>
    <n v="33.75"/>
    <n v="-192.24"/>
    <n v="-38.340000000000003"/>
    <n v="7516.53"/>
    <n v="29480436"/>
    <n v="5363609.67"/>
    <n v="5878791603"/>
    <n v="565401.59999999998"/>
    <n v="29835"/>
    <n v="14800000000000"/>
    <n v="3120397209"/>
    <n v="2937992094"/>
    <n v="876.97021140000004"/>
    <n v="0"/>
    <n v="0"/>
    <n v="0"/>
    <n v="0"/>
    <n v="0"/>
    <n v="0"/>
    <n v="0"/>
    <n v="0"/>
    <n v="0"/>
    <n v="0"/>
    <n v="198913711.09999999"/>
    <n v="0"/>
    <n v="0"/>
    <n v="0"/>
    <n v="0"/>
    <n v="1701"/>
    <n v="174636162"/>
    <n v="7767252"/>
    <n v="116.37"/>
    <n v="8908.11"/>
    <n v="205834.77"/>
    <n v="178035.3"/>
    <n v="-5438.61"/>
    <n v="-22360.59"/>
    <n v="2286.09"/>
    <n v="4035.69"/>
    <n v="6321.78"/>
    <n v="1.4036999999999999"/>
    <n v="0"/>
    <n v="19315480.32"/>
    <n v="6722239854"/>
    <n v="1884990.42"/>
    <n v="6743467320"/>
    <n v="0"/>
    <n v="13589289"/>
    <n v="22745529"/>
    <s v="67.5"/>
    <s v="0.5940000000000002"/>
    <n v="1.45411469999999E+16"/>
    <n v="5385608999999990"/>
    <n v="5248318509000000"/>
    <n v="6356974524569990"/>
    <n v="1.31610553693199E+16"/>
    <s v="27122873181.93"/>
    <n v="4669338410252990"/>
    <n v="1.11423757064399E+16"/>
    <n v="1.08E+16"/>
    <n v="1.00007999999999E+16"/>
    <n v="9783277.3100000005"/>
  </r>
  <r>
    <x v="606"/>
    <s v="MA"/>
    <x v="0"/>
    <n v="3.7732000000000001"/>
    <n v="349444262.62999994"/>
    <n v="2419528.7200000002"/>
    <n v="617342710"/>
    <n v="69638024.820000008"/>
    <n v="156011923.40000004"/>
    <n v="14790436.949999999"/>
    <n v="24306844"/>
    <n v="14614328"/>
    <n v="29116775"/>
    <n v="80380451"/>
    <n v="75098461"/>
    <n v="4820608"/>
    <n v="65081997"/>
    <n v="2979761"/>
    <n v="18291148"/>
    <n v="179538112"/>
    <n v="145001634"/>
    <n v="2979761"/>
    <n v="18291148"/>
    <n v="179538112"/>
    <n v="145001634"/>
    <n v="2419435"/>
    <n v="0.63663655299999999"/>
    <n v="136.94999999999999"/>
    <n v="19830021392"/>
    <n v="15008152809"/>
    <n v="496174222"/>
    <n v="119992817"/>
    <n v="954"/>
    <n v="1431929400000"/>
    <n v="6.4"/>
    <n v="1.43"/>
    <n v="1093.9194444444399"/>
    <n v="872.62649999999996"/>
    <n v="800.11714285714197"/>
    <n v="985.00120000000004"/>
    <n v="12.568588089092801"/>
    <n v="2.2599999999999998"/>
    <n v="52.31"/>
    <n v="-193.86"/>
    <n v="-35.64"/>
    <n v="7841.88"/>
    <n v="29480436"/>
    <n v="4980432.42"/>
    <n v="6427109739"/>
    <n v="259784.01"/>
    <n v="24192"/>
    <n v="15700000000000"/>
    <n v="6289441425"/>
    <n v="5881033566"/>
    <n v="876.97021140000004"/>
    <n v="0"/>
    <n v="0"/>
    <n v="0"/>
    <n v="0"/>
    <n v="0"/>
    <n v="0"/>
    <n v="0"/>
    <n v="0"/>
    <n v="0"/>
    <n v="0"/>
    <n v="455398.66"/>
    <n v="0"/>
    <n v="0"/>
    <n v="0"/>
    <n v="0"/>
    <n v="0"/>
    <n v="390801105"/>
    <n v="17606754"/>
    <n v="122.85"/>
    <n v="8908.11"/>
    <n v="205834.77"/>
    <n v="178035.3"/>
    <n v="-5438.61"/>
    <n v="-22360.59"/>
    <n v="2286.09"/>
    <n v="4035.69"/>
    <n v="6321.78"/>
    <n v="1.4036999999999999"/>
    <n v="0"/>
    <n v="29890606.23"/>
    <n v="8434760376"/>
    <n v="967080.6"/>
    <n v="8465626568"/>
    <n v="0"/>
    <n v="13569120"/>
    <n v="27518373"/>
    <s v="67.5"/>
    <s v="0.5940000000000002"/>
    <n v="1.45411469999999E+16"/>
    <n v="5717222999999990"/>
    <n v="5571471815999990"/>
    <n v="6748390809180000"/>
    <n v="1.397141749602E+16"/>
    <n v="2879290256570990"/>
    <n v="4956842329785000"/>
    <s v="11828442212.37"/>
    <n v="1.08E+16"/>
    <n v="1.00007999999999E+16"/>
    <n v="5659.99"/>
  </r>
  <r>
    <x v="607"/>
    <s v="MA"/>
    <x v="1"/>
    <n v="3.7732000000000001"/>
    <n v="349444262.62999994"/>
    <n v="2419528.7200000002"/>
    <n v="617342710"/>
    <n v="69638024.820000008"/>
    <n v="156011923.40000004"/>
    <n v="14790436.949999999"/>
    <n v="24306844"/>
    <n v="14614328"/>
    <n v="29116775"/>
    <n v="80380451"/>
    <n v="75098461"/>
    <n v="4820608"/>
    <n v="65081997"/>
    <n v="2979761"/>
    <n v="18291148"/>
    <n v="179538112"/>
    <n v="145001634"/>
    <n v="2979761"/>
    <n v="18291148"/>
    <n v="179538112"/>
    <n v="145001634"/>
    <n v="2419435"/>
    <n v="0.63663655299999999"/>
    <n v="136.94999999999999"/>
    <n v="19830021392"/>
    <n v="15008152809"/>
    <n v="496174222"/>
    <n v="119992817"/>
    <n v="954"/>
    <n v="1431929400000"/>
    <n v="6.4"/>
    <n v="1.43"/>
    <n v="1093.9194444444399"/>
    <n v="872.62649999999996"/>
    <n v="800.11714285714197"/>
    <n v="985.00120000000004"/>
    <n v="12.568588089092801"/>
    <n v="2.2599999999999998"/>
    <n v="52.31"/>
    <n v="-193.86"/>
    <n v="-35.64"/>
    <n v="7841.88"/>
    <n v="29480436"/>
    <n v="4980432.42"/>
    <n v="6427109739"/>
    <n v="259784.01"/>
    <n v="24192"/>
    <n v="15700000000000"/>
    <n v="6289441425"/>
    <n v="5881033566"/>
    <n v="876.97021140000004"/>
    <n v="0"/>
    <n v="0"/>
    <n v="0"/>
    <n v="0"/>
    <n v="0"/>
    <n v="0"/>
    <n v="0"/>
    <n v="0"/>
    <n v="0"/>
    <n v="0"/>
    <n v="13473496.09"/>
    <n v="0"/>
    <n v="0"/>
    <n v="0"/>
    <n v="0"/>
    <n v="0"/>
    <n v="390801105"/>
    <n v="17606754"/>
    <n v="122.85"/>
    <n v="8908.11"/>
    <n v="205834.77"/>
    <n v="178035.3"/>
    <n v="-5438.61"/>
    <n v="-22360.59"/>
    <n v="2286.09"/>
    <n v="4035.69"/>
    <n v="6321.78"/>
    <n v="1.4036999999999999"/>
    <n v="0"/>
    <n v="29890606.23"/>
    <n v="8434760376"/>
    <n v="967080.6"/>
    <n v="8465626568"/>
    <n v="0"/>
    <n v="13569120"/>
    <n v="27518373"/>
    <s v="67.5"/>
    <s v="0.5940000000000002"/>
    <n v="1.45411469999999E+16"/>
    <n v="5717222999999990"/>
    <n v="5571471815999990"/>
    <n v="6748390809180000"/>
    <n v="1.397141749602E+16"/>
    <n v="2879290256570990"/>
    <n v="4956842329785000"/>
    <s v="11828442212.37"/>
    <n v="1.08E+16"/>
    <n v="1.00007999999999E+16"/>
    <n v="649788.98"/>
  </r>
  <r>
    <x v="608"/>
    <s v="MA"/>
    <x v="2"/>
    <n v="3.7732000000000001"/>
    <n v="349444262.62999994"/>
    <n v="2419528.7200000002"/>
    <n v="617342710"/>
    <n v="69638024.820000008"/>
    <n v="156011923.40000004"/>
    <n v="14790436.949999999"/>
    <n v="24306844"/>
    <n v="14614328"/>
    <n v="29116775"/>
    <n v="80380451"/>
    <n v="75098461"/>
    <n v="4820608"/>
    <n v="65081997"/>
    <n v="2979761"/>
    <n v="18291148"/>
    <n v="179538112"/>
    <n v="145001634"/>
    <n v="2979761"/>
    <n v="18291148"/>
    <n v="179538112"/>
    <n v="145001634"/>
    <n v="2419435"/>
    <n v="0.63663655299999999"/>
    <n v="136.94999999999999"/>
    <n v="19830021392"/>
    <n v="15008152809"/>
    <n v="496174222"/>
    <n v="119992817"/>
    <n v="954"/>
    <n v="1431929400000"/>
    <n v="6.4"/>
    <n v="1.43"/>
    <n v="1093.9194444444399"/>
    <n v="872.62649999999996"/>
    <n v="800.11714285714197"/>
    <n v="985.00120000000004"/>
    <n v="12.568588089092801"/>
    <n v="2.2599999999999998"/>
    <n v="52.31"/>
    <n v="-193.86"/>
    <n v="-35.64"/>
    <n v="7841.88"/>
    <n v="29480436"/>
    <n v="4980432.42"/>
    <n v="6427109739"/>
    <n v="259784.01"/>
    <n v="24192"/>
    <n v="15700000000000"/>
    <n v="6289441425"/>
    <n v="5881033566"/>
    <n v="876.97021140000004"/>
    <n v="0"/>
    <n v="0"/>
    <n v="0"/>
    <n v="0"/>
    <n v="0"/>
    <n v="0"/>
    <n v="0"/>
    <n v="0"/>
    <n v="0"/>
    <n v="0"/>
    <n v="1083797318"/>
    <n v="0"/>
    <n v="0"/>
    <n v="0"/>
    <n v="0"/>
    <n v="0"/>
    <n v="390801105"/>
    <n v="17606754"/>
    <n v="122.85"/>
    <n v="8908.11"/>
    <n v="205834.77"/>
    <n v="178035.3"/>
    <n v="-5438.61"/>
    <n v="-22360.59"/>
    <n v="2286.09"/>
    <n v="4035.69"/>
    <n v="6321.78"/>
    <n v="1.4036999999999999"/>
    <n v="0"/>
    <n v="29890606.23"/>
    <n v="8434760376"/>
    <n v="967080.6"/>
    <n v="8465626568"/>
    <n v="0"/>
    <n v="13569120"/>
    <n v="27518373"/>
    <s v="67.5"/>
    <s v="0.5940000000000002"/>
    <n v="1.45411469999999E+16"/>
    <n v="5717222999999990"/>
    <n v="5571471815999990"/>
    <n v="6748390809180000"/>
    <n v="1.397141749602E+16"/>
    <n v="2879290256570990"/>
    <n v="4956842329785000"/>
    <s v="11828442212.37"/>
    <n v="1.08E+16"/>
    <n v="1.00007999999999E+16"/>
    <n v="45626087.590000004"/>
  </r>
  <r>
    <x v="609"/>
    <s v="MA"/>
    <x v="3"/>
    <n v="3.7732000000000001"/>
    <n v="349444262.62999994"/>
    <n v="2419528.7200000002"/>
    <n v="617342710"/>
    <n v="69638024.820000008"/>
    <n v="156011923.40000004"/>
    <n v="14790436.949999999"/>
    <n v="24306844"/>
    <n v="14614328"/>
    <n v="29116775"/>
    <n v="80380451"/>
    <n v="75098461"/>
    <n v="4820608"/>
    <n v="65081997"/>
    <n v="2979761"/>
    <n v="18291148"/>
    <n v="179538112"/>
    <n v="145001634"/>
    <n v="2979761"/>
    <n v="18291148"/>
    <n v="179538112"/>
    <n v="145001634"/>
    <n v="2419435"/>
    <n v="0.63663655299999999"/>
    <n v="136.94999999999999"/>
    <n v="19830021392"/>
    <n v="15008152809"/>
    <n v="496174222"/>
    <n v="119992817"/>
    <n v="954"/>
    <n v="1431929400000"/>
    <n v="6.4"/>
    <n v="1.43"/>
    <n v="1093.9194444444399"/>
    <n v="872.62649999999996"/>
    <n v="800.11714285714197"/>
    <n v="985.00120000000004"/>
    <n v="12.568588089092801"/>
    <n v="2.2599999999999998"/>
    <n v="52.31"/>
    <n v="-193.86"/>
    <n v="-35.64"/>
    <n v="7841.88"/>
    <n v="29480436"/>
    <n v="4980432.42"/>
    <n v="6427109739"/>
    <n v="259784.01"/>
    <n v="24192"/>
    <n v="15700000000000"/>
    <n v="6289441425"/>
    <n v="5881033566"/>
    <n v="876.97021140000004"/>
    <n v="0"/>
    <n v="0"/>
    <n v="0"/>
    <n v="0"/>
    <n v="0"/>
    <n v="0"/>
    <n v="0"/>
    <n v="0"/>
    <n v="0"/>
    <n v="0"/>
    <n v="1139201012"/>
    <n v="0"/>
    <n v="0"/>
    <n v="0"/>
    <n v="0"/>
    <n v="0"/>
    <n v="390801105"/>
    <n v="17606754"/>
    <n v="122.85"/>
    <n v="8908.11"/>
    <n v="205834.77"/>
    <n v="178035.3"/>
    <n v="-5438.61"/>
    <n v="-22360.59"/>
    <n v="2286.09"/>
    <n v="4035.69"/>
    <n v="6321.78"/>
    <n v="1.4036999999999999"/>
    <n v="0"/>
    <n v="29890606.23"/>
    <n v="8434760376"/>
    <n v="967080.6"/>
    <n v="8465626568"/>
    <n v="0"/>
    <n v="13569120"/>
    <n v="27518373"/>
    <s v="67.5"/>
    <s v="0.5940000000000002"/>
    <n v="1.45411469999999E+16"/>
    <n v="5717222999999990"/>
    <n v="5571471815999990"/>
    <n v="6748390809180000"/>
    <n v="1.397141749602E+16"/>
    <n v="2879290256570990"/>
    <n v="4956842329785000"/>
    <s v="11828442212.37"/>
    <n v="1.08E+16"/>
    <n v="1.00007999999999E+16"/>
    <n v="47705179.210000001"/>
  </r>
  <r>
    <x v="610"/>
    <s v="MA"/>
    <x v="4"/>
    <n v="3.7732000000000001"/>
    <n v="349444262.62999994"/>
    <n v="2419528.7200000002"/>
    <n v="617342710"/>
    <n v="69638024.820000008"/>
    <n v="156011923.40000004"/>
    <n v="14790436.949999999"/>
    <n v="24306844"/>
    <n v="14614328"/>
    <n v="29116775"/>
    <n v="80380451"/>
    <n v="75098461"/>
    <n v="4820608"/>
    <n v="65081997"/>
    <n v="2979761"/>
    <n v="18291148"/>
    <n v="179538112"/>
    <n v="145001634"/>
    <n v="2979761"/>
    <n v="18291148"/>
    <n v="179538112"/>
    <n v="145001634"/>
    <n v="2419435"/>
    <n v="0.63663655299999999"/>
    <n v="136.94999999999999"/>
    <n v="19830021392"/>
    <n v="15008152809"/>
    <n v="496174222"/>
    <n v="119992817"/>
    <n v="954"/>
    <n v="1431929400000"/>
    <n v="6.4"/>
    <n v="1.43"/>
    <n v="1093.9194444444399"/>
    <n v="872.62649999999996"/>
    <n v="800.11714285714197"/>
    <n v="985.00120000000004"/>
    <n v="12.568588089092801"/>
    <n v="2.2599999999999998"/>
    <n v="52.31"/>
    <n v="-193.86"/>
    <n v="-35.64"/>
    <n v="7841.88"/>
    <n v="29480436"/>
    <n v="4980432.42"/>
    <n v="6427109739"/>
    <n v="259784.01"/>
    <n v="24192"/>
    <n v="15700000000000"/>
    <n v="6289441425"/>
    <n v="5881033566"/>
    <n v="876.97021140000004"/>
    <n v="0"/>
    <n v="0"/>
    <n v="0"/>
    <n v="0"/>
    <n v="0"/>
    <n v="0"/>
    <n v="0"/>
    <n v="0"/>
    <n v="0"/>
    <n v="0"/>
    <n v="11016337.73"/>
    <n v="0"/>
    <n v="0"/>
    <n v="0"/>
    <n v="0"/>
    <n v="0"/>
    <n v="390801105"/>
    <n v="17606754"/>
    <n v="122.85"/>
    <n v="8908.11"/>
    <n v="205834.77"/>
    <n v="178035.3"/>
    <n v="-5438.61"/>
    <n v="-22360.59"/>
    <n v="2286.09"/>
    <n v="4035.69"/>
    <n v="6321.78"/>
    <n v="1.4036999999999999"/>
    <n v="0"/>
    <n v="29890606.23"/>
    <n v="8434760376"/>
    <n v="967080.6"/>
    <n v="8465626568"/>
    <n v="0"/>
    <n v="13569120"/>
    <n v="27518373"/>
    <s v="67.5"/>
    <s v="0.5940000000000002"/>
    <n v="1.45411469999999E+16"/>
    <n v="5717222999999990"/>
    <n v="5571471815999990"/>
    <n v="6748390809180000"/>
    <n v="1.397141749602E+16"/>
    <n v="2879290256570990"/>
    <n v="4956842329785000"/>
    <s v="11828442212.37"/>
    <n v="1.08E+16"/>
    <n v="1.00007999999999E+16"/>
    <n v="10527241.949999999"/>
  </r>
  <r>
    <x v="611"/>
    <s v="MA"/>
    <x v="5"/>
    <n v="3.7732000000000001"/>
    <n v="349444262.62999994"/>
    <n v="2419528.7200000002"/>
    <n v="617342710"/>
    <n v="69638024.820000008"/>
    <n v="156011923.40000004"/>
    <n v="14790436.949999999"/>
    <n v="24306844"/>
    <n v="14614328"/>
    <n v="29116775"/>
    <n v="80380451"/>
    <n v="75098461"/>
    <n v="4820608"/>
    <n v="65081997"/>
    <n v="2979761"/>
    <n v="18291148"/>
    <n v="179538112"/>
    <n v="145001634"/>
    <n v="2979761"/>
    <n v="18291148"/>
    <n v="179538112"/>
    <n v="145001634"/>
    <n v="2419435"/>
    <n v="0.63663655299999999"/>
    <n v="136.94999999999999"/>
    <n v="19830021392"/>
    <n v="15008152809"/>
    <n v="496174222"/>
    <n v="119992817"/>
    <n v="954"/>
    <n v="1431929400000"/>
    <n v="6.4"/>
    <n v="1.43"/>
    <n v="1093.9194444444399"/>
    <n v="872.62649999999996"/>
    <n v="800.11714285714197"/>
    <n v="985.00120000000004"/>
    <n v="12.568588089092801"/>
    <n v="2.2599999999999998"/>
    <n v="52.31"/>
    <n v="-193.86"/>
    <n v="-35.64"/>
    <n v="7841.88"/>
    <n v="29480436"/>
    <n v="4980432.42"/>
    <n v="6427109739"/>
    <n v="259784.01"/>
    <n v="24192"/>
    <n v="15700000000000"/>
    <n v="6289441425"/>
    <n v="5881033566"/>
    <n v="876.97021140000004"/>
    <n v="0"/>
    <n v="0"/>
    <n v="0"/>
    <n v="0"/>
    <n v="0"/>
    <n v="0"/>
    <n v="0"/>
    <n v="0"/>
    <n v="0"/>
    <n v="0"/>
    <n v="193799827.40000001"/>
    <n v="0"/>
    <n v="0"/>
    <n v="0"/>
    <n v="0"/>
    <n v="0"/>
    <n v="390801105"/>
    <n v="17606754"/>
    <n v="122.85"/>
    <n v="8908.11"/>
    <n v="205834.77"/>
    <n v="178035.3"/>
    <n v="-5438.61"/>
    <n v="-22360.59"/>
    <n v="2286.09"/>
    <n v="4035.69"/>
    <n v="6321.78"/>
    <n v="1.4036999999999999"/>
    <n v="0"/>
    <n v="29890606.23"/>
    <n v="8434760376"/>
    <n v="967080.6"/>
    <n v="8465626568"/>
    <n v="0"/>
    <n v="13569120"/>
    <n v="27518373"/>
    <s v="67.5"/>
    <s v="0.5940000000000002"/>
    <n v="1.45411469999999E+16"/>
    <n v="5717222999999990"/>
    <n v="5571471815999990"/>
    <n v="6748390809180000"/>
    <n v="1.397141749602E+16"/>
    <n v="2879290256570990"/>
    <n v="4956842329785000"/>
    <s v="11828442212.37"/>
    <n v="1.08E+16"/>
    <n v="1.00007999999999E+16"/>
    <n v="5412923.8700000001"/>
  </r>
  <r>
    <x v="612"/>
    <s v="MA"/>
    <x v="0"/>
    <n v="3.8288000000000002"/>
    <n v="336076032.77000004"/>
    <n v="2168296.38"/>
    <n v="602705132"/>
    <n v="89311956.300000012"/>
    <n v="131156980.89999999"/>
    <n v="16293510.500000002"/>
    <n v="21790908"/>
    <n v="16139096"/>
    <n v="28759167"/>
    <n v="77752949"/>
    <n v="94401947"/>
    <n v="4916939"/>
    <n v="86424229"/>
    <n v="2724120"/>
    <n v="18704962"/>
    <n v="195813588"/>
    <n v="74899839"/>
    <n v="2724120"/>
    <n v="18704962"/>
    <n v="195813588"/>
    <n v="74899839"/>
    <n v="2168296"/>
    <n v="0.84024889089999999"/>
    <n v="141.07"/>
    <n v="21055288607"/>
    <n v="17759842765"/>
    <n v="385985662"/>
    <n v="219469305"/>
    <n v="954"/>
    <n v="1452815187200"/>
    <n v="6.4"/>
    <n v="0.25"/>
    <n v="1107.0650000000001"/>
    <n v="879.60550000000001"/>
    <n v="804.512857142857"/>
    <n v="995.35640000000001"/>
    <n v="12.443910943439301"/>
    <n v="1.33"/>
    <n v="39.76"/>
    <n v="-186.57"/>
    <n v="-30.51"/>
    <n v="7772.76"/>
    <n v="29480436"/>
    <n v="4158750.87"/>
    <n v="6381415115"/>
    <n v="389646.72"/>
    <n v="32400"/>
    <n v="15700000000000"/>
    <n v="3643160247"/>
    <n v="3478261041"/>
    <n v="876.97021140000004"/>
    <n v="0"/>
    <n v="0"/>
    <n v="0"/>
    <n v="0"/>
    <n v="0"/>
    <n v="0"/>
    <n v="0"/>
    <n v="0"/>
    <n v="0"/>
    <n v="0"/>
    <n v="430244.05"/>
    <n v="0"/>
    <n v="0"/>
    <n v="0"/>
    <n v="0"/>
    <n v="19379682"/>
    <n v="121581729"/>
    <n v="23937795"/>
    <n v="121.23"/>
    <n v="8908.11"/>
    <n v="205834.77"/>
    <n v="178035.3"/>
    <n v="-5438.61"/>
    <n v="-22360.59"/>
    <n v="2286.09"/>
    <n v="4035.69"/>
    <n v="6321.78"/>
    <n v="1.4036999999999999"/>
    <n v="0"/>
    <n v="23369562.989999998"/>
    <n v="8071567962"/>
    <n v="963439.11"/>
    <n v="8096049488"/>
    <n v="0"/>
    <n v="16668234"/>
    <n v="25695009"/>
    <s v="67.5"/>
    <s v="0.5940000000000002"/>
    <n v="1.45411469999999E+16"/>
    <n v="5.7404429999999904E+16"/>
    <n v="5594085909000000"/>
    <n v="6775781918760000"/>
    <n v="1.402812621945E+16"/>
    <n v="2890977036066000"/>
    <n v="4976961705755990"/>
    <s v="11876452792.38"/>
    <n v="1.08E+16"/>
    <n v="1.00007999999999E+16"/>
    <n v="8545.35"/>
  </r>
  <r>
    <x v="613"/>
    <s v="MA"/>
    <x v="1"/>
    <n v="3.8288000000000002"/>
    <n v="336076032.77000004"/>
    <n v="2168296.38"/>
    <n v="602705132"/>
    <n v="89311956.300000012"/>
    <n v="131156980.89999999"/>
    <n v="16293510.500000002"/>
    <n v="21790908"/>
    <n v="16139096"/>
    <n v="28759167"/>
    <n v="77752949"/>
    <n v="94401947"/>
    <n v="4916939"/>
    <n v="86424229"/>
    <n v="2724120"/>
    <n v="18704962"/>
    <n v="195813588"/>
    <n v="74899839"/>
    <n v="2724120"/>
    <n v="18704962"/>
    <n v="195813588"/>
    <n v="74899839"/>
    <n v="2168296"/>
    <n v="0.84024889089999999"/>
    <n v="141.07"/>
    <n v="21055288607"/>
    <n v="17759842765"/>
    <n v="385985662"/>
    <n v="219469305"/>
    <n v="954"/>
    <n v="1452815187200"/>
    <n v="6.4"/>
    <n v="0.25"/>
    <n v="1107.0650000000001"/>
    <n v="879.60550000000001"/>
    <n v="804.512857142857"/>
    <n v="995.35640000000001"/>
    <n v="12.443910943439301"/>
    <n v="1.33"/>
    <n v="39.76"/>
    <n v="-186.57"/>
    <n v="-30.51"/>
    <n v="7772.76"/>
    <n v="29480436"/>
    <n v="4158750.87"/>
    <n v="6381415115"/>
    <n v="389646.72"/>
    <n v="32400"/>
    <n v="15700000000000"/>
    <n v="3643160247"/>
    <n v="3478261041"/>
    <n v="876.97021140000004"/>
    <n v="0"/>
    <n v="0"/>
    <n v="0"/>
    <n v="0"/>
    <n v="0"/>
    <n v="0"/>
    <n v="0"/>
    <n v="0"/>
    <n v="0"/>
    <n v="0"/>
    <n v="12729267.800000001"/>
    <n v="0"/>
    <n v="0"/>
    <n v="0"/>
    <n v="0"/>
    <n v="19379682"/>
    <n v="121581729"/>
    <n v="23937795"/>
    <n v="121.23"/>
    <n v="8908.11"/>
    <n v="205834.77"/>
    <n v="178035.3"/>
    <n v="-5438.61"/>
    <n v="-22360.59"/>
    <n v="2286.09"/>
    <n v="4035.69"/>
    <n v="6321.78"/>
    <n v="1.4036999999999999"/>
    <n v="0"/>
    <n v="23369562.989999998"/>
    <n v="8071567962"/>
    <n v="963439.11"/>
    <n v="8096049488"/>
    <n v="0"/>
    <n v="16668234"/>
    <n v="25695009"/>
    <s v="67.5"/>
    <s v="0.5940000000000002"/>
    <n v="1.45411469999999E+16"/>
    <n v="5.7404429999999904E+16"/>
    <n v="5594085909000000"/>
    <n v="6775781918760000"/>
    <n v="1.402812621945E+16"/>
    <n v="2890977036066000"/>
    <n v="4976961705755990"/>
    <s v="11876452792.38"/>
    <n v="1.08E+16"/>
    <n v="1.00007999999999E+16"/>
    <n v="781599.19"/>
  </r>
  <r>
    <x v="614"/>
    <s v="MA"/>
    <x v="2"/>
    <n v="3.8288000000000002"/>
    <n v="336076032.77000004"/>
    <n v="2168296.38"/>
    <n v="602705132"/>
    <n v="89311956.300000012"/>
    <n v="131156980.89999999"/>
    <n v="16293510.500000002"/>
    <n v="21790908"/>
    <n v="16139096"/>
    <n v="28759167"/>
    <n v="77752949"/>
    <n v="94401947"/>
    <n v="4916939"/>
    <n v="86424229"/>
    <n v="2724120"/>
    <n v="18704962"/>
    <n v="195813588"/>
    <n v="74899839"/>
    <n v="2724120"/>
    <n v="18704962"/>
    <n v="195813588"/>
    <n v="74899839"/>
    <n v="2168296"/>
    <n v="0.84024889089999999"/>
    <n v="141.07"/>
    <n v="21055288607"/>
    <n v="17759842765"/>
    <n v="385985662"/>
    <n v="219469305"/>
    <n v="954"/>
    <n v="1452815187200"/>
    <n v="6.4"/>
    <n v="0.25"/>
    <n v="1107.0650000000001"/>
    <n v="879.60550000000001"/>
    <n v="804.512857142857"/>
    <n v="995.35640000000001"/>
    <n v="12.443910943439301"/>
    <n v="1.33"/>
    <n v="39.76"/>
    <n v="-186.57"/>
    <n v="-30.51"/>
    <n v="7772.76"/>
    <n v="29480436"/>
    <n v="4158750.87"/>
    <n v="6381415115"/>
    <n v="389646.72"/>
    <n v="32400"/>
    <n v="15700000000000"/>
    <n v="3643160247"/>
    <n v="3478261041"/>
    <n v="876.97021140000004"/>
    <n v="0"/>
    <n v="0"/>
    <n v="0"/>
    <n v="0"/>
    <n v="0"/>
    <n v="0"/>
    <n v="0"/>
    <n v="0"/>
    <n v="0"/>
    <n v="0"/>
    <n v="1023932186"/>
    <n v="0"/>
    <n v="0"/>
    <n v="0"/>
    <n v="0"/>
    <n v="19379682"/>
    <n v="121581729"/>
    <n v="23937795"/>
    <n v="121.23"/>
    <n v="8908.11"/>
    <n v="205834.77"/>
    <n v="178035.3"/>
    <n v="-5438.61"/>
    <n v="-22360.59"/>
    <n v="2286.09"/>
    <n v="4035.69"/>
    <n v="6321.78"/>
    <n v="1.4036999999999999"/>
    <n v="0"/>
    <n v="23369562.989999998"/>
    <n v="8071567962"/>
    <n v="963439.11"/>
    <n v="8096049488"/>
    <n v="0"/>
    <n v="16668234"/>
    <n v="25695009"/>
    <s v="67.5"/>
    <s v="0.5940000000000002"/>
    <n v="1.45411469999999E+16"/>
    <n v="5.7404429999999904E+16"/>
    <n v="5594085909000000"/>
    <n v="6775781918760000"/>
    <n v="1.402812621945E+16"/>
    <n v="2890977036066000"/>
    <n v="4976961705755990"/>
    <s v="11876452792.38"/>
    <n v="1.08E+16"/>
    <n v="1.00007999999999E+16"/>
    <n v="30840498.119999997"/>
  </r>
  <r>
    <x v="615"/>
    <s v="MA"/>
    <x v="3"/>
    <n v="3.8288000000000002"/>
    <n v="336076032.77000004"/>
    <n v="2168296.38"/>
    <n v="602705132"/>
    <n v="89311956.300000012"/>
    <n v="131156980.89999999"/>
    <n v="16293510.500000002"/>
    <n v="21790908"/>
    <n v="16139096"/>
    <n v="28759167"/>
    <n v="77752949"/>
    <n v="94401947"/>
    <n v="4916939"/>
    <n v="86424229"/>
    <n v="2724120"/>
    <n v="18704962"/>
    <n v="195813588"/>
    <n v="74899839"/>
    <n v="2724120"/>
    <n v="18704962"/>
    <n v="195813588"/>
    <n v="74899839"/>
    <n v="2168296"/>
    <n v="0.84024889089999999"/>
    <n v="141.07"/>
    <n v="21055288607"/>
    <n v="17759842765"/>
    <n v="385985662"/>
    <n v="219469305"/>
    <n v="954"/>
    <n v="1452815187200"/>
    <n v="6.4"/>
    <n v="0.25"/>
    <n v="1107.0650000000001"/>
    <n v="879.60550000000001"/>
    <n v="804.512857142857"/>
    <n v="995.35640000000001"/>
    <n v="12.443910943439301"/>
    <n v="1.33"/>
    <n v="39.76"/>
    <n v="-186.57"/>
    <n v="-30.51"/>
    <n v="7772.76"/>
    <n v="29480436"/>
    <n v="4158750.87"/>
    <n v="6381415115"/>
    <n v="389646.72"/>
    <n v="32400"/>
    <n v="15700000000000"/>
    <n v="3643160247"/>
    <n v="3478261041"/>
    <n v="876.97021140000004"/>
    <n v="0"/>
    <n v="0"/>
    <n v="0"/>
    <n v="0"/>
    <n v="0"/>
    <n v="0"/>
    <n v="0"/>
    <n v="0"/>
    <n v="0"/>
    <n v="0"/>
    <n v="1076275576"/>
    <n v="0"/>
    <n v="0"/>
    <n v="0"/>
    <n v="0"/>
    <n v="19379682"/>
    <n v="121581729"/>
    <n v="23937795"/>
    <n v="121.23"/>
    <n v="8908.11"/>
    <n v="205834.77"/>
    <n v="178035.3"/>
    <n v="-5438.61"/>
    <n v="-22360.59"/>
    <n v="2286.09"/>
    <n v="4035.69"/>
    <n v="6321.78"/>
    <n v="1.4036999999999999"/>
    <n v="0"/>
    <n v="23369562.989999998"/>
    <n v="8071567962"/>
    <n v="963439.11"/>
    <n v="8096049488"/>
    <n v="0"/>
    <n v="16668234"/>
    <n v="25695009"/>
    <s v="67.5"/>
    <s v="0.5940000000000002"/>
    <n v="1.45411469999999E+16"/>
    <n v="5.7404429999999904E+16"/>
    <n v="5594085909000000"/>
    <n v="6775781918760000"/>
    <n v="1.402812621945E+16"/>
    <n v="2890977036066000"/>
    <n v="4976961705755990"/>
    <s v="11876452792.38"/>
    <n v="1.08E+16"/>
    <n v="1.00007999999999E+16"/>
    <n v="44544291.520000003"/>
  </r>
  <r>
    <x v="616"/>
    <s v="MA"/>
    <x v="4"/>
    <n v="3.8288000000000002"/>
    <n v="336076032.77000004"/>
    <n v="2168296.38"/>
    <n v="602705132"/>
    <n v="89311956.300000012"/>
    <n v="131156980.89999999"/>
    <n v="16293510.500000002"/>
    <n v="21790908"/>
    <n v="16139096"/>
    <n v="28759167"/>
    <n v="77752949"/>
    <n v="94401947"/>
    <n v="4916939"/>
    <n v="86424229"/>
    <n v="2724120"/>
    <n v="18704962"/>
    <n v="195813588"/>
    <n v="74899839"/>
    <n v="2724120"/>
    <n v="18704962"/>
    <n v="195813588"/>
    <n v="74899839"/>
    <n v="2168296"/>
    <n v="0.84024889089999999"/>
    <n v="141.07"/>
    <n v="21055288607"/>
    <n v="17759842765"/>
    <n v="385985662"/>
    <n v="219469305"/>
    <n v="954"/>
    <n v="1452815187200"/>
    <n v="6.4"/>
    <n v="0.25"/>
    <n v="1107.0650000000001"/>
    <n v="879.60550000000001"/>
    <n v="804.512857142857"/>
    <n v="995.35640000000001"/>
    <n v="12.443910943439301"/>
    <n v="1.33"/>
    <n v="39.76"/>
    <n v="-186.57"/>
    <n v="-30.51"/>
    <n v="7772.76"/>
    <n v="29480436"/>
    <n v="4158750.87"/>
    <n v="6381415115"/>
    <n v="389646.72"/>
    <n v="32400"/>
    <n v="15700000000000"/>
    <n v="3643160247"/>
    <n v="3478261041"/>
    <n v="876.97021140000004"/>
    <n v="0"/>
    <n v="0"/>
    <n v="0"/>
    <n v="0"/>
    <n v="0"/>
    <n v="0"/>
    <n v="0"/>
    <n v="0"/>
    <n v="0"/>
    <n v="0"/>
    <n v="10407834.18"/>
    <n v="0"/>
    <n v="0"/>
    <n v="0"/>
    <n v="0"/>
    <n v="19379682"/>
    <n v="121581729"/>
    <n v="23937795"/>
    <n v="121.23"/>
    <n v="8908.11"/>
    <n v="205834.77"/>
    <n v="178035.3"/>
    <n v="-5438.61"/>
    <n v="-22360.59"/>
    <n v="2286.09"/>
    <n v="4035.69"/>
    <n v="6321.78"/>
    <n v="1.4036999999999999"/>
    <n v="0"/>
    <n v="23369562.989999998"/>
    <n v="8071567962"/>
    <n v="963439.11"/>
    <n v="8096049488"/>
    <n v="0"/>
    <n v="16668234"/>
    <n v="25695009"/>
    <s v="67.5"/>
    <s v="0.5940000000000002"/>
    <n v="1.45411469999999E+16"/>
    <n v="5.7404429999999904E+16"/>
    <n v="5594085909000000"/>
    <n v="6775781918760000"/>
    <n v="1.402812621945E+16"/>
    <n v="2890977036066000"/>
    <n v="4976961705755990"/>
    <s v="11876452792.38"/>
    <n v="1.08E+16"/>
    <n v="1.00007999999999E+16"/>
    <n v="12694641.029999999"/>
  </r>
  <r>
    <x v="617"/>
    <s v="MA"/>
    <x v="5"/>
    <n v="3.8288000000000002"/>
    <n v="336076032.77000004"/>
    <n v="2168296.38"/>
    <n v="602705132"/>
    <n v="89311956.300000012"/>
    <n v="131156980.89999999"/>
    <n v="16293510.500000002"/>
    <n v="21790908"/>
    <n v="16139096"/>
    <n v="28759167"/>
    <n v="77752949"/>
    <n v="94401947"/>
    <n v="4916939"/>
    <n v="86424229"/>
    <n v="2724120"/>
    <n v="18704962"/>
    <n v="195813588"/>
    <n v="74899839"/>
    <n v="2724120"/>
    <n v="18704962"/>
    <n v="195813588"/>
    <n v="74899839"/>
    <n v="2168296"/>
    <n v="0.84024889089999999"/>
    <n v="141.07"/>
    <n v="21055288607"/>
    <n v="17759842765"/>
    <n v="385985662"/>
    <n v="219469305"/>
    <n v="954"/>
    <n v="1452815187200"/>
    <n v="6.4"/>
    <n v="0.25"/>
    <n v="1107.0650000000001"/>
    <n v="879.60550000000001"/>
    <n v="804.512857142857"/>
    <n v="995.35640000000001"/>
    <n v="12.443910943439301"/>
    <n v="1.33"/>
    <n v="39.76"/>
    <n v="-186.57"/>
    <n v="-30.51"/>
    <n v="7772.76"/>
    <n v="29480436"/>
    <n v="4158750.87"/>
    <n v="6381415115"/>
    <n v="389646.72"/>
    <n v="32400"/>
    <n v="15700000000000"/>
    <n v="3643160247"/>
    <n v="3478261041"/>
    <n v="876.97021140000004"/>
    <n v="0"/>
    <n v="0"/>
    <n v="0"/>
    <n v="0"/>
    <n v="0"/>
    <n v="0"/>
    <n v="0"/>
    <n v="0"/>
    <n v="0"/>
    <n v="0"/>
    <n v="183095010.19999999"/>
    <n v="0"/>
    <n v="0"/>
    <n v="0"/>
    <n v="0"/>
    <n v="19379682"/>
    <n v="121581729"/>
    <n v="23937795"/>
    <n v="121.23"/>
    <n v="8908.11"/>
    <n v="205834.77"/>
    <n v="178035.3"/>
    <n v="-5438.61"/>
    <n v="-22360.59"/>
    <n v="2286.09"/>
    <n v="4035.69"/>
    <n v="6321.78"/>
    <n v="1.4036999999999999"/>
    <n v="0"/>
    <n v="23369562.989999998"/>
    <n v="8071567962"/>
    <n v="963439.11"/>
    <n v="8096049488"/>
    <n v="0"/>
    <n v="16668234"/>
    <n v="25695009"/>
    <s v="67.5"/>
    <s v="0.5940000000000002"/>
    <n v="1.45411469999999E+16"/>
    <n v="5.7404429999999904E+16"/>
    <n v="5594085909000000"/>
    <n v="6775781918760000"/>
    <n v="1.402812621945E+16"/>
    <n v="2890977036066000"/>
    <n v="4976961705755990"/>
    <s v="11876452792.38"/>
    <n v="1.08E+16"/>
    <n v="1.00007999999999E+16"/>
    <n v="3098383.21"/>
  </r>
  <r>
    <x v="618"/>
    <s v="MA"/>
    <x v="6"/>
    <n v="3.8288000000000002"/>
    <n v="336076032.77000004"/>
    <n v="2168296.38"/>
    <n v="602705132"/>
    <n v="89311956.300000012"/>
    <n v="131156980.89999999"/>
    <n v="16293510.500000002"/>
    <n v="21790908"/>
    <n v="16139096"/>
    <n v="28759167"/>
    <n v="77752949"/>
    <n v="94401947"/>
    <n v="4916939"/>
    <n v="86424229"/>
    <n v="2724120"/>
    <n v="18704962"/>
    <n v="195813588"/>
    <n v="74899839"/>
    <n v="2724120"/>
    <n v="18704962"/>
    <n v="195813588"/>
    <n v="74899839"/>
    <n v="2168296"/>
    <n v="0.84024889089999999"/>
    <n v="141.07"/>
    <n v="21055288607"/>
    <n v="17759842765"/>
    <n v="385985662"/>
    <n v="219469305"/>
    <n v="954"/>
    <n v="1452815187200"/>
    <n v="6.4"/>
    <n v="0.25"/>
    <n v="1107.0650000000001"/>
    <n v="879.60550000000001"/>
    <n v="804.512857142857"/>
    <n v="995.35640000000001"/>
    <n v="12.443910943439301"/>
    <n v="1.33"/>
    <n v="39.76"/>
    <n v="-186.57"/>
    <n v="-30.51"/>
    <n v="7772.76"/>
    <n v="29480436"/>
    <n v="4158750.87"/>
    <n v="6381415115"/>
    <n v="389646.72"/>
    <n v="32400"/>
    <n v="15700000000000"/>
    <n v="3643160247"/>
    <n v="3478261041"/>
    <n v="876.97021140000004"/>
    <n v="0"/>
    <n v="0"/>
    <n v="0"/>
    <n v="0"/>
    <n v="0"/>
    <n v="0"/>
    <n v="0"/>
    <n v="0"/>
    <n v="0"/>
    <n v="0"/>
    <n v="430244.05"/>
    <n v="0"/>
    <n v="0"/>
    <n v="0"/>
    <n v="0"/>
    <n v="19379682"/>
    <n v="121581729"/>
    <n v="23937795"/>
    <n v="121.23"/>
    <n v="8908.11"/>
    <n v="205834.77"/>
    <n v="178035.3"/>
    <n v="-5438.61"/>
    <n v="-22360.59"/>
    <n v="2286.09"/>
    <n v="4035.69"/>
    <n v="6321.78"/>
    <n v="1.4036999999999999"/>
    <n v="0"/>
    <n v="23369562.989999998"/>
    <n v="8071567962"/>
    <n v="963439.11"/>
    <n v="8096049488"/>
    <n v="0"/>
    <n v="16668234"/>
    <n v="25695009"/>
    <s v="67.5"/>
    <s v="0.5940000000000002"/>
    <n v="1.45411469999999E+16"/>
    <n v="5.7404429999999904E+16"/>
    <n v="5594085909000000"/>
    <n v="6775781918760000"/>
    <n v="1.402812621945E+16"/>
    <n v="2890977036066000"/>
    <n v="4976961705755990"/>
    <s v="11876452792.38"/>
    <n v="1.08E+16"/>
    <n v="1.00007999999999E+16"/>
    <n v="2531137.69"/>
  </r>
  <r>
    <x v="619"/>
    <s v="MA"/>
    <x v="0"/>
    <n v="3.9298000000000002"/>
    <n v="324634084.00999999"/>
    <n v="2366334.0300000003"/>
    <n v="652456129"/>
    <n v="82586151.759999976"/>
    <n v="198103094.70000005"/>
    <n v="16190417.829999996"/>
    <n v="17415946"/>
    <n v="16014085"/>
    <n v="31489990"/>
    <n v="81578856"/>
    <n v="91758501"/>
    <n v="4995113"/>
    <n v="83593081"/>
    <n v="2967267"/>
    <n v="20633096"/>
    <n v="242678745"/>
    <n v="74406058"/>
    <n v="2967267"/>
    <n v="20633096"/>
    <n v="242678745"/>
    <n v="74406058"/>
    <n v="2341337"/>
    <n v="0.95816603180000004"/>
    <n v="143.41999999999999"/>
    <n v="20084138252"/>
    <n v="19768276314"/>
    <n v="355658017"/>
    <n v="219199153"/>
    <n v="954"/>
    <n v="1498798211400"/>
    <n v="6.4"/>
    <n v="0"/>
    <n v="1114.7533333333299"/>
    <n v="882.62649999999996"/>
    <n v="805.90142857142803"/>
    <n v="999.20159999999998"/>
    <n v="12.2668211694084"/>
    <n v="0.91"/>
    <n v="25.68"/>
    <n v="-197.64"/>
    <n v="-33.21"/>
    <n v="7915.05"/>
    <n v="29480436"/>
    <n v="6551391.2400000002"/>
    <n v="6724009754"/>
    <n v="1273128.3"/>
    <n v="37071"/>
    <n v="15700000000000"/>
    <n v="3375205443"/>
    <n v="3354589161"/>
    <n v="876.97021140000004"/>
    <n v="0"/>
    <n v="0"/>
    <n v="0"/>
    <n v="0"/>
    <n v="14310"/>
    <n v="0"/>
    <n v="0"/>
    <n v="0"/>
    <n v="0"/>
    <n v="0"/>
    <n v="430812.67"/>
    <n v="0"/>
    <n v="0"/>
    <n v="0"/>
    <n v="0"/>
    <n v="10375128"/>
    <n v="0"/>
    <n v="10226844"/>
    <n v="120.15"/>
    <n v="2209.9499999999998"/>
    <n v="215823.15"/>
    <n v="190558.71"/>
    <n v="-5288.49"/>
    <n v="-19975.95"/>
    <n v="2832.3"/>
    <n v="7481.16"/>
    <n v="10313.459999999999"/>
    <n v="1.4036999999999999"/>
    <n v="0"/>
    <n v="25981967.16"/>
    <n v="9583614084"/>
    <n v="827130.96"/>
    <n v="9610624159"/>
    <n v="0"/>
    <n v="16273035"/>
    <n v="22443156"/>
    <s v="67.5"/>
    <s v="0.5940000000000002"/>
    <n v="1.45411469999999E+16"/>
    <n v="57375"/>
    <n v="5591225798999990"/>
    <s v="6772317646.5"/>
    <n v="1.40209540215299E+16"/>
    <n v="2889498958433990"/>
    <n v="4974417121130990"/>
    <n v="1.18703806865099E+16"/>
    <n v="1.08E+16"/>
    <n v="1.00007999999999E+16"/>
    <n v="28177.82"/>
  </r>
  <r>
    <x v="620"/>
    <s v="MA"/>
    <x v="1"/>
    <n v="3.9298000000000002"/>
    <n v="324634084.00999999"/>
    <n v="2366334.0300000003"/>
    <n v="652456129"/>
    <n v="82586151.759999976"/>
    <n v="198103094.70000005"/>
    <n v="16190417.829999996"/>
    <n v="17415946"/>
    <n v="16014085"/>
    <n v="31489990"/>
    <n v="81578856"/>
    <n v="91758501"/>
    <n v="4995113"/>
    <n v="83593081"/>
    <n v="2967267"/>
    <n v="20633096"/>
    <n v="242678745"/>
    <n v="74406058"/>
    <n v="2967267"/>
    <n v="20633096"/>
    <n v="242678745"/>
    <n v="74406058"/>
    <n v="2341337"/>
    <n v="0.95816603180000004"/>
    <n v="143.41999999999999"/>
    <n v="20084138252"/>
    <n v="19768276314"/>
    <n v="355658017"/>
    <n v="219199153"/>
    <n v="954"/>
    <n v="1498798211400"/>
    <n v="6.4"/>
    <n v="0"/>
    <n v="1114.7533333333299"/>
    <n v="882.62649999999996"/>
    <n v="805.90142857142803"/>
    <n v="999.20159999999998"/>
    <n v="12.2668211694084"/>
    <n v="0.91"/>
    <n v="25.68"/>
    <n v="-197.64"/>
    <n v="-33.21"/>
    <n v="7915.05"/>
    <n v="29480436"/>
    <n v="6551391.2400000002"/>
    <n v="6724009754"/>
    <n v="1273128.3"/>
    <n v="37071"/>
    <n v="15700000000000"/>
    <n v="3375205443"/>
    <n v="3354589161"/>
    <n v="876.97021140000004"/>
    <n v="0"/>
    <n v="0"/>
    <n v="0"/>
    <n v="0"/>
    <n v="14310"/>
    <n v="0"/>
    <n v="0"/>
    <n v="0"/>
    <n v="0"/>
    <n v="0"/>
    <n v="12746091.039999999"/>
    <n v="0"/>
    <n v="0"/>
    <n v="0"/>
    <n v="0"/>
    <n v="10375128"/>
    <n v="0"/>
    <n v="10226844"/>
    <n v="120.15"/>
    <n v="2209.9499999999998"/>
    <n v="215823.15"/>
    <n v="190558.71"/>
    <n v="-5288.49"/>
    <n v="-19975.95"/>
    <n v="2832.3"/>
    <n v="7481.16"/>
    <n v="10313.459999999999"/>
    <n v="1.4036999999999999"/>
    <n v="0"/>
    <n v="25981967.16"/>
    <n v="9583614084"/>
    <n v="827130.96"/>
    <n v="9610624159"/>
    <n v="0"/>
    <n v="16273035"/>
    <n v="22443156"/>
    <s v="67.5"/>
    <s v="0.5940000000000002"/>
    <n v="1.45411469999999E+16"/>
    <n v="57375"/>
    <n v="5591225798999990"/>
    <s v="6772317646.5"/>
    <n v="1.40209540215299E+16"/>
    <n v="2889498958433990"/>
    <n v="4974417121130990"/>
    <n v="1.18703806865099E+16"/>
    <n v="1.08E+16"/>
    <n v="1.00007999999999E+16"/>
    <n v="759398.1"/>
  </r>
  <r>
    <x v="621"/>
    <s v="MA"/>
    <x v="2"/>
    <n v="3.9298000000000002"/>
    <n v="324634084.00999999"/>
    <n v="2366334.0300000003"/>
    <n v="652456129"/>
    <n v="82586151.759999976"/>
    <n v="198103094.70000005"/>
    <n v="16190417.829999996"/>
    <n v="17415946"/>
    <n v="16014085"/>
    <n v="31489990"/>
    <n v="81578856"/>
    <n v="91758501"/>
    <n v="4995113"/>
    <n v="83593081"/>
    <n v="2967267"/>
    <n v="20633096"/>
    <n v="242678745"/>
    <n v="74406058"/>
    <n v="2967267"/>
    <n v="20633096"/>
    <n v="242678745"/>
    <n v="74406058"/>
    <n v="2341337"/>
    <n v="0.95816603180000004"/>
    <n v="143.41999999999999"/>
    <n v="20084138252"/>
    <n v="19768276314"/>
    <n v="355658017"/>
    <n v="219199153"/>
    <n v="954"/>
    <n v="1498798211400"/>
    <n v="6.4"/>
    <n v="0"/>
    <n v="1114.7533333333299"/>
    <n v="882.62649999999996"/>
    <n v="805.90142857142803"/>
    <n v="999.20159999999998"/>
    <n v="12.2668211694084"/>
    <n v="0.91"/>
    <n v="25.68"/>
    <n v="-197.64"/>
    <n v="-33.21"/>
    <n v="7915.05"/>
    <n v="29480436"/>
    <n v="6551391.2400000002"/>
    <n v="6724009754"/>
    <n v="1273128.3"/>
    <n v="37071"/>
    <n v="15700000000000"/>
    <n v="3375205443"/>
    <n v="3354589161"/>
    <n v="876.97021140000004"/>
    <n v="0"/>
    <n v="0"/>
    <n v="0"/>
    <n v="0"/>
    <n v="14310"/>
    <n v="0"/>
    <n v="0"/>
    <n v="0"/>
    <n v="0"/>
    <n v="0"/>
    <n v="1025285434"/>
    <n v="0"/>
    <n v="0"/>
    <n v="0"/>
    <n v="0"/>
    <n v="10375128"/>
    <n v="0"/>
    <n v="10226844"/>
    <n v="120.15"/>
    <n v="2209.9499999999998"/>
    <n v="215823.15"/>
    <n v="190558.71"/>
    <n v="-5288.49"/>
    <n v="-19975.95"/>
    <n v="2832.3"/>
    <n v="7481.16"/>
    <n v="10313.459999999999"/>
    <n v="1.4036999999999999"/>
    <n v="0"/>
    <n v="25981967.16"/>
    <n v="9583614084"/>
    <n v="827130.96"/>
    <n v="9610624159"/>
    <n v="0"/>
    <n v="16273035"/>
    <n v="22443156"/>
    <s v="67.5"/>
    <s v="0.5940000000000002"/>
    <n v="1.45411469999999E+16"/>
    <n v="57375"/>
    <n v="5591225798999990"/>
    <s v="6772317646.5"/>
    <n v="1.40209540215299E+16"/>
    <n v="2889498958433990"/>
    <n v="4974417121130990"/>
    <n v="1.18703806865099E+16"/>
    <n v="1.08E+16"/>
    <n v="1.00007999999999E+16"/>
    <n v="39039906.530000001"/>
  </r>
  <r>
    <x v="622"/>
    <s v="MA"/>
    <x v="3"/>
    <n v="3.9298000000000002"/>
    <n v="324634084.00999999"/>
    <n v="2366334.0300000003"/>
    <n v="652456129"/>
    <n v="82586151.759999976"/>
    <n v="198103094.70000005"/>
    <n v="16190417.829999996"/>
    <n v="17415946"/>
    <n v="16014085"/>
    <n v="31489990"/>
    <n v="81578856"/>
    <n v="91758501"/>
    <n v="4995113"/>
    <n v="83593081"/>
    <n v="2967267"/>
    <n v="20633096"/>
    <n v="242678745"/>
    <n v="74406058"/>
    <n v="2967267"/>
    <n v="20633096"/>
    <n v="242678745"/>
    <n v="74406058"/>
    <n v="2341337"/>
    <n v="0.95816603180000004"/>
    <n v="143.41999999999999"/>
    <n v="20084138252"/>
    <n v="19768276314"/>
    <n v="355658017"/>
    <n v="219199153"/>
    <n v="954"/>
    <n v="1498798211400"/>
    <n v="6.4"/>
    <n v="0"/>
    <n v="1114.7533333333299"/>
    <n v="882.62649999999996"/>
    <n v="805.90142857142803"/>
    <n v="999.20159999999998"/>
    <n v="12.2668211694084"/>
    <n v="0.91"/>
    <n v="25.68"/>
    <n v="-197.64"/>
    <n v="-33.21"/>
    <n v="7915.05"/>
    <n v="29480436"/>
    <n v="6551391.2400000002"/>
    <n v="6724009754"/>
    <n v="1273128.3"/>
    <n v="37071"/>
    <n v="15700000000000"/>
    <n v="3375205443"/>
    <n v="3354589161"/>
    <n v="876.97021140000004"/>
    <n v="0"/>
    <n v="0"/>
    <n v="0"/>
    <n v="0"/>
    <n v="14310"/>
    <n v="0"/>
    <n v="0"/>
    <n v="0"/>
    <n v="0"/>
    <n v="0"/>
    <n v="1077698003"/>
    <n v="0"/>
    <n v="0"/>
    <n v="0"/>
    <n v="0"/>
    <n v="10375128"/>
    <n v="0"/>
    <n v="10226844"/>
    <n v="120.15"/>
    <n v="2209.9499999999998"/>
    <n v="215823.15"/>
    <n v="190558.71"/>
    <n v="-5288.49"/>
    <n v="-19975.95"/>
    <n v="2832.3"/>
    <n v="7481.16"/>
    <n v="10313.459999999999"/>
    <n v="1.4036999999999999"/>
    <n v="0"/>
    <n v="25981967.16"/>
    <n v="9583614084"/>
    <n v="827130.96"/>
    <n v="9610624159"/>
    <n v="0"/>
    <n v="16273035"/>
    <n v="22443156"/>
    <s v="67.5"/>
    <s v="0.5940000000000002"/>
    <n v="1.45411469999999E+16"/>
    <n v="57375"/>
    <n v="5591225798999990"/>
    <s v="6772317646.5"/>
    <n v="1.40209540215299E+16"/>
    <n v="2889498958433990"/>
    <n v="4974417121130990"/>
    <n v="1.18703806865099E+16"/>
    <n v="1.08E+16"/>
    <n v="1.00007999999999E+16"/>
    <n v="49247725.810000002"/>
  </r>
  <r>
    <x v="623"/>
    <s v="MA"/>
    <x v="4"/>
    <n v="3.9298000000000002"/>
    <n v="324634084.00999999"/>
    <n v="2366334.0300000003"/>
    <n v="652456129"/>
    <n v="82586151.759999976"/>
    <n v="198103094.70000005"/>
    <n v="16190417.829999996"/>
    <n v="17415946"/>
    <n v="16014085"/>
    <n v="31489990"/>
    <n v="81578856"/>
    <n v="91758501"/>
    <n v="4995113"/>
    <n v="83593081"/>
    <n v="2967267"/>
    <n v="20633096"/>
    <n v="242678745"/>
    <n v="74406058"/>
    <n v="2967267"/>
    <n v="20633096"/>
    <n v="242678745"/>
    <n v="74406058"/>
    <n v="2341337"/>
    <n v="0.95816603180000004"/>
    <n v="143.41999999999999"/>
    <n v="20084138252"/>
    <n v="19768276314"/>
    <n v="355658017"/>
    <n v="219199153"/>
    <n v="954"/>
    <n v="1498798211400"/>
    <n v="6.4"/>
    <n v="0"/>
    <n v="1114.7533333333299"/>
    <n v="882.62649999999996"/>
    <n v="805.90142857142803"/>
    <n v="999.20159999999998"/>
    <n v="12.2668211694084"/>
    <n v="0.91"/>
    <n v="25.68"/>
    <n v="-197.64"/>
    <n v="-33.21"/>
    <n v="7915.05"/>
    <n v="29480436"/>
    <n v="6551391.2400000002"/>
    <n v="6724009754"/>
    <n v="1273128.3"/>
    <n v="37071"/>
    <n v="15700000000000"/>
    <n v="3375205443"/>
    <n v="3354589161"/>
    <n v="876.97021140000004"/>
    <n v="0"/>
    <n v="0"/>
    <n v="0"/>
    <n v="0"/>
    <n v="14310"/>
    <n v="0"/>
    <n v="0"/>
    <n v="0"/>
    <n v="0"/>
    <n v="0"/>
    <n v="10421589.380000001"/>
    <n v="0"/>
    <n v="0"/>
    <n v="0"/>
    <n v="0"/>
    <n v="10375128"/>
    <n v="0"/>
    <n v="10226844"/>
    <n v="120.15"/>
    <n v="2209.9499999999998"/>
    <n v="215823.15"/>
    <n v="190558.71"/>
    <n v="-5288.49"/>
    <n v="-19975.95"/>
    <n v="2832.3"/>
    <n v="7481.16"/>
    <n v="10313.459999999999"/>
    <n v="1.4036999999999999"/>
    <n v="0"/>
    <n v="25981967.16"/>
    <n v="9583614084"/>
    <n v="827130.96"/>
    <n v="9610624159"/>
    <n v="0"/>
    <n v="16273035"/>
    <n v="22443156"/>
    <s v="67.5"/>
    <s v="0.5940000000000002"/>
    <n v="1.45411469999999E+16"/>
    <n v="57375"/>
    <n v="5591225798999990"/>
    <s v="6772317646.5"/>
    <n v="1.40209540215299E+16"/>
    <n v="2889498958433990"/>
    <n v="4974417121130990"/>
    <n v="1.18703806865099E+16"/>
    <n v="1.08E+16"/>
    <n v="1.00007999999999E+16"/>
    <n v="11476758.779999999"/>
  </r>
  <r>
    <x v="624"/>
    <s v="MA"/>
    <x v="5"/>
    <n v="3.9298000000000002"/>
    <n v="324634084.00999999"/>
    <n v="2366334.0300000003"/>
    <n v="652456129"/>
    <n v="82586151.759999976"/>
    <n v="198103094.70000005"/>
    <n v="16190417.829999996"/>
    <n v="17415946"/>
    <n v="16014085"/>
    <n v="31489990"/>
    <n v="81578856"/>
    <n v="91758501"/>
    <n v="4995113"/>
    <n v="83593081"/>
    <n v="2967267"/>
    <n v="20633096"/>
    <n v="242678745"/>
    <n v="74406058"/>
    <n v="2967267"/>
    <n v="20633096"/>
    <n v="242678745"/>
    <n v="74406058"/>
    <n v="2341337"/>
    <n v="0.95816603180000004"/>
    <n v="143.41999999999999"/>
    <n v="20084138252"/>
    <n v="19768276314"/>
    <n v="355658017"/>
    <n v="219199153"/>
    <n v="954"/>
    <n v="1498798211400"/>
    <n v="6.4"/>
    <n v="0"/>
    <n v="1114.7533333333299"/>
    <n v="882.62649999999996"/>
    <n v="805.90142857142803"/>
    <n v="999.20159999999998"/>
    <n v="12.2668211694084"/>
    <n v="0.91"/>
    <n v="25.68"/>
    <n v="-197.64"/>
    <n v="-33.21"/>
    <n v="7915.05"/>
    <n v="29480436"/>
    <n v="6551391.2400000002"/>
    <n v="6724009754"/>
    <n v="1273128.3"/>
    <n v="37071"/>
    <n v="15700000000000"/>
    <n v="3375205443"/>
    <n v="3354589161"/>
    <n v="876.97021140000004"/>
    <n v="0"/>
    <n v="0"/>
    <n v="0"/>
    <n v="0"/>
    <n v="14310"/>
    <n v="0"/>
    <n v="0"/>
    <n v="0"/>
    <n v="0"/>
    <n v="0"/>
    <n v="183336992"/>
    <n v="0"/>
    <n v="0"/>
    <n v="0"/>
    <n v="0"/>
    <n v="10375128"/>
    <n v="0"/>
    <n v="10226844"/>
    <n v="120.15"/>
    <n v="2209.9499999999998"/>
    <n v="215823.15"/>
    <n v="190558.71"/>
    <n v="-5288.49"/>
    <n v="-19975.95"/>
    <n v="2832.3"/>
    <n v="7481.16"/>
    <n v="10313.459999999999"/>
    <n v="1.4036999999999999"/>
    <n v="0"/>
    <n v="25981967.16"/>
    <n v="9583614084"/>
    <n v="827130.96"/>
    <n v="9610624159"/>
    <n v="0"/>
    <n v="16273035"/>
    <n v="22443156"/>
    <s v="67.5"/>
    <s v="0.5940000000000002"/>
    <n v="1.45411469999999E+16"/>
    <n v="57375"/>
    <n v="5591225798999990"/>
    <s v="6772317646.5"/>
    <n v="1.40209540215299E+16"/>
    <n v="2889498958433990"/>
    <n v="4974417121130990"/>
    <n v="1.18703806865099E+16"/>
    <n v="1.08E+16"/>
    <n v="1.00007999999999E+16"/>
    <n v="3259599.67"/>
  </r>
  <r>
    <x v="625"/>
    <s v="MA"/>
    <x v="6"/>
    <n v="3.9298000000000002"/>
    <n v="324634084.00999999"/>
    <n v="2366334.0300000003"/>
    <n v="652456129"/>
    <n v="82586151.759999976"/>
    <n v="198103094.70000005"/>
    <n v="16190417.829999996"/>
    <n v="17415946"/>
    <n v="16014085"/>
    <n v="31489990"/>
    <n v="81578856"/>
    <n v="91758501"/>
    <n v="4995113"/>
    <n v="83593081"/>
    <n v="2967267"/>
    <n v="20633096"/>
    <n v="242678745"/>
    <n v="74406058"/>
    <n v="2967267"/>
    <n v="20633096"/>
    <n v="242678745"/>
    <n v="74406058"/>
    <n v="2341337"/>
    <n v="0.95816603180000004"/>
    <n v="143.41999999999999"/>
    <n v="20084138252"/>
    <n v="19768276314"/>
    <n v="355658017"/>
    <n v="219199153"/>
    <n v="954"/>
    <n v="1498798211400"/>
    <n v="6.4"/>
    <n v="0"/>
    <n v="1114.7533333333299"/>
    <n v="882.62649999999996"/>
    <n v="805.90142857142803"/>
    <n v="999.20159999999998"/>
    <n v="12.2668211694084"/>
    <n v="0.91"/>
    <n v="25.68"/>
    <n v="-197.64"/>
    <n v="-33.21"/>
    <n v="7915.05"/>
    <n v="29480436"/>
    <n v="6551391.2400000002"/>
    <n v="6724009754"/>
    <n v="1273128.3"/>
    <n v="37071"/>
    <n v="15700000000000"/>
    <n v="3375205443"/>
    <n v="3354589161"/>
    <n v="876.97021140000004"/>
    <n v="0"/>
    <n v="0"/>
    <n v="0"/>
    <n v="0"/>
    <n v="14310"/>
    <n v="0"/>
    <n v="0"/>
    <n v="0"/>
    <n v="0"/>
    <n v="0"/>
    <n v="430812.67"/>
    <n v="0"/>
    <n v="0"/>
    <n v="0"/>
    <n v="0"/>
    <n v="10375128"/>
    <n v="0"/>
    <n v="10226844"/>
    <n v="120.15"/>
    <n v="2209.9499999999998"/>
    <n v="215823.15"/>
    <n v="190558.71"/>
    <n v="-5288.49"/>
    <n v="-19975.95"/>
    <n v="2832.3"/>
    <n v="7481.16"/>
    <n v="10313.459999999999"/>
    <n v="1.4036999999999999"/>
    <n v="0"/>
    <n v="25981967.16"/>
    <n v="9583614084"/>
    <n v="827130.96"/>
    <n v="9610624159"/>
    <n v="0"/>
    <n v="16273035"/>
    <n v="22443156"/>
    <s v="67.5"/>
    <s v="0.5940000000000002"/>
    <n v="1.45411469999999E+16"/>
    <n v="57375"/>
    <n v="5591225798999990"/>
    <s v="6772317646.5"/>
    <n v="1.40209540215299E+16"/>
    <n v="2889498958433990"/>
    <n v="4974417121130990"/>
    <n v="1.18703806865099E+16"/>
    <n v="1.08E+16"/>
    <n v="1.00007999999999E+16"/>
    <n v="2531137.69"/>
  </r>
  <r>
    <x v="626"/>
    <s v="MA"/>
    <x v="0"/>
    <n v="4.1165000000000003"/>
    <n v="355267717.53999996"/>
    <n v="2039392.8000000003"/>
    <n v="673411703"/>
    <n v="89174294.790000007"/>
    <n v="181390724.27000001"/>
    <n v="16655824.899999999"/>
    <n v="13185359"/>
    <n v="16605965"/>
    <n v="29833125"/>
    <n v="80311389"/>
    <n v="97231740"/>
    <n v="5568285"/>
    <n v="90966733"/>
    <n v="3229430"/>
    <n v="20991581"/>
    <n v="246204885"/>
    <n v="80429178"/>
    <n v="3229430"/>
    <n v="20991581"/>
    <n v="246204885"/>
    <n v="80429178"/>
    <n v="2039392"/>
    <n v="0.18016058090000001"/>
    <n v="135.77000000000001"/>
    <n v="19041023535"/>
    <n v="14948421194"/>
    <n v="332033648"/>
    <n v="138522611"/>
    <n v="954"/>
    <n v="1567307977000"/>
    <n v="6.4"/>
    <n v="0.3"/>
    <n v="1127.7183333333301"/>
    <n v="894.06899999999996"/>
    <n v="816.47857142857094"/>
    <n v="1009.1612"/>
    <n v="12.018101946527301"/>
    <n v="1.48"/>
    <n v="31.2"/>
    <n v="-191.16"/>
    <n v="-34.29"/>
    <n v="8749.89"/>
    <n v="29480436"/>
    <n v="6033297.96"/>
    <n v="7330033858"/>
    <n v="735654.69"/>
    <n v="24732"/>
    <n v="15000000000000"/>
    <n v="4337400798"/>
    <n v="4330490229"/>
    <n v="876.97021140000004"/>
    <n v="66393"/>
    <n v="6291"/>
    <n v="0"/>
    <n v="270"/>
    <n v="0"/>
    <n v="0"/>
    <n v="5589"/>
    <n v="0"/>
    <n v="0"/>
    <n v="0"/>
    <n v="423014.47"/>
    <n v="0"/>
    <n v="0"/>
    <n v="0"/>
    <n v="50922"/>
    <n v="925560"/>
    <n v="100521"/>
    <n v="5755023"/>
    <n v="125.01"/>
    <n v="2209.9499999999998"/>
    <n v="215823.15"/>
    <n v="190558.71"/>
    <n v="-5288.49"/>
    <n v="-19975.95"/>
    <n v="2832.3"/>
    <n v="7481.16"/>
    <n v="10313.459999999999"/>
    <n v="1.4036999999999999"/>
    <n v="0"/>
    <n v="21365598.420000002"/>
    <n v="9246467542"/>
    <n v="502556.13"/>
    <n v="9268474747"/>
    <n v="0"/>
    <n v="17616312"/>
    <n v="22084380"/>
    <s v="67.5"/>
    <s v="0.5940000000000002"/>
    <n v="1.45411469999999E+16"/>
    <n v="5481702000000000"/>
    <n v="5341961231999990"/>
    <s v="6470398355.58"/>
    <n v="1.33958804915699E+16"/>
    <n v="2760681096891000"/>
    <n v="4752650723166000"/>
    <n v="1.13411826912599E+16"/>
    <n v="1.08E+16"/>
    <n v="1.00007999999999E+16"/>
    <n v="16347.89"/>
  </r>
  <r>
    <x v="627"/>
    <s v="MA"/>
    <x v="1"/>
    <n v="4.1165000000000003"/>
    <n v="355267717.53999996"/>
    <n v="2039392.8000000003"/>
    <n v="673411703"/>
    <n v="89174294.790000007"/>
    <n v="181390724.27000001"/>
    <n v="16655824.899999999"/>
    <n v="13185359"/>
    <n v="16605965"/>
    <n v="29833125"/>
    <n v="80311389"/>
    <n v="97231740"/>
    <n v="5568285"/>
    <n v="90966733"/>
    <n v="3229430"/>
    <n v="20991581"/>
    <n v="246204885"/>
    <n v="80429178"/>
    <n v="3229430"/>
    <n v="20991581"/>
    <n v="246204885"/>
    <n v="80429178"/>
    <n v="2039392"/>
    <n v="0.18016058090000001"/>
    <n v="135.77000000000001"/>
    <n v="19041023535"/>
    <n v="14948421194"/>
    <n v="332033648"/>
    <n v="138522611"/>
    <n v="954"/>
    <n v="1567307977000"/>
    <n v="6.4"/>
    <n v="0.3"/>
    <n v="1127.7183333333301"/>
    <n v="894.06899999999996"/>
    <n v="816.47857142857094"/>
    <n v="1009.1612"/>
    <n v="12.018101946527301"/>
    <n v="1.48"/>
    <n v="31.2"/>
    <n v="-191.16"/>
    <n v="-34.29"/>
    <n v="8749.89"/>
    <n v="29480436"/>
    <n v="6033297.96"/>
    <n v="7330033858"/>
    <n v="735654.69"/>
    <n v="24732"/>
    <n v="15000000000000"/>
    <n v="4337400798"/>
    <n v="4330490229"/>
    <n v="876.97021140000004"/>
    <n v="66393"/>
    <n v="6291"/>
    <n v="0"/>
    <n v="270"/>
    <n v="0"/>
    <n v="0"/>
    <n v="5589"/>
    <n v="0"/>
    <n v="0"/>
    <n v="0"/>
    <n v="12515372.26"/>
    <n v="0"/>
    <n v="0"/>
    <n v="0"/>
    <n v="50922"/>
    <n v="925560"/>
    <n v="100521"/>
    <n v="5755023"/>
    <n v="125.01"/>
    <n v="2209.9499999999998"/>
    <n v="215823.15"/>
    <n v="190558.71"/>
    <n v="-5288.49"/>
    <n v="-19975.95"/>
    <n v="2832.3"/>
    <n v="7481.16"/>
    <n v="10313.459999999999"/>
    <n v="1.4036999999999999"/>
    <n v="0"/>
    <n v="21365598.420000002"/>
    <n v="9246467542"/>
    <n v="502556.13"/>
    <n v="9268474747"/>
    <n v="0"/>
    <n v="17616312"/>
    <n v="22084380"/>
    <s v="67.5"/>
    <s v="0.5940000000000002"/>
    <n v="1.45411469999999E+16"/>
    <n v="5481702000000000"/>
    <n v="5341961231999990"/>
    <s v="6470398355.58"/>
    <n v="1.33958804915699E+16"/>
    <n v="2760681096891000"/>
    <n v="4752650723166000"/>
    <n v="1.13411826912599E+16"/>
    <n v="1.08E+16"/>
    <n v="1.00007999999999E+16"/>
    <n v="795789.81"/>
  </r>
  <r>
    <x v="628"/>
    <s v="MA"/>
    <x v="2"/>
    <n v="4.1165000000000003"/>
    <n v="355267717.53999996"/>
    <n v="2039392.8000000003"/>
    <n v="673411703"/>
    <n v="89174294.790000007"/>
    <n v="181390724.27000001"/>
    <n v="16655824.899999999"/>
    <n v="13185359"/>
    <n v="16605965"/>
    <n v="29833125"/>
    <n v="80311389"/>
    <n v="97231740"/>
    <n v="5568285"/>
    <n v="90966733"/>
    <n v="3229430"/>
    <n v="20991581"/>
    <n v="246204885"/>
    <n v="80429178"/>
    <n v="3229430"/>
    <n v="20991581"/>
    <n v="246204885"/>
    <n v="80429178"/>
    <n v="2039392"/>
    <n v="0.18016058090000001"/>
    <n v="135.77000000000001"/>
    <n v="19041023535"/>
    <n v="14948421194"/>
    <n v="332033648"/>
    <n v="138522611"/>
    <n v="954"/>
    <n v="1567307977000"/>
    <n v="6.4"/>
    <n v="0.3"/>
    <n v="1127.7183333333301"/>
    <n v="894.06899999999996"/>
    <n v="816.47857142857094"/>
    <n v="1009.1612"/>
    <n v="12.018101946527301"/>
    <n v="1.48"/>
    <n v="31.2"/>
    <n v="-191.16"/>
    <n v="-34.29"/>
    <n v="8749.89"/>
    <n v="29480436"/>
    <n v="6033297.96"/>
    <n v="7330033858"/>
    <n v="735654.69"/>
    <n v="24732"/>
    <n v="15000000000000"/>
    <n v="4337400798"/>
    <n v="4330490229"/>
    <n v="876.97021140000004"/>
    <n v="66393"/>
    <n v="6291"/>
    <n v="0"/>
    <n v="270"/>
    <n v="0"/>
    <n v="0"/>
    <n v="5589"/>
    <n v="0"/>
    <n v="0"/>
    <n v="0"/>
    <n v="1006726599"/>
    <n v="0"/>
    <n v="0"/>
    <n v="0"/>
    <n v="50922"/>
    <n v="925560"/>
    <n v="100521"/>
    <n v="5755023"/>
    <n v="125.01"/>
    <n v="2209.9499999999998"/>
    <n v="215823.15"/>
    <n v="190558.71"/>
    <n v="-5288.49"/>
    <n v="-19975.95"/>
    <n v="2832.3"/>
    <n v="7481.16"/>
    <n v="10313.459999999999"/>
    <n v="1.4036999999999999"/>
    <n v="0"/>
    <n v="21365598.420000002"/>
    <n v="9246467542"/>
    <n v="502556.13"/>
    <n v="9268474747"/>
    <n v="0"/>
    <n v="17616312"/>
    <n v="22084380"/>
    <s v="67.5"/>
    <s v="0.5940000000000002"/>
    <n v="1.45411469999999E+16"/>
    <n v="5481702000000000"/>
    <n v="5341961231999990"/>
    <s v="6470398355.58"/>
    <n v="1.33958804915699E+16"/>
    <n v="2760681096891000"/>
    <n v="4752650723166000"/>
    <n v="1.13411826912599E+16"/>
    <n v="1.08E+16"/>
    <n v="1.00007999999999E+16"/>
    <n v="29319127.299999997"/>
  </r>
  <r>
    <x v="629"/>
    <s v="MA"/>
    <x v="3"/>
    <n v="4.1165000000000003"/>
    <n v="355267717.53999996"/>
    <n v="2039392.8000000003"/>
    <n v="673411703"/>
    <n v="89174294.790000007"/>
    <n v="181390724.27000001"/>
    <n v="16655824.899999999"/>
    <n v="13185359"/>
    <n v="16605965"/>
    <n v="29833125"/>
    <n v="80311389"/>
    <n v="97231740"/>
    <n v="5568285"/>
    <n v="90966733"/>
    <n v="3229430"/>
    <n v="20991581"/>
    <n v="246204885"/>
    <n v="80429178"/>
    <n v="3229430"/>
    <n v="20991581"/>
    <n v="246204885"/>
    <n v="80429178"/>
    <n v="2039392"/>
    <n v="0.18016058090000001"/>
    <n v="135.77000000000001"/>
    <n v="19041023535"/>
    <n v="14948421194"/>
    <n v="332033648"/>
    <n v="138522611"/>
    <n v="954"/>
    <n v="1567307977000"/>
    <n v="6.4"/>
    <n v="0.3"/>
    <n v="1127.7183333333301"/>
    <n v="894.06899999999996"/>
    <n v="816.47857142857094"/>
    <n v="1009.1612"/>
    <n v="12.018101946527301"/>
    <n v="1.48"/>
    <n v="31.2"/>
    <n v="-191.16"/>
    <n v="-34.29"/>
    <n v="8749.89"/>
    <n v="29480436"/>
    <n v="6033297.96"/>
    <n v="7330033858"/>
    <n v="735654.69"/>
    <n v="24732"/>
    <n v="15000000000000"/>
    <n v="4337400798"/>
    <n v="4330490229"/>
    <n v="876.97021140000004"/>
    <n v="66393"/>
    <n v="6291"/>
    <n v="0"/>
    <n v="270"/>
    <n v="0"/>
    <n v="0"/>
    <n v="5589"/>
    <n v="0"/>
    <n v="0"/>
    <n v="0"/>
    <n v="1058190440"/>
    <n v="0"/>
    <n v="0"/>
    <n v="0"/>
    <n v="50922"/>
    <n v="925560"/>
    <n v="100521"/>
    <n v="5755023"/>
    <n v="125.01"/>
    <n v="2209.9499999999998"/>
    <n v="215823.15"/>
    <n v="190558.71"/>
    <n v="-5288.49"/>
    <n v="-19975.95"/>
    <n v="2832.3"/>
    <n v="7481.16"/>
    <n v="10313.459999999999"/>
    <n v="1.4036999999999999"/>
    <n v="0"/>
    <n v="21365598.420000002"/>
    <n v="9246467542"/>
    <n v="502556.13"/>
    <n v="9268474747"/>
    <n v="0"/>
    <n v="17616312"/>
    <n v="22084380"/>
    <s v="67.5"/>
    <s v="0.5940000000000002"/>
    <n v="1.45411469999999E+16"/>
    <n v="5481702000000000"/>
    <n v="5341961231999990"/>
    <s v="6470398355.58"/>
    <n v="1.33958804915699E+16"/>
    <n v="2760681096891000"/>
    <n v="4752650723166000"/>
    <n v="1.13411826912599E+16"/>
    <n v="1.08E+16"/>
    <n v="1.00007999999999E+16"/>
    <n v="53195031.799999997"/>
  </r>
  <r>
    <x v="630"/>
    <s v="MA"/>
    <x v="4"/>
    <n v="4.1165000000000003"/>
    <n v="355267717.53999996"/>
    <n v="2039392.8000000003"/>
    <n v="673411703"/>
    <n v="89174294.790000007"/>
    <n v="181390724.27000001"/>
    <n v="16655824.899999999"/>
    <n v="13185359"/>
    <n v="16605965"/>
    <n v="29833125"/>
    <n v="80311389"/>
    <n v="97231740"/>
    <n v="5568285"/>
    <n v="90966733"/>
    <n v="3229430"/>
    <n v="20991581"/>
    <n v="246204885"/>
    <n v="80429178"/>
    <n v="3229430"/>
    <n v="20991581"/>
    <n v="246204885"/>
    <n v="80429178"/>
    <n v="2039392"/>
    <n v="0.18016058090000001"/>
    <n v="135.77000000000001"/>
    <n v="19041023535"/>
    <n v="14948421194"/>
    <n v="332033648"/>
    <n v="138522611"/>
    <n v="954"/>
    <n v="1567307977000"/>
    <n v="6.4"/>
    <n v="0.3"/>
    <n v="1127.7183333333301"/>
    <n v="894.06899999999996"/>
    <n v="816.47857142857094"/>
    <n v="1009.1612"/>
    <n v="12.018101946527301"/>
    <n v="1.48"/>
    <n v="31.2"/>
    <n v="-191.16"/>
    <n v="-34.29"/>
    <n v="8749.89"/>
    <n v="29480436"/>
    <n v="6033297.96"/>
    <n v="7330033858"/>
    <n v="735654.69"/>
    <n v="24732"/>
    <n v="15000000000000"/>
    <n v="4337400798"/>
    <n v="4330490229"/>
    <n v="876.97021140000004"/>
    <n v="66393"/>
    <n v="6291"/>
    <n v="0"/>
    <n v="270"/>
    <n v="0"/>
    <n v="0"/>
    <n v="5589"/>
    <n v="0"/>
    <n v="0"/>
    <n v="0"/>
    <n v="10232946.73"/>
    <n v="0"/>
    <n v="0"/>
    <n v="0"/>
    <n v="50922"/>
    <n v="925560"/>
    <n v="100521"/>
    <n v="5755023"/>
    <n v="125.01"/>
    <n v="2209.9499999999998"/>
    <n v="215823.15"/>
    <n v="190558.71"/>
    <n v="-5288.49"/>
    <n v="-19975.95"/>
    <n v="2832.3"/>
    <n v="7481.16"/>
    <n v="10313.459999999999"/>
    <n v="1.4036999999999999"/>
    <n v="0"/>
    <n v="21365598.420000002"/>
    <n v="9246467542"/>
    <n v="502556.13"/>
    <n v="9268474747"/>
    <n v="0"/>
    <n v="17616312"/>
    <n v="22084380"/>
    <s v="67.5"/>
    <s v="0.5940000000000002"/>
    <n v="1.45411469999999E+16"/>
    <n v="5481702000000000"/>
    <n v="5341961231999990"/>
    <s v="6470398355.58"/>
    <n v="1.33958804915699E+16"/>
    <n v="2760681096891000"/>
    <n v="4752650723166000"/>
    <n v="1.13411826912599E+16"/>
    <n v="1.08E+16"/>
    <n v="1.00007999999999E+16"/>
    <n v="11475121.77"/>
  </r>
  <r>
    <x v="631"/>
    <s v="MA"/>
    <x v="5"/>
    <n v="4.1165000000000003"/>
    <n v="355267717.53999996"/>
    <n v="2039392.8000000003"/>
    <n v="673411703"/>
    <n v="89174294.790000007"/>
    <n v="181390724.27000001"/>
    <n v="16655824.899999999"/>
    <n v="13185359"/>
    <n v="16605965"/>
    <n v="29833125"/>
    <n v="80311389"/>
    <n v="97231740"/>
    <n v="5568285"/>
    <n v="90966733"/>
    <n v="3229430"/>
    <n v="20991581"/>
    <n v="246204885"/>
    <n v="80429178"/>
    <n v="3229430"/>
    <n v="20991581"/>
    <n v="246204885"/>
    <n v="80429178"/>
    <n v="2039392"/>
    <n v="0.18016058090000001"/>
    <n v="135.77000000000001"/>
    <n v="19041023535"/>
    <n v="14948421194"/>
    <n v="332033648"/>
    <n v="138522611"/>
    <n v="954"/>
    <n v="1567307977000"/>
    <n v="6.4"/>
    <n v="0.3"/>
    <n v="1127.7183333333301"/>
    <n v="894.06899999999996"/>
    <n v="816.47857142857094"/>
    <n v="1009.1612"/>
    <n v="12.018101946527301"/>
    <n v="1.48"/>
    <n v="31.2"/>
    <n v="-191.16"/>
    <n v="-34.29"/>
    <n v="8749.89"/>
    <n v="29480436"/>
    <n v="6033297.96"/>
    <n v="7330033858"/>
    <n v="735654.69"/>
    <n v="24732"/>
    <n v="15000000000000"/>
    <n v="4337400798"/>
    <n v="4330490229"/>
    <n v="876.97021140000004"/>
    <n v="66393"/>
    <n v="6291"/>
    <n v="0"/>
    <n v="270"/>
    <n v="0"/>
    <n v="0"/>
    <n v="5589"/>
    <n v="0"/>
    <n v="0"/>
    <n v="0"/>
    <n v="180018383.40000001"/>
    <n v="0"/>
    <n v="0"/>
    <n v="0"/>
    <n v="50922"/>
    <n v="925560"/>
    <n v="100521"/>
    <n v="5755023"/>
    <n v="125.01"/>
    <n v="2209.9499999999998"/>
    <n v="215823.15"/>
    <n v="190558.71"/>
    <n v="-5288.49"/>
    <n v="-19975.95"/>
    <n v="2832.3"/>
    <n v="7481.16"/>
    <n v="10313.459999999999"/>
    <n v="1.4036999999999999"/>
    <n v="0"/>
    <n v="21365598.420000002"/>
    <n v="9246467542"/>
    <n v="502556.13"/>
    <n v="9268474747"/>
    <n v="0"/>
    <n v="17616312"/>
    <n v="22084380"/>
    <s v="67.5"/>
    <s v="0.5940000000000002"/>
    <n v="1.45411469999999E+16"/>
    <n v="5481702000000000"/>
    <n v="5341961231999990"/>
    <s v="6470398355.58"/>
    <n v="1.33958804915699E+16"/>
    <n v="2760681096891000"/>
    <n v="4752650723166000"/>
    <n v="1.13411826912599E+16"/>
    <n v="1.08E+16"/>
    <n v="1.00007999999999E+16"/>
    <n v="2844681.26"/>
  </r>
  <r>
    <x v="632"/>
    <s v="MA"/>
    <x v="6"/>
    <n v="4.1165000000000003"/>
    <n v="355267717.53999996"/>
    <n v="2039392.8000000003"/>
    <n v="673411703"/>
    <n v="89174294.790000007"/>
    <n v="181390724.27000001"/>
    <n v="16655824.899999999"/>
    <n v="13185359"/>
    <n v="16605965"/>
    <n v="29833125"/>
    <n v="80311389"/>
    <n v="97231740"/>
    <n v="5568285"/>
    <n v="90966733"/>
    <n v="3229430"/>
    <n v="20991581"/>
    <n v="246204885"/>
    <n v="80429178"/>
    <n v="3229430"/>
    <n v="20991581"/>
    <n v="246204885"/>
    <n v="80429178"/>
    <n v="2039392"/>
    <n v="0.18016058090000001"/>
    <n v="135.77000000000001"/>
    <n v="19041023535"/>
    <n v="14948421194"/>
    <n v="332033648"/>
    <n v="138522611"/>
    <n v="954"/>
    <n v="1567307977000"/>
    <n v="6.4"/>
    <n v="0.3"/>
    <n v="1127.7183333333301"/>
    <n v="894.06899999999996"/>
    <n v="816.47857142857094"/>
    <n v="1009.1612"/>
    <n v="12.018101946527301"/>
    <n v="1.48"/>
    <n v="31.2"/>
    <n v="-191.16"/>
    <n v="-34.29"/>
    <n v="8749.89"/>
    <n v="29480436"/>
    <n v="6033297.96"/>
    <n v="7330033858"/>
    <n v="735654.69"/>
    <n v="24732"/>
    <n v="15000000000000"/>
    <n v="4337400798"/>
    <n v="4330490229"/>
    <n v="876.97021140000004"/>
    <n v="66393"/>
    <n v="6291"/>
    <n v="0"/>
    <n v="270"/>
    <n v="0"/>
    <n v="0"/>
    <n v="5589"/>
    <n v="0"/>
    <n v="0"/>
    <n v="0"/>
    <n v="423014.47"/>
    <n v="0"/>
    <n v="0"/>
    <n v="0"/>
    <n v="50922"/>
    <n v="925560"/>
    <n v="100521"/>
    <n v="5755023"/>
    <n v="125.01"/>
    <n v="2209.9499999999998"/>
    <n v="215823.15"/>
    <n v="190558.71"/>
    <n v="-5288.49"/>
    <n v="-19975.95"/>
    <n v="2832.3"/>
    <n v="7481.16"/>
    <n v="10313.459999999999"/>
    <n v="1.4036999999999999"/>
    <n v="0"/>
    <n v="21365598.420000002"/>
    <n v="9246467542"/>
    <n v="502556.13"/>
    <n v="9268474747"/>
    <n v="0"/>
    <n v="17616312"/>
    <n v="22084380"/>
    <s v="67.5"/>
    <s v="0.5940000000000002"/>
    <n v="1.45411469999999E+16"/>
    <n v="5481702000000000"/>
    <n v="5341961231999990"/>
    <s v="6470398355.58"/>
    <n v="1.33958804915699E+16"/>
    <n v="2760681096891000"/>
    <n v="4752650723166000"/>
    <n v="1.13411826912599E+16"/>
    <n v="1.08E+16"/>
    <n v="1.00007999999999E+16"/>
    <n v="2531137.7000000002"/>
  </r>
  <r>
    <x v="633"/>
    <s v="MA"/>
    <x v="0"/>
    <n v="3.7584"/>
    <n v="314690664.1500001"/>
    <n v="2485159.6899999995"/>
    <n v="589291027"/>
    <n v="86174965.239999995"/>
    <n v="144529799.28000003"/>
    <n v="16398706.399999999"/>
    <n v="13312321"/>
    <n v="19132622"/>
    <n v="30586430"/>
    <n v="79781156"/>
    <n v="96583466"/>
    <n v="5757428"/>
    <n v="91515147"/>
    <n v="3548460"/>
    <n v="20834547"/>
    <n v="154964784"/>
    <n v="84102378"/>
    <n v="3548460"/>
    <n v="20834547"/>
    <n v="154964784"/>
    <n v="84102378"/>
    <n v="2484609"/>
    <n v="0.189337387"/>
    <n v="139.83000000000001"/>
    <n v="21671364889"/>
    <n v="16921935159"/>
    <n v="429554851"/>
    <n v="353917108"/>
    <n v="954"/>
    <n v="1429281936000"/>
    <n v="6.4"/>
    <n v="0.4"/>
    <n v="1144.37777777777"/>
    <n v="900.6345"/>
    <n v="821.60523809523795"/>
    <n v="1020.7212"/>
    <n v="11.8617654281342"/>
    <n v="1.45"/>
    <n v="57.87"/>
    <n v="-180.63"/>
    <n v="-32.94"/>
    <n v="8351.3700000000008"/>
    <n v="29480436"/>
    <n v="7637822.3700000001"/>
    <n v="7844366894"/>
    <n v="1040434.74"/>
    <n v="38961"/>
    <n v="16000000000000"/>
    <n v="6076519290"/>
    <n v="5418122022"/>
    <n v="876.97021140000004"/>
    <n v="501984"/>
    <n v="16740"/>
    <n v="0"/>
    <n v="0"/>
    <n v="2349"/>
    <n v="0"/>
    <n v="18657"/>
    <n v="2484"/>
    <n v="837"/>
    <n v="7722"/>
    <n v="424287.09"/>
    <n v="4725"/>
    <n v="0"/>
    <n v="4131"/>
    <n v="362394"/>
    <n v="510298650"/>
    <n v="143386497"/>
    <n v="3789531"/>
    <n v="127.44"/>
    <n v="2209.9499999999998"/>
    <n v="215823.15"/>
    <n v="190558.71"/>
    <n v="-5288.49"/>
    <n v="-19975.95"/>
    <n v="2832.3"/>
    <n v="7481.16"/>
    <n v="10313.459999999999"/>
    <n v="1.4036999999999999"/>
    <n v="567"/>
    <n v="27828309.510000002"/>
    <n v="8408162954"/>
    <n v="588739.59"/>
    <n v="8436674042"/>
    <n v="0"/>
    <n v="18182097"/>
    <n v="16710138"/>
    <s v="67.5"/>
    <s v="0.5940000000000002"/>
    <n v="1.45411469999999E+16"/>
    <n v="5828327999999990"/>
    <n v="5679755640000000"/>
    <n v="6879548553120000"/>
    <n v="1.424295772749E+16"/>
    <n v="2.93525044406999E+16"/>
    <n v="5053180594221000"/>
    <n v="1.20583328397299E+16"/>
    <n v="1.08E+16"/>
    <n v="1.00007999999999E+16"/>
    <n v="22890.26"/>
  </r>
  <r>
    <x v="634"/>
    <s v="MA"/>
    <x v="1"/>
    <n v="3.7584"/>
    <n v="314690664.1500001"/>
    <n v="2485159.6899999995"/>
    <n v="589291027"/>
    <n v="86174965.239999995"/>
    <n v="144529799.28000003"/>
    <n v="16398706.399999999"/>
    <n v="13312321"/>
    <n v="19132622"/>
    <n v="30586430"/>
    <n v="79781156"/>
    <n v="96583466"/>
    <n v="5757428"/>
    <n v="91515147"/>
    <n v="3548460"/>
    <n v="20834547"/>
    <n v="154964784"/>
    <n v="84102378"/>
    <n v="3548460"/>
    <n v="20834547"/>
    <n v="154964784"/>
    <n v="84102378"/>
    <n v="2484609"/>
    <n v="0.189337387"/>
    <n v="139.83000000000001"/>
    <n v="21671364889"/>
    <n v="16921935159"/>
    <n v="429554851"/>
    <n v="353917108"/>
    <n v="954"/>
    <n v="1429281936000"/>
    <n v="6.4"/>
    <n v="0.4"/>
    <n v="1144.37777777777"/>
    <n v="900.6345"/>
    <n v="821.60523809523795"/>
    <n v="1020.7212"/>
    <n v="11.8617654281342"/>
    <n v="1.45"/>
    <n v="57.87"/>
    <n v="-180.63"/>
    <n v="-32.94"/>
    <n v="8351.3700000000008"/>
    <n v="29480436"/>
    <n v="7637822.3700000001"/>
    <n v="7844366894"/>
    <n v="1040434.74"/>
    <n v="38961"/>
    <n v="16000000000000"/>
    <n v="6076519290"/>
    <n v="5418122022"/>
    <n v="876.97021140000004"/>
    <n v="501984"/>
    <n v="16740"/>
    <n v="0"/>
    <n v="0"/>
    <n v="2349"/>
    <n v="0"/>
    <n v="18657"/>
    <n v="2484"/>
    <n v="837"/>
    <n v="7722"/>
    <n v="12553024.289999999"/>
    <n v="4725"/>
    <n v="0"/>
    <n v="4131"/>
    <n v="362394"/>
    <n v="510298650"/>
    <n v="143386497"/>
    <n v="3789531"/>
    <n v="127.44"/>
    <n v="2209.9499999999998"/>
    <n v="215823.15"/>
    <n v="190558.71"/>
    <n v="-5288.49"/>
    <n v="-19975.95"/>
    <n v="2832.3"/>
    <n v="7481.16"/>
    <n v="10313.459999999999"/>
    <n v="1.4036999999999999"/>
    <n v="567"/>
    <n v="27828309.510000002"/>
    <n v="8408162954"/>
    <n v="588739.59"/>
    <n v="8436674042"/>
    <n v="0"/>
    <n v="18182097"/>
    <n v="16710138"/>
    <s v="67.5"/>
    <s v="0.5940000000000002"/>
    <n v="1.45411469999999E+16"/>
    <n v="5828327999999990"/>
    <n v="5679755640000000"/>
    <n v="6879548553120000"/>
    <n v="1.424295772749E+16"/>
    <n v="2.93525044406999E+16"/>
    <n v="5053180594221000"/>
    <n v="1.20583328397299E+16"/>
    <n v="1.08E+16"/>
    <n v="1.00007999999999E+16"/>
    <n v="762749.29"/>
  </r>
  <r>
    <x v="635"/>
    <s v="MA"/>
    <x v="2"/>
    <n v="3.7584"/>
    <n v="314690664.1500001"/>
    <n v="2485159.6899999995"/>
    <n v="589291027"/>
    <n v="86174965.239999995"/>
    <n v="144529799.28000003"/>
    <n v="16398706.399999999"/>
    <n v="13312321"/>
    <n v="19132622"/>
    <n v="30586430"/>
    <n v="79781156"/>
    <n v="96583466"/>
    <n v="5757428"/>
    <n v="91515147"/>
    <n v="3548460"/>
    <n v="20834547"/>
    <n v="154964784"/>
    <n v="84102378"/>
    <n v="3548460"/>
    <n v="20834547"/>
    <n v="154964784"/>
    <n v="84102378"/>
    <n v="2484609"/>
    <n v="0.189337387"/>
    <n v="139.83000000000001"/>
    <n v="21671364889"/>
    <n v="16921935159"/>
    <n v="429554851"/>
    <n v="353917108"/>
    <n v="954"/>
    <n v="1429281936000"/>
    <n v="6.4"/>
    <n v="0.4"/>
    <n v="1144.37777777777"/>
    <n v="900.6345"/>
    <n v="821.60523809523795"/>
    <n v="1020.7212"/>
    <n v="11.8617654281342"/>
    <n v="1.45"/>
    <n v="57.87"/>
    <n v="-180.63"/>
    <n v="-32.94"/>
    <n v="8351.3700000000008"/>
    <n v="29480436"/>
    <n v="7637822.3700000001"/>
    <n v="7844366894"/>
    <n v="1040434.74"/>
    <n v="38961"/>
    <n v="16000000000000"/>
    <n v="6076519290"/>
    <n v="5418122022"/>
    <n v="876.97021140000004"/>
    <n v="501984"/>
    <n v="16740"/>
    <n v="0"/>
    <n v="0"/>
    <n v="2349"/>
    <n v="0"/>
    <n v="18657"/>
    <n v="2484"/>
    <n v="837"/>
    <n v="7722"/>
    <n v="1009755298"/>
    <n v="4725"/>
    <n v="0"/>
    <n v="4131"/>
    <n v="362394"/>
    <n v="510298650"/>
    <n v="143386497"/>
    <n v="3789531"/>
    <n v="127.44"/>
    <n v="2209.9499999999998"/>
    <n v="215823.15"/>
    <n v="190558.71"/>
    <n v="-5288.49"/>
    <n v="-19975.95"/>
    <n v="2832.3"/>
    <n v="7481.16"/>
    <n v="10313.459999999999"/>
    <n v="1.4036999999999999"/>
    <n v="567"/>
    <n v="27828309.510000002"/>
    <n v="8408162954"/>
    <n v="588739.59"/>
    <n v="8436674042"/>
    <n v="0"/>
    <n v="18182097"/>
    <n v="16710138"/>
    <s v="67.5"/>
    <s v="0.5940000000000002"/>
    <n v="1.45411469999999E+16"/>
    <n v="5828327999999990"/>
    <n v="5679755640000000"/>
    <n v="6879548553120000"/>
    <n v="1.424295772749E+16"/>
    <n v="2.93525044406999E+16"/>
    <n v="5053180594221000"/>
    <n v="1.20583328397299E+16"/>
    <n v="1.08E+16"/>
    <n v="1.00007999999999E+16"/>
    <n v="33375386.529999997"/>
  </r>
  <r>
    <x v="636"/>
    <s v="MA"/>
    <x v="3"/>
    <n v="3.7584"/>
    <n v="314690664.1500001"/>
    <n v="2485159.6899999995"/>
    <n v="589291027"/>
    <n v="86174965.239999995"/>
    <n v="144529799.28000003"/>
    <n v="16398706.399999999"/>
    <n v="13312321"/>
    <n v="19132622"/>
    <n v="30586430"/>
    <n v="79781156"/>
    <n v="96583466"/>
    <n v="5757428"/>
    <n v="91515147"/>
    <n v="3548460"/>
    <n v="20834547"/>
    <n v="154964784"/>
    <n v="84102378"/>
    <n v="3548460"/>
    <n v="20834547"/>
    <n v="154964784"/>
    <n v="84102378"/>
    <n v="2484609"/>
    <n v="0.189337387"/>
    <n v="139.83000000000001"/>
    <n v="21671364889"/>
    <n v="16921935159"/>
    <n v="429554851"/>
    <n v="353917108"/>
    <n v="954"/>
    <n v="1429281936000"/>
    <n v="6.4"/>
    <n v="0.4"/>
    <n v="1144.37777777777"/>
    <n v="900.6345"/>
    <n v="821.60523809523795"/>
    <n v="1020.7212"/>
    <n v="11.8617654281342"/>
    <n v="1.45"/>
    <n v="57.87"/>
    <n v="-180.63"/>
    <n v="-32.94"/>
    <n v="8351.3700000000008"/>
    <n v="29480436"/>
    <n v="7637822.3700000001"/>
    <n v="7844366894"/>
    <n v="1040434.74"/>
    <n v="38961"/>
    <n v="16000000000000"/>
    <n v="6076519290"/>
    <n v="5418122022"/>
    <n v="876.97021140000004"/>
    <n v="501984"/>
    <n v="16740"/>
    <n v="0"/>
    <n v="0"/>
    <n v="2349"/>
    <n v="0"/>
    <n v="18657"/>
    <n v="2484"/>
    <n v="837"/>
    <n v="7722"/>
    <n v="1061373966"/>
    <n v="4725"/>
    <n v="0"/>
    <n v="4131"/>
    <n v="362394"/>
    <n v="510298650"/>
    <n v="143386497"/>
    <n v="3789531"/>
    <n v="127.44"/>
    <n v="2209.9499999999998"/>
    <n v="215823.15"/>
    <n v="190558.71"/>
    <n v="-5288.49"/>
    <n v="-19975.95"/>
    <n v="2832.3"/>
    <n v="7481.16"/>
    <n v="10313.459999999999"/>
    <n v="1.4036999999999999"/>
    <n v="567"/>
    <n v="27828309.510000002"/>
    <n v="8408162954"/>
    <n v="588739.59"/>
    <n v="8436674042"/>
    <n v="0"/>
    <n v="18182097"/>
    <n v="16710138"/>
    <s v="67.5"/>
    <s v="0.5940000000000002"/>
    <n v="1.45411469999999E+16"/>
    <n v="5828327999999990"/>
    <n v="5679755640000000"/>
    <n v="6879548553120000"/>
    <n v="1.424295772749E+16"/>
    <n v="2.93525044406999E+16"/>
    <n v="5053180594221000"/>
    <n v="1.20583328397299E+16"/>
    <n v="1.08E+16"/>
    <n v="1.00007999999999E+16"/>
    <n v="43505239.810000002"/>
  </r>
  <r>
    <x v="637"/>
    <s v="MA"/>
    <x v="4"/>
    <n v="3.7584"/>
    <n v="314690664.1500001"/>
    <n v="2485159.6899999995"/>
    <n v="589291027"/>
    <n v="86174965.239999995"/>
    <n v="144529799.28000003"/>
    <n v="16398706.399999999"/>
    <n v="13312321"/>
    <n v="19132622"/>
    <n v="30586430"/>
    <n v="79781156"/>
    <n v="96583466"/>
    <n v="5757428"/>
    <n v="91515147"/>
    <n v="3548460"/>
    <n v="20834547"/>
    <n v="154964784"/>
    <n v="84102378"/>
    <n v="3548460"/>
    <n v="20834547"/>
    <n v="154964784"/>
    <n v="84102378"/>
    <n v="2484609"/>
    <n v="0.189337387"/>
    <n v="139.83000000000001"/>
    <n v="21671364889"/>
    <n v="16921935159"/>
    <n v="429554851"/>
    <n v="353917108"/>
    <n v="954"/>
    <n v="1429281936000"/>
    <n v="6.4"/>
    <n v="0.4"/>
    <n v="1144.37777777777"/>
    <n v="900.6345"/>
    <n v="821.60523809523795"/>
    <n v="1020.7212"/>
    <n v="11.8617654281342"/>
    <n v="1.45"/>
    <n v="57.87"/>
    <n v="-180.63"/>
    <n v="-32.94"/>
    <n v="8351.3700000000008"/>
    <n v="29480436"/>
    <n v="7637822.3700000001"/>
    <n v="7844366894"/>
    <n v="1040434.74"/>
    <n v="38961"/>
    <n v="16000000000000"/>
    <n v="6076519290"/>
    <n v="5418122022"/>
    <n v="876.97021140000004"/>
    <n v="501984"/>
    <n v="16740"/>
    <n v="0"/>
    <n v="0"/>
    <n v="2349"/>
    <n v="0"/>
    <n v="18657"/>
    <n v="2484"/>
    <n v="837"/>
    <n v="7722"/>
    <n v="10263732.16"/>
    <n v="4725"/>
    <n v="0"/>
    <n v="4131"/>
    <n v="362394"/>
    <n v="510298650"/>
    <n v="143386497"/>
    <n v="3789531"/>
    <n v="127.44"/>
    <n v="2209.9499999999998"/>
    <n v="215823.15"/>
    <n v="190558.71"/>
    <n v="-5288.49"/>
    <n v="-19975.95"/>
    <n v="2832.3"/>
    <n v="7481.16"/>
    <n v="10313.459999999999"/>
    <n v="1.4036999999999999"/>
    <n v="567"/>
    <n v="27828309.510000002"/>
    <n v="8408162954"/>
    <n v="588739.59"/>
    <n v="8436674042"/>
    <n v="0"/>
    <n v="18182097"/>
    <n v="16710138"/>
    <s v="67.5"/>
    <s v="0.5940000000000002"/>
    <n v="1.45411469999999E+16"/>
    <n v="5828327999999990"/>
    <n v="5679755640000000"/>
    <n v="6879548553120000"/>
    <n v="1.424295772749E+16"/>
    <n v="2.93525044406999E+16"/>
    <n v="5053180594221000"/>
    <n v="1.20583328397299E+16"/>
    <n v="1.08E+16"/>
    <n v="1.00007999999999E+16"/>
    <n v="11647154.43"/>
  </r>
  <r>
    <x v="638"/>
    <s v="MA"/>
    <x v="5"/>
    <n v="3.7584"/>
    <n v="314690664.1500001"/>
    <n v="2485159.6899999995"/>
    <n v="589291027"/>
    <n v="86174965.239999995"/>
    <n v="144529799.28000003"/>
    <n v="16398706.399999999"/>
    <n v="13312321"/>
    <n v="19132622"/>
    <n v="30586430"/>
    <n v="79781156"/>
    <n v="96583466"/>
    <n v="5757428"/>
    <n v="91515147"/>
    <n v="3548460"/>
    <n v="20834547"/>
    <n v="154964784"/>
    <n v="84102378"/>
    <n v="3548460"/>
    <n v="20834547"/>
    <n v="154964784"/>
    <n v="84102378"/>
    <n v="2484609"/>
    <n v="0.189337387"/>
    <n v="139.83000000000001"/>
    <n v="21671364889"/>
    <n v="16921935159"/>
    <n v="429554851"/>
    <n v="353917108"/>
    <n v="954"/>
    <n v="1429281936000"/>
    <n v="6.4"/>
    <n v="0.4"/>
    <n v="1144.37777777777"/>
    <n v="900.6345"/>
    <n v="821.60523809523795"/>
    <n v="1020.7212"/>
    <n v="11.8617654281342"/>
    <n v="1.45"/>
    <n v="57.87"/>
    <n v="-180.63"/>
    <n v="-32.94"/>
    <n v="8351.3700000000008"/>
    <n v="29480436"/>
    <n v="7637822.3700000001"/>
    <n v="7844366894"/>
    <n v="1040434.74"/>
    <n v="38961"/>
    <n v="16000000000000"/>
    <n v="6076519290"/>
    <n v="5418122022"/>
    <n v="876.97021140000004"/>
    <n v="501984"/>
    <n v="16740"/>
    <n v="0"/>
    <n v="0"/>
    <n v="2349"/>
    <n v="0"/>
    <n v="18657"/>
    <n v="2484"/>
    <n v="837"/>
    <n v="7722"/>
    <n v="180559961.90000001"/>
    <n v="4725"/>
    <n v="0"/>
    <n v="4131"/>
    <n v="362394"/>
    <n v="510298650"/>
    <n v="143386497"/>
    <n v="3789531"/>
    <n v="127.44"/>
    <n v="2209.9499999999998"/>
    <n v="215823.15"/>
    <n v="190558.71"/>
    <n v="-5288.49"/>
    <n v="-19975.95"/>
    <n v="2832.3"/>
    <n v="7481.16"/>
    <n v="10313.459999999999"/>
    <n v="1.4036999999999999"/>
    <n v="567"/>
    <n v="27828309.510000002"/>
    <n v="8408162954"/>
    <n v="588739.59"/>
    <n v="8436674042"/>
    <n v="0"/>
    <n v="18182097"/>
    <n v="16710138"/>
    <s v="67.5"/>
    <s v="0.5940000000000002"/>
    <n v="1.45411469999999E+16"/>
    <n v="5828327999999990"/>
    <n v="5679755640000000"/>
    <n v="6879548553120000"/>
    <n v="1.424295772749E+16"/>
    <n v="2.93525044406999E+16"/>
    <n v="5053180594221000"/>
    <n v="1.20583328397299E+16"/>
    <n v="1.08E+16"/>
    <n v="1.00007999999999E+16"/>
    <n v="1999829.17"/>
  </r>
  <r>
    <x v="639"/>
    <s v="MA"/>
    <x v="6"/>
    <n v="3.7584"/>
    <n v="314690664.1500001"/>
    <n v="2485159.6899999995"/>
    <n v="589291027"/>
    <n v="86174965.239999995"/>
    <n v="144529799.28000003"/>
    <n v="16398706.399999999"/>
    <n v="13312321"/>
    <n v="19132622"/>
    <n v="30586430"/>
    <n v="79781156"/>
    <n v="96583466"/>
    <n v="5757428"/>
    <n v="91515147"/>
    <n v="3548460"/>
    <n v="20834547"/>
    <n v="154964784"/>
    <n v="84102378"/>
    <n v="3548460"/>
    <n v="20834547"/>
    <n v="154964784"/>
    <n v="84102378"/>
    <n v="2484609"/>
    <n v="0.189337387"/>
    <n v="139.83000000000001"/>
    <n v="21671364889"/>
    <n v="16921935159"/>
    <n v="429554851"/>
    <n v="353917108"/>
    <n v="954"/>
    <n v="1429281936000"/>
    <n v="6.4"/>
    <n v="0.4"/>
    <n v="1144.37777777777"/>
    <n v="900.6345"/>
    <n v="821.60523809523795"/>
    <n v="1020.7212"/>
    <n v="11.8617654281342"/>
    <n v="1.45"/>
    <n v="57.87"/>
    <n v="-180.63"/>
    <n v="-32.94"/>
    <n v="8351.3700000000008"/>
    <n v="29480436"/>
    <n v="7637822.3700000001"/>
    <n v="7844366894"/>
    <n v="1040434.74"/>
    <n v="38961"/>
    <n v="16000000000000"/>
    <n v="6076519290"/>
    <n v="5418122022"/>
    <n v="876.97021140000004"/>
    <n v="501984"/>
    <n v="16740"/>
    <n v="0"/>
    <n v="0"/>
    <n v="2349"/>
    <n v="0"/>
    <n v="18657"/>
    <n v="2484"/>
    <n v="837"/>
    <n v="7722"/>
    <n v="424287.09"/>
    <n v="4725"/>
    <n v="0"/>
    <n v="4131"/>
    <n v="362394"/>
    <n v="510298650"/>
    <n v="143386497"/>
    <n v="3789531"/>
    <n v="127.44"/>
    <n v="2209.9499999999998"/>
    <n v="215823.15"/>
    <n v="190558.71"/>
    <n v="-5288.49"/>
    <n v="-19975.95"/>
    <n v="2832.3"/>
    <n v="7481.16"/>
    <n v="10313.459999999999"/>
    <n v="1.4036999999999999"/>
    <n v="567"/>
    <n v="27828309.510000002"/>
    <n v="8408162954"/>
    <n v="588739.59"/>
    <n v="8436674042"/>
    <n v="0"/>
    <n v="18182097"/>
    <n v="16710138"/>
    <s v="67.5"/>
    <s v="0.5940000000000002"/>
    <n v="1.45411469999999E+16"/>
    <n v="5828327999999990"/>
    <n v="5679755640000000"/>
    <n v="6879548553120000"/>
    <n v="1.424295772749E+16"/>
    <n v="2.93525044406999E+16"/>
    <n v="5053180594221000"/>
    <n v="1.20583328397299E+16"/>
    <n v="1.08E+16"/>
    <n v="1.00007999999999E+16"/>
    <n v="2531137.7000000002"/>
  </r>
  <r>
    <x v="640"/>
    <s v="MA"/>
    <x v="0"/>
    <n v="3.7867000000000002"/>
    <n v="325857088.70000005"/>
    <n v="2930064.74"/>
    <n v="693810511"/>
    <n v="94043171.559999987"/>
    <n v="217006984.81"/>
    <n v="16621434.580000002"/>
    <n v="10939147"/>
    <n v="22458324"/>
    <n v="28109604"/>
    <n v="86507168"/>
    <n v="100494957"/>
    <n v="7553214"/>
    <n v="92093180"/>
    <n v="3062787"/>
    <n v="22363361"/>
    <n v="237686415"/>
    <n v="90552527"/>
    <n v="3062787"/>
    <n v="22363361"/>
    <n v="237686415"/>
    <n v="90552527"/>
    <n v="2928974"/>
    <n v="0.1259863853"/>
    <n v="137.65"/>
    <n v="19199739213"/>
    <n v="15529846968"/>
    <n v="190344041"/>
    <n v="230579695"/>
    <n v="954"/>
    <n v="1437893297400"/>
    <n v="6.4"/>
    <n v="-0.25"/>
    <n v="1154.57388888888"/>
    <n v="906.13599999999997"/>
    <n v="824.41904761904698"/>
    <n v="1030.78"/>
    <n v="11.709782987994"/>
    <n v="0.79"/>
    <n v="-30.5"/>
    <n v="-187.65"/>
    <n v="-38.340000000000003"/>
    <n v="6818.31"/>
    <n v="29480436"/>
    <n v="8179913.5199999996"/>
    <n v="7739275854"/>
    <n v="645549.21"/>
    <n v="34749"/>
    <n v="16000000000000"/>
    <n v="3627457074"/>
    <n v="2602706823"/>
    <n v="876.97021140000004"/>
    <n v="1750923"/>
    <n v="57996"/>
    <n v="0"/>
    <n v="2997"/>
    <n v="120231"/>
    <n v="0"/>
    <n v="9612"/>
    <n v="23193"/>
    <n v="53460"/>
    <n v="15444"/>
    <n v="450383.99"/>
    <n v="29700"/>
    <n v="378"/>
    <n v="50085"/>
    <n v="1348812"/>
    <n v="1019269359"/>
    <n v="2001348"/>
    <n v="0"/>
    <n v="123.93"/>
    <n v="-1848.42"/>
    <n v="222182.46"/>
    <n v="198100.35"/>
    <n v="-7596.72"/>
    <n v="-16485.12"/>
    <n v="2560.41"/>
    <n v="6829.65"/>
    <n v="9390.06"/>
    <n v="1.4036999999999999"/>
    <n v="16713"/>
    <n v="50248815.75"/>
    <n v="10675479584"/>
    <n v="102268.71"/>
    <n v="10725851189"/>
    <n v="0"/>
    <n v="15910857"/>
    <n v="19234557"/>
    <s v="67.5"/>
    <s v="0.5940000000000002"/>
    <n v="1.45411469999999E+16"/>
    <n v="5.847471E+16"/>
    <n v="5.6983976549999904E+16"/>
    <n v="6902128496520000"/>
    <n v="1.42897057332299E+16"/>
    <n v="2.94488447569199E+16"/>
    <s v="50697660619.89"/>
    <n v="1.209791050515E+16"/>
    <n v="1.08E+16"/>
    <n v="1.00007999999999E+16"/>
    <n v="14230.17"/>
  </r>
  <r>
    <x v="641"/>
    <s v="MA"/>
    <x v="1"/>
    <n v="3.7867000000000002"/>
    <n v="325857088.70000005"/>
    <n v="2930064.74"/>
    <n v="693810511"/>
    <n v="94043171.559999987"/>
    <n v="217006984.81"/>
    <n v="16621434.580000002"/>
    <n v="10939147"/>
    <n v="22458324"/>
    <n v="28109604"/>
    <n v="86507168"/>
    <n v="100494957"/>
    <n v="7553214"/>
    <n v="92093180"/>
    <n v="3062787"/>
    <n v="22363361"/>
    <n v="237686415"/>
    <n v="90552527"/>
    <n v="3062787"/>
    <n v="22363361"/>
    <n v="237686415"/>
    <n v="90552527"/>
    <n v="2928974"/>
    <n v="0.1259863853"/>
    <n v="137.65"/>
    <n v="19199739213"/>
    <n v="15529846968"/>
    <n v="190344041"/>
    <n v="230579695"/>
    <n v="954"/>
    <n v="1437893297400"/>
    <n v="6.4"/>
    <n v="-0.25"/>
    <n v="1154.57388888888"/>
    <n v="906.13599999999997"/>
    <n v="824.41904761904698"/>
    <n v="1030.78"/>
    <n v="11.709782987994"/>
    <n v="0.79"/>
    <n v="-30.5"/>
    <n v="-187.65"/>
    <n v="-38.340000000000003"/>
    <n v="6818.31"/>
    <n v="29480436"/>
    <n v="8179913.5199999996"/>
    <n v="7739275854"/>
    <n v="645549.21"/>
    <n v="34749"/>
    <n v="16000000000000"/>
    <n v="3627457074"/>
    <n v="2602706823"/>
    <n v="876.97021140000004"/>
    <n v="1750923"/>
    <n v="57996"/>
    <n v="0"/>
    <n v="2997"/>
    <n v="120231"/>
    <n v="0"/>
    <n v="9612"/>
    <n v="23193"/>
    <n v="53460"/>
    <n v="15444"/>
    <n v="13325131.1"/>
    <n v="29700"/>
    <n v="378"/>
    <n v="50085"/>
    <n v="1348812"/>
    <n v="1019269359"/>
    <n v="2001348"/>
    <n v="0"/>
    <n v="123.93"/>
    <n v="-1848.42"/>
    <n v="222182.46"/>
    <n v="198100.35"/>
    <n v="-7596.72"/>
    <n v="-16485.12"/>
    <n v="2560.41"/>
    <n v="6829.65"/>
    <n v="9390.06"/>
    <n v="1.4036999999999999"/>
    <n v="16713"/>
    <n v="50248815.75"/>
    <n v="10675479584"/>
    <n v="102268.71"/>
    <n v="10725851189"/>
    <n v="0"/>
    <n v="15910857"/>
    <n v="19234557"/>
    <s v="67.5"/>
    <s v="0.5940000000000002"/>
    <n v="1.45411469999999E+16"/>
    <n v="5.847471E+16"/>
    <n v="5.6983976549999904E+16"/>
    <n v="6902128496520000"/>
    <n v="1.42897057332299E+16"/>
    <n v="2.94488447569199E+16"/>
    <s v="50697660619.89"/>
    <n v="1.209791050515E+16"/>
    <n v="1.08E+16"/>
    <n v="1.00007999999999E+16"/>
    <n v="964484.26"/>
  </r>
  <r>
    <x v="642"/>
    <s v="MA"/>
    <x v="2"/>
    <n v="3.7867000000000002"/>
    <n v="325857088.70000005"/>
    <n v="2930064.74"/>
    <n v="693810511"/>
    <n v="94043171.559999987"/>
    <n v="217006984.81"/>
    <n v="16621434.580000002"/>
    <n v="10939147"/>
    <n v="22458324"/>
    <n v="28109604"/>
    <n v="86507168"/>
    <n v="100494957"/>
    <n v="7553214"/>
    <n v="92093180"/>
    <n v="3062787"/>
    <n v="22363361"/>
    <n v="237686415"/>
    <n v="90552527"/>
    <n v="3062787"/>
    <n v="22363361"/>
    <n v="237686415"/>
    <n v="90552527"/>
    <n v="2928974"/>
    <n v="0.1259863853"/>
    <n v="137.65"/>
    <n v="19199739213"/>
    <n v="15529846968"/>
    <n v="190344041"/>
    <n v="230579695"/>
    <n v="954"/>
    <n v="1437893297400"/>
    <n v="6.4"/>
    <n v="-0.25"/>
    <n v="1154.57388888888"/>
    <n v="906.13599999999997"/>
    <n v="824.41904761904698"/>
    <n v="1030.78"/>
    <n v="11.709782987994"/>
    <n v="0.79"/>
    <n v="-30.5"/>
    <n v="-187.65"/>
    <n v="-38.340000000000003"/>
    <n v="6818.31"/>
    <n v="29480436"/>
    <n v="8179913.5199999996"/>
    <n v="7739275854"/>
    <n v="645549.21"/>
    <n v="34749"/>
    <n v="16000000000000"/>
    <n v="3627457074"/>
    <n v="2602706823"/>
    <n v="876.97021140000004"/>
    <n v="1750923"/>
    <n v="57996"/>
    <n v="0"/>
    <n v="2997"/>
    <n v="120231"/>
    <n v="0"/>
    <n v="9612"/>
    <n v="23193"/>
    <n v="53460"/>
    <n v="15444"/>
    <n v="1071862955"/>
    <n v="29700"/>
    <n v="378"/>
    <n v="50085"/>
    <n v="1348812"/>
    <n v="1019269359"/>
    <n v="2001348"/>
    <n v="0"/>
    <n v="123.93"/>
    <n v="-1848.42"/>
    <n v="222182.46"/>
    <n v="198100.35"/>
    <n v="-7596.72"/>
    <n v="-16485.12"/>
    <n v="2560.41"/>
    <n v="6829.65"/>
    <n v="9390.06"/>
    <n v="1.4036999999999999"/>
    <n v="16713"/>
    <n v="50248815.75"/>
    <n v="10675479584"/>
    <n v="102268.71"/>
    <n v="10725851189"/>
    <n v="0"/>
    <n v="15910857"/>
    <n v="19234557"/>
    <s v="67.5"/>
    <s v="0.5940000000000002"/>
    <n v="1.45411469999999E+16"/>
    <n v="5.847471E+16"/>
    <n v="5.6983976549999904E+16"/>
    <n v="6902128496520000"/>
    <n v="1.42897057332299E+16"/>
    <n v="2.94488447569199E+16"/>
    <s v="50697660619.89"/>
    <n v="1.209791050515E+16"/>
    <n v="1.08E+16"/>
    <n v="1.00007999999999E+16"/>
    <n v="42053494.810000002"/>
  </r>
  <r>
    <x v="643"/>
    <s v="MA"/>
    <x v="3"/>
    <n v="3.7867000000000002"/>
    <n v="325857088.70000005"/>
    <n v="2930064.74"/>
    <n v="693810511"/>
    <n v="94043171.559999987"/>
    <n v="217006984.81"/>
    <n v="16621434.580000002"/>
    <n v="10939147"/>
    <n v="22458324"/>
    <n v="28109604"/>
    <n v="86507168"/>
    <n v="100494957"/>
    <n v="7553214"/>
    <n v="92093180"/>
    <n v="3062787"/>
    <n v="22363361"/>
    <n v="237686415"/>
    <n v="90552527"/>
    <n v="3062787"/>
    <n v="22363361"/>
    <n v="237686415"/>
    <n v="90552527"/>
    <n v="2928974"/>
    <n v="0.1259863853"/>
    <n v="137.65"/>
    <n v="19199739213"/>
    <n v="15529846968"/>
    <n v="190344041"/>
    <n v="230579695"/>
    <n v="954"/>
    <n v="1437893297400"/>
    <n v="6.4"/>
    <n v="-0.25"/>
    <n v="1154.57388888888"/>
    <n v="906.13599999999997"/>
    <n v="824.41904761904698"/>
    <n v="1030.78"/>
    <n v="11.709782987994"/>
    <n v="0.79"/>
    <n v="-30.5"/>
    <n v="-187.65"/>
    <n v="-38.340000000000003"/>
    <n v="6818.31"/>
    <n v="29480436"/>
    <n v="8179913.5199999996"/>
    <n v="7739275854"/>
    <n v="645549.21"/>
    <n v="34749"/>
    <n v="16000000000000"/>
    <n v="3627457074"/>
    <n v="2602706823"/>
    <n v="876.97021140000004"/>
    <n v="1750923"/>
    <n v="57996"/>
    <n v="0"/>
    <n v="2997"/>
    <n v="120231"/>
    <n v="0"/>
    <n v="9612"/>
    <n v="23193"/>
    <n v="53460"/>
    <n v="15444"/>
    <n v="1126656566"/>
    <n v="29700"/>
    <n v="378"/>
    <n v="50085"/>
    <n v="1348812"/>
    <n v="1019269359"/>
    <n v="2001348"/>
    <n v="0"/>
    <n v="123.93"/>
    <n v="-1848.42"/>
    <n v="222182.46"/>
    <n v="198100.35"/>
    <n v="-7596.72"/>
    <n v="-16485.12"/>
    <n v="2560.41"/>
    <n v="6829.65"/>
    <n v="9390.06"/>
    <n v="1.4036999999999999"/>
    <n v="16713"/>
    <n v="50248815.75"/>
    <n v="10675479584"/>
    <n v="102268.71"/>
    <n v="10725851189"/>
    <n v="0"/>
    <n v="15910857"/>
    <n v="19234557"/>
    <s v="67.5"/>
    <s v="0.5940000000000002"/>
    <n v="1.45411469999999E+16"/>
    <n v="5.847471E+16"/>
    <n v="5.6983976549999904E+16"/>
    <n v="6902128496520000"/>
    <n v="1.42897057332299E+16"/>
    <n v="2.94488447569199E+16"/>
    <s v="50697660619.89"/>
    <n v="1.209791050515E+16"/>
    <n v="1.08E+16"/>
    <n v="1.00007999999999E+16"/>
    <n v="52240305.82"/>
  </r>
  <r>
    <x v="644"/>
    <s v="MA"/>
    <x v="4"/>
    <n v="3.7867000000000002"/>
    <n v="325857088.70000005"/>
    <n v="2930064.74"/>
    <n v="693810511"/>
    <n v="94043171.559999987"/>
    <n v="217006984.81"/>
    <n v="16621434.580000002"/>
    <n v="10939147"/>
    <n v="22458324"/>
    <n v="28109604"/>
    <n v="86507168"/>
    <n v="100494957"/>
    <n v="7553214"/>
    <n v="92093180"/>
    <n v="3062787"/>
    <n v="22363361"/>
    <n v="237686415"/>
    <n v="90552527"/>
    <n v="3062787"/>
    <n v="22363361"/>
    <n v="237686415"/>
    <n v="90552527"/>
    <n v="2928974"/>
    <n v="0.1259863853"/>
    <n v="137.65"/>
    <n v="19199739213"/>
    <n v="15529846968"/>
    <n v="190344041"/>
    <n v="230579695"/>
    <n v="954"/>
    <n v="1437893297400"/>
    <n v="6.4"/>
    <n v="-0.25"/>
    <n v="1154.57388888888"/>
    <n v="906.13599999999997"/>
    <n v="824.41904761904698"/>
    <n v="1030.78"/>
    <n v="11.709782987994"/>
    <n v="0.79"/>
    <n v="-30.5"/>
    <n v="-187.65"/>
    <n v="-38.340000000000003"/>
    <n v="6818.31"/>
    <n v="29480436"/>
    <n v="8179913.5199999996"/>
    <n v="7739275854"/>
    <n v="645549.21"/>
    <n v="34749"/>
    <n v="16000000000000"/>
    <n v="3627457074"/>
    <n v="2602706823"/>
    <n v="876.97021140000004"/>
    <n v="1750923"/>
    <n v="57996"/>
    <n v="0"/>
    <n v="2997"/>
    <n v="120231"/>
    <n v="0"/>
    <n v="9612"/>
    <n v="23193"/>
    <n v="53460"/>
    <n v="15444"/>
    <n v="10895030.029999999"/>
    <n v="29700"/>
    <n v="378"/>
    <n v="50085"/>
    <n v="1348812"/>
    <n v="1019269359"/>
    <n v="2001348"/>
    <n v="0"/>
    <n v="123.93"/>
    <n v="-1848.42"/>
    <n v="222182.46"/>
    <n v="198100.35"/>
    <n v="-7596.72"/>
    <n v="-16485.12"/>
    <n v="2560.41"/>
    <n v="6829.65"/>
    <n v="9390.06"/>
    <n v="1.4036999999999999"/>
    <n v="16713"/>
    <n v="50248815.75"/>
    <n v="10675479584"/>
    <n v="102268.71"/>
    <n v="10725851189"/>
    <n v="0"/>
    <n v="15910857"/>
    <n v="19234557"/>
    <s v="67.5"/>
    <s v="0.5940000000000002"/>
    <n v="1.45411469999999E+16"/>
    <n v="5.847471E+16"/>
    <n v="5.6983976549999904E+16"/>
    <n v="6902128496520000"/>
    <n v="1.42897057332299E+16"/>
    <n v="2.94488447569199E+16"/>
    <s v="50697660619.89"/>
    <n v="1.209791050515E+16"/>
    <n v="1.08E+16"/>
    <n v="1.00007999999999E+16"/>
    <n v="11181960.630000001"/>
  </r>
  <r>
    <x v="645"/>
    <s v="MA"/>
    <x v="5"/>
    <n v="3.7867000000000002"/>
    <n v="325857088.70000005"/>
    <n v="2930064.74"/>
    <n v="693810511"/>
    <n v="94043171.559999987"/>
    <n v="217006984.81"/>
    <n v="16621434.580000002"/>
    <n v="10939147"/>
    <n v="22458324"/>
    <n v="28109604"/>
    <n v="86507168"/>
    <n v="100494957"/>
    <n v="7553214"/>
    <n v="92093180"/>
    <n v="3062787"/>
    <n v="22363361"/>
    <n v="237686415"/>
    <n v="90552527"/>
    <n v="3062787"/>
    <n v="22363361"/>
    <n v="237686415"/>
    <n v="90552527"/>
    <n v="2928974"/>
    <n v="0.1259863853"/>
    <n v="137.65"/>
    <n v="19199739213"/>
    <n v="15529846968"/>
    <n v="190344041"/>
    <n v="230579695"/>
    <n v="954"/>
    <n v="1437893297400"/>
    <n v="6.4"/>
    <n v="-0.25"/>
    <n v="1154.57388888888"/>
    <n v="906.13599999999997"/>
    <n v="824.41904761904698"/>
    <n v="1030.78"/>
    <n v="11.709782987994"/>
    <n v="0.79"/>
    <n v="-30.5"/>
    <n v="-187.65"/>
    <n v="-38.340000000000003"/>
    <n v="6818.31"/>
    <n v="29480436"/>
    <n v="8179913.5199999996"/>
    <n v="7739275854"/>
    <n v="645549.21"/>
    <n v="34749"/>
    <n v="16000000000000"/>
    <n v="3627457074"/>
    <n v="2602706823"/>
    <n v="876.97021140000004"/>
    <n v="1750923"/>
    <n v="57996"/>
    <n v="0"/>
    <n v="2997"/>
    <n v="120231"/>
    <n v="0"/>
    <n v="9612"/>
    <n v="23193"/>
    <n v="53460"/>
    <n v="15444"/>
    <n v="191665777.69999999"/>
    <n v="29700"/>
    <n v="378"/>
    <n v="50085"/>
    <n v="1348812"/>
    <n v="1019269359"/>
    <n v="2001348"/>
    <n v="0"/>
    <n v="123.93"/>
    <n v="-1848.42"/>
    <n v="222182.46"/>
    <n v="198100.35"/>
    <n v="-7596.72"/>
    <n v="-16485.12"/>
    <n v="2560.41"/>
    <n v="6829.65"/>
    <n v="9390.06"/>
    <n v="1.4036999999999999"/>
    <n v="16713"/>
    <n v="50248815.75"/>
    <n v="10675479584"/>
    <n v="102268.71"/>
    <n v="10725851189"/>
    <n v="0"/>
    <n v="15910857"/>
    <n v="19234557"/>
    <s v="67.5"/>
    <s v="0.5940000000000002"/>
    <n v="1.45411469999999E+16"/>
    <n v="5.847471E+16"/>
    <n v="5.6983976549999904E+16"/>
    <n v="6902128496520000"/>
    <n v="1.42897057332299E+16"/>
    <n v="2.94488447569199E+16"/>
    <s v="50697660619.89"/>
    <n v="1.209791050515E+16"/>
    <n v="1.08E+16"/>
    <n v="1.00007999999999E+16"/>
    <n v="1783751.45"/>
  </r>
  <r>
    <x v="646"/>
    <s v="MA"/>
    <x v="6"/>
    <n v="3.7867000000000002"/>
    <n v="325857088.70000005"/>
    <n v="2930064.74"/>
    <n v="693810511"/>
    <n v="94043171.559999987"/>
    <n v="217006984.81"/>
    <n v="16621434.580000002"/>
    <n v="10939147"/>
    <n v="22458324"/>
    <n v="28109604"/>
    <n v="86507168"/>
    <n v="100494957"/>
    <n v="7553214"/>
    <n v="92093180"/>
    <n v="3062787"/>
    <n v="22363361"/>
    <n v="237686415"/>
    <n v="90552527"/>
    <n v="3062787"/>
    <n v="22363361"/>
    <n v="237686415"/>
    <n v="90552527"/>
    <n v="2928974"/>
    <n v="0.1259863853"/>
    <n v="137.65"/>
    <n v="19199739213"/>
    <n v="15529846968"/>
    <n v="190344041"/>
    <n v="230579695"/>
    <n v="954"/>
    <n v="1437893297400"/>
    <n v="6.4"/>
    <n v="-0.25"/>
    <n v="1154.57388888888"/>
    <n v="906.13599999999997"/>
    <n v="824.41904761904698"/>
    <n v="1030.78"/>
    <n v="11.709782987994"/>
    <n v="0.79"/>
    <n v="-30.5"/>
    <n v="-187.65"/>
    <n v="-38.340000000000003"/>
    <n v="6818.31"/>
    <n v="29480436"/>
    <n v="8179913.5199999996"/>
    <n v="7739275854"/>
    <n v="645549.21"/>
    <n v="34749"/>
    <n v="16000000000000"/>
    <n v="3627457074"/>
    <n v="2602706823"/>
    <n v="876.97021140000004"/>
    <n v="1750923"/>
    <n v="57996"/>
    <n v="0"/>
    <n v="2997"/>
    <n v="120231"/>
    <n v="0"/>
    <n v="9612"/>
    <n v="23193"/>
    <n v="53460"/>
    <n v="15444"/>
    <n v="450383.99"/>
    <n v="29700"/>
    <n v="378"/>
    <n v="50085"/>
    <n v="1348812"/>
    <n v="1019269359"/>
    <n v="2001348"/>
    <n v="0"/>
    <n v="123.93"/>
    <n v="-1848.42"/>
    <n v="222182.46"/>
    <n v="198100.35"/>
    <n v="-7596.72"/>
    <n v="-16485.12"/>
    <n v="2560.41"/>
    <n v="6829.65"/>
    <n v="9390.06"/>
    <n v="1.4036999999999999"/>
    <n v="16713"/>
    <n v="50248815.75"/>
    <n v="10675479584"/>
    <n v="102268.71"/>
    <n v="10725851189"/>
    <n v="0"/>
    <n v="15910857"/>
    <n v="19234557"/>
    <s v="67.5"/>
    <s v="0.5940000000000002"/>
    <n v="1.45411469999999E+16"/>
    <n v="5.847471E+16"/>
    <n v="5.6983976549999904E+16"/>
    <n v="6902128496520000"/>
    <n v="1.42897057332299E+16"/>
    <n v="2.94488447569199E+16"/>
    <s v="50697660619.89"/>
    <n v="1.209791050515E+16"/>
    <n v="1.08E+16"/>
    <n v="1.00007999999999E+16"/>
    <n v="2531137.7000000002"/>
  </r>
  <r>
    <x v="647"/>
    <s v="MA"/>
    <x v="0"/>
    <n v="3.8851"/>
    <n v="313770825.42000002"/>
    <n v="4423511.8500000006"/>
    <n v="647514668"/>
    <n v="99172831.87999998"/>
    <n v="179229839.60000002"/>
    <n v="17620744.879999999"/>
    <n v="19597870"/>
    <n v="18952573"/>
    <n v="29675942"/>
    <n v="90255098"/>
    <n v="97435776"/>
    <n v="6050397"/>
    <n v="98845518"/>
    <n v="2880185"/>
    <n v="18492187"/>
    <n v="197231656"/>
    <n v="83271825"/>
    <n v="2880185"/>
    <n v="18492187"/>
    <n v="197231656"/>
    <n v="83271825"/>
    <n v="4423511"/>
    <n v="0.1352987735"/>
    <n v="136.32"/>
    <n v="19257634148"/>
    <n v="13640421233"/>
    <n v="284415805"/>
    <n v="635364071"/>
    <n v="954"/>
    <n v="1455805246500"/>
    <n v="6.4"/>
    <n v="0.14000000000000001"/>
    <n v="1150.6838888888799"/>
    <n v="909.74149999999997"/>
    <n v="826.36142857142795"/>
    <n v="1029.4567999999999"/>
    <n v="11.716235476228601"/>
    <n v="1.1499999999999999"/>
    <n v="-11.48"/>
    <n v="-187.92"/>
    <n v="-41.85"/>
    <n v="5954.31"/>
    <n v="29480436"/>
    <n v="8454731.6699999999"/>
    <n v="8551547508"/>
    <n v="617643.9"/>
    <n v="22248"/>
    <n v="16300000000000"/>
    <n v="3859967412"/>
    <n v="3514743468"/>
    <n v="876.97021140000004"/>
    <n v="2499849"/>
    <n v="83970"/>
    <n v="30132"/>
    <n v="5481"/>
    <n v="198882"/>
    <n v="8991"/>
    <n v="83133"/>
    <n v="24705"/>
    <n v="5616"/>
    <n v="126549"/>
    <n v="553466.44999999995"/>
    <n v="86400"/>
    <n v="6372"/>
    <n v="57537"/>
    <n v="1838700"/>
    <n v="333518202"/>
    <n v="6613110"/>
    <n v="0"/>
    <n v="117.99"/>
    <n v="-1848.42"/>
    <n v="222182.46"/>
    <n v="198100.35"/>
    <n v="-7596.72"/>
    <n v="-16485.12"/>
    <n v="2560.41"/>
    <n v="6829.65"/>
    <n v="9390.06"/>
    <n v="1.4036999999999999"/>
    <n v="36315"/>
    <n v="53057375.729999997"/>
    <n v="9670001495"/>
    <n v="303958.98"/>
    <n v="9723708013"/>
    <n v="0"/>
    <n v="18732870"/>
    <n v="23740857"/>
    <s v="67.5"/>
    <s v="0.5940000000000002"/>
    <n v="1.45411469999999E+16"/>
    <n v="5938325999999990"/>
    <n v="5786938053000000"/>
    <n v="7.0093721865599904E+16"/>
    <s v="14511735904.59"/>
    <n v="2.99064141549E+16"/>
    <n v="5.14853892468E+16"/>
    <n v="1.228588506486E+16"/>
    <n v="1.08E+16"/>
    <n v="1.00007999999999E+16"/>
    <n v="13609.54"/>
  </r>
  <r>
    <x v="648"/>
    <s v="MA"/>
    <x v="1"/>
    <n v="3.8851"/>
    <n v="313770825.42000002"/>
    <n v="4423511.8500000006"/>
    <n v="647514668"/>
    <n v="99172831.87999998"/>
    <n v="179229839.60000002"/>
    <n v="17620744.879999999"/>
    <n v="19597870"/>
    <n v="18952573"/>
    <n v="29675942"/>
    <n v="90255098"/>
    <n v="97435776"/>
    <n v="6050397"/>
    <n v="98845518"/>
    <n v="2880185"/>
    <n v="18492187"/>
    <n v="197231656"/>
    <n v="83271825"/>
    <n v="2880185"/>
    <n v="18492187"/>
    <n v="197231656"/>
    <n v="83271825"/>
    <n v="4423511"/>
    <n v="0.1352987735"/>
    <n v="136.32"/>
    <n v="19257634148"/>
    <n v="13640421233"/>
    <n v="284415805"/>
    <n v="635364071"/>
    <n v="954"/>
    <n v="1455805246500"/>
    <n v="6.4"/>
    <n v="0.14000000000000001"/>
    <n v="1150.6838888888799"/>
    <n v="909.74149999999997"/>
    <n v="826.36142857142795"/>
    <n v="1029.4567999999999"/>
    <n v="11.716235476228601"/>
    <n v="1.1499999999999999"/>
    <n v="-11.48"/>
    <n v="-187.92"/>
    <n v="-41.85"/>
    <n v="5954.31"/>
    <n v="29480436"/>
    <n v="8454731.6699999999"/>
    <n v="8551547508"/>
    <n v="617643.9"/>
    <n v="22248"/>
    <n v="16300000000000"/>
    <n v="3859967412"/>
    <n v="3514743468"/>
    <n v="876.97021140000004"/>
    <n v="2499849"/>
    <n v="83970"/>
    <n v="30132"/>
    <n v="5481"/>
    <n v="198882"/>
    <n v="8991"/>
    <n v="83133"/>
    <n v="24705"/>
    <n v="5616"/>
    <n v="126549"/>
    <n v="16374944.970000001"/>
    <n v="86400"/>
    <n v="6372"/>
    <n v="57537"/>
    <n v="1838700"/>
    <n v="333518202"/>
    <n v="6613110"/>
    <n v="0"/>
    <n v="117.99"/>
    <n v="-1848.42"/>
    <n v="222182.46"/>
    <n v="198100.35"/>
    <n v="-7596.72"/>
    <n v="-16485.12"/>
    <n v="2560.41"/>
    <n v="6829.65"/>
    <n v="9390.06"/>
    <n v="1.4036999999999999"/>
    <n v="36315"/>
    <n v="53057375.729999997"/>
    <n v="9670001495"/>
    <n v="303958.98"/>
    <n v="9723708013"/>
    <n v="0"/>
    <n v="18732870"/>
    <n v="23740857"/>
    <s v="67.5"/>
    <s v="0.5940000000000002"/>
    <n v="1.45411469999999E+16"/>
    <n v="5938325999999990"/>
    <n v="5786938053000000"/>
    <n v="7.0093721865599904E+16"/>
    <s v="14511735904.59"/>
    <n v="2.99064141549E+16"/>
    <n v="5.14853892468E+16"/>
    <n v="1.228588506486E+16"/>
    <n v="1.08E+16"/>
    <n v="1.00007999999999E+16"/>
    <n v="887128.34"/>
  </r>
  <r>
    <x v="649"/>
    <s v="MA"/>
    <x v="2"/>
    <n v="3.8851"/>
    <n v="313770825.42000002"/>
    <n v="4423511.8500000006"/>
    <n v="647514668"/>
    <n v="99172831.87999998"/>
    <n v="179229839.60000002"/>
    <n v="17620744.879999999"/>
    <n v="19597870"/>
    <n v="18952573"/>
    <n v="29675942"/>
    <n v="90255098"/>
    <n v="97435776"/>
    <n v="6050397"/>
    <n v="98845518"/>
    <n v="2880185"/>
    <n v="18492187"/>
    <n v="197231656"/>
    <n v="83271825"/>
    <n v="2880185"/>
    <n v="18492187"/>
    <n v="197231656"/>
    <n v="83271825"/>
    <n v="4423511"/>
    <n v="0.1352987735"/>
    <n v="136.32"/>
    <n v="19257634148"/>
    <n v="13640421233"/>
    <n v="284415805"/>
    <n v="635364071"/>
    <n v="954"/>
    <n v="1455805246500"/>
    <n v="6.4"/>
    <n v="0.14000000000000001"/>
    <n v="1150.6838888888799"/>
    <n v="909.74149999999997"/>
    <n v="826.36142857142795"/>
    <n v="1029.4567999999999"/>
    <n v="11.716235476228601"/>
    <n v="1.1499999999999999"/>
    <n v="-11.48"/>
    <n v="-187.92"/>
    <n v="-41.85"/>
    <n v="5954.31"/>
    <n v="29480436"/>
    <n v="8454731.6699999999"/>
    <n v="8551547508"/>
    <n v="617643.9"/>
    <n v="22248"/>
    <n v="16300000000000"/>
    <n v="3859967412"/>
    <n v="3514743468"/>
    <n v="876.97021140000004"/>
    <n v="2499849"/>
    <n v="83970"/>
    <n v="30132"/>
    <n v="5481"/>
    <n v="198882"/>
    <n v="8991"/>
    <n v="83133"/>
    <n v="24705"/>
    <n v="5616"/>
    <n v="126549"/>
    <n v="1317187560"/>
    <n v="86400"/>
    <n v="6372"/>
    <n v="57537"/>
    <n v="1838700"/>
    <n v="333518202"/>
    <n v="6613110"/>
    <n v="0"/>
    <n v="117.99"/>
    <n v="-1848.42"/>
    <n v="222182.46"/>
    <n v="198100.35"/>
    <n v="-7596.72"/>
    <n v="-16485.12"/>
    <n v="2560.41"/>
    <n v="6829.65"/>
    <n v="9390.06"/>
    <n v="1.4036999999999999"/>
    <n v="36315"/>
    <n v="53057375.729999997"/>
    <n v="9670001495"/>
    <n v="303958.98"/>
    <n v="9723708013"/>
    <n v="0"/>
    <n v="18732870"/>
    <n v="23740857"/>
    <s v="67.5"/>
    <s v="0.5940000000000002"/>
    <n v="1.45411469999999E+16"/>
    <n v="5938325999999990"/>
    <n v="5786938053000000"/>
    <n v="7.0093721865599904E+16"/>
    <s v="14511735904.59"/>
    <n v="2.99064141549E+16"/>
    <n v="5.14853892468E+16"/>
    <n v="1.228588506486E+16"/>
    <n v="1.08E+16"/>
    <n v="1.00007999999999E+16"/>
    <n v="51608214.93"/>
  </r>
  <r>
    <x v="650"/>
    <s v="MA"/>
    <x v="3"/>
    <n v="3.8851"/>
    <n v="313770825.42000002"/>
    <n v="4423511.8500000006"/>
    <n v="647514668"/>
    <n v="99172831.87999998"/>
    <n v="179229839.60000002"/>
    <n v="17620744.879999999"/>
    <n v="19597870"/>
    <n v="18952573"/>
    <n v="29675942"/>
    <n v="90255098"/>
    <n v="97435776"/>
    <n v="6050397"/>
    <n v="98845518"/>
    <n v="2880185"/>
    <n v="18492187"/>
    <n v="197231656"/>
    <n v="83271825"/>
    <n v="2880185"/>
    <n v="18492187"/>
    <n v="197231656"/>
    <n v="83271825"/>
    <n v="4423511"/>
    <n v="0.1352987735"/>
    <n v="136.32"/>
    <n v="19257634148"/>
    <n v="13640421233"/>
    <n v="284415805"/>
    <n v="635364071"/>
    <n v="954"/>
    <n v="1455805246500"/>
    <n v="6.4"/>
    <n v="0.14000000000000001"/>
    <n v="1150.6838888888799"/>
    <n v="909.74149999999997"/>
    <n v="826.36142857142795"/>
    <n v="1029.4567999999999"/>
    <n v="11.716235476228601"/>
    <n v="1.1499999999999999"/>
    <n v="-11.48"/>
    <n v="-187.92"/>
    <n v="-41.85"/>
    <n v="5954.31"/>
    <n v="29480436"/>
    <n v="8454731.6699999999"/>
    <n v="8551547508"/>
    <n v="617643.9"/>
    <n v="22248"/>
    <n v="16300000000000"/>
    <n v="3859967412"/>
    <n v="3514743468"/>
    <n v="876.97021140000004"/>
    <n v="2499849"/>
    <n v="83970"/>
    <n v="30132"/>
    <n v="5481"/>
    <n v="198882"/>
    <n v="8991"/>
    <n v="83133"/>
    <n v="24705"/>
    <n v="5616"/>
    <n v="126549"/>
    <n v="1384522158"/>
    <n v="86400"/>
    <n v="6372"/>
    <n v="57537"/>
    <n v="1838700"/>
    <n v="333518202"/>
    <n v="6613110"/>
    <n v="0"/>
    <n v="117.99"/>
    <n v="-1848.42"/>
    <n v="222182.46"/>
    <n v="198100.35"/>
    <n v="-7596.72"/>
    <n v="-16485.12"/>
    <n v="2560.41"/>
    <n v="6829.65"/>
    <n v="9390.06"/>
    <n v="1.4036999999999999"/>
    <n v="36315"/>
    <n v="53057375.729999997"/>
    <n v="9670001495"/>
    <n v="303958.98"/>
    <n v="9723708013"/>
    <n v="0"/>
    <n v="18732870"/>
    <n v="23740857"/>
    <s v="67.5"/>
    <s v="0.5940000000000002"/>
    <n v="1.45411469999999E+16"/>
    <n v="5938325999999990"/>
    <n v="5786938053000000"/>
    <n v="7.0093721865599904E+16"/>
    <s v="14511735904.59"/>
    <n v="2.99064141549E+16"/>
    <n v="5.14853892468E+16"/>
    <n v="1.228588506486E+16"/>
    <n v="1.08E+16"/>
    <n v="1.00007999999999E+16"/>
    <n v="51876383.240000002"/>
  </r>
  <r>
    <x v="651"/>
    <s v="MA"/>
    <x v="4"/>
    <n v="3.8851"/>
    <n v="313770825.42000002"/>
    <n v="4423511.8500000006"/>
    <n v="647514668"/>
    <n v="99172831.87999998"/>
    <n v="179229839.60000002"/>
    <n v="17620744.879999999"/>
    <n v="19597870"/>
    <n v="18952573"/>
    <n v="29675942"/>
    <n v="90255098"/>
    <n v="97435776"/>
    <n v="6050397"/>
    <n v="98845518"/>
    <n v="2880185"/>
    <n v="18492187"/>
    <n v="197231656"/>
    <n v="83271825"/>
    <n v="2880185"/>
    <n v="18492187"/>
    <n v="197231656"/>
    <n v="83271825"/>
    <n v="4423511"/>
    <n v="0.1352987735"/>
    <n v="136.32"/>
    <n v="19257634148"/>
    <n v="13640421233"/>
    <n v="284415805"/>
    <n v="635364071"/>
    <n v="954"/>
    <n v="1455805246500"/>
    <n v="6.4"/>
    <n v="0.14000000000000001"/>
    <n v="1150.6838888888799"/>
    <n v="909.74149999999997"/>
    <n v="826.36142857142795"/>
    <n v="1029.4567999999999"/>
    <n v="11.716235476228601"/>
    <n v="1.1499999999999999"/>
    <n v="-11.48"/>
    <n v="-187.92"/>
    <n v="-41.85"/>
    <n v="5954.31"/>
    <n v="29480436"/>
    <n v="8454731.6699999999"/>
    <n v="8551547508"/>
    <n v="617643.9"/>
    <n v="22248"/>
    <n v="16300000000000"/>
    <n v="3859967412"/>
    <n v="3514743468"/>
    <n v="876.97021140000004"/>
    <n v="2499849"/>
    <n v="83970"/>
    <n v="30132"/>
    <n v="5481"/>
    <n v="198882"/>
    <n v="8991"/>
    <n v="83133"/>
    <n v="24705"/>
    <n v="5616"/>
    <n v="126549"/>
    <n v="13388650.050000001"/>
    <n v="86400"/>
    <n v="6372"/>
    <n v="57537"/>
    <n v="1838700"/>
    <n v="333518202"/>
    <n v="6613110"/>
    <n v="0"/>
    <n v="117.99"/>
    <n v="-1848.42"/>
    <n v="222182.46"/>
    <n v="198100.35"/>
    <n v="-7596.72"/>
    <n v="-16485.12"/>
    <n v="2560.41"/>
    <n v="6829.65"/>
    <n v="9390.06"/>
    <n v="1.4036999999999999"/>
    <n v="36315"/>
    <n v="53057375.729999997"/>
    <n v="9670001495"/>
    <n v="303958.98"/>
    <n v="9723708013"/>
    <n v="0"/>
    <n v="18732870"/>
    <n v="23740857"/>
    <s v="67.5"/>
    <s v="0.5940000000000002"/>
    <n v="1.45411469999999E+16"/>
    <n v="5938325999999990"/>
    <n v="5786938053000000"/>
    <n v="7.0093721865599904E+16"/>
    <s v="14511735904.59"/>
    <n v="2.99064141549E+16"/>
    <n v="5.14853892468E+16"/>
    <n v="1.228588506486E+16"/>
    <n v="1.08E+16"/>
    <n v="1.00007999999999E+16"/>
    <n v="13473864.810000001"/>
  </r>
  <r>
    <x v="652"/>
    <s v="MA"/>
    <x v="5"/>
    <n v="3.8851"/>
    <n v="313770825.42000002"/>
    <n v="4423511.8500000006"/>
    <n v="647514668"/>
    <n v="99172831.87999998"/>
    <n v="179229839.60000002"/>
    <n v="17620744.879999999"/>
    <n v="19597870"/>
    <n v="18952573"/>
    <n v="29675942"/>
    <n v="90255098"/>
    <n v="97435776"/>
    <n v="6050397"/>
    <n v="98845518"/>
    <n v="2880185"/>
    <n v="18492187"/>
    <n v="197231656"/>
    <n v="83271825"/>
    <n v="2880185"/>
    <n v="18492187"/>
    <n v="197231656"/>
    <n v="83271825"/>
    <n v="4423511"/>
    <n v="0.1352987735"/>
    <n v="136.32"/>
    <n v="19257634148"/>
    <n v="13640421233"/>
    <n v="284415805"/>
    <n v="635364071"/>
    <n v="954"/>
    <n v="1455805246500"/>
    <n v="6.4"/>
    <n v="0.14000000000000001"/>
    <n v="1150.6838888888799"/>
    <n v="909.74149999999997"/>
    <n v="826.36142857142795"/>
    <n v="1029.4567999999999"/>
    <n v="11.716235476228601"/>
    <n v="1.1499999999999999"/>
    <n v="-11.48"/>
    <n v="-187.92"/>
    <n v="-41.85"/>
    <n v="5954.31"/>
    <n v="29480436"/>
    <n v="8454731.6699999999"/>
    <n v="8551547508"/>
    <n v="617643.9"/>
    <n v="22248"/>
    <n v="16300000000000"/>
    <n v="3859967412"/>
    <n v="3514743468"/>
    <n v="876.97021140000004"/>
    <n v="2499849"/>
    <n v="83970"/>
    <n v="30132"/>
    <n v="5481"/>
    <n v="198882"/>
    <n v="8991"/>
    <n v="83133"/>
    <n v="24705"/>
    <n v="5616"/>
    <n v="126549"/>
    <n v="235533634.90000001"/>
    <n v="86400"/>
    <n v="6372"/>
    <n v="57537"/>
    <n v="1838700"/>
    <n v="333518202"/>
    <n v="6613110"/>
    <n v="0"/>
    <n v="117.99"/>
    <n v="-1848.42"/>
    <n v="222182.46"/>
    <n v="198100.35"/>
    <n v="-7596.72"/>
    <n v="-16485.12"/>
    <n v="2560.41"/>
    <n v="6829.65"/>
    <n v="9390.06"/>
    <n v="1.4036999999999999"/>
    <n v="36315"/>
    <n v="53057375.729999997"/>
    <n v="9670001495"/>
    <n v="303958.98"/>
    <n v="9723708013"/>
    <n v="0"/>
    <n v="18732870"/>
    <n v="23740857"/>
    <s v="67.5"/>
    <s v="0.5940000000000002"/>
    <n v="1.45411469999999E+16"/>
    <n v="5938325999999990"/>
    <n v="5786938053000000"/>
    <n v="7.0093721865599904E+16"/>
    <s v="14511735904.59"/>
    <n v="2.99064141549E+16"/>
    <n v="5.14853892468E+16"/>
    <n v="1.228588506486E+16"/>
    <n v="1.08E+16"/>
    <n v="1.00007999999999E+16"/>
    <n v="3773213.32"/>
  </r>
  <r>
    <x v="653"/>
    <s v="MA"/>
    <x v="6"/>
    <n v="3.8851"/>
    <n v="313770825.42000002"/>
    <n v="4423511.8500000006"/>
    <n v="647514668"/>
    <n v="99172831.87999998"/>
    <n v="179229839.60000002"/>
    <n v="17620744.879999999"/>
    <n v="19597870"/>
    <n v="18952573"/>
    <n v="29675942"/>
    <n v="90255098"/>
    <n v="97435776"/>
    <n v="6050397"/>
    <n v="98845518"/>
    <n v="2880185"/>
    <n v="18492187"/>
    <n v="197231656"/>
    <n v="83271825"/>
    <n v="2880185"/>
    <n v="18492187"/>
    <n v="197231656"/>
    <n v="83271825"/>
    <n v="4423511"/>
    <n v="0.1352987735"/>
    <n v="136.32"/>
    <n v="19257634148"/>
    <n v="13640421233"/>
    <n v="284415805"/>
    <n v="635364071"/>
    <n v="954"/>
    <n v="1455805246500"/>
    <n v="6.4"/>
    <n v="0.14000000000000001"/>
    <n v="1150.6838888888799"/>
    <n v="909.74149999999997"/>
    <n v="826.36142857142795"/>
    <n v="1029.4567999999999"/>
    <n v="11.716235476228601"/>
    <n v="1.1499999999999999"/>
    <n v="-11.48"/>
    <n v="-187.92"/>
    <n v="-41.85"/>
    <n v="5954.31"/>
    <n v="29480436"/>
    <n v="8454731.6699999999"/>
    <n v="8551547508"/>
    <n v="617643.9"/>
    <n v="22248"/>
    <n v="16300000000000"/>
    <n v="3859967412"/>
    <n v="3514743468"/>
    <n v="876.97021140000004"/>
    <n v="2499849"/>
    <n v="83970"/>
    <n v="30132"/>
    <n v="5481"/>
    <n v="198882"/>
    <n v="8991"/>
    <n v="83133"/>
    <n v="24705"/>
    <n v="5616"/>
    <n v="126549"/>
    <n v="553466.44999999995"/>
    <n v="86400"/>
    <n v="6372"/>
    <n v="57537"/>
    <n v="1838700"/>
    <n v="333518202"/>
    <n v="6613110"/>
    <n v="0"/>
    <n v="117.99"/>
    <n v="-1848.42"/>
    <n v="222182.46"/>
    <n v="198100.35"/>
    <n v="-7596.72"/>
    <n v="-16485.12"/>
    <n v="2560.41"/>
    <n v="6829.65"/>
    <n v="9390.06"/>
    <n v="1.4036999999999999"/>
    <n v="36315"/>
    <n v="53057375.729999997"/>
    <n v="9670001495"/>
    <n v="303958.98"/>
    <n v="9723708013"/>
    <n v="0"/>
    <n v="18732870"/>
    <n v="23740857"/>
    <s v="67.5"/>
    <s v="0.5940000000000002"/>
    <n v="1.45411469999999E+16"/>
    <n v="5938325999999990"/>
    <n v="5786938053000000"/>
    <n v="7.0093721865599904E+16"/>
    <s v="14511735904.59"/>
    <n v="2.99064141549E+16"/>
    <n v="5.14853892468E+16"/>
    <n v="1.228588506486E+16"/>
    <n v="1.08E+16"/>
    <n v="1.00007999999999E+16"/>
    <n v="2531137.7000000002"/>
  </r>
  <r>
    <x v="654"/>
    <s v="MA"/>
    <x v="0"/>
    <n v="3.7416999999999998"/>
    <n v="319864492.55999994"/>
    <n v="3586421.5199999996"/>
    <n v="647181350"/>
    <n v="82403421.399999961"/>
    <n v="185965844.91"/>
    <n v="19397291.140000001"/>
    <n v="41313455"/>
    <n v="14349420"/>
    <n v="31108553"/>
    <n v="110678402"/>
    <n v="88947578"/>
    <n v="6272563"/>
    <n v="96768235"/>
    <n v="2819425"/>
    <n v="19471242"/>
    <n v="198816601"/>
    <n v="74397319"/>
    <n v="2819425"/>
    <n v="19471242"/>
    <n v="198816601"/>
    <n v="74397319"/>
    <n v="3552012"/>
    <n v="0.38305375590000001"/>
    <n v="133.56"/>
    <n v="16638094632"/>
    <n v="17453376542"/>
    <n v="356937864"/>
    <n v="198676543"/>
    <n v="998"/>
    <n v="1410561032800"/>
    <n v="6.4"/>
    <n v="0.36"/>
    <n v="1148.94888888888"/>
    <n v="909.00199999999995"/>
    <n v="826.94571428571396"/>
    <n v="1027.9892"/>
    <n v="12.166320558806801"/>
    <n v="1.32"/>
    <n v="-18.829999999999998"/>
    <n v="-184.41"/>
    <n v="-41.58"/>
    <n v="5881.68"/>
    <n v="29556009"/>
    <n v="5582846.9699999997"/>
    <n v="8079595860"/>
    <n v="589039.82999999996"/>
    <n v="1624104"/>
    <n v="15600000000000"/>
    <n v="6620356476"/>
    <n v="4832158383"/>
    <n v="932.00731919999998"/>
    <n v="2243781"/>
    <n v="86535"/>
    <n v="0"/>
    <n v="9693"/>
    <n v="1485972"/>
    <n v="0"/>
    <n v="9018"/>
    <n v="25002"/>
    <n v="73980"/>
    <n v="56727"/>
    <n v="25329301.109999999"/>
    <n v="15903"/>
    <n v="0"/>
    <n v="10881"/>
    <n v="1924398"/>
    <n v="1779827877"/>
    <n v="2415636"/>
    <n v="0"/>
    <n v="115.29"/>
    <n v="-1848.42"/>
    <n v="222182.46"/>
    <n v="198100.35"/>
    <n v="-7596.72"/>
    <n v="-16485.12"/>
    <n v="2560.41"/>
    <n v="6829.65"/>
    <n v="9390.06"/>
    <n v="2.1006"/>
    <n v="12690"/>
    <n v="47581103.700000003"/>
    <n v="9918441815"/>
    <n v="919679.67"/>
    <n v="9966989849"/>
    <n v="0"/>
    <n v="17482878"/>
    <n v="33577416"/>
    <s v="67.5"/>
    <s v="0.5940000000000002"/>
    <n v="1.44292427999999E+16"/>
    <n v="5.6000429999999904E+16"/>
    <n v="4.7019452129999904E+16"/>
    <s v="7078321695.33"/>
    <n v="1.183431327543E+16"/>
    <n v="3.068983868211E+16"/>
    <n v="49649493105"/>
    <n v="1.099528098408E+16"/>
    <n v="1.08E+16"/>
    <n v="1.00007999999999E+16"/>
    <n v="12973.44"/>
  </r>
  <r>
    <x v="655"/>
    <s v="MA"/>
    <x v="1"/>
    <n v="3.7416999999999998"/>
    <n v="319864492.55999994"/>
    <n v="3586421.5199999996"/>
    <n v="647181350"/>
    <n v="82403421.399999961"/>
    <n v="185965844.91"/>
    <n v="19397291.140000001"/>
    <n v="41313455"/>
    <n v="14349420"/>
    <n v="31108553"/>
    <n v="110678402"/>
    <n v="88947578"/>
    <n v="6272563"/>
    <n v="96768235"/>
    <n v="2819425"/>
    <n v="19471242"/>
    <n v="198816601"/>
    <n v="74397319"/>
    <n v="2819425"/>
    <n v="19471242"/>
    <n v="198816601"/>
    <n v="74397319"/>
    <n v="3552012"/>
    <n v="0.38305375590000001"/>
    <n v="133.56"/>
    <n v="16638094632"/>
    <n v="17453376542"/>
    <n v="356937864"/>
    <n v="198676543"/>
    <n v="998"/>
    <n v="1410561032800"/>
    <n v="6.4"/>
    <n v="0.36"/>
    <n v="1148.94888888888"/>
    <n v="909.00199999999995"/>
    <n v="826.94571428571396"/>
    <n v="1027.9892"/>
    <n v="12.166320558806801"/>
    <n v="1.32"/>
    <n v="-18.829999999999998"/>
    <n v="-184.41"/>
    <n v="-41.58"/>
    <n v="5881.68"/>
    <n v="29556009"/>
    <n v="5582846.9699999997"/>
    <n v="8079595860"/>
    <n v="589039.82999999996"/>
    <n v="1624104"/>
    <n v="15600000000000"/>
    <n v="6620356476"/>
    <n v="4832158383"/>
    <n v="932.00731919999998"/>
    <n v="2243781"/>
    <n v="86535"/>
    <n v="0"/>
    <n v="9693"/>
    <n v="1485972"/>
    <n v="0"/>
    <n v="9018"/>
    <n v="25002"/>
    <n v="73980"/>
    <n v="56727"/>
    <n v="15316206.99"/>
    <n v="15903"/>
    <n v="0"/>
    <n v="10881"/>
    <n v="1924398"/>
    <n v="1779827877"/>
    <n v="2415636"/>
    <n v="0"/>
    <n v="115.29"/>
    <n v="-1848.42"/>
    <n v="222182.46"/>
    <n v="198100.35"/>
    <n v="-7596.72"/>
    <n v="-16485.12"/>
    <n v="2560.41"/>
    <n v="6829.65"/>
    <n v="9390.06"/>
    <n v="2.1006"/>
    <n v="12690"/>
    <n v="47581103.700000003"/>
    <n v="9918441815"/>
    <n v="919679.67"/>
    <n v="9966989849"/>
    <n v="0"/>
    <n v="17482878"/>
    <n v="33577416"/>
    <s v="67.5"/>
    <s v="0.5940000000000002"/>
    <n v="1.44292427999999E+16"/>
    <n v="5.6000429999999904E+16"/>
    <n v="4.7019452129999904E+16"/>
    <s v="7078321695.33"/>
    <n v="1.183431327543E+16"/>
    <n v="3.068983868211E+16"/>
    <n v="49649493105"/>
    <n v="1.099528098408E+16"/>
    <n v="1.08E+16"/>
    <n v="1.00007999999999E+16"/>
    <n v="674845.97"/>
  </r>
  <r>
    <x v="656"/>
    <s v="MA"/>
    <x v="2"/>
    <n v="3.7416999999999998"/>
    <n v="319864492.55999994"/>
    <n v="3586421.5199999996"/>
    <n v="647181350"/>
    <n v="82403421.399999961"/>
    <n v="185965844.91"/>
    <n v="19397291.140000001"/>
    <n v="41313455"/>
    <n v="14349420"/>
    <n v="31108553"/>
    <n v="110678402"/>
    <n v="88947578"/>
    <n v="6272563"/>
    <n v="96768235"/>
    <n v="2819425"/>
    <n v="19471242"/>
    <n v="198816601"/>
    <n v="74397319"/>
    <n v="2819425"/>
    <n v="19471242"/>
    <n v="198816601"/>
    <n v="74397319"/>
    <n v="3552012"/>
    <n v="0.38305375590000001"/>
    <n v="133.56"/>
    <n v="16638094632"/>
    <n v="17453376542"/>
    <n v="356937864"/>
    <n v="198676543"/>
    <n v="998"/>
    <n v="1410561032800"/>
    <n v="6.4"/>
    <n v="0.36"/>
    <n v="1148.94888888888"/>
    <n v="909.00199999999995"/>
    <n v="826.94571428571396"/>
    <n v="1027.9892"/>
    <n v="12.166320558806801"/>
    <n v="1.32"/>
    <n v="-18.829999999999998"/>
    <n v="-184.41"/>
    <n v="-41.58"/>
    <n v="5881.68"/>
    <n v="29556009"/>
    <n v="5582846.9699999997"/>
    <n v="8079595860"/>
    <n v="589039.82999999996"/>
    <n v="1624104"/>
    <n v="15600000000000"/>
    <n v="6620356476"/>
    <n v="4832158383"/>
    <n v="932.00731919999998"/>
    <n v="2243781"/>
    <n v="86535"/>
    <n v="0"/>
    <n v="9693"/>
    <n v="1485972"/>
    <n v="0"/>
    <n v="9018"/>
    <n v="25002"/>
    <n v="73980"/>
    <n v="56727"/>
    <n v="1060882972"/>
    <n v="15903"/>
    <n v="0"/>
    <n v="10881"/>
    <n v="1924398"/>
    <n v="1779827877"/>
    <n v="2415636"/>
    <n v="0"/>
    <n v="115.29"/>
    <n v="-1848.42"/>
    <n v="222182.46"/>
    <n v="198100.35"/>
    <n v="-7596.72"/>
    <n v="-16485.12"/>
    <n v="2560.41"/>
    <n v="6829.65"/>
    <n v="9390.06"/>
    <n v="2.1006"/>
    <n v="12690"/>
    <n v="47581103.700000003"/>
    <n v="9918441815"/>
    <n v="919679.67"/>
    <n v="9966989849"/>
    <n v="0"/>
    <n v="17482878"/>
    <n v="33577416"/>
    <s v="67.5"/>
    <s v="0.5940000000000002"/>
    <n v="1.44292427999999E+16"/>
    <n v="5.6000429999999904E+16"/>
    <n v="4.7019452129999904E+16"/>
    <s v="7078321695.33"/>
    <n v="1.183431327543E+16"/>
    <n v="3.068983868211E+16"/>
    <n v="49649493105"/>
    <n v="1.099528098408E+16"/>
    <n v="1.08E+16"/>
    <n v="1.00007999999999E+16"/>
    <n v="51882372.200000003"/>
  </r>
  <r>
    <x v="657"/>
    <s v="MA"/>
    <x v="3"/>
    <n v="3.7416999999999998"/>
    <n v="319864492.55999994"/>
    <n v="3586421.5199999996"/>
    <n v="647181350"/>
    <n v="82403421.399999961"/>
    <n v="185965844.91"/>
    <n v="19397291.140000001"/>
    <n v="41313455"/>
    <n v="14349420"/>
    <n v="31108553"/>
    <n v="110678402"/>
    <n v="88947578"/>
    <n v="6272563"/>
    <n v="96768235"/>
    <n v="2819425"/>
    <n v="19471242"/>
    <n v="198816601"/>
    <n v="74397319"/>
    <n v="2819425"/>
    <n v="19471242"/>
    <n v="198816601"/>
    <n v="74397319"/>
    <n v="3552012"/>
    <n v="0.38305375590000001"/>
    <n v="133.56"/>
    <n v="16638094632"/>
    <n v="17453376542"/>
    <n v="356937864"/>
    <n v="198676543"/>
    <n v="998"/>
    <n v="1410561032800"/>
    <n v="6.4"/>
    <n v="0.36"/>
    <n v="1148.94888888888"/>
    <n v="909.00199999999995"/>
    <n v="826.94571428571396"/>
    <n v="1027.9892"/>
    <n v="12.166320558806801"/>
    <n v="1.32"/>
    <n v="-18.829999999999998"/>
    <n v="-184.41"/>
    <n v="-41.58"/>
    <n v="5881.68"/>
    <n v="29556009"/>
    <n v="5582846.9699999997"/>
    <n v="8079595860"/>
    <n v="589039.82999999996"/>
    <n v="1624104"/>
    <n v="15600000000000"/>
    <n v="6620356476"/>
    <n v="4832158383"/>
    <n v="932.00731919999998"/>
    <n v="2243781"/>
    <n v="86535"/>
    <n v="0"/>
    <n v="9693"/>
    <n v="1485972"/>
    <n v="0"/>
    <n v="9018"/>
    <n v="25002"/>
    <n v="73980"/>
    <n v="56727"/>
    <n v="1184215499"/>
    <n v="15903"/>
    <n v="0"/>
    <n v="10881"/>
    <n v="1924398"/>
    <n v="1779827877"/>
    <n v="2415636"/>
    <n v="0"/>
    <n v="115.29"/>
    <n v="-1848.42"/>
    <n v="222182.46"/>
    <n v="198100.35"/>
    <n v="-7596.72"/>
    <n v="-16485.12"/>
    <n v="2560.41"/>
    <n v="6829.65"/>
    <n v="9390.06"/>
    <n v="2.1006"/>
    <n v="12690"/>
    <n v="47581103.700000003"/>
    <n v="9918441815"/>
    <n v="919679.67"/>
    <n v="9966989849"/>
    <n v="0"/>
    <n v="17482878"/>
    <n v="33577416"/>
    <s v="67.5"/>
    <s v="0.5940000000000002"/>
    <n v="1.44292427999999E+16"/>
    <n v="5.6000429999999904E+16"/>
    <n v="4.7019452129999904E+16"/>
    <s v="7078321695.33"/>
    <n v="1.183431327543E+16"/>
    <n v="3.068983868211E+16"/>
    <n v="49649493105"/>
    <n v="1.099528098408E+16"/>
    <n v="1.08E+16"/>
    <n v="1.00007999999999E+16"/>
    <n v="51117209.810000002"/>
  </r>
  <r>
    <x v="658"/>
    <s v="MA"/>
    <x v="4"/>
    <n v="3.7416999999999998"/>
    <n v="319864492.55999994"/>
    <n v="3586421.5199999996"/>
    <n v="647181350"/>
    <n v="82403421.399999961"/>
    <n v="185965844.91"/>
    <n v="19397291.140000001"/>
    <n v="41313455"/>
    <n v="14349420"/>
    <n v="31108553"/>
    <n v="110678402"/>
    <n v="88947578"/>
    <n v="6272563"/>
    <n v="96768235"/>
    <n v="2819425"/>
    <n v="19471242"/>
    <n v="198816601"/>
    <n v="74397319"/>
    <n v="2819425"/>
    <n v="19471242"/>
    <n v="198816601"/>
    <n v="74397319"/>
    <n v="3552012"/>
    <n v="0.38305375590000001"/>
    <n v="133.56"/>
    <n v="16638094632"/>
    <n v="17453376542"/>
    <n v="356937864"/>
    <n v="198676543"/>
    <n v="998"/>
    <n v="1410561032800"/>
    <n v="6.4"/>
    <n v="0.36"/>
    <n v="1148.94888888888"/>
    <n v="909.00199999999995"/>
    <n v="826.94571428571396"/>
    <n v="1027.9892"/>
    <n v="12.166320558806801"/>
    <n v="1.32"/>
    <n v="-18.829999999999998"/>
    <n v="-184.41"/>
    <n v="-41.58"/>
    <n v="5881.68"/>
    <n v="29556009"/>
    <n v="5582846.9699999997"/>
    <n v="8079595860"/>
    <n v="589039.82999999996"/>
    <n v="1624104"/>
    <n v="15600000000000"/>
    <n v="6620356476"/>
    <n v="4832158383"/>
    <n v="932.00731919999998"/>
    <n v="2243781"/>
    <n v="86535"/>
    <n v="0"/>
    <n v="9693"/>
    <n v="1485972"/>
    <n v="0"/>
    <n v="9018"/>
    <n v="25002"/>
    <n v="73980"/>
    <n v="56727"/>
    <n v="15716803.880000001"/>
    <n v="15903"/>
    <n v="0"/>
    <n v="10881"/>
    <n v="1924398"/>
    <n v="1779827877"/>
    <n v="2415636"/>
    <n v="0"/>
    <n v="115.29"/>
    <n v="-1848.42"/>
    <n v="222182.46"/>
    <n v="198100.35"/>
    <n v="-7596.72"/>
    <n v="-16485.12"/>
    <n v="2560.41"/>
    <n v="6829.65"/>
    <n v="9390.06"/>
    <n v="2.1006"/>
    <n v="12690"/>
    <n v="47581103.700000003"/>
    <n v="9918441815"/>
    <n v="919679.67"/>
    <n v="9966989849"/>
    <n v="0"/>
    <n v="17482878"/>
    <n v="33577416"/>
    <s v="67.5"/>
    <s v="0.5940000000000002"/>
    <n v="1.44292427999999E+16"/>
    <n v="5.6000429999999904E+16"/>
    <n v="4.7019452129999904E+16"/>
    <s v="7078321695.33"/>
    <n v="1.183431327543E+16"/>
    <n v="3.068983868211E+16"/>
    <n v="49649493105"/>
    <n v="1.099528098408E+16"/>
    <n v="1.08E+16"/>
    <n v="1.00007999999999E+16"/>
    <n v="14287212.539999999"/>
  </r>
  <r>
    <x v="659"/>
    <s v="MA"/>
    <x v="5"/>
    <n v="3.7416999999999998"/>
    <n v="319864492.55999994"/>
    <n v="3586421.5199999996"/>
    <n v="647181350"/>
    <n v="82403421.399999961"/>
    <n v="185965844.91"/>
    <n v="19397291.140000001"/>
    <n v="41313455"/>
    <n v="14349420"/>
    <n v="31108553"/>
    <n v="110678402"/>
    <n v="88947578"/>
    <n v="6272563"/>
    <n v="96768235"/>
    <n v="2819425"/>
    <n v="19471242"/>
    <n v="198816601"/>
    <n v="74397319"/>
    <n v="2819425"/>
    <n v="19471242"/>
    <n v="198816601"/>
    <n v="74397319"/>
    <n v="3552012"/>
    <n v="0.38305375590000001"/>
    <n v="133.56"/>
    <n v="16638094632"/>
    <n v="17453376542"/>
    <n v="356937864"/>
    <n v="198676543"/>
    <n v="998"/>
    <n v="1410561032800"/>
    <n v="6.4"/>
    <n v="0.36"/>
    <n v="1148.94888888888"/>
    <n v="909.00199999999995"/>
    <n v="826.94571428571396"/>
    <n v="1027.9892"/>
    <n v="12.166320558806801"/>
    <n v="1.32"/>
    <n v="-18.829999999999998"/>
    <n v="-184.41"/>
    <n v="-41.58"/>
    <n v="5881.68"/>
    <n v="29556009"/>
    <n v="5582846.9699999997"/>
    <n v="8079595860"/>
    <n v="589039.82999999996"/>
    <n v="1624104"/>
    <n v="15600000000000"/>
    <n v="6620356476"/>
    <n v="4832158383"/>
    <n v="932.00731919999998"/>
    <n v="2243781"/>
    <n v="86535"/>
    <n v="0"/>
    <n v="9693"/>
    <n v="1485972"/>
    <n v="0"/>
    <n v="9018"/>
    <n v="25002"/>
    <n v="73980"/>
    <n v="56727"/>
    <n v="231934192.90000001"/>
    <n v="15903"/>
    <n v="0"/>
    <n v="10881"/>
    <n v="1924398"/>
    <n v="1779827877"/>
    <n v="2415636"/>
    <n v="0"/>
    <n v="115.29"/>
    <n v="-1848.42"/>
    <n v="222182.46"/>
    <n v="198100.35"/>
    <n v="-7596.72"/>
    <n v="-16485.12"/>
    <n v="2560.41"/>
    <n v="6829.65"/>
    <n v="9390.06"/>
    <n v="2.1006"/>
    <n v="12690"/>
    <n v="47581103.700000003"/>
    <n v="9918441815"/>
    <n v="919679.67"/>
    <n v="9966989849"/>
    <n v="0"/>
    <n v="17482878"/>
    <n v="33577416"/>
    <s v="67.5"/>
    <s v="0.5940000000000002"/>
    <n v="1.44292427999999E+16"/>
    <n v="5.6000429999999904E+16"/>
    <n v="4.7019452129999904E+16"/>
    <s v="7078321695.33"/>
    <n v="1.183431327543E+16"/>
    <n v="3.068983868211E+16"/>
    <n v="49649493105"/>
    <n v="1.099528098408E+16"/>
    <n v="1.08E+16"/>
    <n v="1.00007999999999E+16"/>
    <n v="6325680.3700000001"/>
  </r>
  <r>
    <x v="660"/>
    <s v="MA"/>
    <x v="6"/>
    <n v="3.7416999999999998"/>
    <n v="319864492.55999994"/>
    <n v="3586421.5199999996"/>
    <n v="647181350"/>
    <n v="82403421.399999961"/>
    <n v="185965844.91"/>
    <n v="19397291.140000001"/>
    <n v="41313455"/>
    <n v="14349420"/>
    <n v="31108553"/>
    <n v="110678402"/>
    <n v="88947578"/>
    <n v="6272563"/>
    <n v="96768235"/>
    <n v="2819425"/>
    <n v="19471242"/>
    <n v="198816601"/>
    <n v="74397319"/>
    <n v="2819425"/>
    <n v="19471242"/>
    <n v="198816601"/>
    <n v="74397319"/>
    <n v="3552012"/>
    <n v="0.38305375590000001"/>
    <n v="133.56"/>
    <n v="16638094632"/>
    <n v="17453376542"/>
    <n v="356937864"/>
    <n v="198676543"/>
    <n v="998"/>
    <n v="1410561032800"/>
    <n v="6.4"/>
    <n v="0.36"/>
    <n v="1148.94888888888"/>
    <n v="909.00199999999995"/>
    <n v="826.94571428571396"/>
    <n v="1027.9892"/>
    <n v="12.166320558806801"/>
    <n v="1.32"/>
    <n v="-18.829999999999998"/>
    <n v="-184.41"/>
    <n v="-41.58"/>
    <n v="5881.68"/>
    <n v="29556009"/>
    <n v="5582846.9699999997"/>
    <n v="8079595860"/>
    <n v="589039.82999999996"/>
    <n v="1624104"/>
    <n v="15600000000000"/>
    <n v="6620356476"/>
    <n v="4832158383"/>
    <n v="932.00731919999998"/>
    <n v="2243781"/>
    <n v="86535"/>
    <n v="0"/>
    <n v="9693"/>
    <n v="1485972"/>
    <n v="0"/>
    <n v="9018"/>
    <n v="25002"/>
    <n v="73980"/>
    <n v="56727"/>
    <n v="25329301.109999999"/>
    <n v="15903"/>
    <n v="0"/>
    <n v="10881"/>
    <n v="1924398"/>
    <n v="1779827877"/>
    <n v="2415636"/>
    <n v="0"/>
    <n v="115.29"/>
    <n v="-1848.42"/>
    <n v="222182.46"/>
    <n v="198100.35"/>
    <n v="-7596.72"/>
    <n v="-16485.12"/>
    <n v="2560.41"/>
    <n v="6829.65"/>
    <n v="9390.06"/>
    <n v="2.1006"/>
    <n v="12690"/>
    <n v="47581103.700000003"/>
    <n v="9918441815"/>
    <n v="919679.67"/>
    <n v="9966989849"/>
    <n v="0"/>
    <n v="17482878"/>
    <n v="33577416"/>
    <s v="67.5"/>
    <s v="0.5940000000000002"/>
    <n v="1.44292427999999E+16"/>
    <n v="5.6000429999999904E+16"/>
    <n v="4.7019452129999904E+16"/>
    <s v="7078321695.33"/>
    <n v="1.183431327543E+16"/>
    <n v="3.068983868211E+16"/>
    <n v="49649493105"/>
    <n v="1.099528098408E+16"/>
    <n v="1.08E+16"/>
    <n v="1.00007999999999E+16"/>
    <n v="2531137.7000000002"/>
  </r>
  <r>
    <x v="661"/>
    <s v="MA"/>
    <x v="0"/>
    <n v="3.7235999999999998"/>
    <n v="292866635.44"/>
    <n v="4158166.1099999994"/>
    <n v="576131156"/>
    <n v="79028634.300000012"/>
    <n v="153268084.42000002"/>
    <n v="15299812.370000001"/>
    <n v="114017557"/>
    <n v="14917244"/>
    <n v="35895700"/>
    <n v="82931222"/>
    <n v="85606322"/>
    <n v="5517163"/>
    <n v="85440395"/>
    <n v="2660019"/>
    <n v="18401647"/>
    <n v="169291922"/>
    <n v="71311356"/>
    <n v="2660019"/>
    <n v="18401647"/>
    <n v="169291922"/>
    <n v="71311356"/>
    <n v="4158166"/>
    <n v="-0.1675774625"/>
    <n v="133.9"/>
    <n v="15618080347"/>
    <n v="13566766788"/>
    <n v="146380333"/>
    <n v="219794716"/>
    <n v="998"/>
    <n v="1409188972800"/>
    <n v="6.4"/>
    <n v="0.54"/>
    <n v="1148.9094444444399"/>
    <n v="906.76300000000003"/>
    <n v="824.48095238095198"/>
    <n v="1027.73"/>
    <n v="12.550618752300799"/>
    <n v="1.43"/>
    <n v="-16.079999999999998"/>
    <n v="-183.06"/>
    <n v="-40.5"/>
    <n v="6432.48"/>
    <n v="29556009"/>
    <n v="6168056.8499999996"/>
    <n v="8001824100"/>
    <n v="719970.93"/>
    <n v="23652"/>
    <n v="15300000000000"/>
    <n v="2645345142"/>
    <n v="1907171406"/>
    <n v="932.00731919999998"/>
    <n v="1632717"/>
    <n v="54513"/>
    <n v="29808"/>
    <n v="2943"/>
    <n v="90531"/>
    <n v="0"/>
    <n v="69741"/>
    <n v="59400"/>
    <n v="1026"/>
    <n v="1728"/>
    <n v="25049013.559999999"/>
    <n v="17226"/>
    <n v="1188"/>
    <n v="10584"/>
    <n v="1052568"/>
    <n v="733396464"/>
    <n v="1751679"/>
    <n v="0"/>
    <n v="113.13"/>
    <n v="-36944.1"/>
    <n v="182392.83"/>
    <n v="153203.94"/>
    <n v="-7540.83"/>
    <n v="-21648.06"/>
    <n v="2119.5"/>
    <n v="-10071.81"/>
    <n v="-7952.31"/>
    <n v="2.1006"/>
    <n v="1620"/>
    <n v="56567104.109999999"/>
    <n v="8686140015"/>
    <n v="3610421.37"/>
    <n v="8746371372"/>
    <n v="0"/>
    <n v="17473887"/>
    <n v="29616138"/>
    <s v="67.5"/>
    <s v="0.5940000000000002"/>
    <n v="1.44292427999999E+16"/>
    <n v="5498685000000000"/>
    <s v="46168553.61"/>
    <n v="6950227225049990"/>
    <n v="1.162015091406E+16"/>
    <n v="3013445298537000"/>
    <s v="48750999678.36"/>
    <s v="10796302362.69"/>
    <n v="1.08E+16"/>
    <n v="1.00007999999999E+16"/>
    <n v="15882.59"/>
  </r>
  <r>
    <x v="662"/>
    <s v="MA"/>
    <x v="1"/>
    <n v="3.7235999999999998"/>
    <n v="292866635.44"/>
    <n v="4158166.1099999994"/>
    <n v="576131156"/>
    <n v="79028634.300000012"/>
    <n v="153268084.42000002"/>
    <n v="15299812.370000001"/>
    <n v="114017557"/>
    <n v="14917244"/>
    <n v="35895700"/>
    <n v="82931222"/>
    <n v="85606322"/>
    <n v="5517163"/>
    <n v="85440395"/>
    <n v="2660019"/>
    <n v="18401647"/>
    <n v="169291922"/>
    <n v="71311356"/>
    <n v="2660019"/>
    <n v="18401647"/>
    <n v="169291922"/>
    <n v="71311356"/>
    <n v="4158166"/>
    <n v="-0.1675774625"/>
    <n v="133.9"/>
    <n v="15618080347"/>
    <n v="13566766788"/>
    <n v="146380333"/>
    <n v="219794716"/>
    <n v="998"/>
    <n v="1409188972800"/>
    <n v="6.4"/>
    <n v="0.54"/>
    <n v="1148.9094444444399"/>
    <n v="906.76300000000003"/>
    <n v="824.48095238095198"/>
    <n v="1027.73"/>
    <n v="12.550618752300799"/>
    <n v="1.43"/>
    <n v="-16.079999999999998"/>
    <n v="-183.06"/>
    <n v="-40.5"/>
    <n v="6432.48"/>
    <n v="29556009"/>
    <n v="6168056.8499999996"/>
    <n v="8001824100"/>
    <n v="719970.93"/>
    <n v="23652"/>
    <n v="15300000000000"/>
    <n v="2645345142"/>
    <n v="1907171406"/>
    <n v="932.00731919999998"/>
    <n v="1632717"/>
    <n v="54513"/>
    <n v="29808"/>
    <n v="2943"/>
    <n v="90531"/>
    <n v="0"/>
    <n v="69741"/>
    <n v="59400"/>
    <n v="1026"/>
    <n v="1728"/>
    <n v="15146721.779999999"/>
    <n v="17226"/>
    <n v="1188"/>
    <n v="10584"/>
    <n v="1052568"/>
    <n v="733396464"/>
    <n v="1751679"/>
    <n v="0"/>
    <n v="113.13"/>
    <n v="-36944.1"/>
    <n v="182392.83"/>
    <n v="153203.94"/>
    <n v="-7540.83"/>
    <n v="-21648.06"/>
    <n v="2119.5"/>
    <n v="-10071.81"/>
    <n v="-7952.31"/>
    <n v="2.1006"/>
    <n v="1620"/>
    <n v="56567104.109999999"/>
    <n v="8686140015"/>
    <n v="3610421.37"/>
    <n v="8746371372"/>
    <n v="0"/>
    <n v="17473887"/>
    <n v="29616138"/>
    <s v="67.5"/>
    <s v="0.5940000000000002"/>
    <n v="1.44292427999999E+16"/>
    <n v="5498685000000000"/>
    <s v="46168553.61"/>
    <n v="6950227225049990"/>
    <n v="1.162015091406E+16"/>
    <n v="3013445298537000"/>
    <s v="48750999678.36"/>
    <s v="10796302362.69"/>
    <n v="1.08E+16"/>
    <n v="1.00007999999999E+16"/>
    <n v="663260.79"/>
  </r>
  <r>
    <x v="663"/>
    <s v="MA"/>
    <x v="2"/>
    <n v="3.7235999999999998"/>
    <n v="292866635.44"/>
    <n v="4158166.1099999994"/>
    <n v="576131156"/>
    <n v="79028634.300000012"/>
    <n v="153268084.42000002"/>
    <n v="15299812.370000001"/>
    <n v="114017557"/>
    <n v="14917244"/>
    <n v="35895700"/>
    <n v="82931222"/>
    <n v="85606322"/>
    <n v="5517163"/>
    <n v="85440395"/>
    <n v="2660019"/>
    <n v="18401647"/>
    <n v="169291922"/>
    <n v="71311356"/>
    <n v="2660019"/>
    <n v="18401647"/>
    <n v="169291922"/>
    <n v="71311356"/>
    <n v="4158166"/>
    <n v="-0.1675774625"/>
    <n v="133.9"/>
    <n v="15618080347"/>
    <n v="13566766788"/>
    <n v="146380333"/>
    <n v="219794716"/>
    <n v="998"/>
    <n v="1409188972800"/>
    <n v="6.4"/>
    <n v="0.54"/>
    <n v="1148.9094444444399"/>
    <n v="906.76300000000003"/>
    <n v="824.48095238095198"/>
    <n v="1027.73"/>
    <n v="12.550618752300799"/>
    <n v="1.43"/>
    <n v="-16.079999999999998"/>
    <n v="-183.06"/>
    <n v="-40.5"/>
    <n v="6432.48"/>
    <n v="29556009"/>
    <n v="6168056.8499999996"/>
    <n v="8001824100"/>
    <n v="719970.93"/>
    <n v="23652"/>
    <n v="15300000000000"/>
    <n v="2645345142"/>
    <n v="1907171406"/>
    <n v="932.00731919999998"/>
    <n v="1632717"/>
    <n v="54513"/>
    <n v="29808"/>
    <n v="2943"/>
    <n v="90531"/>
    <n v="0"/>
    <n v="69741"/>
    <n v="59400"/>
    <n v="1026"/>
    <n v="1728"/>
    <n v="1049143514"/>
    <n v="17226"/>
    <n v="1188"/>
    <n v="10584"/>
    <n v="1052568"/>
    <n v="733396464"/>
    <n v="1751679"/>
    <n v="0"/>
    <n v="113.13"/>
    <n v="-36944.1"/>
    <n v="182392.83"/>
    <n v="153203.94"/>
    <n v="-7540.83"/>
    <n v="-21648.06"/>
    <n v="2119.5"/>
    <n v="-10071.81"/>
    <n v="-7952.31"/>
    <n v="2.1006"/>
    <n v="1620"/>
    <n v="56567104.109999999"/>
    <n v="8686140015"/>
    <n v="3610421.37"/>
    <n v="8746371372"/>
    <n v="0"/>
    <n v="17473887"/>
    <n v="29616138"/>
    <s v="67.5"/>
    <s v="0.5940000000000002"/>
    <n v="1.44292427999999E+16"/>
    <n v="5498685000000000"/>
    <s v="46168553.61"/>
    <n v="6950227225049990"/>
    <n v="1.162015091406E+16"/>
    <n v="3013445298537000"/>
    <s v="48750999678.36"/>
    <s v="10796302362.69"/>
    <n v="1.08E+16"/>
    <n v="1.00007999999999E+16"/>
    <n v="57039660.5"/>
  </r>
  <r>
    <x v="664"/>
    <s v="MA"/>
    <x v="3"/>
    <n v="3.7235999999999998"/>
    <n v="292866635.44"/>
    <n v="4158166.1099999994"/>
    <n v="576131156"/>
    <n v="79028634.300000012"/>
    <n v="153268084.42000002"/>
    <n v="15299812.370000001"/>
    <n v="114017557"/>
    <n v="14917244"/>
    <n v="35895700"/>
    <n v="82931222"/>
    <n v="85606322"/>
    <n v="5517163"/>
    <n v="85440395"/>
    <n v="2660019"/>
    <n v="18401647"/>
    <n v="169291922"/>
    <n v="71311356"/>
    <n v="2660019"/>
    <n v="18401647"/>
    <n v="169291922"/>
    <n v="71311356"/>
    <n v="4158166"/>
    <n v="-0.1675774625"/>
    <n v="133.9"/>
    <n v="15618080347"/>
    <n v="13566766788"/>
    <n v="146380333"/>
    <n v="219794716"/>
    <n v="998"/>
    <n v="1409188972800"/>
    <n v="6.4"/>
    <n v="0.54"/>
    <n v="1148.9094444444399"/>
    <n v="906.76300000000003"/>
    <n v="824.48095238095198"/>
    <n v="1027.73"/>
    <n v="12.550618752300799"/>
    <n v="1.43"/>
    <n v="-16.079999999999998"/>
    <n v="-183.06"/>
    <n v="-40.5"/>
    <n v="6432.48"/>
    <n v="29556009"/>
    <n v="6168056.8499999996"/>
    <n v="8001824100"/>
    <n v="719970.93"/>
    <n v="23652"/>
    <n v="15300000000000"/>
    <n v="2645345142"/>
    <n v="1907171406"/>
    <n v="932.00731919999998"/>
    <n v="1632717"/>
    <n v="54513"/>
    <n v="29808"/>
    <n v="2943"/>
    <n v="90531"/>
    <n v="0"/>
    <n v="69741"/>
    <n v="59400"/>
    <n v="1026"/>
    <n v="1728"/>
    <n v="1171111275"/>
    <n v="17226"/>
    <n v="1188"/>
    <n v="10584"/>
    <n v="1052568"/>
    <n v="733396464"/>
    <n v="1751679"/>
    <n v="0"/>
    <n v="113.13"/>
    <n v="-36944.1"/>
    <n v="182392.83"/>
    <n v="153203.94"/>
    <n v="-7540.83"/>
    <n v="-21648.06"/>
    <n v="2119.5"/>
    <n v="-10071.81"/>
    <n v="-7952.31"/>
    <n v="2.1006"/>
    <n v="1620"/>
    <n v="56567104.109999999"/>
    <n v="8686140015"/>
    <n v="3610421.37"/>
    <n v="8746371372"/>
    <n v="0"/>
    <n v="17473887"/>
    <n v="29616138"/>
    <s v="67.5"/>
    <s v="0.5940000000000002"/>
    <n v="1.44292427999999E+16"/>
    <n v="5498685000000000"/>
    <s v="46168553.61"/>
    <n v="6950227225049990"/>
    <n v="1.162015091406E+16"/>
    <n v="3013445298537000"/>
    <s v="48750999678.36"/>
    <s v="10796302362.69"/>
    <n v="1.08E+16"/>
    <n v="1.00007999999999E+16"/>
    <n v="45255164.100000001"/>
  </r>
  <r>
    <x v="665"/>
    <s v="MA"/>
    <x v="4"/>
    <n v="3.7235999999999998"/>
    <n v="292866635.44"/>
    <n v="4158166.1099999994"/>
    <n v="576131156"/>
    <n v="79028634.300000012"/>
    <n v="153268084.42000002"/>
    <n v="15299812.370000001"/>
    <n v="114017557"/>
    <n v="14917244"/>
    <n v="35895700"/>
    <n v="82931222"/>
    <n v="85606322"/>
    <n v="5517163"/>
    <n v="85440395"/>
    <n v="2660019"/>
    <n v="18401647"/>
    <n v="169291922"/>
    <n v="71311356"/>
    <n v="2660019"/>
    <n v="18401647"/>
    <n v="169291922"/>
    <n v="71311356"/>
    <n v="4158166"/>
    <n v="-0.1675774625"/>
    <n v="133.9"/>
    <n v="15618080347"/>
    <n v="13566766788"/>
    <n v="146380333"/>
    <n v="219794716"/>
    <n v="998"/>
    <n v="1409188972800"/>
    <n v="6.4"/>
    <n v="0.54"/>
    <n v="1148.9094444444399"/>
    <n v="906.76300000000003"/>
    <n v="824.48095238095198"/>
    <n v="1027.73"/>
    <n v="12.550618752300799"/>
    <n v="1.43"/>
    <n v="-16.079999999999998"/>
    <n v="-183.06"/>
    <n v="-40.5"/>
    <n v="6432.48"/>
    <n v="29556009"/>
    <n v="6168056.8499999996"/>
    <n v="8001824100"/>
    <n v="719970.93"/>
    <n v="23652"/>
    <n v="15300000000000"/>
    <n v="2645345142"/>
    <n v="1907171406"/>
    <n v="932.00731919999998"/>
    <n v="1632717"/>
    <n v="54513"/>
    <n v="29808"/>
    <n v="2943"/>
    <n v="90531"/>
    <n v="0"/>
    <n v="69741"/>
    <n v="59400"/>
    <n v="1026"/>
    <n v="1728"/>
    <n v="15542885.76"/>
    <n v="17226"/>
    <n v="1188"/>
    <n v="10584"/>
    <n v="1052568"/>
    <n v="733396464"/>
    <n v="1751679"/>
    <n v="0"/>
    <n v="113.13"/>
    <n v="-36944.1"/>
    <n v="182392.83"/>
    <n v="153203.94"/>
    <n v="-7540.83"/>
    <n v="-21648.06"/>
    <n v="2119.5"/>
    <n v="-10071.81"/>
    <n v="-7952.31"/>
    <n v="2.1006"/>
    <n v="1620"/>
    <n v="56567104.109999999"/>
    <n v="8686140015"/>
    <n v="3610421.37"/>
    <n v="8746371372"/>
    <n v="0"/>
    <n v="17473887"/>
    <n v="29616138"/>
    <s v="67.5"/>
    <s v="0.5940000000000002"/>
    <n v="1.44292427999999E+16"/>
    <n v="5498685000000000"/>
    <s v="46168553.61"/>
    <n v="6950227225049990"/>
    <n v="1.162015091406E+16"/>
    <n v="3013445298537000"/>
    <s v="48750999678.36"/>
    <s v="10796302362.69"/>
    <n v="1.08E+16"/>
    <n v="1.00007999999999E+16"/>
    <n v="15377473.08"/>
  </r>
  <r>
    <x v="666"/>
    <s v="MA"/>
    <x v="5"/>
    <n v="3.7235999999999998"/>
    <n v="292866635.44"/>
    <n v="4158166.1099999994"/>
    <n v="576131156"/>
    <n v="79028634.300000012"/>
    <n v="153268084.42000002"/>
    <n v="15299812.370000001"/>
    <n v="114017557"/>
    <n v="14917244"/>
    <n v="35895700"/>
    <n v="82931222"/>
    <n v="85606322"/>
    <n v="5517163"/>
    <n v="85440395"/>
    <n v="2660019"/>
    <n v="18401647"/>
    <n v="169291922"/>
    <n v="71311356"/>
    <n v="2660019"/>
    <n v="18401647"/>
    <n v="169291922"/>
    <n v="71311356"/>
    <n v="4158166"/>
    <n v="-0.1675774625"/>
    <n v="133.9"/>
    <n v="15618080347"/>
    <n v="13566766788"/>
    <n v="146380333"/>
    <n v="219794716"/>
    <n v="998"/>
    <n v="1409188972800"/>
    <n v="6.4"/>
    <n v="0.54"/>
    <n v="1148.9094444444399"/>
    <n v="906.76300000000003"/>
    <n v="824.48095238095198"/>
    <n v="1027.73"/>
    <n v="12.550618752300799"/>
    <n v="1.43"/>
    <n v="-16.079999999999998"/>
    <n v="-183.06"/>
    <n v="-40.5"/>
    <n v="6432.48"/>
    <n v="29556009"/>
    <n v="6168056.8499999996"/>
    <n v="8001824100"/>
    <n v="719970.93"/>
    <n v="23652"/>
    <n v="15300000000000"/>
    <n v="2645345142"/>
    <n v="1907171406"/>
    <n v="932.00731919999998"/>
    <n v="1632717"/>
    <n v="54513"/>
    <n v="29808"/>
    <n v="2943"/>
    <n v="90531"/>
    <n v="0"/>
    <n v="69741"/>
    <n v="59400"/>
    <n v="1026"/>
    <n v="1728"/>
    <n v="229367668.59999999"/>
    <n v="17226"/>
    <n v="1188"/>
    <n v="10584"/>
    <n v="1052568"/>
    <n v="733396464"/>
    <n v="1751679"/>
    <n v="0"/>
    <n v="113.13"/>
    <n v="-36944.1"/>
    <n v="182392.83"/>
    <n v="153203.94"/>
    <n v="-7540.83"/>
    <n v="-21648.06"/>
    <n v="2119.5"/>
    <n v="-10071.81"/>
    <n v="-7952.31"/>
    <n v="2.1006"/>
    <n v="1620"/>
    <n v="56567104.109999999"/>
    <n v="8686140015"/>
    <n v="3610421.37"/>
    <n v="8746371372"/>
    <n v="0"/>
    <n v="17473887"/>
    <n v="29616138"/>
    <s v="67.5"/>
    <s v="0.5940000000000002"/>
    <n v="1.44292427999999E+16"/>
    <n v="5498685000000000"/>
    <s v="46168553.61"/>
    <n v="6950227225049990"/>
    <n v="1.162015091406E+16"/>
    <n v="3013445298537000"/>
    <s v="48750999678.36"/>
    <s v="10796302362.69"/>
    <n v="1.08E+16"/>
    <n v="1.00007999999999E+16"/>
    <n v="14629483.890000001"/>
  </r>
  <r>
    <x v="667"/>
    <s v="MA"/>
    <x v="6"/>
    <n v="3.7235999999999998"/>
    <n v="292866635.44"/>
    <n v="4158166.1099999994"/>
    <n v="576131156"/>
    <n v="79028634.300000012"/>
    <n v="153268084.42000002"/>
    <n v="15299812.370000001"/>
    <n v="114017557"/>
    <n v="14917244"/>
    <n v="35895700"/>
    <n v="82931222"/>
    <n v="85606322"/>
    <n v="5517163"/>
    <n v="85440395"/>
    <n v="2660019"/>
    <n v="18401647"/>
    <n v="169291922"/>
    <n v="71311356"/>
    <n v="2660019"/>
    <n v="18401647"/>
    <n v="169291922"/>
    <n v="71311356"/>
    <n v="4158166"/>
    <n v="-0.1675774625"/>
    <n v="133.9"/>
    <n v="15618080347"/>
    <n v="13566766788"/>
    <n v="146380333"/>
    <n v="219794716"/>
    <n v="998"/>
    <n v="1409188972800"/>
    <n v="6.4"/>
    <n v="0.54"/>
    <n v="1148.9094444444399"/>
    <n v="906.76300000000003"/>
    <n v="824.48095238095198"/>
    <n v="1027.73"/>
    <n v="12.550618752300799"/>
    <n v="1.43"/>
    <n v="-16.079999999999998"/>
    <n v="-183.06"/>
    <n v="-40.5"/>
    <n v="6432.48"/>
    <n v="29556009"/>
    <n v="6168056.8499999996"/>
    <n v="8001824100"/>
    <n v="719970.93"/>
    <n v="23652"/>
    <n v="15300000000000"/>
    <n v="2645345142"/>
    <n v="1907171406"/>
    <n v="932.00731919999998"/>
    <n v="1632717"/>
    <n v="54513"/>
    <n v="29808"/>
    <n v="2943"/>
    <n v="90531"/>
    <n v="0"/>
    <n v="69741"/>
    <n v="59400"/>
    <n v="1026"/>
    <n v="1728"/>
    <n v="25049013.559999999"/>
    <n v="17226"/>
    <n v="1188"/>
    <n v="10584"/>
    <n v="1052568"/>
    <n v="733396464"/>
    <n v="1751679"/>
    <n v="0"/>
    <n v="113.13"/>
    <n v="-36944.1"/>
    <n v="182392.83"/>
    <n v="153203.94"/>
    <n v="-7540.83"/>
    <n v="-21648.06"/>
    <n v="2119.5"/>
    <n v="-10071.81"/>
    <n v="-7952.31"/>
    <n v="2.1006"/>
    <n v="1620"/>
    <n v="56567104.109999999"/>
    <n v="8686140015"/>
    <n v="3610421.37"/>
    <n v="8746371372"/>
    <n v="0"/>
    <n v="17473887"/>
    <n v="29616138"/>
    <s v="67.5"/>
    <s v="0.5940000000000002"/>
    <n v="1.44292427999999E+16"/>
    <n v="5498685000000000"/>
    <s v="46168553.61"/>
    <n v="6950227225049990"/>
    <n v="1.162015091406E+16"/>
    <n v="3013445298537000"/>
    <s v="48750999678.36"/>
    <s v="10796302362.69"/>
    <n v="1.08E+16"/>
    <n v="1.00007999999999E+16"/>
    <n v="2531137.7000000002"/>
  </r>
  <r>
    <x v="668"/>
    <s v="MA"/>
    <x v="0"/>
    <n v="3.8464999999999998"/>
    <n v="313486465.81"/>
    <n v="3677425.1500000004"/>
    <n v="556244707"/>
    <n v="73512553.729999989"/>
    <n v="114145124.27"/>
    <n v="14438644.869999999"/>
    <n v="61173676"/>
    <n v="19998158"/>
    <n v="27396451"/>
    <n v="70496662"/>
    <n v="78638751"/>
    <n v="4946122"/>
    <n v="76911944"/>
    <n v="2823061"/>
    <n v="17560705"/>
    <n v="185781601"/>
    <n v="68014094"/>
    <n v="2823061"/>
    <n v="17560705"/>
    <n v="185781601"/>
    <n v="68014094"/>
    <n v="3677158"/>
    <n v="-0.15505025650000001"/>
    <n v="139.02000000000001"/>
    <n v="17308721624"/>
    <n v="14066000746"/>
    <n v="196862358"/>
    <n v="155521684"/>
    <n v="998"/>
    <n v="1477690672500"/>
    <n v="6.4"/>
    <n v="0.77"/>
    <n v="1151.4455555555501"/>
    <n v="901.43600000000004"/>
    <n v="821.07904761904695"/>
    <n v="1026.1723999999999"/>
    <n v="12.8453402589581"/>
    <n v="1.75"/>
    <n v="11.98"/>
    <n v="-184.14"/>
    <n v="-37.799999999999997"/>
    <n v="6956.55"/>
    <n v="29556009"/>
    <n v="4271817.6900000004"/>
    <n v="8565520539"/>
    <n v="443793.33"/>
    <n v="25461"/>
    <n v="15600000000000"/>
    <n v="2893563270"/>
    <n v="2753079894"/>
    <n v="932.00731919999998"/>
    <n v="1238004"/>
    <n v="44793"/>
    <n v="32481"/>
    <n v="4644"/>
    <n v="73116"/>
    <n v="0"/>
    <n v="188055"/>
    <n v="0"/>
    <n v="12123"/>
    <n v="1323"/>
    <n v="26071355.66"/>
    <n v="5967"/>
    <n v="0"/>
    <n v="0"/>
    <n v="637956"/>
    <n v="136984851"/>
    <n v="1260063"/>
    <n v="0"/>
    <n v="116.37"/>
    <n v="-36944.1"/>
    <n v="182392.83"/>
    <n v="153203.94"/>
    <n v="-7540.83"/>
    <n v="-21648.06"/>
    <n v="2119.5"/>
    <n v="-10071.81"/>
    <n v="-7952.31"/>
    <n v="2.1006"/>
    <n v="0"/>
    <n v="40655418.210000001"/>
    <n v="8521100383"/>
    <n v="2058299.37"/>
    <n v="8563859866"/>
    <n v="0"/>
    <n v="15555537"/>
    <n v="32354559"/>
    <s v="67.5"/>
    <s v="0.5940000000000002"/>
    <n v="1.44292427999999E+16"/>
    <n v="5607008999999990"/>
    <n v="4707797706000000"/>
    <n v="7087132082879990"/>
    <n v="1.18490434461899E+16"/>
    <s v="30728038326.93"/>
    <n v="4971129183333000"/>
    <s v="11008966811.31"/>
    <n v="1.08E+16"/>
    <n v="1.00007999999999E+16"/>
    <n v="9744.7999999999993"/>
  </r>
  <r>
    <x v="669"/>
    <s v="MA"/>
    <x v="1"/>
    <n v="3.8464999999999998"/>
    <n v="313486465.81"/>
    <n v="3677425.1500000004"/>
    <n v="556244707"/>
    <n v="73512553.729999989"/>
    <n v="114145124.27"/>
    <n v="14438644.869999999"/>
    <n v="61173676"/>
    <n v="19998158"/>
    <n v="27396451"/>
    <n v="70496662"/>
    <n v="78638751"/>
    <n v="4946122"/>
    <n v="76911944"/>
    <n v="2823061"/>
    <n v="17560705"/>
    <n v="185781601"/>
    <n v="68014094"/>
    <n v="2823061"/>
    <n v="17560705"/>
    <n v="185781601"/>
    <n v="68014094"/>
    <n v="3677158"/>
    <n v="-0.15505025650000001"/>
    <n v="139.02000000000001"/>
    <n v="17308721624"/>
    <n v="14066000746"/>
    <n v="196862358"/>
    <n v="155521684"/>
    <n v="998"/>
    <n v="1477690672500"/>
    <n v="6.4"/>
    <n v="0.77"/>
    <n v="1151.4455555555501"/>
    <n v="901.43600000000004"/>
    <n v="821.07904761904695"/>
    <n v="1026.1723999999999"/>
    <n v="12.8453402589581"/>
    <n v="1.75"/>
    <n v="11.98"/>
    <n v="-184.14"/>
    <n v="-37.799999999999997"/>
    <n v="6956.55"/>
    <n v="29556009"/>
    <n v="4271817.6900000004"/>
    <n v="8565520539"/>
    <n v="443793.33"/>
    <n v="25461"/>
    <n v="15600000000000"/>
    <n v="2893563270"/>
    <n v="2753079894"/>
    <n v="932.00731919999998"/>
    <n v="1238004"/>
    <n v="44793"/>
    <n v="32481"/>
    <n v="4644"/>
    <n v="73116"/>
    <n v="0"/>
    <n v="188055"/>
    <n v="0"/>
    <n v="12123"/>
    <n v="1323"/>
    <n v="15764915.039999999"/>
    <n v="5967"/>
    <n v="0"/>
    <n v="0"/>
    <n v="637956"/>
    <n v="136984851"/>
    <n v="1260063"/>
    <n v="0"/>
    <n v="116.37"/>
    <n v="-36944.1"/>
    <n v="182392.83"/>
    <n v="153203.94"/>
    <n v="-7540.83"/>
    <n v="-21648.06"/>
    <n v="2119.5"/>
    <n v="-10071.81"/>
    <n v="-7952.31"/>
    <n v="2.1006"/>
    <n v="0"/>
    <n v="40655418.210000001"/>
    <n v="8521100383"/>
    <n v="2058299.37"/>
    <n v="8563859866"/>
    <n v="0"/>
    <n v="15555537"/>
    <n v="32354559"/>
    <s v="67.5"/>
    <s v="0.5940000000000002"/>
    <n v="1.44292427999999E+16"/>
    <n v="5607008999999990"/>
    <n v="4707797706000000"/>
    <n v="7087132082879990"/>
    <n v="1.18490434461899E+16"/>
    <s v="30728038326.93"/>
    <n v="4971129183333000"/>
    <s v="11008966811.31"/>
    <n v="1.08E+16"/>
    <n v="1.00007999999999E+16"/>
    <n v="645295.26"/>
  </r>
  <r>
    <x v="670"/>
    <s v="MA"/>
    <x v="2"/>
    <n v="3.8464999999999998"/>
    <n v="313486465.81"/>
    <n v="3677425.1500000004"/>
    <n v="556244707"/>
    <n v="73512553.729999989"/>
    <n v="114145124.27"/>
    <n v="14438644.869999999"/>
    <n v="61173676"/>
    <n v="19998158"/>
    <n v="27396451"/>
    <n v="70496662"/>
    <n v="78638751"/>
    <n v="4946122"/>
    <n v="76911944"/>
    <n v="2823061"/>
    <n v="17560705"/>
    <n v="185781601"/>
    <n v="68014094"/>
    <n v="2823061"/>
    <n v="17560705"/>
    <n v="185781601"/>
    <n v="68014094"/>
    <n v="3677158"/>
    <n v="-0.15505025650000001"/>
    <n v="139.02000000000001"/>
    <n v="17308721624"/>
    <n v="14066000746"/>
    <n v="196862358"/>
    <n v="155521684"/>
    <n v="998"/>
    <n v="1477690672500"/>
    <n v="6.4"/>
    <n v="0.77"/>
    <n v="1151.4455555555501"/>
    <n v="901.43600000000004"/>
    <n v="821.07904761904695"/>
    <n v="1026.1723999999999"/>
    <n v="12.8453402589581"/>
    <n v="1.75"/>
    <n v="11.98"/>
    <n v="-184.14"/>
    <n v="-37.799999999999997"/>
    <n v="6956.55"/>
    <n v="29556009"/>
    <n v="4271817.6900000004"/>
    <n v="8565520539"/>
    <n v="443793.33"/>
    <n v="25461"/>
    <n v="15600000000000"/>
    <n v="2893563270"/>
    <n v="2753079894"/>
    <n v="932.00731919999998"/>
    <n v="1238004"/>
    <n v="44793"/>
    <n v="32481"/>
    <n v="4644"/>
    <n v="73116"/>
    <n v="0"/>
    <n v="188055"/>
    <n v="0"/>
    <n v="12123"/>
    <n v="1323"/>
    <n v="1091962907"/>
    <n v="5967"/>
    <n v="0"/>
    <n v="0"/>
    <n v="637956"/>
    <n v="136984851"/>
    <n v="1260063"/>
    <n v="0"/>
    <n v="116.37"/>
    <n v="-36944.1"/>
    <n v="182392.83"/>
    <n v="153203.94"/>
    <n v="-7540.83"/>
    <n v="-21648.06"/>
    <n v="2119.5"/>
    <n v="-10071.81"/>
    <n v="-7952.31"/>
    <n v="2.1006"/>
    <n v="0"/>
    <n v="40655418.210000001"/>
    <n v="8521100383"/>
    <n v="2058299.37"/>
    <n v="8563859866"/>
    <n v="0"/>
    <n v="15555537"/>
    <n v="32354559"/>
    <s v="67.5"/>
    <s v="0.5940000000000002"/>
    <n v="1.44292427999999E+16"/>
    <n v="5607008999999990"/>
    <n v="4707797706000000"/>
    <n v="7087132082879990"/>
    <n v="1.18490434461899E+16"/>
    <s v="30728038326.93"/>
    <n v="4971129183333000"/>
    <s v="11008966811.31"/>
    <n v="1.08E+16"/>
    <n v="1.00007999999999E+16"/>
    <n v="42580480.75"/>
  </r>
  <r>
    <x v="671"/>
    <s v="MA"/>
    <x v="3"/>
    <n v="3.8464999999999998"/>
    <n v="313486465.81"/>
    <n v="3677425.1500000004"/>
    <n v="556244707"/>
    <n v="73512553.729999989"/>
    <n v="114145124.27"/>
    <n v="14438644.869999999"/>
    <n v="61173676"/>
    <n v="19998158"/>
    <n v="27396451"/>
    <n v="70496662"/>
    <n v="78638751"/>
    <n v="4946122"/>
    <n v="76911944"/>
    <n v="2823061"/>
    <n v="17560705"/>
    <n v="185781601"/>
    <n v="68014094"/>
    <n v="2823061"/>
    <n v="17560705"/>
    <n v="185781601"/>
    <n v="68014094"/>
    <n v="3677158"/>
    <n v="-0.15505025650000001"/>
    <n v="139.02000000000001"/>
    <n v="17308721624"/>
    <n v="14066000746"/>
    <n v="196862358"/>
    <n v="155521684"/>
    <n v="998"/>
    <n v="1477690672500"/>
    <n v="6.4"/>
    <n v="0.77"/>
    <n v="1151.4455555555501"/>
    <n v="901.43600000000004"/>
    <n v="821.07904761904695"/>
    <n v="1026.1723999999999"/>
    <n v="12.8453402589581"/>
    <n v="1.75"/>
    <n v="11.98"/>
    <n v="-184.14"/>
    <n v="-37.799999999999997"/>
    <n v="6956.55"/>
    <n v="29556009"/>
    <n v="4271817.6900000004"/>
    <n v="8565520539"/>
    <n v="443793.33"/>
    <n v="25461"/>
    <n v="15600000000000"/>
    <n v="2893563270"/>
    <n v="2753079894"/>
    <n v="932.00731919999998"/>
    <n v="1238004"/>
    <n v="44793"/>
    <n v="32481"/>
    <n v="4644"/>
    <n v="73116"/>
    <n v="0"/>
    <n v="188055"/>
    <n v="0"/>
    <n v="12123"/>
    <n v="1323"/>
    <n v="1218908620"/>
    <n v="5967"/>
    <n v="0"/>
    <n v="0"/>
    <n v="637956"/>
    <n v="136984851"/>
    <n v="1260063"/>
    <n v="0"/>
    <n v="116.37"/>
    <n v="-36944.1"/>
    <n v="182392.83"/>
    <n v="153203.94"/>
    <n v="-7540.83"/>
    <n v="-21648.06"/>
    <n v="2119.5"/>
    <n v="-10071.81"/>
    <n v="-7952.31"/>
    <n v="2.1006"/>
    <n v="0"/>
    <n v="40655418.210000001"/>
    <n v="8521100383"/>
    <n v="2058299.37"/>
    <n v="8563859866"/>
    <n v="0"/>
    <n v="15555537"/>
    <n v="32354559"/>
    <s v="67.5"/>
    <s v="0.5940000000000002"/>
    <n v="1.44292427999999E+16"/>
    <n v="5607008999999990"/>
    <n v="4707797706000000"/>
    <n v="7087132082879990"/>
    <n v="1.18490434461899E+16"/>
    <s v="30728038326.93"/>
    <n v="4971129183333000"/>
    <s v="11008966811.31"/>
    <n v="1.08E+16"/>
    <n v="1.00007999999999E+16"/>
    <n v="42383558.530000001"/>
  </r>
  <r>
    <x v="672"/>
    <s v="MA"/>
    <x v="5"/>
    <n v="3.8464999999999998"/>
    <n v="313486465.81"/>
    <n v="3677425.1500000004"/>
    <n v="556244707"/>
    <n v="73512553.729999989"/>
    <n v="114145124.27"/>
    <n v="14438644.869999999"/>
    <n v="61173676"/>
    <n v="19998158"/>
    <n v="27396451"/>
    <n v="70496662"/>
    <n v="78638751"/>
    <n v="4946122"/>
    <n v="76911944"/>
    <n v="2823061"/>
    <n v="17560705"/>
    <n v="185781601"/>
    <n v="68014094"/>
    <n v="2823061"/>
    <n v="17560705"/>
    <n v="185781601"/>
    <n v="68014094"/>
    <n v="3677158"/>
    <n v="-0.15505025650000001"/>
    <n v="139.02000000000001"/>
    <n v="17308721624"/>
    <n v="14066000746"/>
    <n v="196862358"/>
    <n v="155521684"/>
    <n v="998"/>
    <n v="1477690672500"/>
    <n v="6.4"/>
    <n v="0.77"/>
    <n v="1151.4455555555501"/>
    <n v="901.43600000000004"/>
    <n v="821.07904761904695"/>
    <n v="1026.1723999999999"/>
    <n v="12.8453402589581"/>
    <n v="1.75"/>
    <n v="11.98"/>
    <n v="-184.14"/>
    <n v="-37.799999999999997"/>
    <n v="6956.55"/>
    <n v="29556009"/>
    <n v="4271817.6900000004"/>
    <n v="8565520539"/>
    <n v="443793.33"/>
    <n v="25461"/>
    <n v="15600000000000"/>
    <n v="2893563270"/>
    <n v="2753079894"/>
    <n v="932.00731919999998"/>
    <n v="1238004"/>
    <n v="44793"/>
    <n v="32481"/>
    <n v="4644"/>
    <n v="73116"/>
    <n v="0"/>
    <n v="188055"/>
    <n v="0"/>
    <n v="12123"/>
    <n v="1323"/>
    <n v="238729004.30000001"/>
    <n v="5967"/>
    <n v="0"/>
    <n v="0"/>
    <n v="637956"/>
    <n v="136984851"/>
    <n v="1260063"/>
    <n v="0"/>
    <n v="116.37"/>
    <n v="-36944.1"/>
    <n v="182392.83"/>
    <n v="153203.94"/>
    <n v="-7540.83"/>
    <n v="-21648.06"/>
    <n v="2119.5"/>
    <n v="-10071.81"/>
    <n v="-7952.31"/>
    <n v="2.1006"/>
    <n v="0"/>
    <n v="40655418.210000001"/>
    <n v="8521100383"/>
    <n v="2058299.37"/>
    <n v="8563859866"/>
    <n v="0"/>
    <n v="15555537"/>
    <n v="32354559"/>
    <s v="67.5"/>
    <s v="0.5940000000000002"/>
    <n v="1.44292427999999E+16"/>
    <n v="5607008999999990"/>
    <n v="4707797706000000"/>
    <n v="7087132082879990"/>
    <n v="1.18490434461899E+16"/>
    <s v="30728038326.93"/>
    <n v="4971129183333000"/>
    <s v="11008966811.31"/>
    <n v="1.08E+16"/>
    <n v="1.00007999999999E+16"/>
    <n v="24074031.739999998"/>
  </r>
  <r>
    <x v="673"/>
    <s v="MA"/>
    <x v="6"/>
    <n v="3.8464999999999998"/>
    <n v="313486465.81"/>
    <n v="3677425.1500000004"/>
    <n v="556244707"/>
    <n v="73512553.729999989"/>
    <n v="114145124.27"/>
    <n v="14438644.869999999"/>
    <n v="61173676"/>
    <n v="19998158"/>
    <n v="27396451"/>
    <n v="70496662"/>
    <n v="78638751"/>
    <n v="4946122"/>
    <n v="76911944"/>
    <n v="2823061"/>
    <n v="17560705"/>
    <n v="185781601"/>
    <n v="68014094"/>
    <n v="2823061"/>
    <n v="17560705"/>
    <n v="185781601"/>
    <n v="68014094"/>
    <n v="3677158"/>
    <n v="-0.15505025650000001"/>
    <n v="139.02000000000001"/>
    <n v="17308721624"/>
    <n v="14066000746"/>
    <n v="196862358"/>
    <n v="155521684"/>
    <n v="998"/>
    <n v="1477690672500"/>
    <n v="6.4"/>
    <n v="0.77"/>
    <n v="1151.4455555555501"/>
    <n v="901.43600000000004"/>
    <n v="821.07904761904695"/>
    <n v="1026.1723999999999"/>
    <n v="12.8453402589581"/>
    <n v="1.75"/>
    <n v="11.98"/>
    <n v="-184.14"/>
    <n v="-37.799999999999997"/>
    <n v="6956.55"/>
    <n v="29556009"/>
    <n v="4271817.6900000004"/>
    <n v="8565520539"/>
    <n v="443793.33"/>
    <n v="25461"/>
    <n v="15600000000000"/>
    <n v="2893563270"/>
    <n v="2753079894"/>
    <n v="932.00731919999998"/>
    <n v="1238004"/>
    <n v="44793"/>
    <n v="32481"/>
    <n v="4644"/>
    <n v="73116"/>
    <n v="0"/>
    <n v="188055"/>
    <n v="0"/>
    <n v="12123"/>
    <n v="1323"/>
    <n v="26071355.66"/>
    <n v="5967"/>
    <n v="0"/>
    <n v="0"/>
    <n v="637956"/>
    <n v="136984851"/>
    <n v="1260063"/>
    <n v="0"/>
    <n v="116.37"/>
    <n v="-36944.1"/>
    <n v="182392.83"/>
    <n v="153203.94"/>
    <n v="-7540.83"/>
    <n v="-21648.06"/>
    <n v="2119.5"/>
    <n v="-10071.81"/>
    <n v="-7952.31"/>
    <n v="2.1006"/>
    <n v="0"/>
    <n v="40655418.210000001"/>
    <n v="8521100383"/>
    <n v="2058299.37"/>
    <n v="8563859866"/>
    <n v="0"/>
    <n v="15555537"/>
    <n v="32354559"/>
    <s v="67.5"/>
    <s v="0.5940000000000002"/>
    <n v="1.44292427999999E+16"/>
    <n v="5607008999999990"/>
    <n v="4707797706000000"/>
    <n v="7087132082879990"/>
    <n v="1.18490434461899E+16"/>
    <s v="30728038326.93"/>
    <n v="4971129183333000"/>
    <s v="11008966811.31"/>
    <n v="1.08E+16"/>
    <n v="1.00007999999999E+16"/>
    <n v="2531137.7000000002"/>
  </r>
  <r>
    <x v="674"/>
    <s v="MA"/>
    <x v="0"/>
    <n v="3.8961999999999999"/>
    <n v="394810708.60000002"/>
    <n v="2704574.3600000003"/>
    <n v="579859838"/>
    <n v="80224837.310000002"/>
    <n v="36370022.780000001"/>
    <n v="15036728.770000001"/>
    <n v="58401298"/>
    <n v="14351004"/>
    <n v="28617602"/>
    <n v="73784323"/>
    <n v="76837358"/>
    <n v="4627301"/>
    <n v="82420756"/>
    <n v="3449354"/>
    <n v="19662512"/>
    <n v="202943745"/>
    <n v="70462318"/>
    <n v="3449354"/>
    <n v="19662512"/>
    <n v="202943745"/>
    <n v="70462318"/>
    <n v="2703565"/>
    <n v="-8.4397301999999993E-2"/>
    <n v="139.66999999999999"/>
    <n v="19090646313"/>
    <n v="14664020352"/>
    <n v="387676152"/>
    <n v="396457511"/>
    <n v="998"/>
    <n v="1495357663800"/>
    <n v="6.4"/>
    <n v="0.6"/>
    <n v="1179.62222222222"/>
    <n v="921.33749999999998"/>
    <n v="835.91571428571399"/>
    <n v="1052.7552000000001"/>
    <n v="12.614014530114799"/>
    <n v="1.56999"/>
    <n v="35.719000000000001"/>
    <n v="-183.87"/>
    <n v="-36.18"/>
    <n v="7558.92"/>
    <n v="29556009"/>
    <n v="6482022.0300000003"/>
    <n v="7103717338"/>
    <n v="574045.92000000004"/>
    <n v="28242"/>
    <n v="16000000000000"/>
    <n v="3515634684"/>
    <n v="3033013869"/>
    <n v="932.00731919999998"/>
    <n v="1460268"/>
    <n v="73008"/>
    <n v="4185"/>
    <n v="3726"/>
    <n v="35613"/>
    <n v="0"/>
    <n v="5238"/>
    <n v="4104"/>
    <n v="78624"/>
    <n v="2474091"/>
    <n v="23631070.399999999"/>
    <n v="22383"/>
    <n v="0"/>
    <n v="13554"/>
    <n v="957555"/>
    <n v="285752637"/>
    <n v="191735829"/>
    <n v="0"/>
    <n v="119.88"/>
    <n v="-36944.1"/>
    <n v="182392.83"/>
    <n v="153203.94"/>
    <n v="-7540.83"/>
    <n v="-21648.06"/>
    <n v="2119.5"/>
    <n v="-10071.81"/>
    <n v="-7952.31"/>
    <n v="2.1006"/>
    <n v="0"/>
    <n v="30884592.329999998"/>
    <n v="8511268151"/>
    <n v="2174127.48"/>
    <n v="8544437571"/>
    <n v="0"/>
    <n v="15018588"/>
    <n v="24191676"/>
    <s v="67.5"/>
    <s v="0.5940000000000002"/>
    <n v="1.44292427999999E+16"/>
    <n v="5740064999999990"/>
    <n v="4.819510773E+16"/>
    <n v="7255305251100000"/>
    <n v="1.213021376361E+16"/>
    <n v="3145719526901990"/>
    <n v="5089090939146000"/>
    <n v="1.127020264074E+16"/>
    <n v="1.08E+16"/>
    <n v="1.00007999999999E+16"/>
    <n v="12638.87"/>
  </r>
  <r>
    <x v="675"/>
    <s v="MA"/>
    <x v="1"/>
    <n v="3.8961999999999999"/>
    <n v="394810708.60000002"/>
    <n v="2704574.3600000003"/>
    <n v="579859838"/>
    <n v="80224837.310000002"/>
    <n v="36370022.780000001"/>
    <n v="15036728.770000001"/>
    <n v="58401298"/>
    <n v="14351004"/>
    <n v="28617602"/>
    <n v="73784323"/>
    <n v="76837358"/>
    <n v="4627301"/>
    <n v="82420756"/>
    <n v="3449354"/>
    <n v="19662512"/>
    <n v="202943745"/>
    <n v="70462318"/>
    <n v="3449354"/>
    <n v="19662512"/>
    <n v="202943745"/>
    <n v="70462318"/>
    <n v="2703565"/>
    <n v="-8.4397301999999993E-2"/>
    <n v="139.66999999999999"/>
    <n v="19090646313"/>
    <n v="14664020352"/>
    <n v="387676152"/>
    <n v="396457511"/>
    <n v="998"/>
    <n v="1495357663800"/>
    <n v="6.4"/>
    <n v="0.6"/>
    <n v="1179.62222222222"/>
    <n v="921.33749999999998"/>
    <n v="835.91571428571399"/>
    <n v="1052.7552000000001"/>
    <n v="12.614014530114799"/>
    <n v="1.56999"/>
    <n v="35.719000000000001"/>
    <n v="-183.87"/>
    <n v="-36.18"/>
    <n v="7558.92"/>
    <n v="29556009"/>
    <n v="6482022.0300000003"/>
    <n v="7103717338"/>
    <n v="574045.92000000004"/>
    <n v="28242"/>
    <n v="16000000000000"/>
    <n v="3515634684"/>
    <n v="3033013869"/>
    <n v="932.00731919999998"/>
    <n v="1460268"/>
    <n v="73008"/>
    <n v="4185"/>
    <n v="3726"/>
    <n v="35613"/>
    <n v="0"/>
    <n v="5238"/>
    <n v="4104"/>
    <n v="78624"/>
    <n v="2474091"/>
    <n v="14289315.140000001"/>
    <n v="22383"/>
    <n v="0"/>
    <n v="13554"/>
    <n v="957555"/>
    <n v="285752637"/>
    <n v="191735829"/>
    <n v="0"/>
    <n v="119.88"/>
    <n v="-36944.1"/>
    <n v="182392.83"/>
    <n v="153203.94"/>
    <n v="-7540.83"/>
    <n v="-21648.06"/>
    <n v="2119.5"/>
    <n v="-10071.81"/>
    <n v="-7952.31"/>
    <n v="2.1006"/>
    <n v="0"/>
    <n v="30884592.329999998"/>
    <n v="8511268151"/>
    <n v="2174127.48"/>
    <n v="8544437571"/>
    <n v="0"/>
    <n v="15018588"/>
    <n v="24191676"/>
    <s v="67.5"/>
    <s v="0.5940000000000002"/>
    <n v="1.44292427999999E+16"/>
    <n v="5740064999999990"/>
    <n v="4.819510773E+16"/>
    <n v="7255305251100000"/>
    <n v="1.213021376361E+16"/>
    <n v="3145719526901990"/>
    <n v="5089090939146000"/>
    <n v="1.127020264074E+16"/>
    <n v="1.08E+16"/>
    <n v="1.00007999999999E+16"/>
    <n v="585993.69999999995"/>
  </r>
  <r>
    <x v="676"/>
    <s v="MA"/>
    <x v="2"/>
    <n v="3.8961999999999999"/>
    <n v="394810708.60000002"/>
    <n v="2704574.3600000003"/>
    <n v="579859838"/>
    <n v="80224837.310000002"/>
    <n v="36370022.780000001"/>
    <n v="15036728.770000001"/>
    <n v="58401298"/>
    <n v="14351004"/>
    <n v="28617602"/>
    <n v="73784323"/>
    <n v="76837358"/>
    <n v="4627301"/>
    <n v="82420756"/>
    <n v="3449354"/>
    <n v="19662512"/>
    <n v="202943745"/>
    <n v="70462318"/>
    <n v="3449354"/>
    <n v="19662512"/>
    <n v="202943745"/>
    <n v="70462318"/>
    <n v="2703565"/>
    <n v="-8.4397301999999993E-2"/>
    <n v="139.66999999999999"/>
    <n v="19090646313"/>
    <n v="14664020352"/>
    <n v="387676152"/>
    <n v="396457511"/>
    <n v="998"/>
    <n v="1495357663800"/>
    <n v="6.4"/>
    <n v="0.6"/>
    <n v="1179.62222222222"/>
    <n v="921.33749999999998"/>
    <n v="835.91571428571399"/>
    <n v="1052.7552000000001"/>
    <n v="12.614014530114799"/>
    <n v="1.56999"/>
    <n v="35.719000000000001"/>
    <n v="-183.87"/>
    <n v="-36.18"/>
    <n v="7558.92"/>
    <n v="29556009"/>
    <n v="6482022.0300000003"/>
    <n v="7103717338"/>
    <n v="574045.92000000004"/>
    <n v="28242"/>
    <n v="16000000000000"/>
    <n v="3515634684"/>
    <n v="3033013869"/>
    <n v="932.00731919999998"/>
    <n v="1460268"/>
    <n v="73008"/>
    <n v="4185"/>
    <n v="3726"/>
    <n v="35613"/>
    <n v="0"/>
    <n v="5238"/>
    <n v="4104"/>
    <n v="78624"/>
    <n v="2474091"/>
    <n v="989754912.60000002"/>
    <n v="22383"/>
    <n v="0"/>
    <n v="13554"/>
    <n v="957555"/>
    <n v="285752637"/>
    <n v="191735829"/>
    <n v="0"/>
    <n v="119.88"/>
    <n v="-36944.1"/>
    <n v="182392.83"/>
    <n v="153203.94"/>
    <n v="-7540.83"/>
    <n v="-21648.06"/>
    <n v="2119.5"/>
    <n v="-10071.81"/>
    <n v="-7952.31"/>
    <n v="2.1006"/>
    <n v="0"/>
    <n v="30884592.329999998"/>
    <n v="8511268151"/>
    <n v="2174127.48"/>
    <n v="8544437571"/>
    <n v="0"/>
    <n v="15018588"/>
    <n v="24191676"/>
    <s v="67.5"/>
    <s v="0.5940000000000002"/>
    <n v="1.44292427999999E+16"/>
    <n v="5740064999999990"/>
    <n v="4.819510773E+16"/>
    <n v="7255305251100000"/>
    <n v="1.213021376361E+16"/>
    <n v="3145719526901990"/>
    <n v="5089090939146000"/>
    <n v="1.127020264074E+16"/>
    <n v="1.08E+16"/>
    <n v="1.00007999999999E+16"/>
    <n v="41487053.640000001"/>
  </r>
  <r>
    <x v="677"/>
    <s v="MA"/>
    <x v="3"/>
    <n v="3.8961999999999999"/>
    <n v="394810708.60000002"/>
    <n v="2704574.3600000003"/>
    <n v="579859838"/>
    <n v="80224837.310000002"/>
    <n v="36370022.780000001"/>
    <n v="15036728.770000001"/>
    <n v="58401298"/>
    <n v="14351004"/>
    <n v="28617602"/>
    <n v="73784323"/>
    <n v="76837358"/>
    <n v="4627301"/>
    <n v="82420756"/>
    <n v="3449354"/>
    <n v="19662512"/>
    <n v="202943745"/>
    <n v="70462318"/>
    <n v="3449354"/>
    <n v="19662512"/>
    <n v="202943745"/>
    <n v="70462318"/>
    <n v="2703565"/>
    <n v="-8.4397301999999993E-2"/>
    <n v="139.66999999999999"/>
    <n v="19090646313"/>
    <n v="14664020352"/>
    <n v="387676152"/>
    <n v="396457511"/>
    <n v="998"/>
    <n v="1495357663800"/>
    <n v="6.4"/>
    <n v="0.6"/>
    <n v="1179.62222222222"/>
    <n v="921.33749999999998"/>
    <n v="835.91571428571399"/>
    <n v="1052.7552000000001"/>
    <n v="12.614014530114799"/>
    <n v="1.56999"/>
    <n v="35.719000000000001"/>
    <n v="-183.87"/>
    <n v="-36.18"/>
    <n v="7558.92"/>
    <n v="29556009"/>
    <n v="6482022.0300000003"/>
    <n v="7103717338"/>
    <n v="574045.92000000004"/>
    <n v="28242"/>
    <n v="16000000000000"/>
    <n v="3515634684"/>
    <n v="3033013869"/>
    <n v="932.00731919999998"/>
    <n v="1460268"/>
    <n v="73008"/>
    <n v="4185"/>
    <n v="3726"/>
    <n v="35613"/>
    <n v="0"/>
    <n v="5238"/>
    <n v="4104"/>
    <n v="78624"/>
    <n v="2474091"/>
    <n v="1104818475"/>
    <n v="22383"/>
    <n v="0"/>
    <n v="13554"/>
    <n v="957555"/>
    <n v="285752637"/>
    <n v="191735829"/>
    <n v="0"/>
    <n v="119.88"/>
    <n v="-36944.1"/>
    <n v="182392.83"/>
    <n v="153203.94"/>
    <n v="-7540.83"/>
    <n v="-21648.06"/>
    <n v="2119.5"/>
    <n v="-10071.81"/>
    <n v="-7952.31"/>
    <n v="2.1006"/>
    <n v="0"/>
    <n v="30884592.329999998"/>
    <n v="8511268151"/>
    <n v="2174127.48"/>
    <n v="8544437571"/>
    <n v="0"/>
    <n v="15018588"/>
    <n v="24191676"/>
    <s v="67.5"/>
    <s v="0.5940000000000002"/>
    <n v="1.44292427999999E+16"/>
    <n v="5740064999999990"/>
    <n v="4.819510773E+16"/>
    <n v="7255305251100000"/>
    <n v="1.213021376361E+16"/>
    <n v="3145719526901990"/>
    <n v="5089090939146000"/>
    <n v="1.127020264074E+16"/>
    <n v="1.08E+16"/>
    <n v="1.00007999999999E+16"/>
    <n v="47718530.479999997"/>
  </r>
  <r>
    <x v="678"/>
    <s v="MA"/>
    <x v="4"/>
    <n v="3.8961999999999999"/>
    <n v="394810708.60000002"/>
    <n v="2704574.3600000003"/>
    <n v="579859838"/>
    <n v="80224837.310000002"/>
    <n v="36370022.780000001"/>
    <n v="15036728.770000001"/>
    <n v="58401298"/>
    <n v="14351004"/>
    <n v="28617602"/>
    <n v="73784323"/>
    <n v="76837358"/>
    <n v="4627301"/>
    <n v="82420756"/>
    <n v="3449354"/>
    <n v="19662512"/>
    <n v="202943745"/>
    <n v="70462318"/>
    <n v="3449354"/>
    <n v="19662512"/>
    <n v="202943745"/>
    <n v="70462318"/>
    <n v="2703565"/>
    <n v="-8.4397301999999993E-2"/>
    <n v="139.66999999999999"/>
    <n v="19090646313"/>
    <n v="14664020352"/>
    <n v="387676152"/>
    <n v="396457511"/>
    <n v="998"/>
    <n v="1495357663800"/>
    <n v="6.4"/>
    <n v="0.6"/>
    <n v="1179.62222222222"/>
    <n v="921.33749999999998"/>
    <n v="835.91571428571399"/>
    <n v="1052.7552000000001"/>
    <n v="12.614014530114799"/>
    <n v="1.56999"/>
    <n v="35.719000000000001"/>
    <n v="-183.87"/>
    <n v="-36.18"/>
    <n v="7558.92"/>
    <n v="29556009"/>
    <n v="6482022.0300000003"/>
    <n v="7103717338"/>
    <n v="574045.92000000004"/>
    <n v="28242"/>
    <n v="16000000000000"/>
    <n v="3515634684"/>
    <n v="3033013869"/>
    <n v="932.00731919999998"/>
    <n v="1460268"/>
    <n v="73008"/>
    <n v="4185"/>
    <n v="3726"/>
    <n v="35613"/>
    <n v="0"/>
    <n v="5238"/>
    <n v="4104"/>
    <n v="78624"/>
    <n v="2474091"/>
    <n v="14663053.57"/>
    <n v="22383"/>
    <n v="0"/>
    <n v="13554"/>
    <n v="957555"/>
    <n v="285752637"/>
    <n v="191735829"/>
    <n v="0"/>
    <n v="119.88"/>
    <n v="-36944.1"/>
    <n v="182392.83"/>
    <n v="153203.94"/>
    <n v="-7540.83"/>
    <n v="-21648.06"/>
    <n v="2119.5"/>
    <n v="-10071.81"/>
    <n v="-7952.31"/>
    <n v="2.1006"/>
    <n v="0"/>
    <n v="30884592.329999998"/>
    <n v="8511268151"/>
    <n v="2174127.48"/>
    <n v="8544437571"/>
    <n v="0"/>
    <n v="15018588"/>
    <n v="24191676"/>
    <s v="67.5"/>
    <s v="0.5940000000000002"/>
    <n v="1.44292427999999E+16"/>
    <n v="5740064999999990"/>
    <n v="4.819510773E+16"/>
    <n v="7255305251100000"/>
    <n v="1.213021376361E+16"/>
    <n v="3145719526901990"/>
    <n v="5089090939146000"/>
    <n v="1.127020264074E+16"/>
    <n v="1.08E+16"/>
    <n v="1.00007999999999E+16"/>
    <n v="14001272.279999999"/>
  </r>
  <r>
    <x v="679"/>
    <s v="MA"/>
    <x v="5"/>
    <n v="3.8961999999999999"/>
    <n v="394810708.60000002"/>
    <n v="2704574.3600000003"/>
    <n v="579859838"/>
    <n v="80224837.310000002"/>
    <n v="36370022.780000001"/>
    <n v="15036728.770000001"/>
    <n v="58401298"/>
    <n v="14351004"/>
    <n v="28617602"/>
    <n v="73784323"/>
    <n v="76837358"/>
    <n v="4627301"/>
    <n v="82420756"/>
    <n v="3449354"/>
    <n v="19662512"/>
    <n v="202943745"/>
    <n v="70462318"/>
    <n v="3449354"/>
    <n v="19662512"/>
    <n v="202943745"/>
    <n v="70462318"/>
    <n v="2703565"/>
    <n v="-8.4397301999999993E-2"/>
    <n v="139.66999999999999"/>
    <n v="19090646313"/>
    <n v="14664020352"/>
    <n v="387676152"/>
    <n v="396457511"/>
    <n v="998"/>
    <n v="1495357663800"/>
    <n v="6.4"/>
    <n v="0.6"/>
    <n v="1179.62222222222"/>
    <n v="921.33749999999998"/>
    <n v="835.91571428571399"/>
    <n v="1052.7552000000001"/>
    <n v="12.614014530114799"/>
    <n v="1.56999"/>
    <n v="35.719000000000001"/>
    <n v="-183.87"/>
    <n v="-36.18"/>
    <n v="7558.92"/>
    <n v="29556009"/>
    <n v="6482022.0300000003"/>
    <n v="7103717338"/>
    <n v="574045.92000000004"/>
    <n v="28242"/>
    <n v="16000000000000"/>
    <n v="3515634684"/>
    <n v="3033013869"/>
    <n v="932.00731919999998"/>
    <n v="1460268"/>
    <n v="73008"/>
    <n v="4185"/>
    <n v="3726"/>
    <n v="35613"/>
    <n v="0"/>
    <n v="5238"/>
    <n v="4104"/>
    <n v="78624"/>
    <n v="2474091"/>
    <n v="216383911.09999999"/>
    <n v="22383"/>
    <n v="0"/>
    <n v="13554"/>
    <n v="957555"/>
    <n v="285752637"/>
    <n v="191735829"/>
    <n v="0"/>
    <n v="119.88"/>
    <n v="-36944.1"/>
    <n v="182392.83"/>
    <n v="153203.94"/>
    <n v="-7540.83"/>
    <n v="-21648.06"/>
    <n v="2119.5"/>
    <n v="-10071.81"/>
    <n v="-7952.31"/>
    <n v="2.1006"/>
    <n v="0"/>
    <n v="30884592.329999998"/>
    <n v="8511268151"/>
    <n v="2174127.48"/>
    <n v="8544437571"/>
    <n v="0"/>
    <n v="15018588"/>
    <n v="24191676"/>
    <s v="67.5"/>
    <s v="0.5940000000000002"/>
    <n v="1.44292427999999E+16"/>
    <n v="5740064999999990"/>
    <n v="4.819510773E+16"/>
    <n v="7255305251100000"/>
    <n v="1.213021376361E+16"/>
    <n v="3145719526901990"/>
    <n v="5089090939146000"/>
    <n v="1.127020264074E+16"/>
    <n v="1.08E+16"/>
    <n v="1.00007999999999E+16"/>
    <n v="14042677.869999999"/>
  </r>
  <r>
    <x v="680"/>
    <s v="MA"/>
    <x v="6"/>
    <n v="3.8961999999999999"/>
    <n v="394810708.60000002"/>
    <n v="2704574.3600000003"/>
    <n v="579859838"/>
    <n v="80224837.310000002"/>
    <n v="36370022.780000001"/>
    <n v="15036728.770000001"/>
    <n v="58401298"/>
    <n v="14351004"/>
    <n v="28617602"/>
    <n v="73784323"/>
    <n v="76837358"/>
    <n v="4627301"/>
    <n v="82420756"/>
    <n v="3449354"/>
    <n v="19662512"/>
    <n v="202943745"/>
    <n v="70462318"/>
    <n v="3449354"/>
    <n v="19662512"/>
    <n v="202943745"/>
    <n v="70462318"/>
    <n v="2703565"/>
    <n v="-8.4397301999999993E-2"/>
    <n v="139.66999999999999"/>
    <n v="19090646313"/>
    <n v="14664020352"/>
    <n v="387676152"/>
    <n v="396457511"/>
    <n v="998"/>
    <n v="1495357663800"/>
    <n v="6.4"/>
    <n v="0.6"/>
    <n v="1179.62222222222"/>
    <n v="921.33749999999998"/>
    <n v="835.91571428571399"/>
    <n v="1052.7552000000001"/>
    <n v="12.614014530114799"/>
    <n v="1.56999"/>
    <n v="35.719000000000001"/>
    <n v="-183.87"/>
    <n v="-36.18"/>
    <n v="7558.92"/>
    <n v="29556009"/>
    <n v="6482022.0300000003"/>
    <n v="7103717338"/>
    <n v="574045.92000000004"/>
    <n v="28242"/>
    <n v="16000000000000"/>
    <n v="3515634684"/>
    <n v="3033013869"/>
    <n v="932.00731919999998"/>
    <n v="1460268"/>
    <n v="73008"/>
    <n v="4185"/>
    <n v="3726"/>
    <n v="35613"/>
    <n v="0"/>
    <n v="5238"/>
    <n v="4104"/>
    <n v="78624"/>
    <n v="2474091"/>
    <n v="23631070.399999999"/>
    <n v="22383"/>
    <n v="0"/>
    <n v="13554"/>
    <n v="957555"/>
    <n v="285752637"/>
    <n v="191735829"/>
    <n v="0"/>
    <n v="119.88"/>
    <n v="-36944.1"/>
    <n v="182392.83"/>
    <n v="153203.94"/>
    <n v="-7540.83"/>
    <n v="-21648.06"/>
    <n v="2119.5"/>
    <n v="-10071.81"/>
    <n v="-7952.31"/>
    <n v="2.1006"/>
    <n v="0"/>
    <n v="30884592.329999998"/>
    <n v="8511268151"/>
    <n v="2174127.48"/>
    <n v="8544437571"/>
    <n v="0"/>
    <n v="15018588"/>
    <n v="24191676"/>
    <s v="67.5"/>
    <s v="0.5940000000000002"/>
    <n v="1.44292427999999E+16"/>
    <n v="5740064999999990"/>
    <n v="4.819510773E+16"/>
    <n v="7255305251100000"/>
    <n v="1.213021376361E+16"/>
    <n v="3145719526901990"/>
    <n v="5089090939146000"/>
    <n v="1.127020264074E+16"/>
    <n v="1.08E+16"/>
    <n v="1.00007999999999E+16"/>
    <n v="2531137.7000000002"/>
  </r>
  <r>
    <x v="681"/>
    <s v="MA"/>
    <x v="0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24661064.949999999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5450.29"/>
  </r>
  <r>
    <x v="682"/>
    <s v="MA"/>
    <x v="1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14912135.710000001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756046"/>
  </r>
  <r>
    <x v="683"/>
    <s v="MA"/>
    <x v="2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1032894819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53397301.32"/>
  </r>
  <r>
    <x v="684"/>
    <s v="MA"/>
    <x v="3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1152973595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46196154.82"/>
  </r>
  <r>
    <x v="685"/>
    <s v="MA"/>
    <x v="4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15302164.07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14743032.210000001"/>
  </r>
  <r>
    <x v="686"/>
    <s v="MA"/>
    <x v="5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225815318.40000001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8384913.9400000004"/>
  </r>
  <r>
    <x v="687"/>
    <s v="MA"/>
    <x v="6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24661064.949999999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2531137.7000000002"/>
  </r>
  <r>
    <x v="687"/>
    <s v="MA"/>
    <x v="6"/>
    <n v="4.0015000000000001"/>
    <n v="423099296.35999995"/>
    <n v="7409375.4100000001"/>
    <n v="610812533"/>
    <n v="92516255.699999973"/>
    <n v="26190911.540000003"/>
    <n v="15704200.930000002"/>
    <n v="44608590"/>
    <n v="18050259"/>
    <n v="29246540"/>
    <n v="87376166"/>
    <n v="95978061"/>
    <n v="6918824"/>
    <n v="89153671"/>
    <n v="2950227"/>
    <n v="19799202"/>
    <n v="183273136"/>
    <n v="70745476"/>
    <n v="2950227"/>
    <n v="19799202"/>
    <n v="183273136"/>
    <n v="70745476"/>
    <n v="7320971"/>
    <n v="7.8386852600000001E-2"/>
    <n v="139.38"/>
    <n v="20500498556"/>
    <n v="16130590785"/>
    <n v="397648509"/>
    <n v="391949146"/>
    <n v="998"/>
    <n v="1545227243000"/>
    <n v="6.4"/>
    <n v="0.15"/>
    <n v="1180.0061111111099"/>
    <n v="922.90549999999996"/>
    <n v="839.50904761904701"/>
    <n v="1050.3172"/>
    <n v="12.395003130051199"/>
    <n v="1.1299999999999999"/>
    <n v="24.15"/>
    <n v="-182.52"/>
    <n v="-37.799999999999997"/>
    <n v="7468.2"/>
    <n v="29556009"/>
    <n v="3918102.84"/>
    <n v="6280765398"/>
    <n v="250579.71"/>
    <n v="33372"/>
    <n v="16300000000000"/>
    <n v="3458035071"/>
    <n v="3354476058"/>
    <n v="932.00731919999998"/>
    <n v="2586276"/>
    <n v="105354"/>
    <n v="79218"/>
    <n v="11043"/>
    <n v="194373"/>
    <n v="0"/>
    <n v="62559"/>
    <n v="29133"/>
    <n v="118422"/>
    <n v="32173632"/>
    <n v="0"/>
    <n v="113940"/>
    <n v="1161"/>
    <n v="20871"/>
    <n v="1734372"/>
    <n v="64285893"/>
    <n v="2041146"/>
    <n v="0"/>
    <n v="122.85"/>
    <n v="-776.52"/>
    <n v="196603.74"/>
    <n v="166668.03"/>
    <n v="-10001.879999999999"/>
    <n v="-19933.830000000002"/>
    <n v="2056.3200000000002"/>
    <n v="12184.02"/>
    <n v="14240.61"/>
    <n v="2.1006"/>
    <n v="1620"/>
    <n v="57425868"/>
    <n v="8250625890"/>
    <n v="1879186.5"/>
    <n v="8310295274"/>
    <n v="0"/>
    <n v="15656193"/>
    <n v="23877315"/>
    <s v="67.5"/>
    <s v="0.5940000000000002"/>
    <n v="1.44292427999999E+16"/>
    <n v="5853249000000000"/>
    <n v="4914544184999990"/>
    <n v="7398368814600000"/>
    <n v="1.236940309431E+16"/>
    <n v="3.20774832234E+16"/>
    <n v="5.189440057416E+16"/>
    <n v="1.149243386247E+16"/>
    <n v="1.08E+16"/>
    <n v="1.00007999999999E+16"/>
    <n v="2531137.7000000002"/>
  </r>
  <r>
    <x v="688"/>
    <s v="MA"/>
    <x v="0"/>
    <n v="3.8588"/>
    <n v="323682756.5399999"/>
    <n v="5271687.82"/>
    <n v="654400245"/>
    <n v="91506002.920000002"/>
    <n v="163967520.73000005"/>
    <n v="14853650.329999998"/>
    <n v="29087657"/>
    <n v="17707783"/>
    <n v="36005868"/>
    <n v="82086213"/>
    <n v="95920697"/>
    <n v="4956022"/>
    <n v="95016397"/>
    <n v="3611199"/>
    <n v="18788888"/>
    <n v="219363639"/>
    <n v="75720592"/>
    <n v="3611199"/>
    <n v="18788888"/>
    <n v="219363639"/>
    <n v="75720592"/>
    <n v="5222947"/>
    <n v="-0.31870357869999999"/>
    <n v="135.1"/>
    <n v="18306721692"/>
    <n v="13944367799"/>
    <n v="284890204"/>
    <n v="212651729"/>
    <n v="998"/>
    <n v="1497569409600"/>
    <n v="6.4"/>
    <n v="0.01"/>
    <n v="1198.7105555555499"/>
    <n v="923.58749999999998"/>
    <n v="837.88476190476194"/>
    <n v="1058.4380000000001"/>
    <n v="12.1405244004852"/>
    <n v="1.01"/>
    <n v="27.09"/>
    <n v="-171.45"/>
    <n v="-37.26"/>
    <n v="6599.34"/>
    <n v="29556009"/>
    <n v="4204242.09"/>
    <n v="19453394449"/>
    <n v="210126.96"/>
    <n v="24435"/>
    <n v="16200000000000"/>
    <n v="3527520759"/>
    <n v="2832328539"/>
    <n v="932.00731919999998"/>
    <n v="2646405"/>
    <n v="130518"/>
    <n v="11772"/>
    <n v="7992"/>
    <n v="291843"/>
    <n v="13959"/>
    <n v="9585"/>
    <n v="14310"/>
    <n v="30240"/>
    <n v="18608130"/>
    <n v="30869553.09"/>
    <n v="42930"/>
    <n v="54"/>
    <n v="29916"/>
    <n v="2225124"/>
    <n v="257851080"/>
    <n v="413272692"/>
    <n v="0"/>
    <n v="120.69"/>
    <n v="-776.52"/>
    <n v="196603.74"/>
    <n v="166668.03"/>
    <n v="-10001.879999999999"/>
    <n v="-19933.830000000002"/>
    <n v="2056.3200000000002"/>
    <n v="12184.02"/>
    <n v="14240.61"/>
    <n v="2.1006"/>
    <n v="5670"/>
    <n v="93112455.959999993"/>
    <n v="9438806601"/>
    <n v="1118737.98"/>
    <n v="9533124916"/>
    <n v="0"/>
    <n v="16491951"/>
    <n v="30324294"/>
    <s v="67.5"/>
    <s v="0.5940000000000002"/>
    <n v="1.44292427999999E+16"/>
    <n v="5792013000000000"/>
    <n v="4.8631363739999904E+16"/>
    <s v="7320979348.83"/>
    <n v="1.22400149112E+16"/>
    <n v="3174194178801000"/>
    <n v="5135156741177990"/>
    <n v="1.13722190773199E+16"/>
    <n v="1.08E+16"/>
    <n v="1.00007999999999E+16"/>
    <n v="4550.8999999999996"/>
  </r>
  <r>
    <x v="689"/>
    <s v="MA"/>
    <x v="1"/>
    <n v="3.8588"/>
    <n v="323682756.5399999"/>
    <n v="5271687.82"/>
    <n v="654400245"/>
    <n v="91506002.920000002"/>
    <n v="163967520.73000005"/>
    <n v="14853650.329999998"/>
    <n v="29087657"/>
    <n v="17707783"/>
    <n v="36005868"/>
    <n v="82086213"/>
    <n v="95920697"/>
    <n v="4956022"/>
    <n v="95016397"/>
    <n v="3611199"/>
    <n v="18788888"/>
    <n v="219363639"/>
    <n v="75720592"/>
    <n v="3611199"/>
    <n v="18788888"/>
    <n v="219363639"/>
    <n v="75720592"/>
    <n v="5222947"/>
    <n v="-0.31870357869999999"/>
    <n v="135.1"/>
    <n v="18306721692"/>
    <n v="13944367799"/>
    <n v="284890204"/>
    <n v="212651729"/>
    <n v="998"/>
    <n v="1497569409600"/>
    <n v="6.4"/>
    <n v="0.01"/>
    <n v="1198.7105555555499"/>
    <n v="923.58749999999998"/>
    <n v="837.88476190476194"/>
    <n v="1058.4380000000001"/>
    <n v="12.1405244004852"/>
    <n v="1.01"/>
    <n v="27.09"/>
    <n v="-171.45"/>
    <n v="-37.26"/>
    <n v="6599.34"/>
    <n v="29556009"/>
    <n v="4204242.09"/>
    <n v="19453394449"/>
    <n v="210126.96"/>
    <n v="24435"/>
    <n v="16200000000000"/>
    <n v="3527520759"/>
    <n v="2832328539"/>
    <n v="932.00731919999998"/>
    <n v="2646405"/>
    <n v="130518"/>
    <n v="11772"/>
    <n v="7992"/>
    <n v="291843"/>
    <n v="13959"/>
    <n v="9585"/>
    <n v="14310"/>
    <n v="30240"/>
    <n v="18608130"/>
    <n v="18666305.199999999"/>
    <n v="42930"/>
    <n v="54"/>
    <n v="29916"/>
    <n v="2225124"/>
    <n v="257851080"/>
    <n v="413272692"/>
    <n v="0"/>
    <n v="120.69"/>
    <n v="-776.52"/>
    <n v="196603.74"/>
    <n v="166668.03"/>
    <n v="-10001.879999999999"/>
    <n v="-19933.830000000002"/>
    <n v="2056.3200000000002"/>
    <n v="12184.02"/>
    <n v="14240.61"/>
    <n v="2.1006"/>
    <n v="5670"/>
    <n v="93112455.959999993"/>
    <n v="9438806601"/>
    <n v="1118737.98"/>
    <n v="9533124916"/>
    <n v="0"/>
    <n v="16491951"/>
    <n v="30324294"/>
    <s v="67.5"/>
    <s v="0.5940000000000002"/>
    <n v="1.44292427999999E+16"/>
    <n v="5792013000000000"/>
    <n v="4.8631363739999904E+16"/>
    <s v="7320979348.83"/>
    <n v="1.22400149112E+16"/>
    <n v="3174194178801000"/>
    <n v="5135156741177990"/>
    <n v="1.13722190773199E+16"/>
    <n v="1.08E+16"/>
    <n v="1.00007999999999E+16"/>
    <n v="765428.1"/>
  </r>
  <r>
    <x v="690"/>
    <s v="MA"/>
    <x v="2"/>
    <n v="3.8588"/>
    <n v="323682756.5399999"/>
    <n v="5271687.82"/>
    <n v="654400245"/>
    <n v="91506002.920000002"/>
    <n v="163967520.73000005"/>
    <n v="14853650.329999998"/>
    <n v="29087657"/>
    <n v="17707783"/>
    <n v="36005868"/>
    <n v="82086213"/>
    <n v="95920697"/>
    <n v="4956022"/>
    <n v="95016397"/>
    <n v="3611199"/>
    <n v="18788888"/>
    <n v="219363639"/>
    <n v="75720592"/>
    <n v="3611199"/>
    <n v="18788888"/>
    <n v="219363639"/>
    <n v="75720592"/>
    <n v="5222947"/>
    <n v="-0.31870357869999999"/>
    <n v="135.1"/>
    <n v="18306721692"/>
    <n v="13944367799"/>
    <n v="284890204"/>
    <n v="212651729"/>
    <n v="998"/>
    <n v="1497569409600"/>
    <n v="6.4"/>
    <n v="0.01"/>
    <n v="1198.7105555555499"/>
    <n v="923.58749999999998"/>
    <n v="837.88476190476194"/>
    <n v="1058.4380000000001"/>
    <n v="12.1405244004852"/>
    <n v="1.01"/>
    <n v="27.09"/>
    <n v="-171.45"/>
    <n v="-37.26"/>
    <n v="6599.34"/>
    <n v="29556009"/>
    <n v="4204242.09"/>
    <n v="19453394449"/>
    <n v="210126.96"/>
    <n v="24435"/>
    <n v="16200000000000"/>
    <n v="3527520759"/>
    <n v="2832328539"/>
    <n v="932.00731919999998"/>
    <n v="2646405"/>
    <n v="130518"/>
    <n v="11772"/>
    <n v="7992"/>
    <n v="291843"/>
    <n v="13959"/>
    <n v="9585"/>
    <n v="14310"/>
    <n v="30240"/>
    <n v="18608130"/>
    <n v="1292928814"/>
    <n v="42930"/>
    <n v="54"/>
    <n v="29916"/>
    <n v="2225124"/>
    <n v="257851080"/>
    <n v="413272692"/>
    <n v="0"/>
    <n v="120.69"/>
    <n v="-776.52"/>
    <n v="196603.74"/>
    <n v="166668.03"/>
    <n v="-10001.879999999999"/>
    <n v="-19933.830000000002"/>
    <n v="2056.3200000000002"/>
    <n v="12184.02"/>
    <n v="14240.61"/>
    <n v="2.1006"/>
    <n v="5670"/>
    <n v="93112455.959999993"/>
    <n v="9438806601"/>
    <n v="1118737.98"/>
    <n v="9533124916"/>
    <n v="0"/>
    <n v="16491951"/>
    <n v="30324294"/>
    <s v="67.5"/>
    <s v="0.5940000000000002"/>
    <n v="1.44292427999999E+16"/>
    <n v="5792013000000000"/>
    <n v="4.8631363739999904E+16"/>
    <s v="7320979348.83"/>
    <n v="1.22400149112E+16"/>
    <n v="3174194178801000"/>
    <n v="5135156741177990"/>
    <n v="1.13722190773199E+16"/>
    <n v="1.08E+16"/>
    <n v="1.00007999999999E+16"/>
    <n v="41944120"/>
  </r>
  <r>
    <x v="691"/>
    <s v="MA"/>
    <x v="3"/>
    <n v="3.8588"/>
    <n v="323682756.5399999"/>
    <n v="5271687.82"/>
    <n v="654400245"/>
    <n v="91506002.920000002"/>
    <n v="163967520.73000005"/>
    <n v="14853650.329999998"/>
    <n v="29087657"/>
    <n v="17707783"/>
    <n v="36005868"/>
    <n v="82086213"/>
    <n v="95920697"/>
    <n v="4956022"/>
    <n v="95016397"/>
    <n v="3611199"/>
    <n v="18788888"/>
    <n v="219363639"/>
    <n v="75720592"/>
    <n v="3611199"/>
    <n v="18788888"/>
    <n v="219363639"/>
    <n v="75720592"/>
    <n v="5222947"/>
    <n v="-0.31870357869999999"/>
    <n v="135.1"/>
    <n v="18306721692"/>
    <n v="13944367799"/>
    <n v="284890204"/>
    <n v="212651729"/>
    <n v="998"/>
    <n v="1497569409600"/>
    <n v="6.4"/>
    <n v="0.01"/>
    <n v="1198.7105555555499"/>
    <n v="923.58749999999998"/>
    <n v="837.88476190476194"/>
    <n v="1058.4380000000001"/>
    <n v="12.1405244004852"/>
    <n v="1.01"/>
    <n v="27.09"/>
    <n v="-171.45"/>
    <n v="-37.26"/>
    <n v="6599.34"/>
    <n v="29556009"/>
    <n v="4204242.09"/>
    <n v="19453394449"/>
    <n v="210126.96"/>
    <n v="24435"/>
    <n v="16200000000000"/>
    <n v="3527520759"/>
    <n v="2832328539"/>
    <n v="932.00731919999998"/>
    <n v="2646405"/>
    <n v="130518"/>
    <n v="11772"/>
    <n v="7992"/>
    <n v="291843"/>
    <n v="13959"/>
    <n v="9585"/>
    <n v="14310"/>
    <n v="30240"/>
    <n v="18608130"/>
    <n v="1443237738"/>
    <n v="42930"/>
    <n v="54"/>
    <n v="29916"/>
    <n v="2225124"/>
    <n v="257851080"/>
    <n v="413272692"/>
    <n v="0"/>
    <n v="120.69"/>
    <n v="-776.52"/>
    <n v="196603.74"/>
    <n v="166668.03"/>
    <n v="-10001.879999999999"/>
    <n v="-19933.830000000002"/>
    <n v="2056.3200000000002"/>
    <n v="12184.02"/>
    <n v="14240.61"/>
    <n v="2.1006"/>
    <n v="5670"/>
    <n v="93112455.959999993"/>
    <n v="9438806601"/>
    <n v="1118737.98"/>
    <n v="9533124916"/>
    <n v="0"/>
    <n v="16491951"/>
    <n v="30324294"/>
    <s v="67.5"/>
    <s v="0.5940000000000002"/>
    <n v="1.44292427999999E+16"/>
    <n v="5792013000000000"/>
    <n v="4.8631363739999904E+16"/>
    <s v="7320979348.83"/>
    <n v="1.22400149112E+16"/>
    <n v="3174194178801000"/>
    <n v="5135156741177990"/>
    <n v="1.13722190773199E+16"/>
    <n v="1.08E+16"/>
    <n v="1.00007999999999E+16"/>
    <n v="51543844.049999997"/>
  </r>
  <r>
    <x v="692"/>
    <s v="MA"/>
    <x v="4"/>
    <n v="3.8588"/>
    <n v="323682756.5399999"/>
    <n v="5271687.82"/>
    <n v="654400245"/>
    <n v="91506002.920000002"/>
    <n v="163967520.73000005"/>
    <n v="14853650.329999998"/>
    <n v="29087657"/>
    <n v="17707783"/>
    <n v="36005868"/>
    <n v="82086213"/>
    <n v="95920697"/>
    <n v="4956022"/>
    <n v="95016397"/>
    <n v="3611199"/>
    <n v="18788888"/>
    <n v="219363639"/>
    <n v="75720592"/>
    <n v="3611199"/>
    <n v="18788888"/>
    <n v="219363639"/>
    <n v="75720592"/>
    <n v="5222947"/>
    <n v="-0.31870357869999999"/>
    <n v="135.1"/>
    <n v="18306721692"/>
    <n v="13944367799"/>
    <n v="284890204"/>
    <n v="212651729"/>
    <n v="998"/>
    <n v="1497569409600"/>
    <n v="6.4"/>
    <n v="0.01"/>
    <n v="1198.7105555555499"/>
    <n v="923.58749999999998"/>
    <n v="837.88476190476194"/>
    <n v="1058.4380000000001"/>
    <n v="12.1405244004852"/>
    <n v="1.01"/>
    <n v="27.09"/>
    <n v="-171.45"/>
    <n v="-37.26"/>
    <n v="6599.34"/>
    <n v="29556009"/>
    <n v="4204242.09"/>
    <n v="19453394449"/>
    <n v="210126.96"/>
    <n v="24435"/>
    <n v="16200000000000"/>
    <n v="3527520759"/>
    <n v="2832328539"/>
    <n v="932.00731919999998"/>
    <n v="2646405"/>
    <n v="130518"/>
    <n v="11772"/>
    <n v="7992"/>
    <n v="291843"/>
    <n v="13959"/>
    <n v="9585"/>
    <n v="14310"/>
    <n v="30240"/>
    <n v="18608130"/>
    <n v="19154524.23"/>
    <n v="42930"/>
    <n v="54"/>
    <n v="29916"/>
    <n v="2225124"/>
    <n v="257851080"/>
    <n v="413272692"/>
    <n v="0"/>
    <n v="120.69"/>
    <n v="-776.52"/>
    <n v="196603.74"/>
    <n v="166668.03"/>
    <n v="-10001.879999999999"/>
    <n v="-19933.830000000002"/>
    <n v="2056.3200000000002"/>
    <n v="12184.02"/>
    <n v="14240.61"/>
    <n v="2.1006"/>
    <n v="5670"/>
    <n v="93112455.959999993"/>
    <n v="9438806601"/>
    <n v="1118737.98"/>
    <n v="9533124916"/>
    <n v="0"/>
    <n v="16491951"/>
    <n v="30324294"/>
    <s v="67.5"/>
    <s v="0.5940000000000002"/>
    <n v="1.44292427999999E+16"/>
    <n v="5792013000000000"/>
    <n v="4.8631363739999904E+16"/>
    <s v="7320979348.83"/>
    <n v="1.22400149112E+16"/>
    <n v="3174194178801000"/>
    <n v="5135156741177990"/>
    <n v="1.13722190773199E+16"/>
    <n v="1.08E+16"/>
    <n v="1.00007999999999E+16"/>
    <n v="15461258.4"/>
  </r>
  <r>
    <x v="693"/>
    <s v="MA"/>
    <x v="5"/>
    <n v="3.8588"/>
    <n v="323682756.5399999"/>
    <n v="5271687.82"/>
    <n v="654400245"/>
    <n v="91506002.920000002"/>
    <n v="163967520.73000005"/>
    <n v="14853650.329999998"/>
    <n v="29087657"/>
    <n v="17707783"/>
    <n v="36005868"/>
    <n v="82086213"/>
    <n v="95920697"/>
    <n v="4956022"/>
    <n v="95016397"/>
    <n v="3611199"/>
    <n v="18788888"/>
    <n v="219363639"/>
    <n v="75720592"/>
    <n v="3611199"/>
    <n v="18788888"/>
    <n v="219363639"/>
    <n v="75720592"/>
    <n v="5222947"/>
    <n v="-0.31870357869999999"/>
    <n v="135.1"/>
    <n v="18306721692"/>
    <n v="13944367799"/>
    <n v="284890204"/>
    <n v="212651729"/>
    <n v="998"/>
    <n v="1497569409600"/>
    <n v="6.4"/>
    <n v="0.01"/>
    <n v="1198.7105555555499"/>
    <n v="923.58749999999998"/>
    <n v="837.88476190476194"/>
    <n v="1058.4380000000001"/>
    <n v="12.1405244004852"/>
    <n v="1.01"/>
    <n v="27.09"/>
    <n v="-171.45"/>
    <n v="-37.26"/>
    <n v="6599.34"/>
    <n v="29556009"/>
    <n v="4204242.09"/>
    <n v="19453394449"/>
    <n v="210126.96"/>
    <n v="24435"/>
    <n v="16200000000000"/>
    <n v="3527520759"/>
    <n v="2832328539"/>
    <n v="932.00731919999998"/>
    <n v="2646405"/>
    <n v="130518"/>
    <n v="11772"/>
    <n v="7992"/>
    <n v="291843"/>
    <n v="13959"/>
    <n v="9585"/>
    <n v="14310"/>
    <n v="30240"/>
    <n v="18608130"/>
    <n v="282664920.39999998"/>
    <n v="42930"/>
    <n v="54"/>
    <n v="29916"/>
    <n v="2225124"/>
    <n v="257851080"/>
    <n v="413272692"/>
    <n v="0"/>
    <n v="120.69"/>
    <n v="-776.52"/>
    <n v="196603.74"/>
    <n v="166668.03"/>
    <n v="-10001.879999999999"/>
    <n v="-19933.830000000002"/>
    <n v="2056.3200000000002"/>
    <n v="12184.02"/>
    <n v="14240.61"/>
    <n v="2.1006"/>
    <n v="5670"/>
    <n v="93112455.959999993"/>
    <n v="9438806601"/>
    <n v="1118737.98"/>
    <n v="9533124916"/>
    <n v="0"/>
    <n v="16491951"/>
    <n v="30324294"/>
    <s v="67.5"/>
    <s v="0.5940000000000002"/>
    <n v="1.44292427999999E+16"/>
    <n v="5792013000000000"/>
    <n v="4.8631363739999904E+16"/>
    <s v="7320979348.83"/>
    <n v="1.22400149112E+16"/>
    <n v="3174194178801000"/>
    <n v="5135156741177990"/>
    <n v="1.13722190773199E+16"/>
    <n v="1.08E+16"/>
    <n v="1.00007999999999E+16"/>
    <n v="6972103.0700000003"/>
  </r>
  <r>
    <x v="694"/>
    <s v="MA"/>
    <x v="6"/>
    <n v="3.8588"/>
    <n v="323682756.5399999"/>
    <n v="5271687.82"/>
    <n v="654400245"/>
    <n v="91506002.920000002"/>
    <n v="163967520.73000005"/>
    <n v="14853650.329999998"/>
    <n v="29087657"/>
    <n v="17707783"/>
    <n v="36005868"/>
    <n v="82086213"/>
    <n v="95920697"/>
    <n v="4956022"/>
    <n v="95016397"/>
    <n v="3611199"/>
    <n v="18788888"/>
    <n v="219363639"/>
    <n v="75720592"/>
    <n v="3611199"/>
    <n v="18788888"/>
    <n v="219363639"/>
    <n v="75720592"/>
    <n v="5222947"/>
    <n v="-0.31870357869999999"/>
    <n v="135.1"/>
    <n v="18306721692"/>
    <n v="13944367799"/>
    <n v="284890204"/>
    <n v="212651729"/>
    <n v="998"/>
    <n v="1497569409600"/>
    <n v="6.4"/>
    <n v="0.01"/>
    <n v="1198.7105555555499"/>
    <n v="923.58749999999998"/>
    <n v="837.88476190476194"/>
    <n v="1058.4380000000001"/>
    <n v="12.1405244004852"/>
    <n v="1.01"/>
    <n v="27.09"/>
    <n v="-171.45"/>
    <n v="-37.26"/>
    <n v="6599.34"/>
    <n v="29556009"/>
    <n v="4204242.09"/>
    <n v="19453394449"/>
    <n v="210126.96"/>
    <n v="24435"/>
    <n v="16200000000000"/>
    <n v="3527520759"/>
    <n v="2832328539"/>
    <n v="932.00731919999998"/>
    <n v="2646405"/>
    <n v="130518"/>
    <n v="11772"/>
    <n v="7992"/>
    <n v="291843"/>
    <n v="13959"/>
    <n v="9585"/>
    <n v="14310"/>
    <n v="30240"/>
    <n v="18608130"/>
    <n v="30869553.09"/>
    <n v="42930"/>
    <n v="54"/>
    <n v="29916"/>
    <n v="2225124"/>
    <n v="257851080"/>
    <n v="413272692"/>
    <n v="0"/>
    <n v="120.69"/>
    <n v="-776.52"/>
    <n v="196603.74"/>
    <n v="166668.03"/>
    <n v="-10001.879999999999"/>
    <n v="-19933.830000000002"/>
    <n v="2056.3200000000002"/>
    <n v="12184.02"/>
    <n v="14240.61"/>
    <n v="2.1006"/>
    <n v="5670"/>
    <n v="93112455.959999993"/>
    <n v="9438806601"/>
    <n v="1118737.98"/>
    <n v="9533124916"/>
    <n v="0"/>
    <n v="16491951"/>
    <n v="30324294"/>
    <s v="67.5"/>
    <s v="0.5940000000000002"/>
    <n v="1.44292427999999E+16"/>
    <n v="5792013000000000"/>
    <n v="4.8631363739999904E+16"/>
    <s v="7320979348.83"/>
    <n v="1.22400149112E+16"/>
    <n v="3174194178801000"/>
    <n v="5135156741177990"/>
    <n v="1.13722190773199E+16"/>
    <n v="1.08E+16"/>
    <n v="1.00007999999999E+16"/>
    <n v="5868207.5800000001"/>
  </r>
  <r>
    <x v="695"/>
    <s v="MA"/>
    <x v="0"/>
    <n v="3.7793000000000001"/>
    <n v="385633700.94"/>
    <n v="23292084.670000002"/>
    <n v="656190291"/>
    <n v="87379462.220000014"/>
    <n v="86930566.699999988"/>
    <n v="16368245.460000001"/>
    <n v="28006174"/>
    <n v="14725633"/>
    <n v="30091480"/>
    <n v="85677256"/>
    <n v="90135061"/>
    <n v="5605960"/>
    <n v="99443842"/>
    <n v="2989414"/>
    <n v="22423901"/>
    <n v="206706298"/>
    <n v="75132854"/>
    <n v="2989414"/>
    <n v="22423901"/>
    <n v="206706298"/>
    <n v="75132854"/>
    <n v="23258592"/>
    <n v="0.44910179639999998"/>
    <n v="143.15"/>
    <n v="19920683762"/>
    <n v="18032908964"/>
    <n v="386467693"/>
    <n v="340380003"/>
    <n v="998"/>
    <n v="1457789389000"/>
    <n v="6.4"/>
    <n v="0.1"/>
    <n v="1203.14222222222"/>
    <n v="921.46900000000005"/>
    <n v="837.97523809523796"/>
    <n v="1060.538"/>
    <n v="11.9507121736453"/>
    <n v="1.19"/>
    <n v="-23.86"/>
    <n v="-170.91"/>
    <n v="-36.99"/>
    <n v="6613.65"/>
    <n v="29556009"/>
    <n v="4404399.84"/>
    <n v="6891480044"/>
    <n v="228357.9"/>
    <n v="32184"/>
    <n v="16900000000000"/>
    <n v="3878331894"/>
    <n v="2738510748"/>
    <n v="932.00731919999998"/>
    <n v="2546640"/>
    <n v="80676"/>
    <n v="0"/>
    <n v="3591"/>
    <n v="651159"/>
    <n v="0"/>
    <n v="135"/>
    <n v="2538"/>
    <n v="0"/>
    <n v="35586"/>
    <n v="29483683.719999999"/>
    <n v="40230"/>
    <n v="0"/>
    <n v="37017"/>
    <n v="1804842"/>
    <n v="573518637"/>
    <n v="561098151"/>
    <n v="0"/>
    <n v="117.45"/>
    <n v="-776.52"/>
    <n v="196603.74"/>
    <n v="166668.03"/>
    <n v="-10001.879999999999"/>
    <n v="-19933.830000000002"/>
    <n v="2056.3200000000002"/>
    <n v="12184.02"/>
    <n v="14240.61"/>
    <n v="2.1006"/>
    <n v="1944"/>
    <n v="549333218.5"/>
    <n v="8995185979"/>
    <n v="1103192.73"/>
    <n v="9545665965"/>
    <n v="0"/>
    <n v="17668800"/>
    <n v="23976162"/>
    <s v="67.5"/>
    <s v="0.5940000000000002"/>
    <n v="1.44292427999999E+16"/>
    <n v="6.0705179999999904E+16"/>
    <n v="5.096966148E+16"/>
    <n v="7672987372770000"/>
    <n v="1.282854047004E+16"/>
    <n v="3326816084633990"/>
    <n v="5382065835063000"/>
    <n v="1.191901919445E+16"/>
    <n v="1.08E+16"/>
    <n v="1.00007999999999E+16"/>
    <n v="5225.88"/>
  </r>
  <r>
    <x v="696"/>
    <s v="MA"/>
    <x v="1"/>
    <n v="3.7793000000000001"/>
    <n v="385633700.94"/>
    <n v="23292084.670000002"/>
    <n v="656190291"/>
    <n v="87379462.220000014"/>
    <n v="86930566.699999988"/>
    <n v="16368245.460000001"/>
    <n v="28006174"/>
    <n v="14725633"/>
    <n v="30091480"/>
    <n v="85677256"/>
    <n v="90135061"/>
    <n v="5605960"/>
    <n v="99443842"/>
    <n v="2989414"/>
    <n v="22423901"/>
    <n v="206706298"/>
    <n v="75132854"/>
    <n v="2989414"/>
    <n v="22423901"/>
    <n v="206706298"/>
    <n v="75132854"/>
    <n v="23258592"/>
    <n v="0.44910179639999998"/>
    <n v="143.15"/>
    <n v="19920683762"/>
    <n v="18032908964"/>
    <n v="386467693"/>
    <n v="340380003"/>
    <n v="998"/>
    <n v="1457789389000"/>
    <n v="6.4"/>
    <n v="0.1"/>
    <n v="1203.14222222222"/>
    <n v="921.46900000000005"/>
    <n v="837.97523809523796"/>
    <n v="1060.538"/>
    <n v="11.9507121736453"/>
    <n v="1.19"/>
    <n v="-23.86"/>
    <n v="-170.91"/>
    <n v="-36.99"/>
    <n v="6613.65"/>
    <n v="29556009"/>
    <n v="4404399.84"/>
    <n v="6891480044"/>
    <n v="228357.9"/>
    <n v="32184"/>
    <n v="16900000000000"/>
    <n v="3878331894"/>
    <n v="2738510748"/>
    <n v="932.00731919999998"/>
    <n v="2546640"/>
    <n v="80676"/>
    <n v="0"/>
    <n v="3591"/>
    <n v="651159"/>
    <n v="0"/>
    <n v="135"/>
    <n v="2538"/>
    <n v="0"/>
    <n v="35586"/>
    <n v="17828293.050000001"/>
    <n v="40230"/>
    <n v="0"/>
    <n v="37017"/>
    <n v="1804842"/>
    <n v="573518637"/>
    <n v="561098151"/>
    <n v="0"/>
    <n v="117.45"/>
    <n v="-776.52"/>
    <n v="196603.74"/>
    <n v="166668.03"/>
    <n v="-10001.879999999999"/>
    <n v="-19933.830000000002"/>
    <n v="2056.3200000000002"/>
    <n v="12184.02"/>
    <n v="14240.61"/>
    <n v="2.1006"/>
    <n v="1944"/>
    <n v="549333218.5"/>
    <n v="8995185979"/>
    <n v="1103192.73"/>
    <n v="9545665965"/>
    <n v="0"/>
    <n v="17668800"/>
    <n v="23976162"/>
    <s v="67.5"/>
    <s v="0.5940000000000002"/>
    <n v="1.44292427999999E+16"/>
    <n v="6.0705179999999904E+16"/>
    <n v="5.096966148E+16"/>
    <n v="7672987372770000"/>
    <n v="1.282854047004E+16"/>
    <n v="3326816084633990"/>
    <n v="5382065835063000"/>
    <n v="1.191901919445E+16"/>
    <n v="1.08E+16"/>
    <n v="1.00007999999999E+16"/>
    <n v="833440.58"/>
  </r>
  <r>
    <x v="697"/>
    <s v="MA"/>
    <x v="2"/>
    <n v="3.7793000000000001"/>
    <n v="385633700.94"/>
    <n v="23292084.670000002"/>
    <n v="656190291"/>
    <n v="87379462.220000014"/>
    <n v="86930566.699999988"/>
    <n v="16368245.460000001"/>
    <n v="28006174"/>
    <n v="14725633"/>
    <n v="30091480"/>
    <n v="85677256"/>
    <n v="90135061"/>
    <n v="5605960"/>
    <n v="99443842"/>
    <n v="2989414"/>
    <n v="22423901"/>
    <n v="206706298"/>
    <n v="75132854"/>
    <n v="2989414"/>
    <n v="22423901"/>
    <n v="206706298"/>
    <n v="75132854"/>
    <n v="23258592"/>
    <n v="0.44910179639999998"/>
    <n v="143.15"/>
    <n v="19920683762"/>
    <n v="18032908964"/>
    <n v="386467693"/>
    <n v="340380003"/>
    <n v="998"/>
    <n v="1457789389000"/>
    <n v="6.4"/>
    <n v="0.1"/>
    <n v="1203.14222222222"/>
    <n v="921.46900000000005"/>
    <n v="837.97523809523796"/>
    <n v="1060.538"/>
    <n v="11.9507121736453"/>
    <n v="1.19"/>
    <n v="-23.86"/>
    <n v="-170.91"/>
    <n v="-36.99"/>
    <n v="6613.65"/>
    <n v="29556009"/>
    <n v="4404399.84"/>
    <n v="6891480044"/>
    <n v="228357.9"/>
    <n v="32184"/>
    <n v="16900000000000"/>
    <n v="3878331894"/>
    <n v="2738510748"/>
    <n v="932.00731919999998"/>
    <n v="2546640"/>
    <n v="80676"/>
    <n v="0"/>
    <n v="3591"/>
    <n v="651159"/>
    <n v="0"/>
    <n v="135"/>
    <n v="2538"/>
    <n v="0"/>
    <n v="35586"/>
    <n v="1234883580"/>
    <n v="40230"/>
    <n v="0"/>
    <n v="37017"/>
    <n v="1804842"/>
    <n v="573518637"/>
    <n v="561098151"/>
    <n v="0"/>
    <n v="117.45"/>
    <n v="-776.52"/>
    <n v="196603.74"/>
    <n v="166668.03"/>
    <n v="-10001.879999999999"/>
    <n v="-19933.830000000002"/>
    <n v="2056.3200000000002"/>
    <n v="12184.02"/>
    <n v="14240.61"/>
    <n v="2.1006"/>
    <n v="1944"/>
    <n v="549333218.5"/>
    <n v="8995185979"/>
    <n v="1103192.73"/>
    <n v="9545665965"/>
    <n v="0"/>
    <n v="17668800"/>
    <n v="23976162"/>
    <s v="67.5"/>
    <s v="0.5940000000000002"/>
    <n v="1.44292427999999E+16"/>
    <n v="6.0705179999999904E+16"/>
    <n v="5.096966148E+16"/>
    <n v="7672987372770000"/>
    <n v="1.282854047004E+16"/>
    <n v="3326816084633990"/>
    <n v="5382065835063000"/>
    <n v="1.191901919445E+16"/>
    <n v="1.08E+16"/>
    <n v="1.00007999999999E+16"/>
    <n v="34399875.5"/>
  </r>
  <r>
    <x v="698"/>
    <s v="MA"/>
    <x v="3"/>
    <n v="3.7793000000000001"/>
    <n v="385633700.94"/>
    <n v="23292084.670000002"/>
    <n v="656190291"/>
    <n v="87379462.220000014"/>
    <n v="86930566.699999988"/>
    <n v="16368245.460000001"/>
    <n v="28006174"/>
    <n v="14725633"/>
    <n v="30091480"/>
    <n v="85677256"/>
    <n v="90135061"/>
    <n v="5605960"/>
    <n v="99443842"/>
    <n v="2989414"/>
    <n v="22423901"/>
    <n v="206706298"/>
    <n v="75132854"/>
    <n v="2989414"/>
    <n v="22423901"/>
    <n v="206706298"/>
    <n v="75132854"/>
    <n v="23258592"/>
    <n v="0.44910179639999998"/>
    <n v="143.15"/>
    <n v="19920683762"/>
    <n v="18032908964"/>
    <n v="386467693"/>
    <n v="340380003"/>
    <n v="998"/>
    <n v="1457789389000"/>
    <n v="6.4"/>
    <n v="0.1"/>
    <n v="1203.14222222222"/>
    <n v="921.46900000000005"/>
    <n v="837.97523809523796"/>
    <n v="1060.538"/>
    <n v="11.9507121736453"/>
    <n v="1.19"/>
    <n v="-23.86"/>
    <n v="-170.91"/>
    <n v="-36.99"/>
    <n v="6613.65"/>
    <n v="29556009"/>
    <n v="4404399.84"/>
    <n v="6891480044"/>
    <n v="228357.9"/>
    <n v="32184"/>
    <n v="16900000000000"/>
    <n v="3878331894"/>
    <n v="2738510748"/>
    <n v="932.00731919999998"/>
    <n v="2546640"/>
    <n v="80676"/>
    <n v="0"/>
    <n v="3591"/>
    <n v="651159"/>
    <n v="0"/>
    <n v="135"/>
    <n v="2538"/>
    <n v="0"/>
    <n v="35586"/>
    <n v="1378444478"/>
    <n v="40230"/>
    <n v="0"/>
    <n v="37017"/>
    <n v="1804842"/>
    <n v="573518637"/>
    <n v="561098151"/>
    <n v="0"/>
    <n v="117.45"/>
    <n v="-776.52"/>
    <n v="196603.74"/>
    <n v="166668.03"/>
    <n v="-10001.879999999999"/>
    <n v="-19933.830000000002"/>
    <n v="2056.3200000000002"/>
    <n v="12184.02"/>
    <n v="14240.61"/>
    <n v="2.1006"/>
    <n v="1944"/>
    <n v="549333218.5"/>
    <n v="8995185979"/>
    <n v="1103192.73"/>
    <n v="9545665965"/>
    <n v="0"/>
    <n v="17668800"/>
    <n v="23976162"/>
    <s v="67.5"/>
    <s v="0.5940000000000002"/>
    <n v="1.44292427999999E+16"/>
    <n v="6.0705179999999904E+16"/>
    <n v="5.096966148E+16"/>
    <n v="7672987372770000"/>
    <n v="1.282854047004E+16"/>
    <n v="3326816084633990"/>
    <n v="5382065835063000"/>
    <n v="1.191901919445E+16"/>
    <n v="1.08E+16"/>
    <n v="1.00007999999999E+16"/>
    <n v="52496445.640000001"/>
  </r>
  <r>
    <x v="699"/>
    <s v="MA"/>
    <x v="4"/>
    <n v="3.7793000000000001"/>
    <n v="385633700.94"/>
    <n v="23292084.670000002"/>
    <n v="656190291"/>
    <n v="87379462.220000014"/>
    <n v="86930566.699999988"/>
    <n v="16368245.460000001"/>
    <n v="28006174"/>
    <n v="14725633"/>
    <n v="30091480"/>
    <n v="85677256"/>
    <n v="90135061"/>
    <n v="5605960"/>
    <n v="99443842"/>
    <n v="2989414"/>
    <n v="22423901"/>
    <n v="206706298"/>
    <n v="75132854"/>
    <n v="2989414"/>
    <n v="22423901"/>
    <n v="206706298"/>
    <n v="75132854"/>
    <n v="23258592"/>
    <n v="0.44910179639999998"/>
    <n v="143.15"/>
    <n v="19920683762"/>
    <n v="18032908964"/>
    <n v="386467693"/>
    <n v="340380003"/>
    <n v="998"/>
    <n v="1457789389000"/>
    <n v="6.4"/>
    <n v="0.1"/>
    <n v="1203.14222222222"/>
    <n v="921.46900000000005"/>
    <n v="837.97523809523796"/>
    <n v="1060.538"/>
    <n v="11.9507121736453"/>
    <n v="1.19"/>
    <n v="-23.86"/>
    <n v="-170.91"/>
    <n v="-36.99"/>
    <n v="6613.65"/>
    <n v="29556009"/>
    <n v="4404399.84"/>
    <n v="6891480044"/>
    <n v="228357.9"/>
    <n v="32184"/>
    <n v="16900000000000"/>
    <n v="3878331894"/>
    <n v="2738510748"/>
    <n v="932.00731919999998"/>
    <n v="2546640"/>
    <n v="80676"/>
    <n v="0"/>
    <n v="3591"/>
    <n v="651159"/>
    <n v="0"/>
    <n v="135"/>
    <n v="2538"/>
    <n v="0"/>
    <n v="35586"/>
    <n v="18294593.800000001"/>
    <n v="40230"/>
    <n v="0"/>
    <n v="37017"/>
    <n v="1804842"/>
    <n v="573518637"/>
    <n v="561098151"/>
    <n v="0"/>
    <n v="117.45"/>
    <n v="-776.52"/>
    <n v="196603.74"/>
    <n v="166668.03"/>
    <n v="-10001.879999999999"/>
    <n v="-19933.830000000002"/>
    <n v="2056.3200000000002"/>
    <n v="12184.02"/>
    <n v="14240.61"/>
    <n v="2.1006"/>
    <n v="1944"/>
    <n v="549333218.5"/>
    <n v="8995185979"/>
    <n v="1103192.73"/>
    <n v="9545665965"/>
    <n v="0"/>
    <n v="17668800"/>
    <n v="23976162"/>
    <s v="67.5"/>
    <s v="0.5940000000000002"/>
    <n v="1.44292427999999E+16"/>
    <n v="6.0705179999999904E+16"/>
    <n v="5.096966148E+16"/>
    <n v="7672987372770000"/>
    <n v="1.282854047004E+16"/>
    <n v="3326816084633990"/>
    <n v="5382065835063000"/>
    <n v="1.191901919445E+16"/>
    <n v="1.08E+16"/>
    <n v="1.00007999999999E+16"/>
    <n v="15651785.52"/>
  </r>
  <r>
    <x v="700"/>
    <s v="MA"/>
    <x v="5"/>
    <n v="3.7793000000000001"/>
    <n v="385633700.94"/>
    <n v="23292084.670000002"/>
    <n v="656190291"/>
    <n v="87379462.220000014"/>
    <n v="86930566.699999988"/>
    <n v="16368245.460000001"/>
    <n v="28006174"/>
    <n v="14725633"/>
    <n v="30091480"/>
    <n v="85677256"/>
    <n v="90135061"/>
    <n v="5605960"/>
    <n v="99443842"/>
    <n v="2989414"/>
    <n v="22423901"/>
    <n v="206706298"/>
    <n v="75132854"/>
    <n v="2989414"/>
    <n v="22423901"/>
    <n v="206706298"/>
    <n v="75132854"/>
    <n v="23258592"/>
    <n v="0.44910179639999998"/>
    <n v="143.15"/>
    <n v="19920683762"/>
    <n v="18032908964"/>
    <n v="386467693"/>
    <n v="340380003"/>
    <n v="998"/>
    <n v="1457789389000"/>
    <n v="6.4"/>
    <n v="0.1"/>
    <n v="1203.14222222222"/>
    <n v="921.46900000000005"/>
    <n v="837.97523809523796"/>
    <n v="1060.538"/>
    <n v="11.9507121736453"/>
    <n v="1.19"/>
    <n v="-23.86"/>
    <n v="-170.91"/>
    <n v="-36.99"/>
    <n v="6613.65"/>
    <n v="29556009"/>
    <n v="4404399.84"/>
    <n v="6891480044"/>
    <n v="228357.9"/>
    <n v="32184"/>
    <n v="16900000000000"/>
    <n v="3878331894"/>
    <n v="2738510748"/>
    <n v="932.00731919999998"/>
    <n v="2546640"/>
    <n v="80676"/>
    <n v="0"/>
    <n v="3591"/>
    <n v="651159"/>
    <n v="0"/>
    <n v="135"/>
    <n v="2538"/>
    <n v="0"/>
    <n v="35586"/>
    <n v="269974854.80000001"/>
    <n v="40230"/>
    <n v="0"/>
    <n v="37017"/>
    <n v="1804842"/>
    <n v="573518637"/>
    <n v="561098151"/>
    <n v="0"/>
    <n v="117.45"/>
    <n v="-776.52"/>
    <n v="196603.74"/>
    <n v="166668.03"/>
    <n v="-10001.879999999999"/>
    <n v="-19933.830000000002"/>
    <n v="2056.3200000000002"/>
    <n v="12184.02"/>
    <n v="14240.61"/>
    <n v="2.1006"/>
    <n v="1944"/>
    <n v="549333218.5"/>
    <n v="8995185979"/>
    <n v="1103192.73"/>
    <n v="9545665965"/>
    <n v="0"/>
    <n v="17668800"/>
    <n v="23976162"/>
    <s v="67.5"/>
    <s v="0.5940000000000002"/>
    <n v="1.44292427999999E+16"/>
    <n v="6.0705179999999904E+16"/>
    <n v="5.096966148E+16"/>
    <n v="7672987372770000"/>
    <n v="1.282854047004E+16"/>
    <n v="3326816084633990"/>
    <n v="5382065835063000"/>
    <n v="1.191901919445E+16"/>
    <n v="1.08E+16"/>
    <n v="1.00007999999999E+16"/>
    <n v="5970676.5199999996"/>
  </r>
  <r>
    <x v="701"/>
    <s v="MA"/>
    <x v="6"/>
    <n v="3.7793000000000001"/>
    <n v="385633700.94"/>
    <n v="23292084.670000002"/>
    <n v="656190291"/>
    <n v="87379462.220000014"/>
    <n v="86930566.699999988"/>
    <n v="16368245.460000001"/>
    <n v="28006174"/>
    <n v="14725633"/>
    <n v="30091480"/>
    <n v="85677256"/>
    <n v="90135061"/>
    <n v="5605960"/>
    <n v="99443842"/>
    <n v="2989414"/>
    <n v="22423901"/>
    <n v="206706298"/>
    <n v="75132854"/>
    <n v="2989414"/>
    <n v="22423901"/>
    <n v="206706298"/>
    <n v="75132854"/>
    <n v="23258592"/>
    <n v="0.44910179639999998"/>
    <n v="143.15"/>
    <n v="19920683762"/>
    <n v="18032908964"/>
    <n v="386467693"/>
    <n v="340380003"/>
    <n v="998"/>
    <n v="1457789389000"/>
    <n v="6.4"/>
    <n v="0.1"/>
    <n v="1203.14222222222"/>
    <n v="921.46900000000005"/>
    <n v="837.97523809523796"/>
    <n v="1060.538"/>
    <n v="11.9507121736453"/>
    <n v="1.19"/>
    <n v="-23.86"/>
    <n v="-170.91"/>
    <n v="-36.99"/>
    <n v="6613.65"/>
    <n v="29556009"/>
    <n v="4404399.84"/>
    <n v="6891480044"/>
    <n v="228357.9"/>
    <n v="32184"/>
    <n v="16900000000000"/>
    <n v="3878331894"/>
    <n v="2738510748"/>
    <n v="932.00731919999998"/>
    <n v="2546640"/>
    <n v="80676"/>
    <n v="0"/>
    <n v="3591"/>
    <n v="651159"/>
    <n v="0"/>
    <n v="135"/>
    <n v="2538"/>
    <n v="0"/>
    <n v="35586"/>
    <n v="0"/>
    <n v="40230"/>
    <n v="0"/>
    <n v="37017"/>
    <n v="1804842"/>
    <n v="573518637"/>
    <n v="561098151"/>
    <n v="0"/>
    <n v="117.45"/>
    <n v="-776.52"/>
    <n v="196603.74"/>
    <n v="166668.03"/>
    <n v="-10001.879999999999"/>
    <n v="-19933.830000000002"/>
    <n v="2056.3200000000002"/>
    <n v="12184.02"/>
    <n v="14240.61"/>
    <n v="2.1006"/>
    <n v="1944"/>
    <n v="549333218.5"/>
    <n v="8995185979"/>
    <n v="1103192.73"/>
    <n v="9545665965"/>
    <n v="0"/>
    <n v="17668800"/>
    <n v="23976162"/>
    <s v="67.5"/>
    <s v="0.5940000000000002"/>
    <n v="1.44292427999999E+16"/>
    <n v="6.0705179999999904E+16"/>
    <n v="5.096966148E+16"/>
    <n v="7672987372770000"/>
    <n v="1.282854047004E+16"/>
    <n v="3326816084633990"/>
    <n v="5382065835063000"/>
    <n v="1.191901919445E+16"/>
    <n v="1.08E+16"/>
    <n v="1.00007999999999E+16"/>
    <n v="2689078.69"/>
  </r>
  <r>
    <x v="702"/>
    <s v="MA"/>
    <x v="0"/>
    <n v="4.0199999999999996"/>
    <n v="379160807.25"/>
    <n v="3841085.45"/>
    <n v="672497873"/>
    <n v="97810862.559999987"/>
    <n v="114314085.29000001"/>
    <n v="17698289.919999998"/>
    <n v="19500077"/>
    <n v="14711617"/>
    <n v="33520691"/>
    <n v="88117461"/>
    <n v="97751049"/>
    <n v="7508748"/>
    <n v="103583464"/>
    <n v="3194672"/>
    <n v="22039615"/>
    <n v="221206079"/>
    <n v="77040820"/>
    <n v="3194672"/>
    <n v="22039615"/>
    <n v="221206079"/>
    <n v="77040820"/>
    <n v="3823657"/>
    <n v="0.8375423997"/>
    <n v="141.94999999999999"/>
    <n v="19565551588"/>
    <n v="17603930758"/>
    <n v="275276558"/>
    <n v="259236285"/>
    <n v="998"/>
    <n v="1553641559999.99"/>
    <n v="5.9"/>
    <n v="0.12"/>
    <n v="1192.0261111111099"/>
    <n v="917.06299999999999"/>
    <n v="833.58333333333303"/>
    <n v="1058.3792000000001"/>
    <n v="11.947042820407701"/>
    <n v="1.1100000000000001"/>
    <n v="-20.87"/>
    <n v="-165.24"/>
    <n v="-35.64"/>
    <n v="6507.27"/>
    <n v="29556009"/>
    <n v="19044220.5"/>
    <n v="9973798964"/>
    <n v="463546.26"/>
    <n v="30753"/>
    <n v="16600000000000"/>
    <n v="4375197369"/>
    <n v="2712973446"/>
    <n v="932.00731919999998"/>
    <n v="2965194"/>
    <n v="109863"/>
    <n v="0"/>
    <n v="8235"/>
    <n v="112401"/>
    <n v="21357"/>
    <n v="129303"/>
    <n v="29241"/>
    <n v="1215"/>
    <n v="22572"/>
    <n v="0"/>
    <n v="35694"/>
    <n v="0"/>
    <n v="7776"/>
    <n v="2027565"/>
    <n v="928722294"/>
    <n v="728020062"/>
    <n v="0"/>
    <n v="116.64"/>
    <n v="4362.93"/>
    <n v="189872.91"/>
    <n v="160181.82"/>
    <n v="-6195.42"/>
    <n v="-23495.67"/>
    <n v="1975.59"/>
    <n v="-12824.73"/>
    <n v="-10849.14"/>
    <n v="2.1006"/>
    <n v="11151"/>
    <n v="43605230.579999998"/>
    <n v="9393091262"/>
    <n v="1188704.97"/>
    <n v="9439114598"/>
    <n v="0"/>
    <n v="17717130"/>
    <n v="24774984"/>
    <s v="67.5"/>
    <s v="0.5940000000000002"/>
    <n v="1.44292427999999E+16"/>
    <n v="5965055999999990"/>
    <n v="5008429854000000"/>
    <n v="7539704563319990"/>
    <n v="1.26057036747599E+16"/>
    <n v="3.26902798031399E+16"/>
    <n v="5288577233949000"/>
    <n v="1.17119811416399E+16"/>
    <n v="1.08E+16"/>
    <n v="1.00007999999999E+16"/>
    <n v="10452.799999999999"/>
  </r>
  <r>
    <x v="703"/>
    <s v="MA"/>
    <x v="1"/>
    <n v="4.0199999999999996"/>
    <n v="379160807.25"/>
    <n v="3841085.45"/>
    <n v="672497873"/>
    <n v="97810862.559999987"/>
    <n v="114314085.29000001"/>
    <n v="17698289.919999998"/>
    <n v="19500077"/>
    <n v="14711617"/>
    <n v="33520691"/>
    <n v="88117461"/>
    <n v="97751049"/>
    <n v="7508748"/>
    <n v="103583464"/>
    <n v="3194672"/>
    <n v="22039615"/>
    <n v="221206079"/>
    <n v="77040820"/>
    <n v="3194672"/>
    <n v="22039615"/>
    <n v="221206079"/>
    <n v="77040820"/>
    <n v="3823657"/>
    <n v="0.8375423997"/>
    <n v="141.94999999999999"/>
    <n v="19565551588"/>
    <n v="17603930758"/>
    <n v="275276558"/>
    <n v="259236285"/>
    <n v="998"/>
    <n v="1553641559999.99"/>
    <n v="5.9"/>
    <n v="0.12"/>
    <n v="1192.0261111111099"/>
    <n v="917.06299999999999"/>
    <n v="833.58333333333303"/>
    <n v="1058.3792000000001"/>
    <n v="11.947042820407701"/>
    <n v="1.1100000000000001"/>
    <n v="-20.87"/>
    <n v="-165.24"/>
    <n v="-35.64"/>
    <n v="6507.27"/>
    <n v="29556009"/>
    <n v="19044220.5"/>
    <n v="9973798964"/>
    <n v="463546.26"/>
    <n v="30753"/>
    <n v="16600000000000"/>
    <n v="4375197369"/>
    <n v="2712973446"/>
    <n v="932.00731919999998"/>
    <n v="2965194"/>
    <n v="109863"/>
    <n v="0"/>
    <n v="8235"/>
    <n v="112401"/>
    <n v="21357"/>
    <n v="129303"/>
    <n v="29241"/>
    <n v="1215"/>
    <n v="22572"/>
    <n v="19387749.920000002"/>
    <n v="35694"/>
    <n v="0"/>
    <n v="7776"/>
    <n v="2027565"/>
    <n v="928722294"/>
    <n v="728020062"/>
    <n v="0"/>
    <n v="116.64"/>
    <n v="4362.93"/>
    <n v="189872.91"/>
    <n v="160181.82"/>
    <n v="-6195.42"/>
    <n v="-23495.67"/>
    <n v="1975.59"/>
    <n v="-12824.73"/>
    <n v="-10849.14"/>
    <n v="2.1006"/>
    <n v="11151"/>
    <n v="43605230.579999998"/>
    <n v="9393091262"/>
    <n v="1188704.97"/>
    <n v="9439114598"/>
    <n v="0"/>
    <n v="17717130"/>
    <n v="24774984"/>
    <s v="67.5"/>
    <s v="0.5940000000000002"/>
    <n v="1.44292427999999E+16"/>
    <n v="5965055999999990"/>
    <n v="5008429854000000"/>
    <n v="7539704563319990"/>
    <n v="1.26057036747599E+16"/>
    <n v="3.26902798031399E+16"/>
    <n v="5288577233949000"/>
    <n v="1.17119811416399E+16"/>
    <n v="1.08E+16"/>
    <n v="1.00007999999999E+16"/>
    <n v="662208.37"/>
  </r>
  <r>
    <x v="704"/>
    <s v="MA"/>
    <x v="2"/>
    <n v="4.0199999999999996"/>
    <n v="379160807.25"/>
    <n v="3841085.45"/>
    <n v="672497873"/>
    <n v="97810862.559999987"/>
    <n v="114314085.29000001"/>
    <n v="17698289.919999998"/>
    <n v="19500077"/>
    <n v="14711617"/>
    <n v="33520691"/>
    <n v="88117461"/>
    <n v="97751049"/>
    <n v="7508748"/>
    <n v="103583464"/>
    <n v="3194672"/>
    <n v="22039615"/>
    <n v="221206079"/>
    <n v="77040820"/>
    <n v="3194672"/>
    <n v="22039615"/>
    <n v="221206079"/>
    <n v="77040820"/>
    <n v="3823657"/>
    <n v="0.8375423997"/>
    <n v="141.94999999999999"/>
    <n v="19565551588"/>
    <n v="17603930758"/>
    <n v="275276558"/>
    <n v="259236285"/>
    <n v="998"/>
    <n v="1553641559999.99"/>
    <n v="5.9"/>
    <n v="0.12"/>
    <n v="1192.0261111111099"/>
    <n v="917.06299999999999"/>
    <n v="833.58333333333303"/>
    <n v="1058.3792000000001"/>
    <n v="11.947042820407701"/>
    <n v="1.1100000000000001"/>
    <n v="-20.87"/>
    <n v="-165.24"/>
    <n v="-35.64"/>
    <n v="6507.27"/>
    <n v="29556009"/>
    <n v="19044220.5"/>
    <n v="9973798964"/>
    <n v="463546.26"/>
    <n v="30753"/>
    <n v="16600000000000"/>
    <n v="4375197369"/>
    <n v="2712973446"/>
    <n v="932.00731919999998"/>
    <n v="2965194"/>
    <n v="109863"/>
    <n v="0"/>
    <n v="8235"/>
    <n v="112401"/>
    <n v="21357"/>
    <n v="129303"/>
    <n v="29241"/>
    <n v="1215"/>
    <n v="22572"/>
    <n v="1342899960"/>
    <n v="35694"/>
    <n v="0"/>
    <n v="7776"/>
    <n v="2027565"/>
    <n v="928722294"/>
    <n v="728020062"/>
    <n v="0"/>
    <n v="116.64"/>
    <n v="4362.93"/>
    <n v="189872.91"/>
    <n v="160181.82"/>
    <n v="-6195.42"/>
    <n v="-23495.67"/>
    <n v="1975.59"/>
    <n v="-12824.73"/>
    <n v="-10849.14"/>
    <n v="2.1006"/>
    <n v="11151"/>
    <n v="43605230.579999998"/>
    <n v="9393091262"/>
    <n v="1188704.97"/>
    <n v="9439114598"/>
    <n v="0"/>
    <n v="17717130"/>
    <n v="24774984"/>
    <s v="67.5"/>
    <s v="0.5940000000000002"/>
    <n v="1.44292427999999E+16"/>
    <n v="5965055999999990"/>
    <n v="5008429854000000"/>
    <n v="7539704563319990"/>
    <n v="1.26057036747599E+16"/>
    <n v="3.26902798031399E+16"/>
    <n v="5288577233949000"/>
    <n v="1.17119811416399E+16"/>
    <n v="1.08E+16"/>
    <n v="1.00007999999999E+16"/>
    <n v="41866738.880000003"/>
  </r>
  <r>
    <x v="705"/>
    <s v="MA"/>
    <x v="3"/>
    <n v="4.0199999999999996"/>
    <n v="379160807.25"/>
    <n v="3841085.45"/>
    <n v="672497873"/>
    <n v="97810862.559999987"/>
    <n v="114314085.29000001"/>
    <n v="17698289.919999998"/>
    <n v="19500077"/>
    <n v="14711617"/>
    <n v="33520691"/>
    <n v="88117461"/>
    <n v="97751049"/>
    <n v="7508748"/>
    <n v="103583464"/>
    <n v="3194672"/>
    <n v="22039615"/>
    <n v="221206079"/>
    <n v="77040820"/>
    <n v="3194672"/>
    <n v="22039615"/>
    <n v="221206079"/>
    <n v="77040820"/>
    <n v="3823657"/>
    <n v="0.8375423997"/>
    <n v="141.94999999999999"/>
    <n v="19565551588"/>
    <n v="17603930758"/>
    <n v="275276558"/>
    <n v="259236285"/>
    <n v="998"/>
    <n v="1553641559999.99"/>
    <n v="5.9"/>
    <n v="0.12"/>
    <n v="1192.0261111111099"/>
    <n v="917.06299999999999"/>
    <n v="833.58333333333303"/>
    <n v="1058.3792000000001"/>
    <n v="11.947042820407701"/>
    <n v="1.1100000000000001"/>
    <n v="-20.87"/>
    <n v="-165.24"/>
    <n v="-35.64"/>
    <n v="6507.27"/>
    <n v="29556009"/>
    <n v="19044220.5"/>
    <n v="9973798964"/>
    <n v="463546.26"/>
    <n v="30753"/>
    <n v="16600000000000"/>
    <n v="4375197369"/>
    <n v="2712973446"/>
    <n v="932.00731919999998"/>
    <n v="2965194"/>
    <n v="109863"/>
    <n v="0"/>
    <n v="8235"/>
    <n v="112401"/>
    <n v="21357"/>
    <n v="129303"/>
    <n v="29241"/>
    <n v="1215"/>
    <n v="22572"/>
    <n v="1499018259"/>
    <n v="35694"/>
    <n v="0"/>
    <n v="7776"/>
    <n v="2027565"/>
    <n v="928722294"/>
    <n v="728020062"/>
    <n v="0"/>
    <n v="116.64"/>
    <n v="4362.93"/>
    <n v="189872.91"/>
    <n v="160181.82"/>
    <n v="-6195.42"/>
    <n v="-23495.67"/>
    <n v="1975.59"/>
    <n v="-12824.73"/>
    <n v="-10849.14"/>
    <n v="2.1006"/>
    <n v="11151"/>
    <n v="43605230.579999998"/>
    <n v="9393091262"/>
    <n v="1188704.97"/>
    <n v="9439114598"/>
    <n v="0"/>
    <n v="17717130"/>
    <n v="24774984"/>
    <s v="67.5"/>
    <s v="0.5940000000000002"/>
    <n v="1.44292427999999E+16"/>
    <n v="5965055999999990"/>
    <n v="5008429854000000"/>
    <n v="7539704563319990"/>
    <n v="1.26057036747599E+16"/>
    <n v="3.26902798031399E+16"/>
    <n v="5288577233949000"/>
    <n v="1.17119811416399E+16"/>
    <n v="1.08E+16"/>
    <n v="1.00007999999999E+16"/>
    <n v="53590383.789999999"/>
  </r>
  <r>
    <x v="706"/>
    <s v="MA"/>
    <x v="4"/>
    <n v="4.0199999999999996"/>
    <n v="379160807.25"/>
    <n v="3841085.45"/>
    <n v="672497873"/>
    <n v="97810862.559999987"/>
    <n v="114314085.29000001"/>
    <n v="17698289.919999998"/>
    <n v="19500077"/>
    <n v="14711617"/>
    <n v="33520691"/>
    <n v="88117461"/>
    <n v="97751049"/>
    <n v="7508748"/>
    <n v="103583464"/>
    <n v="3194672"/>
    <n v="22039615"/>
    <n v="221206079"/>
    <n v="77040820"/>
    <n v="3194672"/>
    <n v="22039615"/>
    <n v="221206079"/>
    <n v="77040820"/>
    <n v="3823657"/>
    <n v="0.8375423997"/>
    <n v="141.94999999999999"/>
    <n v="19565551588"/>
    <n v="17603930758"/>
    <n v="275276558"/>
    <n v="259236285"/>
    <n v="998"/>
    <n v="1553641559999.99"/>
    <n v="5.9"/>
    <n v="0.12"/>
    <n v="1192.0261111111099"/>
    <n v="917.06299999999999"/>
    <n v="833.58333333333303"/>
    <n v="1058.3792000000001"/>
    <n v="11.947042820407701"/>
    <n v="1.1100000000000001"/>
    <n v="-20.87"/>
    <n v="-165.24"/>
    <n v="-35.64"/>
    <n v="6507.27"/>
    <n v="29556009"/>
    <n v="19044220.5"/>
    <n v="9973798964"/>
    <n v="463546.26"/>
    <n v="30753"/>
    <n v="16600000000000"/>
    <n v="4375197369"/>
    <n v="2712973446"/>
    <n v="932.00731919999998"/>
    <n v="2965194"/>
    <n v="109863"/>
    <n v="0"/>
    <n v="8235"/>
    <n v="112401"/>
    <n v="21357"/>
    <n v="129303"/>
    <n v="29241"/>
    <n v="1215"/>
    <n v="22572"/>
    <n v="19894838.41"/>
    <n v="35694"/>
    <n v="0"/>
    <n v="7776"/>
    <n v="2027565"/>
    <n v="928722294"/>
    <n v="728020062"/>
    <n v="0"/>
    <n v="116.64"/>
    <n v="4362.93"/>
    <n v="189872.91"/>
    <n v="160181.82"/>
    <n v="-6195.42"/>
    <n v="-23495.67"/>
    <n v="1975.59"/>
    <n v="-12824.73"/>
    <n v="-10849.14"/>
    <n v="2.1006"/>
    <n v="11151"/>
    <n v="43605230.579999998"/>
    <n v="9393091262"/>
    <n v="1188704.97"/>
    <n v="9439114598"/>
    <n v="0"/>
    <n v="17717130"/>
    <n v="24774984"/>
    <s v="67.5"/>
    <s v="0.5940000000000002"/>
    <n v="1.44292427999999E+16"/>
    <n v="5965055999999990"/>
    <n v="5008429854000000"/>
    <n v="7539704563319990"/>
    <n v="1.26057036747599E+16"/>
    <n v="3.26902798031399E+16"/>
    <n v="5288577233949000"/>
    <n v="1.17119811416399E+16"/>
    <n v="1.08E+16"/>
    <n v="1.00007999999999E+16"/>
    <n v="14008485.6"/>
  </r>
  <r>
    <x v="707"/>
    <s v="MA"/>
    <x v="5"/>
    <n v="4.0199999999999996"/>
    <n v="379160807.25"/>
    <n v="3841085.45"/>
    <n v="672497873"/>
    <n v="97810862.559999987"/>
    <n v="114314085.29000001"/>
    <n v="17698289.919999998"/>
    <n v="19500077"/>
    <n v="14711617"/>
    <n v="33520691"/>
    <n v="88117461"/>
    <n v="97751049"/>
    <n v="7508748"/>
    <n v="103583464"/>
    <n v="3194672"/>
    <n v="22039615"/>
    <n v="221206079"/>
    <n v="77040820"/>
    <n v="3194672"/>
    <n v="22039615"/>
    <n v="221206079"/>
    <n v="77040820"/>
    <n v="3823657"/>
    <n v="0.8375423997"/>
    <n v="141.94999999999999"/>
    <n v="19565551588"/>
    <n v="17603930758"/>
    <n v="275276558"/>
    <n v="259236285"/>
    <n v="998"/>
    <n v="1553641559999.99"/>
    <n v="5.9"/>
    <n v="0.12"/>
    <n v="1192.0261111111099"/>
    <n v="917.06299999999999"/>
    <n v="833.58333333333303"/>
    <n v="1058.3792000000001"/>
    <n v="11.947042820407701"/>
    <n v="1.1100000000000001"/>
    <n v="-20.87"/>
    <n v="-165.24"/>
    <n v="-35.64"/>
    <n v="6507.27"/>
    <n v="29556009"/>
    <n v="19044220.5"/>
    <n v="9973798964"/>
    <n v="463546.26"/>
    <n v="30753"/>
    <n v="16600000000000"/>
    <n v="4375197369"/>
    <n v="2712973446"/>
    <n v="932.00731919999998"/>
    <n v="2965194"/>
    <n v="109863"/>
    <n v="0"/>
    <n v="8235"/>
    <n v="112401"/>
    <n v="21357"/>
    <n v="129303"/>
    <n v="29241"/>
    <n v="1215"/>
    <n v="22572"/>
    <n v="293589798.69999999"/>
    <n v="35694"/>
    <n v="0"/>
    <n v="7776"/>
    <n v="2027565"/>
    <n v="928722294"/>
    <n v="728020062"/>
    <n v="0"/>
    <n v="116.64"/>
    <n v="4362.93"/>
    <n v="189872.91"/>
    <n v="160181.82"/>
    <n v="-6195.42"/>
    <n v="-23495.67"/>
    <n v="1975.59"/>
    <n v="-12824.73"/>
    <n v="-10849.14"/>
    <n v="2.1006"/>
    <n v="11151"/>
    <n v="43605230.579999998"/>
    <n v="9393091262"/>
    <n v="1188704.97"/>
    <n v="9439114598"/>
    <n v="0"/>
    <n v="17717130"/>
    <n v="24774984"/>
    <s v="67.5"/>
    <s v="0.5940000000000002"/>
    <n v="1.44292427999999E+16"/>
    <n v="5965055999999990"/>
    <n v="5008429854000000"/>
    <n v="7539704563319990"/>
    <n v="1.26057036747599E+16"/>
    <n v="3.26902798031399E+16"/>
    <n v="5288577233949000"/>
    <n v="1.17119811416399E+16"/>
    <n v="1.08E+16"/>
    <n v="1.00007999999999E+16"/>
    <n v="3666847.21"/>
  </r>
  <r>
    <x v="708"/>
    <s v="MA"/>
    <x v="6"/>
    <n v="4.0199999999999996"/>
    <n v="379160807.25"/>
    <n v="3841085.45"/>
    <n v="672497873"/>
    <n v="97810862.559999987"/>
    <n v="114314085.29000001"/>
    <n v="17698289.919999998"/>
    <n v="19500077"/>
    <n v="14711617"/>
    <n v="33520691"/>
    <n v="88117461"/>
    <n v="97751049"/>
    <n v="7508748"/>
    <n v="103583464"/>
    <n v="3194672"/>
    <n v="22039615"/>
    <n v="221206079"/>
    <n v="77040820"/>
    <n v="3194672"/>
    <n v="22039615"/>
    <n v="221206079"/>
    <n v="77040820"/>
    <n v="3823657"/>
    <n v="0.8375423997"/>
    <n v="141.94999999999999"/>
    <n v="19565551588"/>
    <n v="17603930758"/>
    <n v="275276558"/>
    <n v="259236285"/>
    <n v="998"/>
    <n v="1553641559999.99"/>
    <n v="5.9"/>
    <n v="0.12"/>
    <n v="1192.0261111111099"/>
    <n v="917.06299999999999"/>
    <n v="833.58333333333303"/>
    <n v="1058.3792000000001"/>
    <n v="11.947042820407701"/>
    <n v="1.1100000000000001"/>
    <n v="-20.87"/>
    <n v="-165.24"/>
    <n v="-35.64"/>
    <n v="6507.27"/>
    <n v="29556009"/>
    <n v="19044220.5"/>
    <n v="9973798964"/>
    <n v="463546.26"/>
    <n v="30753"/>
    <n v="16600000000000"/>
    <n v="4375197369"/>
    <n v="2712973446"/>
    <n v="932.00731919999998"/>
    <n v="2965194"/>
    <n v="109863"/>
    <n v="0"/>
    <n v="8235"/>
    <n v="112401"/>
    <n v="21357"/>
    <n v="129303"/>
    <n v="29241"/>
    <n v="1215"/>
    <n v="22572"/>
    <n v="0"/>
    <n v="35694"/>
    <n v="0"/>
    <n v="7776"/>
    <n v="2027565"/>
    <n v="928722294"/>
    <n v="728020062"/>
    <n v="0"/>
    <n v="116.64"/>
    <n v="4362.93"/>
    <n v="189872.91"/>
    <n v="160181.82"/>
    <n v="-6195.42"/>
    <n v="-23495.67"/>
    <n v="1975.59"/>
    <n v="-12824.73"/>
    <n v="-10849.14"/>
    <n v="2.1006"/>
    <n v="11151"/>
    <n v="43605230.579999998"/>
    <n v="9393091262"/>
    <n v="1188704.97"/>
    <n v="9439114598"/>
    <n v="0"/>
    <n v="17717130"/>
    <n v="24774984"/>
    <s v="67.5"/>
    <s v="0.5940000000000002"/>
    <n v="1.44292427999999E+16"/>
    <n v="5965055999999990"/>
    <n v="5008429854000000"/>
    <n v="7539704563319990"/>
    <n v="1.26057036747599E+16"/>
    <n v="3.26902798031399E+16"/>
    <n v="5288577233949000"/>
    <n v="1.17119811416399E+16"/>
    <n v="1.08E+16"/>
    <n v="1.00007999999999E+16"/>
    <n v="4042566.08"/>
  </r>
  <r>
    <x v="709"/>
    <s v="MA"/>
    <x v="0"/>
    <n v="4.1215000000000002"/>
    <n v="418937313.06000006"/>
    <n v="3932950.3899999997"/>
    <n v="710179494"/>
    <n v="100673832.74000001"/>
    <n v="88277676.209999993"/>
    <n v="15906740.6"/>
    <n v="20085140"/>
    <n v="16065316"/>
    <n v="33049942"/>
    <n v="84545792"/>
    <n v="99945293"/>
    <n v="6994811"/>
    <n v="125473987"/>
    <n v="3287539"/>
    <n v="19766795"/>
    <n v="241478028"/>
    <n v="75664509"/>
    <n v="3287539"/>
    <n v="19766795"/>
    <n v="241478028"/>
    <n v="75664509"/>
    <n v="3907482"/>
    <n v="3.6112430031999998"/>
    <n v="138.34"/>
    <n v="18620814373"/>
    <n v="15362321786"/>
    <n v="320984371"/>
    <n v="281987856"/>
    <n v="998"/>
    <n v="1551472731000"/>
    <n v="5.71"/>
    <n v="-0.05"/>
    <n v="1193.8216666666599"/>
    <n v="928.01900000000001"/>
    <n v="845.10761904761898"/>
    <n v="1057.5896"/>
    <n v="11.90124145627"/>
    <n v="0.96"/>
    <n v="24.64"/>
    <n v="-166.86"/>
    <n v="-33.75"/>
    <n v="7168.77"/>
    <n v="29556009"/>
    <n v="24667953.030000001"/>
    <n v="10465536420"/>
    <n v="737020.62"/>
    <n v="33399"/>
    <n v="16600000000000"/>
    <n v="4205407248"/>
    <n v="2904219036"/>
    <n v="932.00731919999998"/>
    <n v="3793716"/>
    <n v="184869"/>
    <n v="57564"/>
    <n v="12150"/>
    <n v="250533"/>
    <n v="0"/>
    <n v="114210"/>
    <n v="20088"/>
    <n v="83376"/>
    <n v="90828"/>
    <n v="986794834.89999998"/>
    <n v="96093"/>
    <n v="0"/>
    <n v="59427"/>
    <n v="2929716"/>
    <n v="996714882"/>
    <n v="296762211"/>
    <n v="0"/>
    <n v="116.91"/>
    <n v="4362.93"/>
    <n v="189872.91"/>
    <n v="160181.82"/>
    <n v="-6195.42"/>
    <n v="-23495.67"/>
    <n v="1975.59"/>
    <n v="-12824.73"/>
    <n v="-10849.14"/>
    <n v="2.1006"/>
    <n v="18549"/>
    <n v="45328470.479999997"/>
    <n v="9835393415"/>
    <n v="816529.14"/>
    <n v="9881578090"/>
    <n v="0"/>
    <n v="0"/>
    <n v="23807547"/>
    <s v="67.5"/>
    <s v="0.5940000000000002"/>
    <n v="1.44292427999999E+16"/>
    <n v="5945994000000000"/>
    <n v="4992419178000000"/>
    <n v="7515602034840000"/>
    <n v="1.256540642856E+16"/>
    <n v="3258577724705990"/>
    <n v="5271670990197000"/>
    <n v="1.16745409001699E+16"/>
    <n v="1.08E+16"/>
    <n v="1.00007999999999E+16"/>
    <n v="16671.37"/>
  </r>
  <r>
    <x v="710"/>
    <s v="MA"/>
    <x v="1"/>
    <n v="4.1215000000000002"/>
    <n v="418937313.06000006"/>
    <n v="3932950.3899999997"/>
    <n v="710179494"/>
    <n v="100673832.74000001"/>
    <n v="88277676.209999993"/>
    <n v="15906740.6"/>
    <n v="20085140"/>
    <n v="16065316"/>
    <n v="33049942"/>
    <n v="84545792"/>
    <n v="99945293"/>
    <n v="6994811"/>
    <n v="125473987"/>
    <n v="3287539"/>
    <n v="19766795"/>
    <n v="241478028"/>
    <n v="75664509"/>
    <n v="3287539"/>
    <n v="19766795"/>
    <n v="241478028"/>
    <n v="75664509"/>
    <n v="3907482"/>
    <n v="3.6112430031999998"/>
    <n v="138.34"/>
    <n v="18620814373"/>
    <n v="15362321786"/>
    <n v="320984371"/>
    <n v="281987856"/>
    <n v="998"/>
    <n v="1551472731000"/>
    <n v="5.71"/>
    <n v="-0.05"/>
    <n v="1193.8216666666599"/>
    <n v="928.01900000000001"/>
    <n v="845.10761904761898"/>
    <n v="1057.5896"/>
    <n v="11.90124145627"/>
    <n v="0.96"/>
    <n v="24.64"/>
    <n v="-166.86"/>
    <n v="-33.75"/>
    <n v="7168.77"/>
    <n v="29556009"/>
    <n v="24667953.030000001"/>
    <n v="10465536420"/>
    <n v="737020.62"/>
    <n v="33399"/>
    <n v="16600000000000"/>
    <n v="4205407248"/>
    <n v="2904219036"/>
    <n v="932.00731919999998"/>
    <n v="3793716"/>
    <n v="184869"/>
    <n v="57564"/>
    <n v="12150"/>
    <n v="250533"/>
    <n v="0"/>
    <n v="114210"/>
    <n v="20088"/>
    <n v="83376"/>
    <n v="90828"/>
    <n v="14246579.83"/>
    <n v="96093"/>
    <n v="0"/>
    <n v="59427"/>
    <n v="2929716"/>
    <n v="996714882"/>
    <n v="296762211"/>
    <n v="0"/>
    <n v="116.91"/>
    <n v="4362.93"/>
    <n v="189872.91"/>
    <n v="160181.82"/>
    <n v="-6195.42"/>
    <n v="-23495.67"/>
    <n v="1975.59"/>
    <n v="-12824.73"/>
    <n v="-10849.14"/>
    <n v="2.1006"/>
    <n v="18549"/>
    <n v="45328470.479999997"/>
    <n v="9835393415"/>
    <n v="816529.14"/>
    <n v="9881578090"/>
    <n v="0"/>
    <n v="0"/>
    <n v="23807547"/>
    <s v="67.5"/>
    <s v="0.5940000000000002"/>
    <n v="1.44292427999999E+16"/>
    <n v="5945994000000000"/>
    <n v="4992419178000000"/>
    <n v="7515602034840000"/>
    <n v="1.256540642856E+16"/>
    <n v="3258577724705990"/>
    <n v="5271670990197000"/>
    <n v="1.16745409001699E+16"/>
    <n v="1.08E+16"/>
    <n v="1.00007999999999E+16"/>
    <n v="727949.15"/>
  </r>
  <r>
    <x v="711"/>
    <s v="MA"/>
    <x v="2"/>
    <n v="4.1215000000000002"/>
    <n v="418937313.06000006"/>
    <n v="3932950.3899999997"/>
    <n v="710179494"/>
    <n v="100673832.74000001"/>
    <n v="88277676.209999993"/>
    <n v="15906740.6"/>
    <n v="20085140"/>
    <n v="16065316"/>
    <n v="33049942"/>
    <n v="84545792"/>
    <n v="99945293"/>
    <n v="6994811"/>
    <n v="125473987"/>
    <n v="3287539"/>
    <n v="19766795"/>
    <n v="241478028"/>
    <n v="75664509"/>
    <n v="3287539"/>
    <n v="19766795"/>
    <n v="241478028"/>
    <n v="75664509"/>
    <n v="3907482"/>
    <n v="3.6112430031999998"/>
    <n v="138.34"/>
    <n v="18620814373"/>
    <n v="15362321786"/>
    <n v="320984371"/>
    <n v="281987856"/>
    <n v="998"/>
    <n v="1551472731000"/>
    <n v="5.71"/>
    <n v="-0.05"/>
    <n v="1193.8216666666599"/>
    <n v="928.01900000000001"/>
    <n v="845.10761904761898"/>
    <n v="1057.5896"/>
    <n v="11.90124145627"/>
    <n v="0.96"/>
    <n v="24.64"/>
    <n v="-166.86"/>
    <n v="-33.75"/>
    <n v="7168.77"/>
    <n v="29556009"/>
    <n v="24667953.030000001"/>
    <n v="10465536420"/>
    <n v="737020.62"/>
    <n v="33399"/>
    <n v="16600000000000"/>
    <n v="4205407248"/>
    <n v="2904219036"/>
    <n v="932.00731919999998"/>
    <n v="3793716"/>
    <n v="184869"/>
    <n v="57564"/>
    <n v="12150"/>
    <n v="250533"/>
    <n v="0"/>
    <n v="114210"/>
    <n v="20088"/>
    <n v="83376"/>
    <n v="90828"/>
    <n v="986794834.89999998"/>
    <n v="96093"/>
    <n v="0"/>
    <n v="59427"/>
    <n v="2929716"/>
    <n v="996714882"/>
    <n v="296762211"/>
    <n v="0"/>
    <n v="116.91"/>
    <n v="4362.93"/>
    <n v="189872.91"/>
    <n v="160181.82"/>
    <n v="-6195.42"/>
    <n v="-23495.67"/>
    <n v="1975.59"/>
    <n v="-12824.73"/>
    <n v="-10849.14"/>
    <n v="2.1006"/>
    <n v="18549"/>
    <n v="45328470.479999997"/>
    <n v="9835393415"/>
    <n v="816529.14"/>
    <n v="9881578090"/>
    <n v="0"/>
    <n v="0"/>
    <n v="23807547"/>
    <s v="67.5"/>
    <s v="0.5940000000000002"/>
    <n v="1.44292427999999E+16"/>
    <n v="5945994000000000"/>
    <n v="4992419178000000"/>
    <n v="7515602034840000"/>
    <n v="1.256540642856E+16"/>
    <n v="3258577724705990"/>
    <n v="5271670990197000"/>
    <n v="1.16745409001699E+16"/>
    <n v="1.08E+16"/>
    <n v="1.00007999999999E+16"/>
    <n v="37207126.780000001"/>
  </r>
  <r>
    <x v="712"/>
    <s v="MA"/>
    <x v="3"/>
    <n v="4.1215000000000002"/>
    <n v="418937313.06000006"/>
    <n v="3932950.3899999997"/>
    <n v="710179494"/>
    <n v="100673832.74000001"/>
    <n v="88277676.209999993"/>
    <n v="15906740.6"/>
    <n v="20085140"/>
    <n v="16065316"/>
    <n v="33049942"/>
    <n v="84545792"/>
    <n v="99945293"/>
    <n v="6994811"/>
    <n v="125473987"/>
    <n v="3287539"/>
    <n v="19766795"/>
    <n v="241478028"/>
    <n v="75664509"/>
    <n v="3287539"/>
    <n v="19766795"/>
    <n v="241478028"/>
    <n v="75664509"/>
    <n v="3907482"/>
    <n v="3.6112430031999998"/>
    <n v="138.34"/>
    <n v="18620814373"/>
    <n v="15362321786"/>
    <n v="320984371"/>
    <n v="281987856"/>
    <n v="998"/>
    <n v="1551472731000"/>
    <n v="5.71"/>
    <n v="-0.05"/>
    <n v="1193.8216666666599"/>
    <n v="928.01900000000001"/>
    <n v="845.10761904761898"/>
    <n v="1057.5896"/>
    <n v="11.90124145627"/>
    <n v="0.96"/>
    <n v="24.64"/>
    <n v="-166.86"/>
    <n v="-33.75"/>
    <n v="7168.77"/>
    <n v="29556009"/>
    <n v="24667953.030000001"/>
    <n v="10465536420"/>
    <n v="737020.62"/>
    <n v="33399"/>
    <n v="16600000000000"/>
    <n v="4205407248"/>
    <n v="2904219036"/>
    <n v="932.00731919999998"/>
    <n v="3793716"/>
    <n v="184869"/>
    <n v="57564"/>
    <n v="12150"/>
    <n v="250533"/>
    <n v="0"/>
    <n v="114210"/>
    <n v="20088"/>
    <n v="83376"/>
    <n v="90828"/>
    <n v="1101514275"/>
    <n v="96093"/>
    <n v="0"/>
    <n v="59427"/>
    <n v="2929716"/>
    <n v="996714882"/>
    <n v="296762211"/>
    <n v="0"/>
    <n v="116.91"/>
    <n v="4362.93"/>
    <n v="189872.91"/>
    <n v="160181.82"/>
    <n v="-6195.42"/>
    <n v="-23495.67"/>
    <n v="1975.59"/>
    <n v="-12824.73"/>
    <n v="-10849.14"/>
    <n v="2.1006"/>
    <n v="18549"/>
    <n v="45328470.479999997"/>
    <n v="9835393415"/>
    <n v="816529.14"/>
    <n v="9881578090"/>
    <n v="0"/>
    <n v="0"/>
    <n v="23807547"/>
    <s v="67.5"/>
    <s v="0.5940000000000002"/>
    <n v="1.44292427999999E+16"/>
    <n v="5945994000000000"/>
    <n v="4992419178000000"/>
    <n v="7515602034840000"/>
    <n v="1.256540642856E+16"/>
    <n v="3258577724705990"/>
    <n v="5271670990197000"/>
    <n v="1.16745409001699E+16"/>
    <n v="1.08E+16"/>
    <n v="1.00007999999999E+16"/>
    <n v="54685543.289999999"/>
  </r>
  <r>
    <x v="713"/>
    <s v="MA"/>
    <x v="4"/>
    <n v="4.1215000000000002"/>
    <n v="418937313.06000006"/>
    <n v="3932950.3899999997"/>
    <n v="710179494"/>
    <n v="100673832.74000001"/>
    <n v="88277676.209999993"/>
    <n v="15906740.6"/>
    <n v="20085140"/>
    <n v="16065316"/>
    <n v="33049942"/>
    <n v="84545792"/>
    <n v="99945293"/>
    <n v="6994811"/>
    <n v="125473987"/>
    <n v="3287539"/>
    <n v="19766795"/>
    <n v="241478028"/>
    <n v="75664509"/>
    <n v="3287539"/>
    <n v="19766795"/>
    <n v="241478028"/>
    <n v="75664509"/>
    <n v="3907482"/>
    <n v="3.6112430031999998"/>
    <n v="138.34"/>
    <n v="18620814373"/>
    <n v="15362321786"/>
    <n v="320984371"/>
    <n v="281987856"/>
    <n v="998"/>
    <n v="1551472731000"/>
    <n v="5.71"/>
    <n v="-0.05"/>
    <n v="1193.8216666666599"/>
    <n v="928.01900000000001"/>
    <n v="845.10761904761898"/>
    <n v="1057.5896"/>
    <n v="11.90124145627"/>
    <n v="0.96"/>
    <n v="24.64"/>
    <n v="-166.86"/>
    <n v="-33.75"/>
    <n v="7168.77"/>
    <n v="29556009"/>
    <n v="24667953.030000001"/>
    <n v="10465536420"/>
    <n v="737020.62"/>
    <n v="33399"/>
    <n v="16600000000000"/>
    <n v="4205407248"/>
    <n v="2904219036"/>
    <n v="932.00731919999998"/>
    <n v="3793716"/>
    <n v="184869"/>
    <n v="57564"/>
    <n v="12150"/>
    <n v="250533"/>
    <n v="0"/>
    <n v="114210"/>
    <n v="20088"/>
    <n v="83376"/>
    <n v="90828"/>
    <n v="14619200.51"/>
    <n v="96093"/>
    <n v="0"/>
    <n v="59427"/>
    <n v="2929716"/>
    <n v="996714882"/>
    <n v="296762211"/>
    <n v="0"/>
    <n v="116.91"/>
    <n v="4362.93"/>
    <n v="189872.91"/>
    <n v="160181.82"/>
    <n v="-6195.42"/>
    <n v="-23495.67"/>
    <n v="1975.59"/>
    <n v="-12824.73"/>
    <n v="-10849.14"/>
    <n v="2.1006"/>
    <n v="18549"/>
    <n v="45328470.479999997"/>
    <n v="9835393415"/>
    <n v="816529.14"/>
    <n v="9881578090"/>
    <n v="0"/>
    <n v="0"/>
    <n v="23807547"/>
    <s v="67.5"/>
    <s v="0.5940000000000002"/>
    <n v="1.44292427999999E+16"/>
    <n v="5945994000000000"/>
    <n v="4992419178000000"/>
    <n v="7515602034840000"/>
    <n v="1.256540642856E+16"/>
    <n v="3258577724705990"/>
    <n v="5271670990197000"/>
    <n v="1.16745409001699E+16"/>
    <n v="1.08E+16"/>
    <n v="1.00007999999999E+16"/>
    <n v="17076697.02"/>
  </r>
  <r>
    <x v="714"/>
    <s v="MA"/>
    <x v="5"/>
    <n v="4.1215000000000002"/>
    <n v="418937313.06000006"/>
    <n v="3932950.3899999997"/>
    <n v="710179494"/>
    <n v="100673832.74000001"/>
    <n v="88277676.209999993"/>
    <n v="15906740.6"/>
    <n v="20085140"/>
    <n v="16065316"/>
    <n v="33049942"/>
    <n v="84545792"/>
    <n v="99945293"/>
    <n v="6994811"/>
    <n v="125473987"/>
    <n v="3287539"/>
    <n v="19766795"/>
    <n v="241478028"/>
    <n v="75664509"/>
    <n v="3287539"/>
    <n v="19766795"/>
    <n v="241478028"/>
    <n v="75664509"/>
    <n v="3907482"/>
    <n v="3.6112430031999998"/>
    <n v="138.34"/>
    <n v="18620814373"/>
    <n v="15362321786"/>
    <n v="320984371"/>
    <n v="281987856"/>
    <n v="998"/>
    <n v="1551472731000"/>
    <n v="5.71"/>
    <n v="-0.05"/>
    <n v="1193.8216666666599"/>
    <n v="928.01900000000001"/>
    <n v="845.10761904761898"/>
    <n v="1057.5896"/>
    <n v="11.90124145627"/>
    <n v="0.96"/>
    <n v="24.64"/>
    <n v="-166.86"/>
    <n v="-33.75"/>
    <n v="7168.77"/>
    <n v="29556009"/>
    <n v="24667953.030000001"/>
    <n v="10465536420"/>
    <n v="737020.62"/>
    <n v="33399"/>
    <n v="16600000000000"/>
    <n v="4205407248"/>
    <n v="2904219036"/>
    <n v="932.00731919999998"/>
    <n v="3793716"/>
    <n v="184869"/>
    <n v="57564"/>
    <n v="12150"/>
    <n v="250533"/>
    <n v="0"/>
    <n v="114210"/>
    <n v="20088"/>
    <n v="83376"/>
    <n v="90828"/>
    <n v="215736767.90000001"/>
    <n v="96093"/>
    <n v="0"/>
    <n v="59427"/>
    <n v="2929716"/>
    <n v="996714882"/>
    <n v="296762211"/>
    <n v="0"/>
    <n v="116.91"/>
    <n v="4362.93"/>
    <n v="189872.91"/>
    <n v="160181.82"/>
    <n v="-6195.42"/>
    <n v="-23495.67"/>
    <n v="1975.59"/>
    <n v="-12824.73"/>
    <n v="-10849.14"/>
    <n v="2.1006"/>
    <n v="18549"/>
    <n v="45328470.479999997"/>
    <n v="9835393415"/>
    <n v="816529.14"/>
    <n v="9881578090"/>
    <n v="0"/>
    <n v="0"/>
    <n v="23807547"/>
    <s v="67.5"/>
    <s v="0.5940000000000002"/>
    <n v="1.44292427999999E+16"/>
    <n v="5945994000000000"/>
    <n v="4992419178000000"/>
    <n v="7515602034840000"/>
    <n v="1.256540642856E+16"/>
    <n v="3258577724705990"/>
    <n v="5271670990197000"/>
    <n v="1.16745409001699E+16"/>
    <n v="1.08E+16"/>
    <n v="1.00007999999999E+16"/>
    <n v="4180241.02"/>
  </r>
  <r>
    <x v="715"/>
    <s v="MA"/>
    <x v="6"/>
    <n v="4.1215000000000002"/>
    <n v="418937313.06000006"/>
    <n v="3932950.3899999997"/>
    <n v="710179494"/>
    <n v="100673832.74000001"/>
    <n v="88277676.209999993"/>
    <n v="15906740.6"/>
    <n v="20085140"/>
    <n v="16065316"/>
    <n v="33049942"/>
    <n v="84545792"/>
    <n v="99945293"/>
    <n v="6994811"/>
    <n v="125473987"/>
    <n v="3287539"/>
    <n v="19766795"/>
    <n v="241478028"/>
    <n v="75664509"/>
    <n v="3287539"/>
    <n v="19766795"/>
    <n v="241478028"/>
    <n v="75664509"/>
    <n v="3907482"/>
    <n v="3.6112430031999998"/>
    <n v="138.34"/>
    <n v="18620814373"/>
    <n v="15362321786"/>
    <n v="320984371"/>
    <n v="281987856"/>
    <n v="998"/>
    <n v="1551472731000"/>
    <n v="5.71"/>
    <n v="-0.05"/>
    <n v="1193.8216666666599"/>
    <n v="928.01900000000001"/>
    <n v="845.10761904761898"/>
    <n v="1057.5896"/>
    <n v="11.90124145627"/>
    <n v="0.96"/>
    <n v="24.64"/>
    <n v="-166.86"/>
    <n v="-33.75"/>
    <n v="7168.77"/>
    <n v="29556009"/>
    <n v="24667953.030000001"/>
    <n v="10465536420"/>
    <n v="737020.62"/>
    <n v="33399"/>
    <n v="16600000000000"/>
    <n v="4205407248"/>
    <n v="2904219036"/>
    <n v="932.00731919999998"/>
    <n v="3793716"/>
    <n v="184869"/>
    <n v="57564"/>
    <n v="12150"/>
    <n v="250533"/>
    <n v="0"/>
    <n v="114210"/>
    <n v="20088"/>
    <n v="83376"/>
    <n v="90828"/>
    <n v="986794834.89999998"/>
    <n v="96093"/>
    <n v="0"/>
    <n v="59427"/>
    <n v="2929716"/>
    <n v="996714882"/>
    <n v="296762211"/>
    <n v="0"/>
    <n v="116.91"/>
    <n v="4362.93"/>
    <n v="189872.91"/>
    <n v="160181.82"/>
    <n v="-6195.42"/>
    <n v="-23495.67"/>
    <n v="1975.59"/>
    <n v="-12824.73"/>
    <n v="-10849.14"/>
    <n v="2.1006"/>
    <n v="18549"/>
    <n v="45328470.479999997"/>
    <n v="9835393415"/>
    <n v="816529.14"/>
    <n v="9881578090"/>
    <n v="0"/>
    <n v="0"/>
    <n v="23807547"/>
    <s v="67.5"/>
    <s v="0.5940000000000002"/>
    <n v="1.44292427999999E+16"/>
    <n v="5945994000000000"/>
    <n v="4992419178000000"/>
    <n v="7515602034840000"/>
    <n v="1.256540642856E+16"/>
    <n v="3258577724705990"/>
    <n v="5271670990197000"/>
    <n v="1.16745409001699E+16"/>
    <n v="1.08E+16"/>
    <n v="1.00007999999999E+16"/>
    <n v="4243172.43"/>
  </r>
  <r>
    <x v="716"/>
    <s v="MA"/>
    <x v="0"/>
    <n v="4.0869999999999997"/>
    <n v="467021615.17999995"/>
    <n v="4282043.62"/>
    <n v="693645880"/>
    <n v="99304793.909999982"/>
    <n v="39798114.050000012"/>
    <n v="17447041.920000002"/>
    <n v="17201855"/>
    <n v="18157526"/>
    <n v="32350232"/>
    <n v="87996562"/>
    <n v="98827482"/>
    <n v="7222007"/>
    <n v="109038725"/>
    <n v="3596120"/>
    <n v="24555491"/>
    <n v="229605827"/>
    <n v="78042904"/>
    <n v="3596120"/>
    <n v="24555491"/>
    <n v="229605827"/>
    <n v="78042904"/>
    <n v="4253004"/>
    <n v="2.8347737408999998"/>
    <n v="142.96"/>
    <n v="19483912811"/>
    <n v="16987200927"/>
    <n v="294764568"/>
    <n v="327374496"/>
    <n v="998"/>
    <n v="1511519732000"/>
    <n v="5.38"/>
    <n v="0.04"/>
    <n v="1194.8455555555499"/>
    <n v="927.96"/>
    <n v="844.44571428571396"/>
    <n v="1057.6112000000001"/>
    <n v="11.7521982562512"/>
    <n v="1.1000000000000001"/>
    <n v="7.19"/>
    <n v="-167.67"/>
    <n v="-32.94"/>
    <n v="6519.15"/>
    <n v="29556009"/>
    <n v="35553411.810000002"/>
    <n v="11078758164"/>
    <n v="362547.36"/>
    <n v="32562"/>
    <n v="17300000000000"/>
    <n v="3841500600"/>
    <n v="2429578287"/>
    <n v="932.00731919999998"/>
    <n v="2946564"/>
    <n v="100710"/>
    <n v="11151"/>
    <n v="16065"/>
    <n v="264033"/>
    <n v="0"/>
    <n v="124659"/>
    <n v="29079"/>
    <n v="3483"/>
    <n v="192618"/>
    <n v="27079835.399999999"/>
    <n v="22977"/>
    <n v="0"/>
    <n v="116127"/>
    <n v="2371059"/>
    <n v="1127642229"/>
    <n v="278076402"/>
    <n v="0"/>
    <n v="118.26"/>
    <n v="4362.93"/>
    <n v="189872.91"/>
    <n v="160181.82"/>
    <n v="-6195.42"/>
    <n v="-23495.67"/>
    <n v="1975.59"/>
    <n v="-12824.73"/>
    <n v="-10849.14"/>
    <n v="2.1006"/>
    <n v="5157"/>
    <n v="45336551.850000001"/>
    <n v="9592414762"/>
    <n v="8262978.21"/>
    <n v="9646022435"/>
    <n v="0"/>
    <n v="0"/>
    <n v="0"/>
    <s v="67.5"/>
    <s v="0.5940000000000002"/>
    <n v="1.44292427999999E+16"/>
    <n v="6208866000000000"/>
    <n v="5213125520999990"/>
    <n v="7.8478539881399904E+16"/>
    <n v="1312090162541990"/>
    <n v="3402633890744990"/>
    <n v="5.5047225775949904E+16"/>
    <s v="12190652450.91"/>
    <n v="1.08E+16"/>
    <n v="1.00007999999999E+16"/>
    <n v="8036.52"/>
  </r>
  <r>
    <x v="717"/>
    <s v="MA"/>
    <x v="1"/>
    <n v="4.0869999999999997"/>
    <n v="467021615.17999995"/>
    <n v="4282043.62"/>
    <n v="693645880"/>
    <n v="99304793.909999982"/>
    <n v="39798114.050000012"/>
    <n v="17447041.920000002"/>
    <n v="17201855"/>
    <n v="18157526"/>
    <n v="32350232"/>
    <n v="87996562"/>
    <n v="98827482"/>
    <n v="7222007"/>
    <n v="109038725"/>
    <n v="3596120"/>
    <n v="24555491"/>
    <n v="229605827"/>
    <n v="78042904"/>
    <n v="3596120"/>
    <n v="24555491"/>
    <n v="229605827"/>
    <n v="78042904"/>
    <n v="4253004"/>
    <n v="2.8347737408999998"/>
    <n v="142.96"/>
    <n v="19483912811"/>
    <n v="16987200927"/>
    <n v="294764568"/>
    <n v="327374496"/>
    <n v="998"/>
    <n v="1511519732000"/>
    <n v="5.38"/>
    <n v="0.04"/>
    <n v="1194.8455555555499"/>
    <n v="927.96"/>
    <n v="844.44571428571396"/>
    <n v="1057.6112000000001"/>
    <n v="11.7521982562512"/>
    <n v="1.1000000000000001"/>
    <n v="7.19"/>
    <n v="-167.67"/>
    <n v="-32.94"/>
    <n v="6519.15"/>
    <n v="29556009"/>
    <n v="35553411.810000002"/>
    <n v="11078758164"/>
    <n v="362547.36"/>
    <n v="32562"/>
    <n v="17300000000000"/>
    <n v="3841500600"/>
    <n v="2429578287"/>
    <n v="932.00731919999998"/>
    <n v="2946564"/>
    <n v="100710"/>
    <n v="11151"/>
    <n v="16065"/>
    <n v="264033"/>
    <n v="0"/>
    <n v="124659"/>
    <n v="29079"/>
    <n v="3483"/>
    <n v="192618"/>
    <n v="16374725.960000001"/>
    <n v="22977"/>
    <n v="0"/>
    <n v="116127"/>
    <n v="2371059"/>
    <n v="1127642229"/>
    <n v="278076402"/>
    <n v="0"/>
    <n v="118.26"/>
    <n v="4362.93"/>
    <n v="189872.91"/>
    <n v="160181.82"/>
    <n v="-6195.42"/>
    <n v="-23495.67"/>
    <n v="1975.59"/>
    <n v="-12824.73"/>
    <n v="-10849.14"/>
    <n v="2.1006"/>
    <n v="5157"/>
    <n v="45336551.850000001"/>
    <n v="9592414762"/>
    <n v="8262978.21"/>
    <n v="9646022435"/>
    <n v="0"/>
    <n v="0"/>
    <n v="0"/>
    <s v="67.5"/>
    <s v="0.5940000000000002"/>
    <n v="1.44292427999999E+16"/>
    <n v="6208866000000000"/>
    <n v="5213125520999990"/>
    <n v="7.8478539881399904E+16"/>
    <n v="1312090162541990"/>
    <n v="3402633890744990"/>
    <n v="5.5047225775949904E+16"/>
    <s v="12190652450.91"/>
    <n v="1.08E+16"/>
    <n v="1.00007999999999E+16"/>
    <n v="719497.2"/>
  </r>
  <r>
    <x v="718"/>
    <s v="MA"/>
    <x v="2"/>
    <n v="4.0869999999999997"/>
    <n v="467021615.17999995"/>
    <n v="4282043.62"/>
    <n v="693645880"/>
    <n v="99304793.909999982"/>
    <n v="39798114.050000012"/>
    <n v="17447041.920000002"/>
    <n v="17201855"/>
    <n v="18157526"/>
    <n v="32350232"/>
    <n v="87996562"/>
    <n v="98827482"/>
    <n v="7222007"/>
    <n v="109038725"/>
    <n v="3596120"/>
    <n v="24555491"/>
    <n v="229605827"/>
    <n v="78042904"/>
    <n v="3596120"/>
    <n v="24555491"/>
    <n v="229605827"/>
    <n v="78042904"/>
    <n v="4253004"/>
    <n v="2.8347737408999998"/>
    <n v="142.96"/>
    <n v="19483912811"/>
    <n v="16987200927"/>
    <n v="294764568"/>
    <n v="327374496"/>
    <n v="998"/>
    <n v="1511519732000"/>
    <n v="5.38"/>
    <n v="0.04"/>
    <n v="1194.8455555555499"/>
    <n v="927.96"/>
    <n v="844.44571428571396"/>
    <n v="1057.6112000000001"/>
    <n v="11.7521982562512"/>
    <n v="1.1000000000000001"/>
    <n v="7.19"/>
    <n v="-167.67"/>
    <n v="-32.94"/>
    <n v="6519.15"/>
    <n v="29556009"/>
    <n v="35553411.810000002"/>
    <n v="11078758164"/>
    <n v="362547.36"/>
    <n v="32562"/>
    <n v="17300000000000"/>
    <n v="3841500600"/>
    <n v="2429578287"/>
    <n v="932.00731919999998"/>
    <n v="2946564"/>
    <n v="100710"/>
    <n v="11151"/>
    <n v="16065"/>
    <n v="264033"/>
    <n v="0"/>
    <n v="124659"/>
    <n v="29079"/>
    <n v="3483"/>
    <n v="192618"/>
    <n v="1134201696"/>
    <n v="22977"/>
    <n v="0"/>
    <n v="116127"/>
    <n v="2371059"/>
    <n v="1127642229"/>
    <n v="278076402"/>
    <n v="0"/>
    <n v="118.26"/>
    <n v="4362.93"/>
    <n v="189872.91"/>
    <n v="160181.82"/>
    <n v="-6195.42"/>
    <n v="-23495.67"/>
    <n v="1975.59"/>
    <n v="-12824.73"/>
    <n v="-10849.14"/>
    <n v="2.1006"/>
    <n v="5157"/>
    <n v="45336551.850000001"/>
    <n v="9592414762"/>
    <n v="8262978.21"/>
    <n v="9646022435"/>
    <n v="0"/>
    <n v="0"/>
    <n v="0"/>
    <s v="67.5"/>
    <s v="0.5940000000000002"/>
    <n v="1.44292427999999E+16"/>
    <n v="6208866000000000"/>
    <n v="5213125520999990"/>
    <n v="7.8478539881399904E+16"/>
    <n v="1312090162541990"/>
    <n v="3402633890744990"/>
    <n v="5.5047225775949904E+16"/>
    <s v="12190652450.91"/>
    <n v="1.08E+16"/>
    <n v="1.00007999999999E+16"/>
    <n v="34210319.579999998"/>
  </r>
  <r>
    <x v="719"/>
    <s v="MA"/>
    <x v="3"/>
    <n v="4.0869999999999997"/>
    <n v="467021615.17999995"/>
    <n v="4282043.62"/>
    <n v="693645880"/>
    <n v="99304793.909999982"/>
    <n v="39798114.050000012"/>
    <n v="17447041.920000002"/>
    <n v="17201855"/>
    <n v="18157526"/>
    <n v="32350232"/>
    <n v="87996562"/>
    <n v="98827482"/>
    <n v="7222007"/>
    <n v="109038725"/>
    <n v="3596120"/>
    <n v="24555491"/>
    <n v="229605827"/>
    <n v="78042904"/>
    <n v="3596120"/>
    <n v="24555491"/>
    <n v="229605827"/>
    <n v="78042904"/>
    <n v="4253004"/>
    <n v="2.8347737408999998"/>
    <n v="142.96"/>
    <n v="19483912811"/>
    <n v="16987200927"/>
    <n v="294764568"/>
    <n v="327374496"/>
    <n v="998"/>
    <n v="1511519732000"/>
    <n v="5.38"/>
    <n v="0.04"/>
    <n v="1194.8455555555499"/>
    <n v="927.96"/>
    <n v="844.44571428571396"/>
    <n v="1057.6112000000001"/>
    <n v="11.7521982562512"/>
    <n v="1.1000000000000001"/>
    <n v="7.19"/>
    <n v="-167.67"/>
    <n v="-32.94"/>
    <n v="6519.15"/>
    <n v="29556009"/>
    <n v="35553411.810000002"/>
    <n v="11078758164"/>
    <n v="362547.36"/>
    <n v="32562"/>
    <n v="17300000000000"/>
    <n v="3841500600"/>
    <n v="2429578287"/>
    <n v="932.00731919999998"/>
    <n v="2946564"/>
    <n v="100710"/>
    <n v="11151"/>
    <n v="16065"/>
    <n v="264033"/>
    <n v="0"/>
    <n v="124659"/>
    <n v="29079"/>
    <n v="3483"/>
    <n v="192618"/>
    <n v="1266057862"/>
    <n v="22977"/>
    <n v="0"/>
    <n v="116127"/>
    <n v="2371059"/>
    <n v="1127642229"/>
    <n v="278076402"/>
    <n v="0"/>
    <n v="118.26"/>
    <n v="4362.93"/>
    <n v="189872.91"/>
    <n v="160181.82"/>
    <n v="-6195.42"/>
    <n v="-23495.67"/>
    <n v="1975.59"/>
    <n v="-12824.73"/>
    <n v="-10849.14"/>
    <n v="2.1006"/>
    <n v="5157"/>
    <n v="45336551.850000001"/>
    <n v="9592414762"/>
    <n v="8262978.21"/>
    <n v="9646022435"/>
    <n v="0"/>
    <n v="0"/>
    <n v="0"/>
    <s v="67.5"/>
    <s v="0.5940000000000002"/>
    <n v="1.44292427999999E+16"/>
    <n v="6208866000000000"/>
    <n v="5213125520999990"/>
    <n v="7.8478539881399904E+16"/>
    <n v="1312090162541990"/>
    <n v="3402633890744990"/>
    <n v="5.5047225775949904E+16"/>
    <s v="12190652450.91"/>
    <n v="1.08E+16"/>
    <n v="1.00007999999999E+16"/>
    <n v="53123785.659999996"/>
  </r>
  <r>
    <x v="720"/>
    <s v="MA"/>
    <x v="4"/>
    <n v="4.0869999999999997"/>
    <n v="467021615.17999995"/>
    <n v="4282043.62"/>
    <n v="693645880"/>
    <n v="99304793.909999982"/>
    <n v="39798114.050000012"/>
    <n v="17447041.920000002"/>
    <n v="17201855"/>
    <n v="18157526"/>
    <n v="32350232"/>
    <n v="87996562"/>
    <n v="98827482"/>
    <n v="7222007"/>
    <n v="109038725"/>
    <n v="3596120"/>
    <n v="24555491"/>
    <n v="229605827"/>
    <n v="78042904"/>
    <n v="3596120"/>
    <n v="24555491"/>
    <n v="229605827"/>
    <n v="78042904"/>
    <n v="4253004"/>
    <n v="2.8347737408999998"/>
    <n v="142.96"/>
    <n v="19483912811"/>
    <n v="16987200927"/>
    <n v="294764568"/>
    <n v="327374496"/>
    <n v="998"/>
    <n v="1511519732000"/>
    <n v="5.38"/>
    <n v="0.04"/>
    <n v="1194.8455555555499"/>
    <n v="927.96"/>
    <n v="844.44571428571396"/>
    <n v="1057.6112000000001"/>
    <n v="11.7521982562512"/>
    <n v="1.1000000000000001"/>
    <n v="7.19"/>
    <n v="-167.67"/>
    <n v="-32.94"/>
    <n v="6519.15"/>
    <n v="29556009"/>
    <n v="35553411.810000002"/>
    <n v="11078758164"/>
    <n v="362547.36"/>
    <n v="32562"/>
    <n v="17300000000000"/>
    <n v="3841500600"/>
    <n v="2429578287"/>
    <n v="932.00731919999998"/>
    <n v="2946564"/>
    <n v="100710"/>
    <n v="11151"/>
    <n v="16065"/>
    <n v="264033"/>
    <n v="0"/>
    <n v="124659"/>
    <n v="29079"/>
    <n v="3483"/>
    <n v="192618"/>
    <n v="16803008.510000002"/>
    <n v="22977"/>
    <n v="0"/>
    <n v="116127"/>
    <n v="2371059"/>
    <n v="1127642229"/>
    <n v="278076402"/>
    <n v="0"/>
    <n v="118.26"/>
    <n v="4362.93"/>
    <n v="189872.91"/>
    <n v="160181.82"/>
    <n v="-6195.42"/>
    <n v="-23495.67"/>
    <n v="1975.59"/>
    <n v="-12824.73"/>
    <n v="-10849.14"/>
    <n v="2.1006"/>
    <n v="5157"/>
    <n v="45336551.850000001"/>
    <n v="9592414762"/>
    <n v="8262978.21"/>
    <n v="9646022435"/>
    <n v="0"/>
    <n v="0"/>
    <n v="0"/>
    <s v="67.5"/>
    <s v="0.5940000000000002"/>
    <n v="1.44292427999999E+16"/>
    <n v="6208866000000000"/>
    <n v="5213125520999990"/>
    <n v="7.8478539881399904E+16"/>
    <n v="1312090162541990"/>
    <n v="3402633890744990"/>
    <n v="5.5047225775949904E+16"/>
    <s v="12190652450.91"/>
    <n v="1.08E+16"/>
    <n v="1.00007999999999E+16"/>
    <n v="15112677.060000001"/>
  </r>
  <r>
    <x v="721"/>
    <s v="MA"/>
    <x v="5"/>
    <n v="4.0869999999999997"/>
    <n v="467021615.17999995"/>
    <n v="4282043.62"/>
    <n v="693645880"/>
    <n v="99304793.909999982"/>
    <n v="39798114.050000012"/>
    <n v="17447041.920000002"/>
    <n v="17201855"/>
    <n v="18157526"/>
    <n v="32350232"/>
    <n v="87996562"/>
    <n v="98827482"/>
    <n v="7222007"/>
    <n v="109038725"/>
    <n v="3596120"/>
    <n v="24555491"/>
    <n v="229605827"/>
    <n v="78042904"/>
    <n v="3596120"/>
    <n v="24555491"/>
    <n v="229605827"/>
    <n v="78042904"/>
    <n v="4253004"/>
    <n v="2.8347737408999998"/>
    <n v="142.96"/>
    <n v="19483912811"/>
    <n v="16987200927"/>
    <n v="294764568"/>
    <n v="327374496"/>
    <n v="998"/>
    <n v="1511519732000"/>
    <n v="5.38"/>
    <n v="0.04"/>
    <n v="1194.8455555555499"/>
    <n v="927.96"/>
    <n v="844.44571428571396"/>
    <n v="1057.6112000000001"/>
    <n v="11.7521982562512"/>
    <n v="1.1000000000000001"/>
    <n v="7.19"/>
    <n v="-167.67"/>
    <n v="-32.94"/>
    <n v="6519.15"/>
    <n v="29556009"/>
    <n v="35553411.810000002"/>
    <n v="11078758164"/>
    <n v="362547.36"/>
    <n v="32562"/>
    <n v="17300000000000"/>
    <n v="3841500600"/>
    <n v="2429578287"/>
    <n v="932.00731919999998"/>
    <n v="2946564"/>
    <n v="100710"/>
    <n v="11151"/>
    <n v="16065"/>
    <n v="264033"/>
    <n v="0"/>
    <n v="124659"/>
    <n v="29079"/>
    <n v="3483"/>
    <n v="192618"/>
    <n v="247963405.69999999"/>
    <n v="22977"/>
    <n v="0"/>
    <n v="116127"/>
    <n v="2371059"/>
    <n v="1127642229"/>
    <n v="278076402"/>
    <n v="0"/>
    <n v="118.26"/>
    <n v="4362.93"/>
    <n v="189872.91"/>
    <n v="160181.82"/>
    <n v="-6195.42"/>
    <n v="-23495.67"/>
    <n v="1975.59"/>
    <n v="-12824.73"/>
    <n v="-10849.14"/>
    <n v="2.1006"/>
    <n v="5157"/>
    <n v="45336551.850000001"/>
    <n v="9592414762"/>
    <n v="8262978.21"/>
    <n v="9646022435"/>
    <n v="0"/>
    <n v="0"/>
    <n v="0"/>
    <s v="67.5"/>
    <s v="0.5940000000000002"/>
    <n v="1.44292427999999E+16"/>
    <n v="6208866000000000"/>
    <n v="5213125520999990"/>
    <n v="7.8478539881399904E+16"/>
    <n v="1312090162541990"/>
    <n v="3402633890744990"/>
    <n v="5.5047225775949904E+16"/>
    <s v="12190652450.91"/>
    <n v="1.08E+16"/>
    <n v="1.00007999999999E+16"/>
    <n v="3305073.47"/>
  </r>
  <r>
    <x v="722"/>
    <s v="MA"/>
    <x v="6"/>
    <n v="4.0869999999999997"/>
    <n v="467021615.17999995"/>
    <n v="4282043.62"/>
    <n v="693645880"/>
    <n v="99304793.909999982"/>
    <n v="39798114.050000012"/>
    <n v="17447041.920000002"/>
    <n v="17201855"/>
    <n v="18157526"/>
    <n v="32350232"/>
    <n v="87996562"/>
    <n v="98827482"/>
    <n v="7222007"/>
    <n v="109038725"/>
    <n v="3596120"/>
    <n v="24555491"/>
    <n v="229605827"/>
    <n v="78042904"/>
    <n v="3596120"/>
    <n v="24555491"/>
    <n v="229605827"/>
    <n v="78042904"/>
    <n v="4253004"/>
    <n v="2.8347737408999998"/>
    <n v="142.96"/>
    <n v="19483912811"/>
    <n v="16987200927"/>
    <n v="294764568"/>
    <n v="327374496"/>
    <n v="998"/>
    <n v="1511519732000"/>
    <n v="5.38"/>
    <n v="0.04"/>
    <n v="1194.8455555555499"/>
    <n v="927.96"/>
    <n v="844.44571428571396"/>
    <n v="1057.6112000000001"/>
    <n v="11.7521982562512"/>
    <n v="1.1000000000000001"/>
    <n v="7.19"/>
    <n v="-167.67"/>
    <n v="-32.94"/>
    <n v="6519.15"/>
    <n v="29556009"/>
    <n v="35553411.810000002"/>
    <n v="11078758164"/>
    <n v="362547.36"/>
    <n v="32562"/>
    <n v="17300000000000"/>
    <n v="3841500600"/>
    <n v="2429578287"/>
    <n v="932.00731919999998"/>
    <n v="2946564"/>
    <n v="100710"/>
    <n v="11151"/>
    <n v="16065"/>
    <n v="264033"/>
    <n v="0"/>
    <n v="124659"/>
    <n v="29079"/>
    <n v="3483"/>
    <n v="192618"/>
    <n v="0"/>
    <n v="22977"/>
    <n v="0"/>
    <n v="116127"/>
    <n v="2371059"/>
    <n v="1127642229"/>
    <n v="278076402"/>
    <n v="0"/>
    <n v="118.26"/>
    <n v="4362.93"/>
    <n v="189872.91"/>
    <n v="160181.82"/>
    <n v="-6195.42"/>
    <n v="-23495.67"/>
    <n v="1975.59"/>
    <n v="-12824.73"/>
    <n v="-10849.14"/>
    <n v="2.1006"/>
    <n v="5157"/>
    <n v="45336551.850000001"/>
    <n v="9592414762"/>
    <n v="8262978.21"/>
    <n v="9646022435"/>
    <n v="0"/>
    <n v="0"/>
    <n v="0"/>
    <s v="67.5"/>
    <s v="0.5940000000000002"/>
    <n v="1.44292427999999E+16"/>
    <n v="6208866000000000"/>
    <n v="5213125520999990"/>
    <n v="7.8478539881399904E+16"/>
    <n v="1312090162541990"/>
    <n v="3402633890744990"/>
    <n v="5.5047225775949904E+16"/>
    <s v="12190652450.91"/>
    <n v="1.08E+16"/>
    <n v="1.00007999999999E+16"/>
    <n v="4538626.66"/>
  </r>
  <r>
    <x v="723"/>
    <s v="MA"/>
    <x v="0"/>
    <n v="4.1553000000000004"/>
    <n v="502539372.81999999"/>
    <n v="4171419.51"/>
    <n v="764489211"/>
    <n v="163315515.17000002"/>
    <n v="20976318.280000005"/>
    <n v="16437082.859999999"/>
    <n v="12832163"/>
    <n v="23893797"/>
    <n v="33672714"/>
    <n v="91748986"/>
    <n v="106253565"/>
    <n v="8277493"/>
    <n v="110771008"/>
    <n v="3038610"/>
    <n v="21157471"/>
    <n v="281851440"/>
    <n v="79494388"/>
    <n v="3038610"/>
    <n v="21157471"/>
    <n v="281851440"/>
    <n v="79494388"/>
    <n v="4329739"/>
    <n v="0.71175270670000002"/>
    <n v="138.91"/>
    <n v="17609813357"/>
    <n v="14868295894"/>
    <n v="256165231"/>
    <n v="607795756"/>
    <n v="998"/>
    <n v="1522402192800"/>
    <n v="4.9000000000000004"/>
    <n v="0.54"/>
    <n v="1196.69888888888"/>
    <n v="931.52800000000002"/>
    <n v="844.13142857142805"/>
    <n v="1062.4436000000001"/>
    <n v="11.2877731287773"/>
    <n v="1.51"/>
    <n v="0.81"/>
    <n v="-167.94"/>
    <n v="-32.67"/>
    <n v="6902.82"/>
    <n v="29556009"/>
    <n v="31012734.600000001"/>
    <n v="13320954327"/>
    <n v="798180.21"/>
    <n v="32481"/>
    <n v="17100000000000"/>
    <n v="3162742578"/>
    <n v="2255039298"/>
    <n v="932.00731919999998"/>
    <n v="3165237"/>
    <n v="139833"/>
    <n v="16200"/>
    <n v="15120"/>
    <n v="107784"/>
    <n v="0"/>
    <n v="87399"/>
    <n v="4914"/>
    <n v="1647"/>
    <n v="177174"/>
    <n v="23871763.030000001"/>
    <n v="44118"/>
    <n v="0"/>
    <n v="41958"/>
    <n v="1927719"/>
    <n v="837430326"/>
    <n v="64525113"/>
    <n v="0"/>
    <n v="119.07"/>
    <n v="-16178.67"/>
    <n v="178228.08"/>
    <n v="146659.41"/>
    <n v="-6589.89"/>
    <n v="-24978.78"/>
    <n v="1814.94"/>
    <n v="841.32"/>
    <n v="2656.26"/>
    <n v="2.1006"/>
    <n v="18738"/>
    <n v="60000307.469999999"/>
    <n v="9980378124"/>
    <n v="15309055.08"/>
    <n v="10055687487"/>
    <n v="0"/>
    <n v="0"/>
    <n v="0"/>
    <s v="67.5"/>
    <s v="0.5940000000000002"/>
    <n v="1.44292427999999E+16"/>
    <n v="6145794000000000"/>
    <n v="5160177359999990"/>
    <n v="7768145677319990"/>
    <n v="1.298763654336E+16"/>
    <s v="33680743537.68"/>
    <n v="5448812753169000"/>
    <n v="1.20668356319399E+16"/>
    <n v="1.08E+16"/>
    <n v="1.00007999999999E+16"/>
    <n v="10026.11"/>
  </r>
  <r>
    <x v="724"/>
    <s v="MA"/>
    <x v="1"/>
    <n v="4.1553000000000004"/>
    <n v="502539372.81999999"/>
    <n v="4171419.51"/>
    <n v="764489211"/>
    <n v="163315515.17000002"/>
    <n v="20976318.280000005"/>
    <n v="16437082.859999999"/>
    <n v="12832163"/>
    <n v="23893797"/>
    <n v="33672714"/>
    <n v="91748986"/>
    <n v="106253565"/>
    <n v="8277493"/>
    <n v="110771008"/>
    <n v="3038610"/>
    <n v="21157471"/>
    <n v="281851440"/>
    <n v="79494388"/>
    <n v="3038610"/>
    <n v="21157471"/>
    <n v="281851440"/>
    <n v="79494388"/>
    <n v="4329739"/>
    <n v="0.71175270670000002"/>
    <n v="138.91"/>
    <n v="17609813357"/>
    <n v="14868295894"/>
    <n v="256165231"/>
    <n v="607795756"/>
    <n v="998"/>
    <n v="1522402192800"/>
    <n v="4.9000000000000004"/>
    <n v="0.54"/>
    <n v="1196.69888888888"/>
    <n v="931.52800000000002"/>
    <n v="844.13142857142805"/>
    <n v="1062.4436000000001"/>
    <n v="11.2877731287773"/>
    <n v="1.51"/>
    <n v="0.81"/>
    <n v="-167.94"/>
    <n v="-32.67"/>
    <n v="6902.82"/>
    <n v="29556009"/>
    <n v="31012734.600000001"/>
    <n v="13320954327"/>
    <n v="798180.21"/>
    <n v="32481"/>
    <n v="17100000000000"/>
    <n v="3162742578"/>
    <n v="2255039298"/>
    <n v="932.00731919999998"/>
    <n v="3165237"/>
    <n v="139833"/>
    <n v="16200"/>
    <n v="15120"/>
    <n v="107784"/>
    <n v="0"/>
    <n v="87399"/>
    <n v="4914"/>
    <n v="1647"/>
    <n v="177174"/>
    <n v="14434857.960000001"/>
    <n v="44118"/>
    <n v="0"/>
    <n v="41958"/>
    <n v="1927719"/>
    <n v="837430326"/>
    <n v="64525113"/>
    <n v="0"/>
    <n v="119.07"/>
    <n v="-16178.67"/>
    <n v="178228.08"/>
    <n v="146659.41"/>
    <n v="-6589.89"/>
    <n v="-24978.78"/>
    <n v="1814.94"/>
    <n v="841.32"/>
    <n v="2656.26"/>
    <n v="2.1006"/>
    <n v="18738"/>
    <n v="60000307.469999999"/>
    <n v="9980378124"/>
    <n v="15309055.08"/>
    <n v="10055687487"/>
    <n v="0"/>
    <n v="0"/>
    <n v="0"/>
    <s v="67.5"/>
    <s v="0.5940000000000002"/>
    <n v="1.44292427999999E+16"/>
    <n v="6145794000000000"/>
    <n v="5160177359999990"/>
    <n v="7768145677319990"/>
    <n v="1.298763654336E+16"/>
    <s v="33680743537.68"/>
    <n v="5448812753169000"/>
    <n v="1.20668356319399E+16"/>
    <n v="1.08E+16"/>
    <n v="1.00007999999999E+16"/>
    <n v="785452.18"/>
  </r>
  <r>
    <x v="725"/>
    <s v="MA"/>
    <x v="2"/>
    <n v="4.1553000000000004"/>
    <n v="502539372.81999999"/>
    <n v="4171419.51"/>
    <n v="764489211"/>
    <n v="163315515.17000002"/>
    <n v="20976318.280000005"/>
    <n v="16437082.859999999"/>
    <n v="12832163"/>
    <n v="23893797"/>
    <n v="33672714"/>
    <n v="91748986"/>
    <n v="106253565"/>
    <n v="8277493"/>
    <n v="110771008"/>
    <n v="3038610"/>
    <n v="21157471"/>
    <n v="281851440"/>
    <n v="79494388"/>
    <n v="3038610"/>
    <n v="21157471"/>
    <n v="281851440"/>
    <n v="79494388"/>
    <n v="4329739"/>
    <n v="0.71175270670000002"/>
    <n v="138.91"/>
    <n v="17609813357"/>
    <n v="14868295894"/>
    <n v="256165231"/>
    <n v="607795756"/>
    <n v="998"/>
    <n v="1522402192800"/>
    <n v="4.9000000000000004"/>
    <n v="0.54"/>
    <n v="1196.69888888888"/>
    <n v="931.52800000000002"/>
    <n v="844.13142857142805"/>
    <n v="1062.4436000000001"/>
    <n v="11.2877731287773"/>
    <n v="1.51"/>
    <n v="0.81"/>
    <n v="-167.94"/>
    <n v="-32.67"/>
    <n v="6902.82"/>
    <n v="29556009"/>
    <n v="31012734.600000001"/>
    <n v="13320954327"/>
    <n v="798180.21"/>
    <n v="32481"/>
    <n v="17100000000000"/>
    <n v="3162742578"/>
    <n v="2255039298"/>
    <n v="932.00731919999998"/>
    <n v="3165237"/>
    <n v="139833"/>
    <n v="16200"/>
    <n v="15120"/>
    <n v="107784"/>
    <n v="0"/>
    <n v="87399"/>
    <n v="4914"/>
    <n v="1647"/>
    <n v="177174"/>
    <n v="999835992.5"/>
    <n v="44118"/>
    <n v="0"/>
    <n v="41958"/>
    <n v="1927719"/>
    <n v="837430326"/>
    <n v="64525113"/>
    <n v="0"/>
    <n v="119.07"/>
    <n v="-16178.67"/>
    <n v="178228.08"/>
    <n v="146659.41"/>
    <n v="-6589.89"/>
    <n v="-24978.78"/>
    <n v="1814.94"/>
    <n v="841.32"/>
    <n v="2656.26"/>
    <n v="2.1006"/>
    <n v="18738"/>
    <n v="60000307.469999999"/>
    <n v="9980378124"/>
    <n v="15309055.08"/>
    <n v="10055687487"/>
    <n v="0"/>
    <n v="0"/>
    <n v="0"/>
    <s v="67.5"/>
    <s v="0.5940000000000002"/>
    <n v="1.44292427999999E+16"/>
    <n v="6145794000000000"/>
    <n v="5160177359999990"/>
    <n v="7768145677319990"/>
    <n v="1.298763654336E+16"/>
    <s v="33680743537.68"/>
    <n v="5448812753169000"/>
    <n v="1.20668356319399E+16"/>
    <n v="1.08E+16"/>
    <n v="1.00007999999999E+16"/>
    <n v="46624813.200000003"/>
  </r>
  <r>
    <x v="726"/>
    <s v="MA"/>
    <x v="3"/>
    <n v="4.1553000000000004"/>
    <n v="502539372.81999999"/>
    <n v="4171419.51"/>
    <n v="764489211"/>
    <n v="163315515.17000002"/>
    <n v="20976318.280000005"/>
    <n v="16437082.859999999"/>
    <n v="12832163"/>
    <n v="23893797"/>
    <n v="33672714"/>
    <n v="91748986"/>
    <n v="106253565"/>
    <n v="8277493"/>
    <n v="110771008"/>
    <n v="3038610"/>
    <n v="21157471"/>
    <n v="281851440"/>
    <n v="79494388"/>
    <n v="3038610"/>
    <n v="21157471"/>
    <n v="281851440"/>
    <n v="79494388"/>
    <n v="4329739"/>
    <n v="0.71175270670000002"/>
    <n v="138.91"/>
    <n v="17609813357"/>
    <n v="14868295894"/>
    <n v="256165231"/>
    <n v="607795756"/>
    <n v="998"/>
    <n v="1522402192800"/>
    <n v="4.9000000000000004"/>
    <n v="0.54"/>
    <n v="1196.69888888888"/>
    <n v="931.52800000000002"/>
    <n v="844.13142857142805"/>
    <n v="1062.4436000000001"/>
    <n v="11.2877731287773"/>
    <n v="1.51"/>
    <n v="0.81"/>
    <n v="-167.94"/>
    <n v="-32.67"/>
    <n v="6902.82"/>
    <n v="29556009"/>
    <n v="31012734.600000001"/>
    <n v="13320954327"/>
    <n v="798180.21"/>
    <n v="32481"/>
    <n v="17100000000000"/>
    <n v="3162742578"/>
    <n v="2255039298"/>
    <n v="932.00731919999998"/>
    <n v="3165237"/>
    <n v="139833"/>
    <n v="16200"/>
    <n v="15120"/>
    <n v="107784"/>
    <n v="0"/>
    <n v="87399"/>
    <n v="4914"/>
    <n v="1647"/>
    <n v="177174"/>
    <n v="1116071527"/>
    <n v="44118"/>
    <n v="0"/>
    <n v="41958"/>
    <n v="1927719"/>
    <n v="837430326"/>
    <n v="64525113"/>
    <n v="0"/>
    <n v="119.07"/>
    <n v="-16178.67"/>
    <n v="178228.08"/>
    <n v="146659.41"/>
    <n v="-6589.89"/>
    <n v="-24978.78"/>
    <n v="1814.94"/>
    <n v="841.32"/>
    <n v="2656.26"/>
    <n v="2.1006"/>
    <n v="18738"/>
    <n v="60000307.469999999"/>
    <n v="9980378124"/>
    <n v="15309055.08"/>
    <n v="10055687487"/>
    <n v="0"/>
    <n v="0"/>
    <n v="0"/>
    <s v="67.5"/>
    <s v="0.5940000000000002"/>
    <n v="1.44292427999999E+16"/>
    <n v="6145794000000000"/>
    <n v="5160177359999990"/>
    <n v="7768145677319990"/>
    <n v="1.298763654336E+16"/>
    <s v="33680743537.68"/>
    <n v="5448812753169000"/>
    <n v="1.20668356319399E+16"/>
    <n v="1.08E+16"/>
    <n v="1.00007999999999E+16"/>
    <n v="57745223.259999998"/>
  </r>
  <r>
    <x v="727"/>
    <s v="MA"/>
    <x v="4"/>
    <n v="4.1553000000000004"/>
    <n v="502539372.81999999"/>
    <n v="4171419.51"/>
    <n v="764489211"/>
    <n v="163315515.17000002"/>
    <n v="20976318.280000005"/>
    <n v="16437082.859999999"/>
    <n v="12832163"/>
    <n v="23893797"/>
    <n v="33672714"/>
    <n v="91748986"/>
    <n v="106253565"/>
    <n v="8277493"/>
    <n v="110771008"/>
    <n v="3038610"/>
    <n v="21157471"/>
    <n v="281851440"/>
    <n v="79494388"/>
    <n v="3038610"/>
    <n v="21157471"/>
    <n v="281851440"/>
    <n v="79494388"/>
    <n v="4329739"/>
    <n v="0.71175270670000002"/>
    <n v="138.91"/>
    <n v="17609813357"/>
    <n v="14868295894"/>
    <n v="256165231"/>
    <n v="607795756"/>
    <n v="998"/>
    <n v="1522402192800"/>
    <n v="4.9000000000000004"/>
    <n v="0.54"/>
    <n v="1196.69888888888"/>
    <n v="931.52800000000002"/>
    <n v="844.13142857142805"/>
    <n v="1062.4436000000001"/>
    <n v="11.2877731287773"/>
    <n v="1.51"/>
    <n v="0.81"/>
    <n v="-167.94"/>
    <n v="-32.67"/>
    <n v="6902.82"/>
    <n v="29556009"/>
    <n v="31012734.600000001"/>
    <n v="13320954327"/>
    <n v="798180.21"/>
    <n v="32481"/>
    <n v="17100000000000"/>
    <n v="3162742578"/>
    <n v="2255039298"/>
    <n v="932.00731919999998"/>
    <n v="3165237"/>
    <n v="139833"/>
    <n v="16200"/>
    <n v="15120"/>
    <n v="107784"/>
    <n v="0"/>
    <n v="87399"/>
    <n v="4914"/>
    <n v="1647"/>
    <n v="177174"/>
    <n v="14812403.08"/>
    <n v="44118"/>
    <n v="0"/>
    <n v="41958"/>
    <n v="1927719"/>
    <n v="837430326"/>
    <n v="64525113"/>
    <n v="0"/>
    <n v="119.07"/>
    <n v="-16178.67"/>
    <n v="178228.08"/>
    <n v="146659.41"/>
    <n v="-6589.89"/>
    <n v="-24978.78"/>
    <n v="1814.94"/>
    <n v="841.32"/>
    <n v="2656.26"/>
    <n v="2.1006"/>
    <n v="18738"/>
    <n v="60000307.469999999"/>
    <n v="9980378124"/>
    <n v="15309055.08"/>
    <n v="10055687487"/>
    <n v="0"/>
    <n v="0"/>
    <n v="0"/>
    <s v="67.5"/>
    <s v="0.5940000000000002"/>
    <n v="1.44292427999999E+16"/>
    <n v="6145794000000000"/>
    <n v="5160177359999990"/>
    <n v="7768145677319990"/>
    <n v="1.298763654336E+16"/>
    <s v="33680743537.68"/>
    <n v="5448812753169000"/>
    <n v="1.20668356319399E+16"/>
    <n v="1.08E+16"/>
    <n v="1.00007999999999E+16"/>
    <n v="5548547.25"/>
  </r>
  <r>
    <x v="728"/>
    <s v="MA"/>
    <x v="5"/>
    <n v="4.1553000000000004"/>
    <n v="502539372.81999999"/>
    <n v="4171419.51"/>
    <n v="764489211"/>
    <n v="163315515.17000002"/>
    <n v="20976318.280000005"/>
    <n v="16437082.859999999"/>
    <n v="12832163"/>
    <n v="23893797"/>
    <n v="33672714"/>
    <n v="91748986"/>
    <n v="106253565"/>
    <n v="8277493"/>
    <n v="110771008"/>
    <n v="3038610"/>
    <n v="21157471"/>
    <n v="281851440"/>
    <n v="79494388"/>
    <n v="3038610"/>
    <n v="21157471"/>
    <n v="281851440"/>
    <n v="79494388"/>
    <n v="4329739"/>
    <n v="0.71175270670000002"/>
    <n v="138.91"/>
    <n v="17609813357"/>
    <n v="14868295894"/>
    <n v="256165231"/>
    <n v="607795756"/>
    <n v="998"/>
    <n v="1522402192800"/>
    <n v="4.9000000000000004"/>
    <n v="0.54"/>
    <n v="1196.69888888888"/>
    <n v="931.52800000000002"/>
    <n v="844.13142857142805"/>
    <n v="1062.4436000000001"/>
    <n v="11.2877731287773"/>
    <n v="1.51"/>
    <n v="0.81"/>
    <n v="-167.94"/>
    <n v="-32.67"/>
    <n v="6902.82"/>
    <n v="29556009"/>
    <n v="31012734.600000001"/>
    <n v="13320954327"/>
    <n v="798180.21"/>
    <n v="32481"/>
    <n v="17100000000000"/>
    <n v="3162742578"/>
    <n v="2255039298"/>
    <n v="932.00731919999998"/>
    <n v="3165237"/>
    <n v="139833"/>
    <n v="16200"/>
    <n v="15120"/>
    <n v="107784"/>
    <n v="0"/>
    <n v="87399"/>
    <n v="4914"/>
    <n v="1647"/>
    <n v="177174"/>
    <n v="218587874.40000001"/>
    <n v="44118"/>
    <n v="0"/>
    <n v="41958"/>
    <n v="1927719"/>
    <n v="837430326"/>
    <n v="64525113"/>
    <n v="0"/>
    <n v="119.07"/>
    <n v="-16178.67"/>
    <n v="178228.08"/>
    <n v="146659.41"/>
    <n v="-6589.89"/>
    <n v="-24978.78"/>
    <n v="1814.94"/>
    <n v="841.32"/>
    <n v="2656.26"/>
    <n v="2.1006"/>
    <n v="18738"/>
    <n v="60000307.469999999"/>
    <n v="9980378124"/>
    <n v="15309055.08"/>
    <n v="10055687487"/>
    <n v="0"/>
    <n v="0"/>
    <n v="0"/>
    <s v="67.5"/>
    <s v="0.5940000000000002"/>
    <n v="1.44292427999999E+16"/>
    <n v="6145794000000000"/>
    <n v="5160177359999990"/>
    <n v="7768145677319990"/>
    <n v="1.298763654336E+16"/>
    <s v="33680743537.68"/>
    <n v="5448812753169000"/>
    <n v="1.20668356319399E+16"/>
    <n v="1.08E+16"/>
    <n v="1.00007999999999E+16"/>
    <n v="2354694.11"/>
  </r>
  <r>
    <x v="729"/>
    <s v="MA"/>
    <x v="6"/>
    <n v="4.1553000000000004"/>
    <n v="502539372.81999999"/>
    <n v="4171419.51"/>
    <n v="764489211"/>
    <n v="163315515.17000002"/>
    <n v="20976318.280000005"/>
    <n v="16437082.859999999"/>
    <n v="12832163"/>
    <n v="23893797"/>
    <n v="33672714"/>
    <n v="91748986"/>
    <n v="106253565"/>
    <n v="8277493"/>
    <n v="110771008"/>
    <n v="3038610"/>
    <n v="21157471"/>
    <n v="281851440"/>
    <n v="79494388"/>
    <n v="3038610"/>
    <n v="21157471"/>
    <n v="281851440"/>
    <n v="79494388"/>
    <n v="4329739"/>
    <n v="0.71175270670000002"/>
    <n v="138.91"/>
    <n v="17609813357"/>
    <n v="14868295894"/>
    <n v="256165231"/>
    <n v="607795756"/>
    <n v="998"/>
    <n v="1522402192800"/>
    <n v="4.9000000000000004"/>
    <n v="0.54"/>
    <n v="1196.69888888888"/>
    <n v="931.52800000000002"/>
    <n v="844.13142857142805"/>
    <n v="1062.4436000000001"/>
    <n v="11.2877731287773"/>
    <n v="1.51"/>
    <n v="0.81"/>
    <n v="-167.94"/>
    <n v="-32.67"/>
    <n v="6902.82"/>
    <n v="29556009"/>
    <n v="31012734.600000001"/>
    <n v="13320954327"/>
    <n v="798180.21"/>
    <n v="32481"/>
    <n v="17100000000000"/>
    <n v="3162742578"/>
    <n v="2255039298"/>
    <n v="932.00731919999998"/>
    <n v="3165237"/>
    <n v="139833"/>
    <n v="16200"/>
    <n v="15120"/>
    <n v="107784"/>
    <n v="0"/>
    <n v="87399"/>
    <n v="4914"/>
    <n v="1647"/>
    <n v="177174"/>
    <n v="0"/>
    <n v="44118"/>
    <n v="0"/>
    <n v="41958"/>
    <n v="1927719"/>
    <n v="837430326"/>
    <n v="64525113"/>
    <n v="0"/>
    <n v="119.07"/>
    <n v="-16178.67"/>
    <n v="178228.08"/>
    <n v="146659.41"/>
    <n v="-6589.89"/>
    <n v="-24978.78"/>
    <n v="1814.94"/>
    <n v="841.32"/>
    <n v="2656.26"/>
    <n v="2.1006"/>
    <n v="18738"/>
    <n v="60000307.469999999"/>
    <n v="9980378124"/>
    <n v="15309055.08"/>
    <n v="10055687487"/>
    <n v="0"/>
    <n v="0"/>
    <n v="0"/>
    <s v="67.5"/>
    <s v="0.5940000000000002"/>
    <n v="1.44292427999999E+16"/>
    <n v="6145794000000000"/>
    <n v="5160177359999990"/>
    <n v="7768145677319990"/>
    <n v="1.298763654336E+16"/>
    <s v="33680743537.68"/>
    <n v="5448812753169000"/>
    <n v="1.20668356319399E+16"/>
    <n v="1.08E+16"/>
    <n v="1.00007999999999E+16"/>
    <n v="5477477.04"/>
  </r>
  <r>
    <x v="730"/>
    <s v="MA"/>
    <x v="0"/>
    <n v="4.1096000000000004"/>
    <n v="521251287.64000005"/>
    <n v="4222546.04"/>
    <n v="761853439"/>
    <n v="138937282.96999997"/>
    <n v="21537157.040000003"/>
    <n v="19366800.880000003"/>
    <n v="14166820"/>
    <n v="19378947"/>
    <n v="32691963"/>
    <n v="98815009"/>
    <n v="98768043"/>
    <n v="7824132"/>
    <n v="114945832"/>
    <n v="2541914"/>
    <n v="22706578"/>
    <n v="281540865"/>
    <n v="78440515"/>
    <n v="2541914"/>
    <n v="22706578"/>
    <n v="281540865"/>
    <n v="78440515"/>
    <n v="4199641"/>
    <n v="-0.2885472301"/>
    <n v="137.49"/>
    <n v="18463268592"/>
    <n v="13248186239"/>
    <n v="239569036"/>
    <n v="159983727"/>
    <n v="998"/>
    <n v="1466650486400"/>
    <n v="4.59"/>
    <n v="1.22"/>
    <n v="1197.81111111111"/>
    <n v="936.18399999999997"/>
    <n v="846.32952380952304"/>
    <n v="1062.9936"/>
    <n v="11.081010631365301"/>
    <n v="2.15"/>
    <n v="11.239000000000001"/>
    <n v="-156.33000000000001"/>
    <n v="-22.68"/>
    <n v="7210.62"/>
    <n v="29556009"/>
    <n v="32836686.66"/>
    <n v="10423994822"/>
    <n v="490479.84"/>
    <n v="39987"/>
    <n v="17500000000000"/>
    <n v="3495165768"/>
    <n v="2296133433"/>
    <n v="932.00731919999998"/>
    <n v="3479895"/>
    <n v="135108"/>
    <n v="0"/>
    <n v="20061"/>
    <n v="765018"/>
    <n v="0"/>
    <n v="125307"/>
    <n v="28458"/>
    <n v="4941"/>
    <n v="203985"/>
    <n v="30425734.420000002"/>
    <n v="139725"/>
    <n v="0"/>
    <n v="89343"/>
    <n v="2613249"/>
    <n v="1155779037"/>
    <n v="35648208"/>
    <n v="0"/>
    <n v="122.31"/>
    <n v="-16178.67"/>
    <n v="178228.08"/>
    <n v="146659.41"/>
    <n v="-6589.89"/>
    <n v="-24978.78"/>
    <n v="1814.94"/>
    <n v="841.32"/>
    <n v="2656.26"/>
    <n v="2.1006"/>
    <n v="0"/>
    <n v="52343562.420000002"/>
    <n v="10358699931"/>
    <n v="10605451.23"/>
    <n v="10421648945"/>
    <n v="0"/>
    <n v="0"/>
    <n v="0"/>
    <s v="67.5"/>
    <s v="0.5940000000000002"/>
    <n v="1.44292427999999E+16"/>
    <n v="6257277000000000"/>
    <n v="5.2537923269999904E+16"/>
    <n v="7909073945549990"/>
    <n v="1322325585333000"/>
    <n v="3429177338348990"/>
    <n v="5.547664110591E+16"/>
    <n v="1.228574994174E+16"/>
    <n v="1.08E+16"/>
    <n v="1.00007999999999E+16"/>
    <n v="10909.66"/>
  </r>
  <r>
    <x v="731"/>
    <s v="MA"/>
    <x v="1"/>
    <n v="4.1096000000000004"/>
    <n v="521251287.64000005"/>
    <n v="4222546.04"/>
    <n v="761853439"/>
    <n v="138937282.96999997"/>
    <n v="21537157.040000003"/>
    <n v="19366800.880000003"/>
    <n v="14166820"/>
    <n v="19378947"/>
    <n v="32691963"/>
    <n v="98815009"/>
    <n v="98768043"/>
    <n v="7824132"/>
    <n v="114945832"/>
    <n v="2541914"/>
    <n v="22706578"/>
    <n v="281540865"/>
    <n v="78440515"/>
    <n v="2541914"/>
    <n v="22706578"/>
    <n v="281540865"/>
    <n v="78440515"/>
    <n v="4199641"/>
    <n v="-0.2885472301"/>
    <n v="137.49"/>
    <n v="18463268592"/>
    <n v="13248186239"/>
    <n v="239569036"/>
    <n v="159983727"/>
    <n v="998"/>
    <n v="1466650486400"/>
    <n v="4.59"/>
    <n v="1.22"/>
    <n v="1197.81111111111"/>
    <n v="936.18399999999997"/>
    <n v="846.32952380952304"/>
    <n v="1062.9936"/>
    <n v="11.081010631365301"/>
    <n v="2.15"/>
    <n v="11.239000000000001"/>
    <n v="-156.33000000000001"/>
    <n v="-22.68"/>
    <n v="7210.62"/>
    <n v="29556009"/>
    <n v="32836686.66"/>
    <n v="10423994822"/>
    <n v="490479.84"/>
    <n v="39987"/>
    <n v="17500000000000"/>
    <n v="3495165768"/>
    <n v="2296133433"/>
    <n v="932.00731919999998"/>
    <n v="3479895"/>
    <n v="135108"/>
    <n v="0"/>
    <n v="20061"/>
    <n v="765018"/>
    <n v="0"/>
    <n v="125307"/>
    <n v="28458"/>
    <n v="4941"/>
    <n v="203985"/>
    <n v="18397935.43"/>
    <n v="139725"/>
    <n v="0"/>
    <n v="89343"/>
    <n v="2613249"/>
    <n v="1155779037"/>
    <n v="35648208"/>
    <n v="0"/>
    <n v="122.31"/>
    <n v="-16178.67"/>
    <n v="178228.08"/>
    <n v="146659.41"/>
    <n v="-6589.89"/>
    <n v="-24978.78"/>
    <n v="1814.94"/>
    <n v="841.32"/>
    <n v="2656.26"/>
    <n v="2.1006"/>
    <n v="0"/>
    <n v="52343562.420000002"/>
    <n v="10358699931"/>
    <n v="10605451.23"/>
    <n v="10421648945"/>
    <n v="0"/>
    <n v="0"/>
    <n v="0"/>
    <s v="67.5"/>
    <s v="0.5940000000000002"/>
    <n v="1.44292427999999E+16"/>
    <n v="6257277000000000"/>
    <n v="5.2537923269999904E+16"/>
    <n v="7909073945549990"/>
    <n v="1322325585333000"/>
    <n v="3429177338348990"/>
    <n v="5.547664110591E+16"/>
    <n v="1.228574994174E+16"/>
    <n v="1.08E+16"/>
    <n v="1.00007999999999E+16"/>
    <n v="723073.62"/>
  </r>
  <r>
    <x v="732"/>
    <s v="MA"/>
    <x v="2"/>
    <n v="4.1096000000000004"/>
    <n v="521251287.64000005"/>
    <n v="4222546.04"/>
    <n v="761853439"/>
    <n v="138937282.96999997"/>
    <n v="21537157.040000003"/>
    <n v="19366800.880000003"/>
    <n v="14166820"/>
    <n v="19378947"/>
    <n v="32691963"/>
    <n v="98815009"/>
    <n v="98768043"/>
    <n v="7824132"/>
    <n v="114945832"/>
    <n v="2541914"/>
    <n v="22706578"/>
    <n v="281540865"/>
    <n v="78440515"/>
    <n v="2541914"/>
    <n v="22706578"/>
    <n v="281540865"/>
    <n v="78440515"/>
    <n v="4199641"/>
    <n v="-0.2885472301"/>
    <n v="137.49"/>
    <n v="18463268592"/>
    <n v="13248186239"/>
    <n v="239569036"/>
    <n v="159983727"/>
    <n v="998"/>
    <n v="1466650486400"/>
    <n v="4.59"/>
    <n v="1.22"/>
    <n v="1197.81111111111"/>
    <n v="936.18399999999997"/>
    <n v="846.32952380952304"/>
    <n v="1062.9936"/>
    <n v="11.081010631365301"/>
    <n v="2.15"/>
    <n v="11.239000000000001"/>
    <n v="-156.33000000000001"/>
    <n v="-22.68"/>
    <n v="7210.62"/>
    <n v="29556009"/>
    <n v="32836686.66"/>
    <n v="10423994822"/>
    <n v="490479.84"/>
    <n v="39987"/>
    <n v="17500000000000"/>
    <n v="3495165768"/>
    <n v="2296133433"/>
    <n v="932.00731919999998"/>
    <n v="3479895"/>
    <n v="135108"/>
    <n v="0"/>
    <n v="20061"/>
    <n v="765018"/>
    <n v="0"/>
    <n v="125307"/>
    <n v="28458"/>
    <n v="4941"/>
    <n v="203985"/>
    <n v="1274340079"/>
    <n v="139725"/>
    <n v="0"/>
    <n v="89343"/>
    <n v="2613249"/>
    <n v="1155779037"/>
    <n v="35648208"/>
    <n v="0"/>
    <n v="122.31"/>
    <n v="-16178.67"/>
    <n v="178228.08"/>
    <n v="146659.41"/>
    <n v="-6589.89"/>
    <n v="-24978.78"/>
    <n v="1814.94"/>
    <n v="841.32"/>
    <n v="2656.26"/>
    <n v="2.1006"/>
    <n v="0"/>
    <n v="52343562.420000002"/>
    <n v="10358699931"/>
    <n v="10605451.23"/>
    <n v="10421648945"/>
    <n v="0"/>
    <n v="0"/>
    <n v="0"/>
    <s v="67.5"/>
    <s v="0.5940000000000002"/>
    <n v="1.44292427999999E+16"/>
    <n v="6257277000000000"/>
    <n v="5.2537923269999904E+16"/>
    <n v="7909073945549990"/>
    <n v="1322325585333000"/>
    <n v="3429177338348990"/>
    <n v="5.547664110591E+16"/>
    <n v="1.228574994174E+16"/>
    <n v="1.08E+16"/>
    <n v="1.00007999999999E+16"/>
    <n v="55826166.859999999"/>
  </r>
  <r>
    <x v="733"/>
    <s v="MA"/>
    <x v="3"/>
    <n v="4.1096000000000004"/>
    <n v="521251287.64000005"/>
    <n v="4222546.04"/>
    <n v="761853439"/>
    <n v="138937282.96999997"/>
    <n v="21537157.040000003"/>
    <n v="19366800.880000003"/>
    <n v="14166820"/>
    <n v="19378947"/>
    <n v="32691963"/>
    <n v="98815009"/>
    <n v="98768043"/>
    <n v="7824132"/>
    <n v="114945832"/>
    <n v="2541914"/>
    <n v="22706578"/>
    <n v="281540865"/>
    <n v="78440515"/>
    <n v="2541914"/>
    <n v="22706578"/>
    <n v="281540865"/>
    <n v="78440515"/>
    <n v="4199641"/>
    <n v="-0.2885472301"/>
    <n v="137.49"/>
    <n v="18463268592"/>
    <n v="13248186239"/>
    <n v="239569036"/>
    <n v="159983727"/>
    <n v="998"/>
    <n v="1466650486400"/>
    <n v="4.59"/>
    <n v="1.22"/>
    <n v="1197.81111111111"/>
    <n v="936.18399999999997"/>
    <n v="846.32952380952304"/>
    <n v="1062.9936"/>
    <n v="11.081010631365301"/>
    <n v="2.15"/>
    <n v="11.239000000000001"/>
    <n v="-156.33000000000001"/>
    <n v="-22.68"/>
    <n v="7210.62"/>
    <n v="29556009"/>
    <n v="32836686.66"/>
    <n v="10423994822"/>
    <n v="490479.84"/>
    <n v="39987"/>
    <n v="17500000000000"/>
    <n v="3495165768"/>
    <n v="2296133433"/>
    <n v="932.00731919999998"/>
    <n v="3479895"/>
    <n v="135108"/>
    <n v="0"/>
    <n v="20061"/>
    <n v="765018"/>
    <n v="0"/>
    <n v="125307"/>
    <n v="28458"/>
    <n v="4941"/>
    <n v="203985"/>
    <n v="1422487976"/>
    <n v="139725"/>
    <n v="0"/>
    <n v="89343"/>
    <n v="2613249"/>
    <n v="1155779037"/>
    <n v="35648208"/>
    <n v="0"/>
    <n v="122.31"/>
    <n v="-16178.67"/>
    <n v="178228.08"/>
    <n v="146659.41"/>
    <n v="-6589.89"/>
    <n v="-24978.78"/>
    <n v="1814.94"/>
    <n v="841.32"/>
    <n v="2656.26"/>
    <n v="2.1006"/>
    <n v="0"/>
    <n v="52343562.420000002"/>
    <n v="10358699931"/>
    <n v="10605451.23"/>
    <n v="10421648945"/>
    <n v="0"/>
    <n v="0"/>
    <n v="0"/>
    <s v="67.5"/>
    <s v="0.5940000000000002"/>
    <n v="1.44292427999999E+16"/>
    <n v="6257277000000000"/>
    <n v="5.2537923269999904E+16"/>
    <n v="7909073945549990"/>
    <n v="1322325585333000"/>
    <n v="3429177338348990"/>
    <n v="5.547664110591E+16"/>
    <n v="1.228574994174E+16"/>
    <n v="1.08E+16"/>
    <n v="1.00007999999999E+16"/>
    <n v="64384961.390000001"/>
  </r>
  <r>
    <x v="734"/>
    <s v="MA"/>
    <x v="4"/>
    <n v="4.1096000000000004"/>
    <n v="521251287.64000005"/>
    <n v="4222546.04"/>
    <n v="761853439"/>
    <n v="138937282.96999997"/>
    <n v="21537157.040000003"/>
    <n v="19366800.880000003"/>
    <n v="14166820"/>
    <n v="19378947"/>
    <n v="32691963"/>
    <n v="98815009"/>
    <n v="98768043"/>
    <n v="7824132"/>
    <n v="114945832"/>
    <n v="2541914"/>
    <n v="22706578"/>
    <n v="281540865"/>
    <n v="78440515"/>
    <n v="2541914"/>
    <n v="22706578"/>
    <n v="281540865"/>
    <n v="78440515"/>
    <n v="4199641"/>
    <n v="-0.2885472301"/>
    <n v="137.49"/>
    <n v="18463268592"/>
    <n v="13248186239"/>
    <n v="239569036"/>
    <n v="159983727"/>
    <n v="998"/>
    <n v="1466650486400"/>
    <n v="4.59"/>
    <n v="1.22"/>
    <n v="1197.81111111111"/>
    <n v="936.18399999999997"/>
    <n v="846.32952380952304"/>
    <n v="1062.9936"/>
    <n v="11.081010631365301"/>
    <n v="2.15"/>
    <n v="11.239000000000001"/>
    <n v="-156.33000000000001"/>
    <n v="-22.68"/>
    <n v="7210.62"/>
    <n v="29556009"/>
    <n v="32836686.66"/>
    <n v="10423994822"/>
    <n v="490479.84"/>
    <n v="39987"/>
    <n v="17500000000000"/>
    <n v="3495165768"/>
    <n v="2296133433"/>
    <n v="932.00731919999998"/>
    <n v="3479895"/>
    <n v="135108"/>
    <n v="0"/>
    <n v="20061"/>
    <n v="765018"/>
    <n v="0"/>
    <n v="125307"/>
    <n v="28458"/>
    <n v="4941"/>
    <n v="203985"/>
    <n v="18879135.23"/>
    <n v="139725"/>
    <n v="0"/>
    <n v="89343"/>
    <n v="2613249"/>
    <n v="1155779037"/>
    <n v="35648208"/>
    <n v="0"/>
    <n v="122.31"/>
    <n v="-16178.67"/>
    <n v="178228.08"/>
    <n v="146659.41"/>
    <n v="-6589.89"/>
    <n v="-24978.78"/>
    <n v="1814.94"/>
    <n v="841.32"/>
    <n v="2656.26"/>
    <n v="2.1006"/>
    <n v="0"/>
    <n v="52343562.420000002"/>
    <n v="10358699931"/>
    <n v="10605451.23"/>
    <n v="10421648945"/>
    <n v="0"/>
    <n v="0"/>
    <n v="0"/>
    <s v="67.5"/>
    <s v="0.5940000000000002"/>
    <n v="1.44292427999999E+16"/>
    <n v="6257277000000000"/>
    <n v="5.2537923269999904E+16"/>
    <n v="7909073945549990"/>
    <n v="1322325585333000"/>
    <n v="3429177338348990"/>
    <n v="5.547664110591E+16"/>
    <n v="1.228574994174E+16"/>
    <n v="1.08E+16"/>
    <n v="1.00007999999999E+16"/>
    <n v="18654317.82"/>
  </r>
  <r>
    <x v="735"/>
    <s v="MA"/>
    <x v="5"/>
    <n v="4.1096000000000004"/>
    <n v="521251287.64000005"/>
    <n v="4222546.04"/>
    <n v="761853439"/>
    <n v="138937282.96999997"/>
    <n v="21537157.040000003"/>
    <n v="19366800.880000003"/>
    <n v="14166820"/>
    <n v="19378947"/>
    <n v="32691963"/>
    <n v="98815009"/>
    <n v="98768043"/>
    <n v="7824132"/>
    <n v="114945832"/>
    <n v="2541914"/>
    <n v="22706578"/>
    <n v="281540865"/>
    <n v="78440515"/>
    <n v="2541914"/>
    <n v="22706578"/>
    <n v="281540865"/>
    <n v="78440515"/>
    <n v="4199641"/>
    <n v="-0.2885472301"/>
    <n v="137.49"/>
    <n v="18463268592"/>
    <n v="13248186239"/>
    <n v="239569036"/>
    <n v="159983727"/>
    <n v="998"/>
    <n v="1466650486400"/>
    <n v="4.59"/>
    <n v="1.22"/>
    <n v="1197.81111111111"/>
    <n v="936.18399999999997"/>
    <n v="846.32952380952304"/>
    <n v="1062.9936"/>
    <n v="11.081010631365301"/>
    <n v="2.15"/>
    <n v="11.239000000000001"/>
    <n v="-156.33000000000001"/>
    <n v="-22.68"/>
    <n v="7210.62"/>
    <n v="29556009"/>
    <n v="32836686.66"/>
    <n v="10423994822"/>
    <n v="490479.84"/>
    <n v="39987"/>
    <n v="17500000000000"/>
    <n v="3495165768"/>
    <n v="2296133433"/>
    <n v="932.00731919999998"/>
    <n v="3479895"/>
    <n v="135108"/>
    <n v="0"/>
    <n v="20061"/>
    <n v="765018"/>
    <n v="0"/>
    <n v="125307"/>
    <n v="28458"/>
    <n v="4941"/>
    <n v="203985"/>
    <n v="278600981.69999999"/>
    <n v="139725"/>
    <n v="0"/>
    <n v="89343"/>
    <n v="2613249"/>
    <n v="1155779037"/>
    <n v="35648208"/>
    <n v="0"/>
    <n v="122.31"/>
    <n v="-16178.67"/>
    <n v="178228.08"/>
    <n v="146659.41"/>
    <n v="-6589.89"/>
    <n v="-24978.78"/>
    <n v="1814.94"/>
    <n v="841.32"/>
    <n v="2656.26"/>
    <n v="2.1006"/>
    <n v="0"/>
    <n v="52343562.420000002"/>
    <n v="10358699931"/>
    <n v="10605451.23"/>
    <n v="10421648945"/>
    <n v="0"/>
    <n v="0"/>
    <n v="0"/>
    <s v="67.5"/>
    <s v="0.5940000000000002"/>
    <n v="1.44292427999999E+16"/>
    <n v="6257277000000000"/>
    <n v="5.2537923269999904E+16"/>
    <n v="7909073945549990"/>
    <n v="1322325585333000"/>
    <n v="3429177338348990"/>
    <n v="5.547664110591E+16"/>
    <n v="1.228574994174E+16"/>
    <n v="1.08E+16"/>
    <n v="1.00007999999999E+16"/>
    <n v="2802077.05"/>
  </r>
  <r>
    <x v="736"/>
    <s v="MA"/>
    <x v="6"/>
    <n v="4.1096000000000004"/>
    <n v="521251287.64000005"/>
    <n v="4222546.04"/>
    <n v="761853439"/>
    <n v="138937282.96999997"/>
    <n v="21537157.040000003"/>
    <n v="19366800.880000003"/>
    <n v="14166820"/>
    <n v="19378947"/>
    <n v="32691963"/>
    <n v="98815009"/>
    <n v="98768043"/>
    <n v="7824132"/>
    <n v="114945832"/>
    <n v="2541914"/>
    <n v="22706578"/>
    <n v="281540865"/>
    <n v="78440515"/>
    <n v="2541914"/>
    <n v="22706578"/>
    <n v="281540865"/>
    <n v="78440515"/>
    <n v="4199641"/>
    <n v="-0.2885472301"/>
    <n v="137.49"/>
    <n v="18463268592"/>
    <n v="13248186239"/>
    <n v="239569036"/>
    <n v="159983727"/>
    <n v="998"/>
    <n v="1466650486400"/>
    <n v="4.59"/>
    <n v="1.22"/>
    <n v="1197.81111111111"/>
    <n v="936.18399999999997"/>
    <n v="846.32952380952304"/>
    <n v="1062.9936"/>
    <n v="11.081010631365301"/>
    <n v="2.15"/>
    <n v="11.239000000000001"/>
    <n v="-156.33000000000001"/>
    <n v="-22.68"/>
    <n v="7210.62"/>
    <n v="29556009"/>
    <n v="32836686.66"/>
    <n v="10423994822"/>
    <n v="490479.84"/>
    <n v="39987"/>
    <n v="17500000000000"/>
    <n v="3495165768"/>
    <n v="2296133433"/>
    <n v="932.00731919999998"/>
    <n v="3479895"/>
    <n v="135108"/>
    <n v="0"/>
    <n v="20061"/>
    <n v="765018"/>
    <n v="0"/>
    <n v="125307"/>
    <n v="28458"/>
    <n v="4941"/>
    <n v="203985"/>
    <n v="0"/>
    <n v="139725"/>
    <n v="0"/>
    <n v="89343"/>
    <n v="2613249"/>
    <n v="1155779037"/>
    <n v="35648208"/>
    <n v="0"/>
    <n v="122.31"/>
    <n v="-16178.67"/>
    <n v="178228.08"/>
    <n v="146659.41"/>
    <n v="-6589.89"/>
    <n v="-24978.78"/>
    <n v="1814.94"/>
    <n v="841.32"/>
    <n v="2656.26"/>
    <n v="2.1006"/>
    <n v="0"/>
    <n v="52343562.420000002"/>
    <n v="10358699931"/>
    <n v="10605451.23"/>
    <n v="10421648945"/>
    <n v="0"/>
    <n v="0"/>
    <n v="0"/>
    <s v="67.5"/>
    <s v="0.5940000000000002"/>
    <n v="1.44292427999999E+16"/>
    <n v="6257277000000000"/>
    <n v="5.2537923269999904E+16"/>
    <n v="7909073945549990"/>
    <n v="1322325585333000"/>
    <n v="3429177338348990"/>
    <n v="5.547664110591E+16"/>
    <n v="1.228574994174E+16"/>
    <n v="1.08E+16"/>
    <n v="1.00007999999999E+16"/>
    <n v="4203701.59"/>
  </r>
  <r>
    <x v="737"/>
    <s v="MA"/>
    <x v="0"/>
    <n v="4.1494999999999997"/>
    <n v="529386043.14000005"/>
    <n v="7251174.8600000003"/>
    <n v="821249322"/>
    <n v="123333069.09000002"/>
    <n v="65421946.099999994"/>
    <n v="22670276.589999996"/>
    <n v="43041077"/>
    <n v="16670987"/>
    <n v="34071970"/>
    <n v="120237429"/>
    <n v="102294306"/>
    <n v="7915714"/>
    <n v="122978332"/>
    <n v="2653451"/>
    <n v="22529302"/>
    <n v="300028807"/>
    <n v="84701832"/>
    <n v="2653451"/>
    <n v="22529302"/>
    <n v="300028807"/>
    <n v="84701832"/>
    <n v="7167192"/>
    <n v="0.36063401589999999"/>
    <n v="134.05000000000001"/>
    <n v="14429715267"/>
    <n v="17190165488"/>
    <n v="183139168"/>
    <n v="266434221"/>
    <n v="1039"/>
    <n v="1491305403000"/>
    <n v="4.4000000000000004"/>
    <n v="0.19"/>
    <n v="1207.61222222222"/>
    <n v="942.529"/>
    <n v="850.94333333333304"/>
    <n v="1071.1268"/>
    <n v="11.354338486771599"/>
    <n v="1.21"/>
    <n v="0.19997000000000001"/>
    <n v="-158.49"/>
    <n v="-19.170000000000002"/>
    <n v="7247.88"/>
    <n v="29750868"/>
    <n v="42753396.509999998"/>
    <n v="10030863000"/>
    <n v="624613.14"/>
    <n v="36153"/>
    <n v="16700000000000"/>
    <n v="2955805020"/>
    <n v="2525173677"/>
    <n v="924.53186970000002"/>
    <n v="2971917"/>
    <n v="97227"/>
    <n v="0"/>
    <n v="2862"/>
    <n v="64098"/>
    <n v="56700000"/>
    <n v="79569"/>
    <n v="54"/>
    <n v="0"/>
    <n v="238896"/>
    <n v="508761"/>
    <n v="22734"/>
    <n v="0"/>
    <n v="7020"/>
    <n v="54847206"/>
    <n v="178652466"/>
    <n v="136946754"/>
    <n v="0"/>
    <n v="123.66"/>
    <n v="-16178.67"/>
    <n v="178228.08"/>
    <n v="146659.41"/>
    <n v="-6589.89"/>
    <n v="-24978.78"/>
    <n v="1814.94"/>
    <n v="841.32"/>
    <n v="2656.26"/>
    <n v="1.4016"/>
    <n v="540"/>
    <n v="124893009.5"/>
    <n v="11386963954"/>
    <n v="25103229.210000001"/>
    <n v="11537512107"/>
    <n v="0"/>
    <n v="0"/>
    <n v="0"/>
    <s v="67.5"/>
    <s v="0.5940000000000002"/>
    <n v="1.45161287999999E+16"/>
    <n v="6.1218179999999904E+16"/>
    <n v="5040022121999990"/>
    <n v="7698114774"/>
    <n v="1.300266582606E+16"/>
    <n v="3293214052248000"/>
    <s v="53683323583.14"/>
    <n v="1.31589345055499E+16"/>
    <n v="1.08E+16"/>
    <n v="1.00007999999999E+16"/>
    <n v="14003.61"/>
  </r>
  <r>
    <x v="738"/>
    <s v="MA"/>
    <x v="1"/>
    <n v="4.1494999999999997"/>
    <n v="529386043.14000005"/>
    <n v="7251174.8600000003"/>
    <n v="821249322"/>
    <n v="123333069.09000002"/>
    <n v="65421946.099999994"/>
    <n v="22670276.589999996"/>
    <n v="43041077"/>
    <n v="16670987"/>
    <n v="34071970"/>
    <n v="120237429"/>
    <n v="102294306"/>
    <n v="7915714"/>
    <n v="122978332"/>
    <n v="2653451"/>
    <n v="22529302"/>
    <n v="300028807"/>
    <n v="84701832"/>
    <n v="2653451"/>
    <n v="22529302"/>
    <n v="300028807"/>
    <n v="84701832"/>
    <n v="7167192"/>
    <n v="0.36063401589999999"/>
    <n v="134.05000000000001"/>
    <n v="14429715267"/>
    <n v="17190165488"/>
    <n v="183139168"/>
    <n v="266434221"/>
    <n v="1039"/>
    <n v="1491305403000"/>
    <n v="4.4000000000000004"/>
    <n v="0.19"/>
    <n v="1207.61222222222"/>
    <n v="942.529"/>
    <n v="850.94333333333304"/>
    <n v="1071.1268"/>
    <n v="11.354338486771599"/>
    <n v="1.21"/>
    <n v="0.19997000000000001"/>
    <n v="-158.49"/>
    <n v="-19.170000000000002"/>
    <n v="7247.88"/>
    <n v="29750868"/>
    <n v="42753396.509999998"/>
    <n v="10030863000"/>
    <n v="624613.14"/>
    <n v="36153"/>
    <n v="16700000000000"/>
    <n v="2955805020"/>
    <n v="2525173677"/>
    <n v="924.53186970000002"/>
    <n v="2971917"/>
    <n v="97227"/>
    <n v="0"/>
    <n v="2862"/>
    <n v="64098"/>
    <n v="56700000"/>
    <n v="79569"/>
    <n v="54"/>
    <n v="0"/>
    <n v="238896"/>
    <n v="21650139"/>
    <n v="22734"/>
    <n v="0"/>
    <n v="7020"/>
    <n v="54847206"/>
    <n v="178652466"/>
    <n v="136946754"/>
    <n v="0"/>
    <n v="123.66"/>
    <n v="-16178.67"/>
    <n v="178228.08"/>
    <n v="146659.41"/>
    <n v="-6589.89"/>
    <n v="-24978.78"/>
    <n v="1814.94"/>
    <n v="841.32"/>
    <n v="2656.26"/>
    <n v="1.4016"/>
    <n v="540"/>
    <n v="124893009.5"/>
    <n v="11386963954"/>
    <n v="25103229.210000001"/>
    <n v="11537512107"/>
    <n v="0"/>
    <n v="0"/>
    <n v="0"/>
    <s v="67.5"/>
    <s v="0.5940000000000002"/>
    <n v="1.45161287999999E+16"/>
    <n v="6.1218179999999904E+16"/>
    <n v="5040022121999990"/>
    <n v="7698114774"/>
    <n v="1.300266582606E+16"/>
    <n v="3293214052248000"/>
    <s v="53683323583.14"/>
    <n v="1.31589345055499E+16"/>
    <n v="1.08E+16"/>
    <n v="1.00007999999999E+16"/>
    <n v="770992.64000000001"/>
  </r>
  <r>
    <x v="739"/>
    <s v="MA"/>
    <x v="2"/>
    <n v="4.1494999999999997"/>
    <n v="529386043.14000005"/>
    <n v="7251174.8600000003"/>
    <n v="821249322"/>
    <n v="123333069.09000002"/>
    <n v="65421946.099999994"/>
    <n v="22670276.589999996"/>
    <n v="43041077"/>
    <n v="16670987"/>
    <n v="34071970"/>
    <n v="120237429"/>
    <n v="102294306"/>
    <n v="7915714"/>
    <n v="122978332"/>
    <n v="2653451"/>
    <n v="22529302"/>
    <n v="300028807"/>
    <n v="84701832"/>
    <n v="2653451"/>
    <n v="22529302"/>
    <n v="300028807"/>
    <n v="84701832"/>
    <n v="7167192"/>
    <n v="0.36063401589999999"/>
    <n v="134.05000000000001"/>
    <n v="14429715267"/>
    <n v="17190165488"/>
    <n v="183139168"/>
    <n v="266434221"/>
    <n v="1039"/>
    <n v="1491305403000"/>
    <n v="4.4000000000000004"/>
    <n v="0.19"/>
    <n v="1207.61222222222"/>
    <n v="942.529"/>
    <n v="850.94333333333304"/>
    <n v="1071.1268"/>
    <n v="11.354338486771599"/>
    <n v="1.21"/>
    <n v="0.19997000000000001"/>
    <n v="-158.49"/>
    <n v="-19.170000000000002"/>
    <n v="7247.88"/>
    <n v="29750868"/>
    <n v="42753396.509999998"/>
    <n v="10030863000"/>
    <n v="624613.14"/>
    <n v="36153"/>
    <n v="16700000000000"/>
    <n v="2955805020"/>
    <n v="2525173677"/>
    <n v="924.53186970000002"/>
    <n v="2971917"/>
    <n v="97227"/>
    <n v="0"/>
    <n v="2862"/>
    <n v="64098"/>
    <n v="56700000"/>
    <n v="79569"/>
    <n v="54"/>
    <n v="0"/>
    <n v="238896"/>
    <n v="1341467244"/>
    <n v="22734"/>
    <n v="0"/>
    <n v="7020"/>
    <n v="54847206"/>
    <n v="178652466"/>
    <n v="136946754"/>
    <n v="0"/>
    <n v="123.66"/>
    <n v="-16178.67"/>
    <n v="178228.08"/>
    <n v="146659.41"/>
    <n v="-6589.89"/>
    <n v="-24978.78"/>
    <n v="1814.94"/>
    <n v="841.32"/>
    <n v="2656.26"/>
    <n v="1.4016"/>
    <n v="540"/>
    <n v="124893009.5"/>
    <n v="11386963954"/>
    <n v="25103229.210000001"/>
    <n v="11537512107"/>
    <n v="0"/>
    <n v="0"/>
    <n v="0"/>
    <s v="67.5"/>
    <s v="0.5940000000000002"/>
    <n v="1.45161287999999E+16"/>
    <n v="6.1218179999999904E+16"/>
    <n v="5040022121999990"/>
    <n v="7698114774"/>
    <n v="1.300266582606E+16"/>
    <n v="3293214052248000"/>
    <s v="53683323583.14"/>
    <n v="1.31589345055499E+16"/>
    <n v="1.08E+16"/>
    <n v="1.00007999999999E+16"/>
    <n v="47432665.649999999"/>
  </r>
  <r>
    <x v="740"/>
    <s v="MA"/>
    <x v="3"/>
    <n v="4.1494999999999997"/>
    <n v="529386043.14000005"/>
    <n v="7251174.8600000003"/>
    <n v="821249322"/>
    <n v="123333069.09000002"/>
    <n v="65421946.099999994"/>
    <n v="22670276.589999996"/>
    <n v="43041077"/>
    <n v="16670987"/>
    <n v="34071970"/>
    <n v="120237429"/>
    <n v="102294306"/>
    <n v="7915714"/>
    <n v="122978332"/>
    <n v="2653451"/>
    <n v="22529302"/>
    <n v="300028807"/>
    <n v="84701832"/>
    <n v="2653451"/>
    <n v="22529302"/>
    <n v="300028807"/>
    <n v="84701832"/>
    <n v="7167192"/>
    <n v="0.36063401589999999"/>
    <n v="134.05000000000001"/>
    <n v="14429715267"/>
    <n v="17190165488"/>
    <n v="183139168"/>
    <n v="266434221"/>
    <n v="1039"/>
    <n v="1491305403000"/>
    <n v="4.4000000000000004"/>
    <n v="0.19"/>
    <n v="1207.61222222222"/>
    <n v="942.529"/>
    <n v="850.94333333333304"/>
    <n v="1071.1268"/>
    <n v="11.354338486771599"/>
    <n v="1.21"/>
    <n v="0.19997000000000001"/>
    <n v="-158.49"/>
    <n v="-19.170000000000002"/>
    <n v="7247.88"/>
    <n v="29750868"/>
    <n v="42753396.509999998"/>
    <n v="10030863000"/>
    <n v="624613.14"/>
    <n v="36153"/>
    <n v="16700000000000"/>
    <n v="2955805020"/>
    <n v="2525173677"/>
    <n v="924.53186970000002"/>
    <n v="2971917"/>
    <n v="97227"/>
    <n v="0"/>
    <n v="2862"/>
    <n v="64098"/>
    <n v="56700000"/>
    <n v="79569"/>
    <n v="54"/>
    <n v="0"/>
    <n v="238896"/>
    <n v="1295596161"/>
    <n v="22734"/>
    <n v="0"/>
    <n v="7020"/>
    <n v="54847206"/>
    <n v="178652466"/>
    <n v="136946754"/>
    <n v="0"/>
    <n v="123.66"/>
    <n v="-16178.67"/>
    <n v="178228.08"/>
    <n v="146659.41"/>
    <n v="-6589.89"/>
    <n v="-24978.78"/>
    <n v="1814.94"/>
    <n v="841.32"/>
    <n v="2656.26"/>
    <n v="1.4016"/>
    <n v="540"/>
    <n v="124893009.5"/>
    <n v="11386963954"/>
    <n v="25103229.210000001"/>
    <n v="11537512107"/>
    <n v="0"/>
    <n v="0"/>
    <n v="0"/>
    <s v="67.5"/>
    <s v="0.5940000000000002"/>
    <n v="1.45161287999999E+16"/>
    <n v="6.1218179999999904E+16"/>
    <n v="5040022121999990"/>
    <n v="7698114774"/>
    <n v="1.300266582606E+16"/>
    <n v="3293214052248000"/>
    <s v="53683323583.14"/>
    <n v="1.31589345055499E+16"/>
    <n v="1.08E+16"/>
    <n v="1.00007999999999E+16"/>
    <n v="60444787.159999996"/>
  </r>
  <r>
    <x v="741"/>
    <s v="MA"/>
    <x v="4"/>
    <n v="4.1494999999999997"/>
    <n v="529386043.14000005"/>
    <n v="7251174.8600000003"/>
    <n v="821249322"/>
    <n v="123333069.09000002"/>
    <n v="65421946.099999994"/>
    <n v="22670276.589999996"/>
    <n v="43041077"/>
    <n v="16670987"/>
    <n v="34071970"/>
    <n v="120237429"/>
    <n v="102294306"/>
    <n v="7915714"/>
    <n v="122978332"/>
    <n v="2653451"/>
    <n v="22529302"/>
    <n v="300028807"/>
    <n v="84701832"/>
    <n v="2653451"/>
    <n v="22529302"/>
    <n v="300028807"/>
    <n v="84701832"/>
    <n v="7167192"/>
    <n v="0.36063401589999999"/>
    <n v="134.05000000000001"/>
    <n v="14429715267"/>
    <n v="17190165488"/>
    <n v="183139168"/>
    <n v="266434221"/>
    <n v="1039"/>
    <n v="1491305403000"/>
    <n v="4.4000000000000004"/>
    <n v="0.19"/>
    <n v="1207.61222222222"/>
    <n v="942.529"/>
    <n v="850.94333333333304"/>
    <n v="1071.1268"/>
    <n v="11.354338486771599"/>
    <n v="1.21"/>
    <n v="0.19997000000000001"/>
    <n v="-158.49"/>
    <n v="-19.170000000000002"/>
    <n v="7247.88"/>
    <n v="29750868"/>
    <n v="42753396.509999998"/>
    <n v="10030863000"/>
    <n v="624613.14"/>
    <n v="36153"/>
    <n v="16700000000000"/>
    <n v="2955805020"/>
    <n v="2525173677"/>
    <n v="924.53186970000002"/>
    <n v="2971917"/>
    <n v="97227"/>
    <n v="0"/>
    <n v="2862"/>
    <n v="64098"/>
    <n v="56700000"/>
    <n v="79569"/>
    <n v="54"/>
    <n v="0"/>
    <n v="238896"/>
    <n v="19464786"/>
    <n v="22734"/>
    <n v="0"/>
    <n v="7020"/>
    <n v="54847206"/>
    <n v="178652466"/>
    <n v="136946754"/>
    <n v="0"/>
    <n v="123.66"/>
    <n v="-16178.67"/>
    <n v="178228.08"/>
    <n v="146659.41"/>
    <n v="-6589.89"/>
    <n v="-24978.78"/>
    <n v="1814.94"/>
    <n v="841.32"/>
    <n v="2656.26"/>
    <n v="1.4016"/>
    <n v="540"/>
    <n v="124893009.5"/>
    <n v="11386963954"/>
    <n v="25103229.210000001"/>
    <n v="11537512107"/>
    <n v="0"/>
    <n v="0"/>
    <n v="0"/>
    <s v="67.5"/>
    <s v="0.5940000000000002"/>
    <n v="1.45161287999999E+16"/>
    <n v="6.1218179999999904E+16"/>
    <n v="5040022121999990"/>
    <n v="7698114774"/>
    <n v="1.300266582606E+16"/>
    <n v="3293214052248000"/>
    <s v="53683323583.14"/>
    <n v="1.31589345055499E+16"/>
    <n v="1.08E+16"/>
    <n v="1.00007999999999E+16"/>
    <n v="13008977.73"/>
  </r>
  <r>
    <x v="742"/>
    <s v="MA"/>
    <x v="5"/>
    <n v="4.1494999999999997"/>
    <n v="529386043.14000005"/>
    <n v="7251174.8600000003"/>
    <n v="821249322"/>
    <n v="123333069.09000002"/>
    <n v="65421946.099999994"/>
    <n v="22670276.589999996"/>
    <n v="43041077"/>
    <n v="16670987"/>
    <n v="34071970"/>
    <n v="120237429"/>
    <n v="102294306"/>
    <n v="7915714"/>
    <n v="122978332"/>
    <n v="2653451"/>
    <n v="22529302"/>
    <n v="300028807"/>
    <n v="84701832"/>
    <n v="2653451"/>
    <n v="22529302"/>
    <n v="300028807"/>
    <n v="84701832"/>
    <n v="7167192"/>
    <n v="0.36063401589999999"/>
    <n v="134.05000000000001"/>
    <n v="14429715267"/>
    <n v="17190165488"/>
    <n v="183139168"/>
    <n v="266434221"/>
    <n v="1039"/>
    <n v="1491305403000"/>
    <n v="4.4000000000000004"/>
    <n v="0.19"/>
    <n v="1207.61222222222"/>
    <n v="942.529"/>
    <n v="850.94333333333304"/>
    <n v="1071.1268"/>
    <n v="11.354338486771599"/>
    <n v="1.21"/>
    <n v="0.19997000000000001"/>
    <n v="-158.49"/>
    <n v="-19.170000000000002"/>
    <n v="7247.88"/>
    <n v="29750868"/>
    <n v="42753396.509999998"/>
    <n v="10030863000"/>
    <n v="624613.14"/>
    <n v="36153"/>
    <n v="16700000000000"/>
    <n v="2955805020"/>
    <n v="2525173677"/>
    <n v="924.53186970000002"/>
    <n v="2971917"/>
    <n v="97227"/>
    <n v="0"/>
    <n v="2862"/>
    <n v="64098"/>
    <n v="56700000"/>
    <n v="79569"/>
    <n v="54"/>
    <n v="0"/>
    <n v="238896"/>
    <n v="164581254"/>
    <n v="22734"/>
    <n v="0"/>
    <n v="7020"/>
    <n v="54847206"/>
    <n v="178652466"/>
    <n v="136946754"/>
    <n v="0"/>
    <n v="123.66"/>
    <n v="-16178.67"/>
    <n v="178228.08"/>
    <n v="146659.41"/>
    <n v="-6589.89"/>
    <n v="-24978.78"/>
    <n v="1814.94"/>
    <n v="841.32"/>
    <n v="2656.26"/>
    <n v="1.4016"/>
    <n v="540"/>
    <n v="124893009.5"/>
    <n v="11386963954"/>
    <n v="25103229.210000001"/>
    <n v="11537512107"/>
    <n v="0"/>
    <n v="0"/>
    <n v="0"/>
    <s v="67.5"/>
    <s v="0.5940000000000002"/>
    <n v="1.45161287999999E+16"/>
    <n v="6.1218179999999904E+16"/>
    <n v="5040022121999990"/>
    <n v="7698114774"/>
    <n v="1.300266582606E+16"/>
    <n v="3293214052248000"/>
    <s v="53683323583.14"/>
    <n v="1.31589345055499E+16"/>
    <n v="1.08E+16"/>
    <n v="1.00007999999999E+16"/>
    <n v="4923765.2"/>
  </r>
  <r>
    <x v="743"/>
    <s v="MA"/>
    <x v="6"/>
    <n v="4.1494999999999997"/>
    <n v="529386043.14000005"/>
    <n v="7251174.8600000003"/>
    <n v="821249322"/>
    <n v="123333069.09000002"/>
    <n v="65421946.099999994"/>
    <n v="22670276.589999996"/>
    <n v="43041077"/>
    <n v="16670987"/>
    <n v="34071970"/>
    <n v="120237429"/>
    <n v="102294306"/>
    <n v="7915714"/>
    <n v="122978332"/>
    <n v="2653451"/>
    <n v="22529302"/>
    <n v="300028807"/>
    <n v="84701832"/>
    <n v="2653451"/>
    <n v="22529302"/>
    <n v="300028807"/>
    <n v="84701832"/>
    <n v="7167192"/>
    <n v="0.36063401589999999"/>
    <n v="134.05000000000001"/>
    <n v="14429715267"/>
    <n v="17190165488"/>
    <n v="183139168"/>
    <n v="266434221"/>
    <n v="1039"/>
    <n v="1491305403000"/>
    <n v="4.4000000000000004"/>
    <n v="0.19"/>
    <n v="1207.61222222222"/>
    <n v="942.529"/>
    <n v="850.94333333333304"/>
    <n v="1071.1268"/>
    <n v="11.354338486771599"/>
    <n v="1.21"/>
    <n v="0.19997000000000001"/>
    <n v="-158.49"/>
    <n v="-19.170000000000002"/>
    <n v="7247.88"/>
    <n v="29750868"/>
    <n v="42753396.509999998"/>
    <n v="10030863000"/>
    <n v="624613.14"/>
    <n v="36153"/>
    <n v="16700000000000"/>
    <n v="2955805020"/>
    <n v="2525173677"/>
    <n v="924.53186970000002"/>
    <n v="2971917"/>
    <n v="97227"/>
    <n v="0"/>
    <n v="2862"/>
    <n v="64098"/>
    <n v="56700000"/>
    <n v="79569"/>
    <n v="54"/>
    <n v="0"/>
    <n v="238896"/>
    <n v="105920865"/>
    <n v="22734"/>
    <n v="0"/>
    <n v="7020"/>
    <n v="54847206"/>
    <n v="178652466"/>
    <n v="136946754"/>
    <n v="0"/>
    <n v="123.66"/>
    <n v="-16178.67"/>
    <n v="178228.08"/>
    <n v="146659.41"/>
    <n v="-6589.89"/>
    <n v="-24978.78"/>
    <n v="1814.94"/>
    <n v="841.32"/>
    <n v="2656.26"/>
    <n v="1.4016"/>
    <n v="540"/>
    <n v="124893009.5"/>
    <n v="11386963954"/>
    <n v="25103229.210000001"/>
    <n v="11537512107"/>
    <n v="0"/>
    <n v="0"/>
    <n v="0"/>
    <s v="67.5"/>
    <s v="0.5940000000000002"/>
    <n v="1.45161287999999E+16"/>
    <n v="6.1218179999999904E+16"/>
    <n v="5040022121999990"/>
    <n v="7698114774"/>
    <n v="1.300266582606E+16"/>
    <n v="3293214052248000"/>
    <s v="53683323583.14"/>
    <n v="1.31589345055499E+16"/>
    <n v="1.08E+16"/>
    <n v="1.00007999999999E+16"/>
    <n v="4052693.15"/>
  </r>
  <r>
    <x v="744"/>
    <s v="MA"/>
    <x v="0"/>
    <n v="4.3410000000000002"/>
    <n v="453063655.93000001"/>
    <n v="3280940.86"/>
    <n v="647819942"/>
    <n v="117580049.38000001"/>
    <n v="16321925.93"/>
    <n v="15161579.270000001"/>
    <n v="103038417"/>
    <n v="23310664"/>
    <n v="32007867"/>
    <n v="85880827"/>
    <n v="100743979"/>
    <n v="7402532"/>
    <n v="98501744"/>
    <n v="2539207"/>
    <n v="18280272"/>
    <n v="202360899"/>
    <n v="73631960"/>
    <n v="2539207"/>
    <n v="18280272"/>
    <n v="202360899"/>
    <n v="73631960"/>
    <n v="3159991"/>
    <n v="1.5488282588"/>
    <n v="134.52000000000001"/>
    <n v="15356449520"/>
    <n v="13849450579"/>
    <n v="170475076"/>
    <n v="255063770"/>
    <n v="1045"/>
    <n v="1573438860000"/>
    <n v="4.1900000000000004"/>
    <n v="0.17"/>
    <n v="1207.35666666666"/>
    <n v="940.76049999999998"/>
    <n v="853.65523809523802"/>
    <n v="1072.0475999999901"/>
    <n v="11.7529174900264"/>
    <n v="1.25"/>
    <n v="17.57"/>
    <n v="-159.30000000000001"/>
    <n v="-21.06"/>
    <n v="6479.73"/>
    <n v="29750868"/>
    <n v="42868669.229999997"/>
    <n v="9144782152"/>
    <n v="751122.72"/>
    <n v="17253"/>
    <n v="16500000000000"/>
    <n v="2649557547"/>
    <n v="2285293905"/>
    <n v="924.53186970000002"/>
    <n v="2205279"/>
    <n v="81027"/>
    <n v="3915"/>
    <n v="6507"/>
    <n v="241353"/>
    <n v="0"/>
    <n v="69417"/>
    <n v="3051"/>
    <n v="8019"/>
    <n v="164403"/>
    <n v="622836"/>
    <n v="8100"/>
    <n v="0"/>
    <n v="78246"/>
    <n v="1478142"/>
    <n v="357921990"/>
    <n v="1986498"/>
    <n v="0"/>
    <n v="122.85"/>
    <n v="-3036.96"/>
    <n v="158789.43"/>
    <n v="122323.5"/>
    <n v="-6236.73"/>
    <n v="-30229.200000000001"/>
    <n v="1398.6"/>
    <n v="-22697.82"/>
    <n v="-21299.22"/>
    <n v="1.4016"/>
    <n v="7695"/>
    <n v="32551576.379999999"/>
    <n v="8937341556"/>
    <n v="65654820.539999999"/>
    <n v="9035794287"/>
    <n v="0"/>
    <n v="0"/>
    <n v="0"/>
    <s v="67.5"/>
    <s v="0.5940000000000002"/>
    <n v="1.45161287999999E+16"/>
    <n v="6.0431669999999904E+16"/>
    <n v="4.9752713159999904E+16"/>
    <n v="7599214579680000"/>
    <n v="1.28356163322299E+16"/>
    <n v="3.25090505591999E+16"/>
    <n v="5299363639502990"/>
    <n v="1.298987737704E+16"/>
    <n v="1.08E+16"/>
    <n v="1.00007999999999E+16"/>
    <n v="16876.349999999999"/>
  </r>
  <r>
    <x v="745"/>
    <s v="MA"/>
    <x v="1"/>
    <n v="4.3410000000000002"/>
    <n v="453063655.93000001"/>
    <n v="3280940.86"/>
    <n v="647819942"/>
    <n v="117580049.38000001"/>
    <n v="16321925.93"/>
    <n v="15161579.270000001"/>
    <n v="103038417"/>
    <n v="23310664"/>
    <n v="32007867"/>
    <n v="85880827"/>
    <n v="100743979"/>
    <n v="7402532"/>
    <n v="98501744"/>
    <n v="2539207"/>
    <n v="18280272"/>
    <n v="202360899"/>
    <n v="73631960"/>
    <n v="2539207"/>
    <n v="18280272"/>
    <n v="202360899"/>
    <n v="73631960"/>
    <n v="3159991"/>
    <n v="1.5488282588"/>
    <n v="134.52000000000001"/>
    <n v="15356449520"/>
    <n v="13849450579"/>
    <n v="170475076"/>
    <n v="255063770"/>
    <n v="1045"/>
    <n v="1573438860000"/>
    <n v="4.1900000000000004"/>
    <n v="0.17"/>
    <n v="1207.35666666666"/>
    <n v="940.76049999999998"/>
    <n v="853.65523809523802"/>
    <n v="1072.0475999999901"/>
    <n v="11.7529174900264"/>
    <n v="1.25"/>
    <n v="17.57"/>
    <n v="-159.30000000000001"/>
    <n v="-21.06"/>
    <n v="6479.73"/>
    <n v="29750868"/>
    <n v="42868669.229999997"/>
    <n v="9144782152"/>
    <n v="751122.72"/>
    <n v="17253"/>
    <n v="16500000000000"/>
    <n v="2649557547"/>
    <n v="2285293905"/>
    <n v="924.53186970000002"/>
    <n v="2205279"/>
    <n v="81027"/>
    <n v="3915"/>
    <n v="6507"/>
    <n v="241353"/>
    <n v="0"/>
    <n v="69417"/>
    <n v="3051"/>
    <n v="8019"/>
    <n v="164403"/>
    <n v="21278457"/>
    <n v="8100"/>
    <n v="0"/>
    <n v="78246"/>
    <n v="1478142"/>
    <n v="357921990"/>
    <n v="1986498"/>
    <n v="0"/>
    <n v="122.85"/>
    <n v="-3036.96"/>
    <n v="158789.43"/>
    <n v="122323.5"/>
    <n v="-6236.73"/>
    <n v="-30229.200000000001"/>
    <n v="1398.6"/>
    <n v="-22697.82"/>
    <n v="-21299.22"/>
    <n v="1.4016"/>
    <n v="7695"/>
    <n v="32551576.379999999"/>
    <n v="8937341556"/>
    <n v="65654820.539999999"/>
    <n v="9035794287"/>
    <n v="0"/>
    <n v="0"/>
    <n v="0"/>
    <s v="67.5"/>
    <s v="0.5940000000000002"/>
    <n v="1.45161287999999E+16"/>
    <n v="6.0431669999999904E+16"/>
    <n v="4.9752713159999904E+16"/>
    <n v="7599214579680000"/>
    <n v="1.28356163322299E+16"/>
    <n v="3.25090505591999E+16"/>
    <n v="5299363639502990"/>
    <n v="1.298987737704E+16"/>
    <n v="1.08E+16"/>
    <n v="1.00007999999999E+16"/>
    <n v="875260.92"/>
  </r>
  <r>
    <x v="746"/>
    <s v="MA"/>
    <x v="2"/>
    <n v="4.3410000000000002"/>
    <n v="453063655.93000001"/>
    <n v="3280940.86"/>
    <n v="647819942"/>
    <n v="117580049.38000001"/>
    <n v="16321925.93"/>
    <n v="15161579.270000001"/>
    <n v="103038417"/>
    <n v="23310664"/>
    <n v="32007867"/>
    <n v="85880827"/>
    <n v="100743979"/>
    <n v="7402532"/>
    <n v="98501744"/>
    <n v="2539207"/>
    <n v="18280272"/>
    <n v="202360899"/>
    <n v="73631960"/>
    <n v="2539207"/>
    <n v="18280272"/>
    <n v="202360899"/>
    <n v="73631960"/>
    <n v="3159991"/>
    <n v="1.5488282588"/>
    <n v="134.52000000000001"/>
    <n v="15356449520"/>
    <n v="13849450579"/>
    <n v="170475076"/>
    <n v="255063770"/>
    <n v="1045"/>
    <n v="1573438860000"/>
    <n v="4.1900000000000004"/>
    <n v="0.17"/>
    <n v="1207.35666666666"/>
    <n v="940.76049999999998"/>
    <n v="853.65523809523802"/>
    <n v="1072.0475999999901"/>
    <n v="11.7529174900264"/>
    <n v="1.25"/>
    <n v="17.57"/>
    <n v="-159.30000000000001"/>
    <n v="-21.06"/>
    <n v="6479.73"/>
    <n v="29750868"/>
    <n v="42868669.229999997"/>
    <n v="9144782152"/>
    <n v="751122.72"/>
    <n v="17253"/>
    <n v="16500000000000"/>
    <n v="2649557547"/>
    <n v="2285293905"/>
    <n v="924.53186970000002"/>
    <n v="2205279"/>
    <n v="81027"/>
    <n v="3915"/>
    <n v="6507"/>
    <n v="241353"/>
    <n v="0"/>
    <n v="69417"/>
    <n v="3051"/>
    <n v="8019"/>
    <n v="164403"/>
    <n v="1473521490"/>
    <n v="8100"/>
    <n v="0"/>
    <n v="78246"/>
    <n v="1478142"/>
    <n v="357921990"/>
    <n v="1986498"/>
    <n v="0"/>
    <n v="122.85"/>
    <n v="-3036.96"/>
    <n v="158789.43"/>
    <n v="122323.5"/>
    <n v="-6236.73"/>
    <n v="-30229.200000000001"/>
    <n v="1398.6"/>
    <n v="-22697.82"/>
    <n v="-21299.22"/>
    <n v="1.4016"/>
    <n v="7695"/>
    <n v="32551576.379999999"/>
    <n v="8937341556"/>
    <n v="65654820.539999999"/>
    <n v="9035794287"/>
    <n v="0"/>
    <n v="0"/>
    <n v="0"/>
    <s v="67.5"/>
    <s v="0.5940000000000002"/>
    <n v="1.45161287999999E+16"/>
    <n v="6.0431669999999904E+16"/>
    <n v="4.9752713159999904E+16"/>
    <n v="7599214579680000"/>
    <n v="1.28356163322299E+16"/>
    <n v="3.25090505591999E+16"/>
    <n v="5299363639502990"/>
    <n v="1.298987737704E+16"/>
    <n v="1.08E+16"/>
    <n v="1.00007999999999E+16"/>
    <n v="68782916.689999998"/>
  </r>
  <r>
    <x v="747"/>
    <s v="MA"/>
    <x v="3"/>
    <n v="4.3410000000000002"/>
    <n v="453063655.93000001"/>
    <n v="3280940.86"/>
    <n v="647819942"/>
    <n v="117580049.38000001"/>
    <n v="16321925.93"/>
    <n v="15161579.270000001"/>
    <n v="103038417"/>
    <n v="23310664"/>
    <n v="32007867"/>
    <n v="85880827"/>
    <n v="100743979"/>
    <n v="7402532"/>
    <n v="98501744"/>
    <n v="2539207"/>
    <n v="18280272"/>
    <n v="202360899"/>
    <n v="73631960"/>
    <n v="2539207"/>
    <n v="18280272"/>
    <n v="202360899"/>
    <n v="73631960"/>
    <n v="3159991"/>
    <n v="1.5488282588"/>
    <n v="134.52000000000001"/>
    <n v="15356449520"/>
    <n v="13849450579"/>
    <n v="170475076"/>
    <n v="255063770"/>
    <n v="1045"/>
    <n v="1573438860000"/>
    <n v="4.1900000000000004"/>
    <n v="0.17"/>
    <n v="1207.35666666666"/>
    <n v="940.76049999999998"/>
    <n v="853.65523809523802"/>
    <n v="1072.0475999999901"/>
    <n v="11.7529174900264"/>
    <n v="1.25"/>
    <n v="17.57"/>
    <n v="-159.30000000000001"/>
    <n v="-21.06"/>
    <n v="6479.73"/>
    <n v="29750868"/>
    <n v="42868669.229999997"/>
    <n v="9144782152"/>
    <n v="751122.72"/>
    <n v="17253"/>
    <n v="16500000000000"/>
    <n v="2649557547"/>
    <n v="2285293905"/>
    <n v="924.53186970000002"/>
    <n v="2205279"/>
    <n v="81027"/>
    <n v="3915"/>
    <n v="6507"/>
    <n v="241353"/>
    <n v="0"/>
    <n v="69417"/>
    <n v="3051"/>
    <n v="8019"/>
    <n v="164403"/>
    <n v="1147019103"/>
    <n v="8100"/>
    <n v="0"/>
    <n v="78246"/>
    <n v="1478142"/>
    <n v="357921990"/>
    <n v="1986498"/>
    <n v="0"/>
    <n v="122.85"/>
    <n v="-3036.96"/>
    <n v="158789.43"/>
    <n v="122323.5"/>
    <n v="-6236.73"/>
    <n v="-30229.200000000001"/>
    <n v="1398.6"/>
    <n v="-22697.82"/>
    <n v="-21299.22"/>
    <n v="1.4016"/>
    <n v="7695"/>
    <n v="32551576.379999999"/>
    <n v="8937341556"/>
    <n v="65654820.539999999"/>
    <n v="9035794287"/>
    <n v="0"/>
    <n v="0"/>
    <n v="0"/>
    <s v="67.5"/>
    <s v="0.5940000000000002"/>
    <n v="1.45161287999999E+16"/>
    <n v="6.0431669999999904E+16"/>
    <n v="4.9752713159999904E+16"/>
    <n v="7599214579680000"/>
    <n v="1.28356163322299E+16"/>
    <n v="3.25090505591999E+16"/>
    <n v="5299363639502990"/>
    <n v="1.298987737704E+16"/>
    <n v="1.08E+16"/>
    <n v="1.00007999999999E+16"/>
    <n v="54414947.479999997"/>
  </r>
  <r>
    <x v="748"/>
    <s v="MA"/>
    <x v="4"/>
    <n v="4.3410000000000002"/>
    <n v="453063655.93000001"/>
    <n v="3280940.86"/>
    <n v="647819942"/>
    <n v="117580049.38000001"/>
    <n v="16321925.93"/>
    <n v="15161579.270000001"/>
    <n v="103038417"/>
    <n v="23310664"/>
    <n v="32007867"/>
    <n v="85880827"/>
    <n v="100743979"/>
    <n v="7402532"/>
    <n v="98501744"/>
    <n v="2539207"/>
    <n v="18280272"/>
    <n v="202360899"/>
    <n v="73631960"/>
    <n v="2539207"/>
    <n v="18280272"/>
    <n v="202360899"/>
    <n v="73631960"/>
    <n v="3159991"/>
    <n v="1.5488282588"/>
    <n v="134.52000000000001"/>
    <n v="15356449520"/>
    <n v="13849450579"/>
    <n v="170475076"/>
    <n v="255063770"/>
    <n v="1045"/>
    <n v="1573438860000"/>
    <n v="4.1900000000000004"/>
    <n v="0.17"/>
    <n v="1207.35666666666"/>
    <n v="940.76049999999998"/>
    <n v="853.65523809523802"/>
    <n v="1072.0475999999901"/>
    <n v="11.7529174900264"/>
    <n v="1.25"/>
    <n v="17.57"/>
    <n v="-159.30000000000001"/>
    <n v="-21.06"/>
    <n v="6479.73"/>
    <n v="29750868"/>
    <n v="42868669.229999997"/>
    <n v="9144782152"/>
    <n v="751122.72"/>
    <n v="17253"/>
    <n v="16500000000000"/>
    <n v="2649557547"/>
    <n v="2285293905"/>
    <n v="924.53186970000002"/>
    <n v="2205279"/>
    <n v="81027"/>
    <n v="3915"/>
    <n v="6507"/>
    <n v="241353"/>
    <n v="0"/>
    <n v="69417"/>
    <n v="3051"/>
    <n v="8019"/>
    <n v="164403"/>
    <n v="20950164"/>
    <n v="8100"/>
    <n v="0"/>
    <n v="78246"/>
    <n v="1478142"/>
    <n v="357921990"/>
    <n v="1986498"/>
    <n v="0"/>
    <n v="122.85"/>
    <n v="-3036.96"/>
    <n v="158789.43"/>
    <n v="122323.5"/>
    <n v="-6236.73"/>
    <n v="-30229.200000000001"/>
    <n v="1398.6"/>
    <n v="-22697.82"/>
    <n v="-21299.22"/>
    <n v="1.4016"/>
    <n v="7695"/>
    <n v="32551576.379999999"/>
    <n v="8937341556"/>
    <n v="65654820.539999999"/>
    <n v="9035794287"/>
    <n v="0"/>
    <n v="0"/>
    <n v="0"/>
    <s v="67.5"/>
    <s v="0.5940000000000002"/>
    <n v="1.45161287999999E+16"/>
    <n v="6.0431669999999904E+16"/>
    <n v="4.9752713159999904E+16"/>
    <n v="7599214579680000"/>
    <n v="1.28356163322299E+16"/>
    <n v="3.25090505591999E+16"/>
    <n v="5299363639502990"/>
    <n v="1.298987737704E+16"/>
    <n v="1.08E+16"/>
    <n v="1.00007999999999E+16"/>
    <n v="14072392.439999999"/>
  </r>
  <r>
    <x v="749"/>
    <s v="MA"/>
    <x v="5"/>
    <n v="4.3410000000000002"/>
    <n v="453063655.93000001"/>
    <n v="3280940.86"/>
    <n v="647819942"/>
    <n v="117580049.38000001"/>
    <n v="16321925.93"/>
    <n v="15161579.270000001"/>
    <n v="103038417"/>
    <n v="23310664"/>
    <n v="32007867"/>
    <n v="85880827"/>
    <n v="100743979"/>
    <n v="7402532"/>
    <n v="98501744"/>
    <n v="2539207"/>
    <n v="18280272"/>
    <n v="202360899"/>
    <n v="73631960"/>
    <n v="2539207"/>
    <n v="18280272"/>
    <n v="202360899"/>
    <n v="73631960"/>
    <n v="3159991"/>
    <n v="1.5488282588"/>
    <n v="134.52000000000001"/>
    <n v="15356449520"/>
    <n v="13849450579"/>
    <n v="170475076"/>
    <n v="255063770"/>
    <n v="1045"/>
    <n v="1573438860000"/>
    <n v="4.1900000000000004"/>
    <n v="0.17"/>
    <n v="1207.35666666666"/>
    <n v="940.76049999999998"/>
    <n v="853.65523809523802"/>
    <n v="1072.0475999999901"/>
    <n v="11.7529174900264"/>
    <n v="1.25"/>
    <n v="17.57"/>
    <n v="-159.30000000000001"/>
    <n v="-21.06"/>
    <n v="6479.73"/>
    <n v="29750868"/>
    <n v="42868669.229999997"/>
    <n v="9144782152"/>
    <n v="751122.72"/>
    <n v="17253"/>
    <n v="16500000000000"/>
    <n v="2649557547"/>
    <n v="2285293905"/>
    <n v="924.53186970000002"/>
    <n v="2205279"/>
    <n v="81027"/>
    <n v="3915"/>
    <n v="6507"/>
    <n v="241353"/>
    <n v="0"/>
    <n v="69417"/>
    <n v="3051"/>
    <n v="8019"/>
    <n v="164403"/>
    <n v="380629206"/>
    <n v="8100"/>
    <n v="0"/>
    <n v="78246"/>
    <n v="1478142"/>
    <n v="357921990"/>
    <n v="1986498"/>
    <n v="0"/>
    <n v="122.85"/>
    <n v="-3036.96"/>
    <n v="158789.43"/>
    <n v="122323.5"/>
    <n v="-6236.73"/>
    <n v="-30229.200000000001"/>
    <n v="1398.6"/>
    <n v="-22697.82"/>
    <n v="-21299.22"/>
    <n v="1.4016"/>
    <n v="7695"/>
    <n v="32551576.379999999"/>
    <n v="8937341556"/>
    <n v="65654820.539999999"/>
    <n v="9035794287"/>
    <n v="0"/>
    <n v="0"/>
    <n v="0"/>
    <s v="67.5"/>
    <s v="0.5940000000000002"/>
    <n v="1.45161287999999E+16"/>
    <n v="6.0431669999999904E+16"/>
    <n v="4.9752713159999904E+16"/>
    <n v="7599214579680000"/>
    <n v="1.28356163322299E+16"/>
    <n v="3.25090505591999E+16"/>
    <n v="5299363639502990"/>
    <n v="1.298987737704E+16"/>
    <n v="1.08E+16"/>
    <n v="1.00007999999999E+16"/>
    <n v="12371023.310000001"/>
  </r>
  <r>
    <x v="750"/>
    <s v="MA"/>
    <x v="6"/>
    <n v="4.3410000000000002"/>
    <n v="453063655.93000001"/>
    <n v="3280940.86"/>
    <n v="647819942"/>
    <n v="117580049.38000001"/>
    <n v="16321925.93"/>
    <n v="15161579.270000001"/>
    <n v="103038417"/>
    <n v="23310664"/>
    <n v="32007867"/>
    <n v="85880827"/>
    <n v="100743979"/>
    <n v="7402532"/>
    <n v="98501744"/>
    <n v="2539207"/>
    <n v="18280272"/>
    <n v="202360899"/>
    <n v="73631960"/>
    <n v="2539207"/>
    <n v="18280272"/>
    <n v="202360899"/>
    <n v="73631960"/>
    <n v="3159991"/>
    <n v="1.5488282588"/>
    <n v="134.52000000000001"/>
    <n v="15356449520"/>
    <n v="13849450579"/>
    <n v="170475076"/>
    <n v="255063770"/>
    <n v="1045"/>
    <n v="1573438860000"/>
    <n v="4.1900000000000004"/>
    <n v="0.17"/>
    <n v="1207.35666666666"/>
    <n v="940.76049999999998"/>
    <n v="853.65523809523802"/>
    <n v="1072.0475999999901"/>
    <n v="11.7529174900264"/>
    <n v="1.25"/>
    <n v="17.57"/>
    <n v="-159.30000000000001"/>
    <n v="-21.06"/>
    <n v="6479.73"/>
    <n v="29750868"/>
    <n v="42868669.229999997"/>
    <n v="9144782152"/>
    <n v="751122.72"/>
    <n v="17253"/>
    <n v="16500000000000"/>
    <n v="2649557547"/>
    <n v="2285293905"/>
    <n v="924.53186970000002"/>
    <n v="2205279"/>
    <n v="81027"/>
    <n v="3915"/>
    <n v="6507"/>
    <n v="241353"/>
    <n v="0"/>
    <n v="69417"/>
    <n v="3051"/>
    <n v="8019"/>
    <n v="164403"/>
    <n v="105920865"/>
    <n v="8100"/>
    <n v="0"/>
    <n v="78246"/>
    <n v="1478142"/>
    <n v="357921990"/>
    <n v="1986498"/>
    <n v="0"/>
    <n v="122.85"/>
    <n v="-3036.96"/>
    <n v="158789.43"/>
    <n v="122323.5"/>
    <n v="-6236.73"/>
    <n v="-30229.200000000001"/>
    <n v="1398.6"/>
    <n v="-22697.82"/>
    <n v="-21299.22"/>
    <n v="1.4016"/>
    <n v="7695"/>
    <n v="32551576.379999999"/>
    <n v="8937341556"/>
    <n v="65654820.539999999"/>
    <n v="9035794287"/>
    <n v="0"/>
    <n v="0"/>
    <n v="0"/>
    <s v="67.5"/>
    <s v="0.5940000000000002"/>
    <n v="1.45161287999999E+16"/>
    <n v="6.0431669999999904E+16"/>
    <n v="4.9752713159999904E+16"/>
    <n v="7599214579680000"/>
    <n v="1.28356163322299E+16"/>
    <n v="3.25090505591999E+16"/>
    <n v="5299363639502990"/>
    <n v="1.298987737704E+16"/>
    <n v="1.08E+16"/>
    <n v="1.00007999999999E+16"/>
    <n v="3626544.21"/>
  </r>
  <r>
    <x v="751"/>
    <s v="MA"/>
    <x v="0"/>
    <n v="4.8838999999999997"/>
    <n v="379765243.18000001"/>
    <n v="3309566.51"/>
    <n v="615308052"/>
    <n v="109709581.67999999"/>
    <n v="51437657.82"/>
    <n v="14623313.390000001"/>
    <n v="52078165"/>
    <n v="16055688"/>
    <n v="32667814"/>
    <n v="75494081"/>
    <n v="89857400"/>
    <n v="6588257"/>
    <n v="100162548"/>
    <n v="2600773"/>
    <n v="20085653"/>
    <n v="199174643"/>
    <n v="69363102"/>
    <n v="2600773"/>
    <n v="20085653"/>
    <n v="199174643"/>
    <n v="69363102"/>
    <n v="3258093"/>
    <n v="1.5595486324000001"/>
    <n v="136.21"/>
    <n v="18312350349"/>
    <n v="14266744622"/>
    <n v="307489394"/>
    <n v="177657446"/>
    <n v="1045"/>
    <n v="1675983543500"/>
    <n v="3.95"/>
    <n v="0.18"/>
    <n v="1211.16166666666"/>
    <n v="939.17349999999999"/>
    <n v="854.94047619047603"/>
    <n v="1075.6728000000001"/>
    <n v="12.3730743532556"/>
    <n v="1.07"/>
    <n v="28.86"/>
    <n v="-165.24"/>
    <n v="-22.95"/>
    <n v="4950.18"/>
    <n v="29750868"/>
    <n v="26581562.91"/>
    <n v="10150615370"/>
    <n v="593805.06000000006"/>
    <n v="23085"/>
    <n v="16600000000000"/>
    <n v="3109284198"/>
    <n v="2082053646"/>
    <n v="924.53186970000002"/>
    <n v="2136294"/>
    <n v="111213"/>
    <n v="51354"/>
    <n v="5103"/>
    <n v="103923"/>
    <n v="11475"/>
    <n v="149742"/>
    <n v="20520"/>
    <n v="6372"/>
    <n v="62802"/>
    <n v="382131"/>
    <n v="26784"/>
    <n v="1350"/>
    <n v="44955"/>
    <n v="1763937"/>
    <n v="1020995253"/>
    <n v="1736262"/>
    <n v="0"/>
    <n v="120.42"/>
    <n v="-3036.96"/>
    <n v="158789.43"/>
    <n v="122323.5"/>
    <n v="-6236.73"/>
    <n v="-30229.200000000001"/>
    <n v="1398.6"/>
    <n v="-22697.82"/>
    <n v="-21299.22"/>
    <n v="1.4016"/>
    <n v="3213"/>
    <n v="27202014.27"/>
    <n v="8326034580"/>
    <n v="4233543.84"/>
    <n v="8357470138"/>
    <n v="0"/>
    <n v="0"/>
    <n v="0"/>
    <s v="67.5"/>
    <s v="0.5940000000000002"/>
    <n v="1.45161287999999E+16"/>
    <n v="6.107832E+16"/>
    <n v="5028502815000000"/>
    <n v="7680520249649990"/>
    <n v="1.29729474171899E+16"/>
    <n v="3285687204819000"/>
    <n v="5.3560626977699904E+16"/>
    <n v="1.312885893474E+16"/>
    <n v="1.08E+16"/>
    <n v="1.00007999999999E+16"/>
    <n v="13319.46"/>
  </r>
  <r>
    <x v="752"/>
    <s v="MA"/>
    <x v="1"/>
    <n v="4.8838999999999997"/>
    <n v="379765243.18000001"/>
    <n v="3309566.51"/>
    <n v="615308052"/>
    <n v="109709581.67999999"/>
    <n v="51437657.82"/>
    <n v="14623313.390000001"/>
    <n v="52078165"/>
    <n v="16055688"/>
    <n v="32667814"/>
    <n v="75494081"/>
    <n v="89857400"/>
    <n v="6588257"/>
    <n v="100162548"/>
    <n v="2600773"/>
    <n v="20085653"/>
    <n v="199174643"/>
    <n v="69363102"/>
    <n v="2600773"/>
    <n v="20085653"/>
    <n v="199174643"/>
    <n v="69363102"/>
    <n v="3258093"/>
    <n v="1.5595486324000001"/>
    <n v="136.21"/>
    <n v="18312350349"/>
    <n v="14266744622"/>
    <n v="307489394"/>
    <n v="177657446"/>
    <n v="1045"/>
    <n v="1675983543500"/>
    <n v="3.95"/>
    <n v="0.18"/>
    <n v="1211.16166666666"/>
    <n v="939.17349999999999"/>
    <n v="854.94047619047603"/>
    <n v="1075.6728000000001"/>
    <n v="12.3730743532556"/>
    <n v="1.07"/>
    <n v="28.86"/>
    <n v="-165.24"/>
    <n v="-22.95"/>
    <n v="4950.18"/>
    <n v="29750868"/>
    <n v="26581562.91"/>
    <n v="10150615370"/>
    <n v="593805.06000000006"/>
    <n v="23085"/>
    <n v="16600000000000"/>
    <n v="3109284198"/>
    <n v="2082053646"/>
    <n v="924.53186970000002"/>
    <n v="2136294"/>
    <n v="111213"/>
    <n v="51354"/>
    <n v="5103"/>
    <n v="103923"/>
    <n v="11475"/>
    <n v="149742"/>
    <n v="20520"/>
    <n v="6372"/>
    <n v="62802"/>
    <n v="20702088"/>
    <n v="26784"/>
    <n v="1350"/>
    <n v="44955"/>
    <n v="1763937"/>
    <n v="1020995253"/>
    <n v="1736262"/>
    <n v="0"/>
    <n v="120.42"/>
    <n v="-3036.96"/>
    <n v="158789.43"/>
    <n v="122323.5"/>
    <n v="-6236.73"/>
    <n v="-30229.200000000001"/>
    <n v="1398.6"/>
    <n v="-22697.82"/>
    <n v="-21299.22"/>
    <n v="1.4016"/>
    <n v="3213"/>
    <n v="27202014.27"/>
    <n v="8326034580"/>
    <n v="4233543.84"/>
    <n v="8357470138"/>
    <n v="0"/>
    <n v="0"/>
    <n v="0"/>
    <s v="67.5"/>
    <s v="0.5940000000000002"/>
    <n v="1.45161287999999E+16"/>
    <n v="6.107832E+16"/>
    <n v="5028502815000000"/>
    <n v="7680520249649990"/>
    <n v="1.29729474171899E+16"/>
    <n v="3285687204819000"/>
    <n v="5.3560626977699904E+16"/>
    <n v="1.312885893474E+16"/>
    <n v="1.08E+16"/>
    <n v="1.00007999999999E+16"/>
    <n v="905776.62"/>
  </r>
  <r>
    <x v="753"/>
    <s v="MA"/>
    <x v="2"/>
    <n v="4.8838999999999997"/>
    <n v="379765243.18000001"/>
    <n v="3309566.51"/>
    <n v="615308052"/>
    <n v="109709581.67999999"/>
    <n v="51437657.82"/>
    <n v="14623313.390000001"/>
    <n v="52078165"/>
    <n v="16055688"/>
    <n v="32667814"/>
    <n v="75494081"/>
    <n v="89857400"/>
    <n v="6588257"/>
    <n v="100162548"/>
    <n v="2600773"/>
    <n v="20085653"/>
    <n v="199174643"/>
    <n v="69363102"/>
    <n v="2600773"/>
    <n v="20085653"/>
    <n v="199174643"/>
    <n v="69363102"/>
    <n v="3258093"/>
    <n v="1.5595486324000001"/>
    <n v="136.21"/>
    <n v="18312350349"/>
    <n v="14266744622"/>
    <n v="307489394"/>
    <n v="177657446"/>
    <n v="1045"/>
    <n v="1675983543500"/>
    <n v="3.95"/>
    <n v="0.18"/>
    <n v="1211.16166666666"/>
    <n v="939.17349999999999"/>
    <n v="854.94047619047603"/>
    <n v="1075.6728000000001"/>
    <n v="12.3730743532556"/>
    <n v="1.07"/>
    <n v="28.86"/>
    <n v="-165.24"/>
    <n v="-22.95"/>
    <n v="4950.18"/>
    <n v="29750868"/>
    <n v="26581562.91"/>
    <n v="10150615370"/>
    <n v="593805.06000000006"/>
    <n v="23085"/>
    <n v="16600000000000"/>
    <n v="3109284198"/>
    <n v="2082053646"/>
    <n v="924.53186970000002"/>
    <n v="2136294"/>
    <n v="111213"/>
    <n v="51354"/>
    <n v="5103"/>
    <n v="103923"/>
    <n v="11475"/>
    <n v="149742"/>
    <n v="20520"/>
    <n v="6372"/>
    <n v="62802"/>
    <n v="1103289012"/>
    <n v="26784"/>
    <n v="1350"/>
    <n v="44955"/>
    <n v="1763937"/>
    <n v="1020995253"/>
    <n v="1736262"/>
    <n v="0"/>
    <n v="120.42"/>
    <n v="-3036.96"/>
    <n v="158789.43"/>
    <n v="122323.5"/>
    <n v="-6236.73"/>
    <n v="-30229.200000000001"/>
    <n v="1398.6"/>
    <n v="-22697.82"/>
    <n v="-21299.22"/>
    <n v="1.4016"/>
    <n v="3213"/>
    <n v="27202014.27"/>
    <n v="8326034580"/>
    <n v="4233543.84"/>
    <n v="8357470138"/>
    <n v="0"/>
    <n v="0"/>
    <n v="0"/>
    <s v="67.5"/>
    <s v="0.5940000000000002"/>
    <n v="1.45161287999999E+16"/>
    <n v="6.107832E+16"/>
    <n v="5028502815000000"/>
    <n v="7680520249649990"/>
    <n v="1.29729474171899E+16"/>
    <n v="3285687204819000"/>
    <n v="5.3560626977699904E+16"/>
    <n v="1.312885893474E+16"/>
    <n v="1.08E+16"/>
    <n v="1.00007999999999E+16"/>
    <n v="39990775.719999999"/>
  </r>
  <r>
    <x v="754"/>
    <s v="MA"/>
    <x v="3"/>
    <n v="4.8838999999999997"/>
    <n v="379765243.18000001"/>
    <n v="3309566.51"/>
    <n v="615308052"/>
    <n v="109709581.67999999"/>
    <n v="51437657.82"/>
    <n v="14623313.390000001"/>
    <n v="52078165"/>
    <n v="16055688"/>
    <n v="32667814"/>
    <n v="75494081"/>
    <n v="89857400"/>
    <n v="6588257"/>
    <n v="100162548"/>
    <n v="2600773"/>
    <n v="20085653"/>
    <n v="199174643"/>
    <n v="69363102"/>
    <n v="2600773"/>
    <n v="20085653"/>
    <n v="199174643"/>
    <n v="69363102"/>
    <n v="3258093"/>
    <n v="1.5595486324000001"/>
    <n v="136.21"/>
    <n v="18312350349"/>
    <n v="14266744622"/>
    <n v="307489394"/>
    <n v="177657446"/>
    <n v="1045"/>
    <n v="1675983543500"/>
    <n v="3.95"/>
    <n v="0.18"/>
    <n v="1211.16166666666"/>
    <n v="939.17349999999999"/>
    <n v="854.94047619047603"/>
    <n v="1075.6728000000001"/>
    <n v="12.3730743532556"/>
    <n v="1.07"/>
    <n v="28.86"/>
    <n v="-165.24"/>
    <n v="-22.95"/>
    <n v="4950.18"/>
    <n v="29750868"/>
    <n v="26581562.91"/>
    <n v="10150615370"/>
    <n v="593805.06000000006"/>
    <n v="23085"/>
    <n v="16600000000000"/>
    <n v="3109284198"/>
    <n v="2082053646"/>
    <n v="924.53186970000002"/>
    <n v="2136294"/>
    <n v="111213"/>
    <n v="51354"/>
    <n v="5103"/>
    <n v="103923"/>
    <n v="11475"/>
    <n v="149742"/>
    <n v="20520"/>
    <n v="6372"/>
    <n v="62802"/>
    <n v="1074236553"/>
    <n v="26784"/>
    <n v="1350"/>
    <n v="44955"/>
    <n v="1763937"/>
    <n v="1020995253"/>
    <n v="1736262"/>
    <n v="0"/>
    <n v="120.42"/>
    <n v="-3036.96"/>
    <n v="158789.43"/>
    <n v="122323.5"/>
    <n v="-6236.73"/>
    <n v="-30229.200000000001"/>
    <n v="1398.6"/>
    <n v="-22697.82"/>
    <n v="-21299.22"/>
    <n v="1.4016"/>
    <n v="3213"/>
    <n v="27202014.27"/>
    <n v="8326034580"/>
    <n v="4233543.84"/>
    <n v="8357470138"/>
    <n v="0"/>
    <n v="0"/>
    <n v="0"/>
    <s v="67.5"/>
    <s v="0.5940000000000002"/>
    <n v="1.45161287999999E+16"/>
    <n v="6.107832E+16"/>
    <n v="5028502815000000"/>
    <n v="7680520249649990"/>
    <n v="1.29729474171899E+16"/>
    <n v="3285687204819000"/>
    <n v="5.3560626977699904E+16"/>
    <n v="1.312885893474E+16"/>
    <n v="1.08E+16"/>
    <n v="1.00007999999999E+16"/>
    <n v="47693669.68"/>
  </r>
  <r>
    <x v="755"/>
    <s v="MA"/>
    <x v="4"/>
    <n v="4.8838999999999997"/>
    <n v="379765243.18000001"/>
    <n v="3309566.51"/>
    <n v="615308052"/>
    <n v="109709581.67999999"/>
    <n v="51437657.82"/>
    <n v="14623313.390000001"/>
    <n v="52078165"/>
    <n v="16055688"/>
    <n v="32667814"/>
    <n v="75494081"/>
    <n v="89857400"/>
    <n v="6588257"/>
    <n v="100162548"/>
    <n v="2600773"/>
    <n v="20085653"/>
    <n v="199174643"/>
    <n v="69363102"/>
    <n v="2600773"/>
    <n v="20085653"/>
    <n v="199174643"/>
    <n v="69363102"/>
    <n v="3258093"/>
    <n v="1.5595486324000001"/>
    <n v="136.21"/>
    <n v="18312350349"/>
    <n v="14266744622"/>
    <n v="307489394"/>
    <n v="177657446"/>
    <n v="1045"/>
    <n v="1675983543500"/>
    <n v="3.95"/>
    <n v="0.18"/>
    <n v="1211.16166666666"/>
    <n v="939.17349999999999"/>
    <n v="854.94047619047603"/>
    <n v="1075.6728000000001"/>
    <n v="12.3730743532556"/>
    <n v="1.07"/>
    <n v="28.86"/>
    <n v="-165.24"/>
    <n v="-22.95"/>
    <n v="4950.18"/>
    <n v="29750868"/>
    <n v="26581562.91"/>
    <n v="10150615370"/>
    <n v="593805.06000000006"/>
    <n v="23085"/>
    <n v="16600000000000"/>
    <n v="3109284198"/>
    <n v="2082053646"/>
    <n v="924.53186970000002"/>
    <n v="2136294"/>
    <n v="111213"/>
    <n v="51354"/>
    <n v="5103"/>
    <n v="103923"/>
    <n v="11475"/>
    <n v="149742"/>
    <n v="20520"/>
    <n v="6372"/>
    <n v="62802"/>
    <n v="0"/>
    <n v="26784"/>
    <n v="1350"/>
    <n v="44955"/>
    <n v="1763937"/>
    <n v="1020995253"/>
    <n v="1736262"/>
    <n v="0"/>
    <n v="120.42"/>
    <n v="-3036.96"/>
    <n v="158789.43"/>
    <n v="122323.5"/>
    <n v="-6236.73"/>
    <n v="-30229.200000000001"/>
    <n v="1398.6"/>
    <n v="-22697.82"/>
    <n v="-21299.22"/>
    <n v="1.4016"/>
    <n v="3213"/>
    <n v="27202014.27"/>
    <n v="8326034580"/>
    <n v="4233543.84"/>
    <n v="8357470138"/>
    <n v="0"/>
    <n v="0"/>
    <n v="0"/>
    <s v="67.5"/>
    <s v="0.5940000000000002"/>
    <n v="1.45161287999999E+16"/>
    <n v="6.107832E+16"/>
    <n v="5028502815000000"/>
    <n v="7680520249649990"/>
    <n v="1.29729474171899E+16"/>
    <n v="3285687204819000"/>
    <n v="5.3560626977699904E+16"/>
    <n v="1.312885893474E+16"/>
    <n v="1.08E+16"/>
    <n v="1.00007999999999E+16"/>
    <n v="12986769.15"/>
  </r>
  <r>
    <x v="756"/>
    <s v="MA"/>
    <x v="5"/>
    <n v="4.8838999999999997"/>
    <n v="379765243.18000001"/>
    <n v="3309566.51"/>
    <n v="615308052"/>
    <n v="109709581.67999999"/>
    <n v="51437657.82"/>
    <n v="14623313.390000001"/>
    <n v="52078165"/>
    <n v="16055688"/>
    <n v="32667814"/>
    <n v="75494081"/>
    <n v="89857400"/>
    <n v="6588257"/>
    <n v="100162548"/>
    <n v="2600773"/>
    <n v="20085653"/>
    <n v="199174643"/>
    <n v="69363102"/>
    <n v="2600773"/>
    <n v="20085653"/>
    <n v="199174643"/>
    <n v="69363102"/>
    <n v="3258093"/>
    <n v="1.5595486324000001"/>
    <n v="136.21"/>
    <n v="18312350349"/>
    <n v="14266744622"/>
    <n v="307489394"/>
    <n v="177657446"/>
    <n v="1045"/>
    <n v="1675983543500"/>
    <n v="3.95"/>
    <n v="0.18"/>
    <n v="1211.16166666666"/>
    <n v="939.17349999999999"/>
    <n v="854.94047619047603"/>
    <n v="1075.6728000000001"/>
    <n v="12.3730743532556"/>
    <n v="1.07"/>
    <n v="28.86"/>
    <n v="-165.24"/>
    <n v="-22.95"/>
    <n v="4950.18"/>
    <n v="29750868"/>
    <n v="26581562.91"/>
    <n v="10150615370"/>
    <n v="593805.06000000006"/>
    <n v="23085"/>
    <n v="16600000000000"/>
    <n v="3109284198"/>
    <n v="2082053646"/>
    <n v="924.53186970000002"/>
    <n v="2136294"/>
    <n v="111213"/>
    <n v="51354"/>
    <n v="5103"/>
    <n v="103923"/>
    <n v="11475"/>
    <n v="149742"/>
    <n v="20520"/>
    <n v="6372"/>
    <n v="62802"/>
    <n v="626356989"/>
    <n v="26784"/>
    <n v="1350"/>
    <n v="44955"/>
    <n v="1763937"/>
    <n v="1020995253"/>
    <n v="1736262"/>
    <n v="0"/>
    <n v="120.42"/>
    <n v="-3036.96"/>
    <n v="158789.43"/>
    <n v="122323.5"/>
    <n v="-6236.73"/>
    <n v="-30229.200000000001"/>
    <n v="1398.6"/>
    <n v="-22697.82"/>
    <n v="-21299.22"/>
    <n v="1.4016"/>
    <n v="3213"/>
    <n v="27202014.27"/>
    <n v="8326034580"/>
    <n v="4233543.84"/>
    <n v="8357470138"/>
    <n v="0"/>
    <n v="0"/>
    <n v="0"/>
    <s v="67.5"/>
    <s v="0.5940000000000002"/>
    <n v="1.45161287999999E+16"/>
    <n v="6.107832E+16"/>
    <n v="5028502815000000"/>
    <n v="7680520249649990"/>
    <n v="1.29729474171899E+16"/>
    <n v="3285687204819000"/>
    <n v="5.3560626977699904E+16"/>
    <n v="1.312885893474E+16"/>
    <n v="1.08E+16"/>
    <n v="1.00007999999999E+16"/>
    <n v="22227018.039999999"/>
  </r>
  <r>
    <x v="757"/>
    <s v="MA"/>
    <x v="6"/>
    <n v="4.8838999999999997"/>
    <n v="379765243.18000001"/>
    <n v="3309566.51"/>
    <n v="615308052"/>
    <n v="109709581.67999999"/>
    <n v="51437657.82"/>
    <n v="14623313.390000001"/>
    <n v="52078165"/>
    <n v="16055688"/>
    <n v="32667814"/>
    <n v="75494081"/>
    <n v="89857400"/>
    <n v="6588257"/>
    <n v="100162548"/>
    <n v="2600773"/>
    <n v="20085653"/>
    <n v="199174643"/>
    <n v="69363102"/>
    <n v="2600773"/>
    <n v="20085653"/>
    <n v="199174643"/>
    <n v="69363102"/>
    <n v="3258093"/>
    <n v="1.5595486324000001"/>
    <n v="136.21"/>
    <n v="18312350349"/>
    <n v="14266744622"/>
    <n v="307489394"/>
    <n v="177657446"/>
    <n v="1045"/>
    <n v="1675983543500"/>
    <n v="3.95"/>
    <n v="0.18"/>
    <n v="1211.16166666666"/>
    <n v="939.17349999999999"/>
    <n v="854.94047619047603"/>
    <n v="1075.6728000000001"/>
    <n v="12.3730743532556"/>
    <n v="1.07"/>
    <n v="28.86"/>
    <n v="-165.24"/>
    <n v="-22.95"/>
    <n v="4950.18"/>
    <n v="29750868"/>
    <n v="26581562.91"/>
    <n v="10150615370"/>
    <n v="593805.06000000006"/>
    <n v="23085"/>
    <n v="16600000000000"/>
    <n v="3109284198"/>
    <n v="2082053646"/>
    <n v="924.53186970000002"/>
    <n v="2136294"/>
    <n v="111213"/>
    <n v="51354"/>
    <n v="5103"/>
    <n v="103923"/>
    <n v="11475"/>
    <n v="149742"/>
    <n v="20520"/>
    <n v="6372"/>
    <n v="62802"/>
    <n v="105920865"/>
    <n v="26784"/>
    <n v="1350"/>
    <n v="44955"/>
    <n v="1763937"/>
    <n v="1020995253"/>
    <n v="1736262"/>
    <n v="0"/>
    <n v="120.42"/>
    <n v="-3036.96"/>
    <n v="158789.43"/>
    <n v="122323.5"/>
    <n v="-6236.73"/>
    <n v="-30229.200000000001"/>
    <n v="1398.6"/>
    <n v="-22697.82"/>
    <n v="-21299.22"/>
    <n v="1.4016"/>
    <n v="3213"/>
    <n v="27202014.27"/>
    <n v="8326034580"/>
    <n v="4233543.84"/>
    <n v="8357470138"/>
    <n v="0"/>
    <n v="0"/>
    <n v="0"/>
    <s v="67.5"/>
    <s v="0.5940000000000002"/>
    <n v="1.45161287999999E+16"/>
    <n v="6.107832E+16"/>
    <n v="5028502815000000"/>
    <n v="7680520249649990"/>
    <n v="1.29729474171899E+16"/>
    <n v="3285687204819000"/>
    <n v="5.3560626977699904E+16"/>
    <n v="1.312885893474E+16"/>
    <n v="1.08E+16"/>
    <n v="1.00007999999999E+16"/>
    <n v="4093434.09"/>
  </r>
  <r>
    <x v="758"/>
    <s v="MA"/>
    <x v="0"/>
    <n v="5.3255999999999997"/>
    <n v="410824089.10000008"/>
    <n v="2523271.59"/>
    <n v="558815152"/>
    <n v="69954707.019999996"/>
    <n v="15455534.439999999"/>
    <n v="6910675.1300000008"/>
    <n v="13132740"/>
    <n v="15632579"/>
    <n v="33010782"/>
    <n v="59784478"/>
    <n v="94813746"/>
    <n v="7863839"/>
    <n v="55269637"/>
    <n v="2534062"/>
    <n v="13755474"/>
    <n v="195603530"/>
    <n v="78147610"/>
    <n v="2534062"/>
    <n v="13755474"/>
    <n v="195603530"/>
    <n v="78147610"/>
    <n v="2399415"/>
    <n v="1.4456259849999999"/>
    <n v="118.53"/>
    <n v="17593798650"/>
    <n v="11431019725"/>
    <n v="266819153"/>
    <n v="114420523"/>
    <n v="1045"/>
    <n v="1807066615200"/>
    <n v="3.65"/>
    <n v="-0.23"/>
    <n v="1225.4338888888799"/>
    <n v="939.47849999999903"/>
    <n v="854.79619047618996"/>
    <n v="1080.7408"/>
    <n v="12.7400867410161"/>
    <n v="0.69"/>
    <n v="37.39"/>
    <n v="-198.45"/>
    <n v="-59.67"/>
    <n v="3817.53"/>
    <n v="29750868"/>
    <n v="35732873.25"/>
    <n v="8326172666"/>
    <n v="327618.27"/>
    <n v="6696"/>
    <n v="15000000000000"/>
    <n v="3273195447"/>
    <n v="2922085206"/>
    <n v="924.53186970000002"/>
    <n v="4351482"/>
    <n v="210843"/>
    <n v="58428"/>
    <n v="76086"/>
    <n v="176202"/>
    <n v="63909"/>
    <n v="108351"/>
    <n v="3753"/>
    <n v="6183"/>
    <n v="135000"/>
    <n v="495639"/>
    <n v="21276"/>
    <n v="35181"/>
    <n v="43308"/>
    <n v="3023757"/>
    <n v="337012407"/>
    <n v="5760126"/>
    <n v="0"/>
    <n v="109.89"/>
    <n v="-3036.96"/>
    <n v="158789.43"/>
    <n v="122323.5"/>
    <n v="-6236.73"/>
    <n v="-30229.200000000001"/>
    <n v="1398.6"/>
    <n v="-22697.82"/>
    <n v="-21299.22"/>
    <n v="1.4016"/>
    <n v="23949"/>
    <n v="27202014.27"/>
    <n v="8326034580"/>
    <n v="4233543.84"/>
    <n v="8357470138"/>
    <n v="0"/>
    <n v="0"/>
    <n v="0"/>
    <s v="67.5"/>
    <s v="0.5940000000000002"/>
    <n v="1.45161287999999E+16"/>
    <n v="5.5038419999999904E+16"/>
    <n v="4531246406999990"/>
    <n v="6.92101226736E+16"/>
    <n v="1.169008417404E+16"/>
    <n v="2.960773582005E+16"/>
    <s v="48264146738.64"/>
    <s v="11830577980.41"/>
    <n v="1.08E+16"/>
    <n v="1.00007999999999E+16"/>
    <n v="7455.72"/>
  </r>
  <r>
    <x v="759"/>
    <s v="MA"/>
    <x v="1"/>
    <n v="5.3255999999999997"/>
    <n v="410824089.10000008"/>
    <n v="2523271.59"/>
    <n v="558815152"/>
    <n v="69954707.019999996"/>
    <n v="15455534.439999999"/>
    <n v="6910675.1300000008"/>
    <n v="13132740"/>
    <n v="15632579"/>
    <n v="33010782"/>
    <n v="59784478"/>
    <n v="94813746"/>
    <n v="7863839"/>
    <n v="55269637"/>
    <n v="2534062"/>
    <n v="13755474"/>
    <n v="195603530"/>
    <n v="78147610"/>
    <n v="2534062"/>
    <n v="13755474"/>
    <n v="195603530"/>
    <n v="78147610"/>
    <n v="2399415"/>
    <n v="1.4456259849999999"/>
    <n v="118.53"/>
    <n v="17593798650"/>
    <n v="11431019725"/>
    <n v="266819153"/>
    <n v="114420523"/>
    <n v="1045"/>
    <n v="1807066615200"/>
    <n v="3.65"/>
    <n v="-0.23"/>
    <n v="1225.4338888888799"/>
    <n v="939.47849999999903"/>
    <n v="854.79619047618996"/>
    <n v="1080.7408"/>
    <n v="12.7400867410161"/>
    <n v="0.69"/>
    <n v="37.39"/>
    <n v="-198.45"/>
    <n v="-59.67"/>
    <n v="3817.53"/>
    <n v="29750868"/>
    <n v="35732873.25"/>
    <n v="8326172666"/>
    <n v="327618.27"/>
    <n v="6696"/>
    <n v="15000000000000"/>
    <n v="3273195447"/>
    <n v="2922085206"/>
    <n v="924.53186970000002"/>
    <n v="4351482"/>
    <n v="210843"/>
    <n v="58428"/>
    <n v="76086"/>
    <n v="176202"/>
    <n v="63909"/>
    <n v="108351"/>
    <n v="3753"/>
    <n v="6183"/>
    <n v="135000"/>
    <n v="18799614"/>
    <n v="21276"/>
    <n v="35181"/>
    <n v="43308"/>
    <n v="3023757"/>
    <n v="337012407"/>
    <n v="5760126"/>
    <n v="0"/>
    <n v="109.89"/>
    <n v="-3036.96"/>
    <n v="158789.43"/>
    <n v="122323.5"/>
    <n v="-6236.73"/>
    <n v="-30229.200000000001"/>
    <n v="1398.6"/>
    <n v="-22697.82"/>
    <n v="-21299.22"/>
    <n v="1.4016"/>
    <n v="23949"/>
    <n v="27202014.27"/>
    <n v="8326034580"/>
    <n v="4233543.84"/>
    <n v="8357470138"/>
    <n v="0"/>
    <n v="0"/>
    <n v="0"/>
    <s v="67.5"/>
    <s v="0.5940000000000002"/>
    <n v="1.45161287999999E+16"/>
    <n v="5.5038419999999904E+16"/>
    <n v="4531246406999990"/>
    <n v="6.92101226736E+16"/>
    <n v="1.169008417404E+16"/>
    <n v="2.960773582005E+16"/>
    <s v="48264146738.64"/>
    <s v="11830577980.41"/>
    <n v="1.08E+16"/>
    <n v="1.00007999999999E+16"/>
    <n v="721843.84"/>
  </r>
  <r>
    <x v="760"/>
    <s v="MA"/>
    <x v="2"/>
    <n v="5.3255999999999997"/>
    <n v="410824089.10000008"/>
    <n v="2523271.59"/>
    <n v="558815152"/>
    <n v="69954707.019999996"/>
    <n v="15455534.439999999"/>
    <n v="6910675.1300000008"/>
    <n v="13132740"/>
    <n v="15632579"/>
    <n v="33010782"/>
    <n v="59784478"/>
    <n v="94813746"/>
    <n v="7863839"/>
    <n v="55269637"/>
    <n v="2534062"/>
    <n v="13755474"/>
    <n v="195603530"/>
    <n v="78147610"/>
    <n v="2534062"/>
    <n v="13755474"/>
    <n v="195603530"/>
    <n v="78147610"/>
    <n v="2399415"/>
    <n v="1.4456259849999999"/>
    <n v="118.53"/>
    <n v="17593798650"/>
    <n v="11431019725"/>
    <n v="266819153"/>
    <n v="114420523"/>
    <n v="1045"/>
    <n v="1807066615200"/>
    <n v="3.65"/>
    <n v="-0.23"/>
    <n v="1225.4338888888799"/>
    <n v="939.47849999999903"/>
    <n v="854.79619047618996"/>
    <n v="1080.7408"/>
    <n v="12.7400867410161"/>
    <n v="0.69"/>
    <n v="37.39"/>
    <n v="-198.45"/>
    <n v="-59.67"/>
    <n v="3817.53"/>
    <n v="29750868"/>
    <n v="35732873.25"/>
    <n v="8326172666"/>
    <n v="327618.27"/>
    <n v="6696"/>
    <n v="15000000000000"/>
    <n v="3273195447"/>
    <n v="2922085206"/>
    <n v="924.53186970000002"/>
    <n v="4351482"/>
    <n v="210843"/>
    <n v="58428"/>
    <n v="76086"/>
    <n v="176202"/>
    <n v="63909"/>
    <n v="108351"/>
    <n v="3753"/>
    <n v="6183"/>
    <n v="135000"/>
    <n v="1076379948"/>
    <n v="21276"/>
    <n v="35181"/>
    <n v="43308"/>
    <n v="3023757"/>
    <n v="337012407"/>
    <n v="5760126"/>
    <n v="0"/>
    <n v="109.89"/>
    <n v="-3036.96"/>
    <n v="158789.43"/>
    <n v="122323.5"/>
    <n v="-6236.73"/>
    <n v="-30229.200000000001"/>
    <n v="1398.6"/>
    <n v="-22697.82"/>
    <n v="-21299.22"/>
    <n v="1.4016"/>
    <n v="23949"/>
    <n v="27202014.27"/>
    <n v="8326034580"/>
    <n v="4233543.84"/>
    <n v="8357470138"/>
    <n v="0"/>
    <n v="0"/>
    <n v="0"/>
    <s v="67.5"/>
    <s v="0.5940000000000002"/>
    <n v="1.45161287999999E+16"/>
    <n v="5.5038419999999904E+16"/>
    <n v="4531246406999990"/>
    <n v="6.92101226736E+16"/>
    <n v="1.169008417404E+16"/>
    <n v="2.960773582005E+16"/>
    <s v="48264146738.64"/>
    <s v="11830577980.41"/>
    <n v="1.08E+16"/>
    <n v="1.00007999999999E+16"/>
    <n v="39115860.530000001"/>
  </r>
  <r>
    <x v="761"/>
    <s v="MA"/>
    <x v="3"/>
    <n v="5.3255999999999997"/>
    <n v="410824089.10000008"/>
    <n v="2523271.59"/>
    <n v="558815152"/>
    <n v="69954707.019999996"/>
    <n v="15455534.439999999"/>
    <n v="6910675.1300000008"/>
    <n v="13132740"/>
    <n v="15632579"/>
    <n v="33010782"/>
    <n v="59784478"/>
    <n v="94813746"/>
    <n v="7863839"/>
    <n v="55269637"/>
    <n v="2534062"/>
    <n v="13755474"/>
    <n v="195603530"/>
    <n v="78147610"/>
    <n v="2534062"/>
    <n v="13755474"/>
    <n v="195603530"/>
    <n v="78147610"/>
    <n v="2399415"/>
    <n v="1.4456259849999999"/>
    <n v="118.53"/>
    <n v="17593798650"/>
    <n v="11431019725"/>
    <n v="266819153"/>
    <n v="114420523"/>
    <n v="1045"/>
    <n v="1807066615200"/>
    <n v="3.65"/>
    <n v="-0.23"/>
    <n v="1225.4338888888799"/>
    <n v="939.47849999999903"/>
    <n v="854.79619047618996"/>
    <n v="1080.7408"/>
    <n v="12.7400867410161"/>
    <n v="0.69"/>
    <n v="37.39"/>
    <n v="-198.45"/>
    <n v="-59.67"/>
    <n v="3817.53"/>
    <n v="29750868"/>
    <n v="35732873.25"/>
    <n v="8326172666"/>
    <n v="327618.27"/>
    <n v="6696"/>
    <n v="15000000000000"/>
    <n v="3273195447"/>
    <n v="2922085206"/>
    <n v="924.53186970000002"/>
    <n v="4351482"/>
    <n v="210843"/>
    <n v="58428"/>
    <n v="76086"/>
    <n v="176202"/>
    <n v="63909"/>
    <n v="108351"/>
    <n v="3753"/>
    <n v="6183"/>
    <n v="135000"/>
    <n v="1209454605"/>
    <n v="21276"/>
    <n v="35181"/>
    <n v="43308"/>
    <n v="3023757"/>
    <n v="337012407"/>
    <n v="5760126"/>
    <n v="0"/>
    <n v="109.89"/>
    <n v="-3036.96"/>
    <n v="158789.43"/>
    <n v="122323.5"/>
    <n v="-6236.73"/>
    <n v="-30229.200000000001"/>
    <n v="1398.6"/>
    <n v="-22697.82"/>
    <n v="-21299.22"/>
    <n v="1.4016"/>
    <n v="23949"/>
    <n v="27202014.27"/>
    <n v="8326034580"/>
    <n v="4233543.84"/>
    <n v="8357470138"/>
    <n v="0"/>
    <n v="0"/>
    <n v="0"/>
    <s v="67.5"/>
    <s v="0.5940000000000002"/>
    <n v="1.45161287999999E+16"/>
    <n v="5.5038419999999904E+16"/>
    <n v="4531246406999990"/>
    <n v="6.92101226736E+16"/>
    <n v="1.169008417404E+16"/>
    <n v="2.960773582005E+16"/>
    <s v="48264146738.64"/>
    <s v="11830577980.41"/>
    <n v="1.08E+16"/>
    <n v="1.00007999999999E+16"/>
    <n v="42146014.560000002"/>
  </r>
  <r>
    <x v="762"/>
    <s v="MA"/>
    <x v="4"/>
    <n v="5.3255999999999997"/>
    <n v="410824089.10000008"/>
    <n v="2523271.59"/>
    <n v="558815152"/>
    <n v="69954707.019999996"/>
    <n v="15455534.439999999"/>
    <n v="6910675.1300000008"/>
    <n v="13132740"/>
    <n v="15632579"/>
    <n v="33010782"/>
    <n v="59784478"/>
    <n v="94813746"/>
    <n v="7863839"/>
    <n v="55269637"/>
    <n v="2534062"/>
    <n v="13755474"/>
    <n v="195603530"/>
    <n v="78147610"/>
    <n v="2534062"/>
    <n v="13755474"/>
    <n v="195603530"/>
    <n v="78147610"/>
    <n v="2399415"/>
    <n v="1.4456259849999999"/>
    <n v="118.53"/>
    <n v="17593798650"/>
    <n v="11431019725"/>
    <n v="266819153"/>
    <n v="114420523"/>
    <n v="1045"/>
    <n v="1807066615200"/>
    <n v="3.65"/>
    <n v="-0.23"/>
    <n v="1225.4338888888799"/>
    <n v="939.47849999999903"/>
    <n v="854.79619047618996"/>
    <n v="1080.7408"/>
    <n v="12.7400867410161"/>
    <n v="0.69"/>
    <n v="37.39"/>
    <n v="-198.45"/>
    <n v="-59.67"/>
    <n v="3817.53"/>
    <n v="29750868"/>
    <n v="35732873.25"/>
    <n v="8326172666"/>
    <n v="327618.27"/>
    <n v="6696"/>
    <n v="15000000000000"/>
    <n v="3273195447"/>
    <n v="2922085206"/>
    <n v="924.53186970000002"/>
    <n v="4351482"/>
    <n v="210843"/>
    <n v="58428"/>
    <n v="76086"/>
    <n v="176202"/>
    <n v="63909"/>
    <n v="108351"/>
    <n v="3753"/>
    <n v="6183"/>
    <n v="135000"/>
    <n v="19075230"/>
    <n v="21276"/>
    <n v="35181"/>
    <n v="43308"/>
    <n v="3023757"/>
    <n v="337012407"/>
    <n v="5760126"/>
    <n v="0"/>
    <n v="109.89"/>
    <n v="-3036.96"/>
    <n v="158789.43"/>
    <n v="122323.5"/>
    <n v="-6236.73"/>
    <n v="-30229.200000000001"/>
    <n v="1398.6"/>
    <n v="-22697.82"/>
    <n v="-21299.22"/>
    <n v="1.4016"/>
    <n v="23949"/>
    <n v="27202014.27"/>
    <n v="8326034580"/>
    <n v="4233543.84"/>
    <n v="8357470138"/>
    <n v="0"/>
    <n v="0"/>
    <n v="0"/>
    <s v="67.5"/>
    <s v="0.5940000000000002"/>
    <n v="1.45161287999999E+16"/>
    <n v="5.5038419999999904E+16"/>
    <n v="4531246406999990"/>
    <n v="6.92101226736E+16"/>
    <n v="1.169008417404E+16"/>
    <n v="2.960773582005E+16"/>
    <s v="48264146738.64"/>
    <s v="11830577980.41"/>
    <n v="1.08E+16"/>
    <n v="1.00007999999999E+16"/>
    <n v="4363584.21"/>
  </r>
  <r>
    <x v="763"/>
    <s v="MA"/>
    <x v="5"/>
    <n v="5.3255999999999997"/>
    <n v="410824089.10000008"/>
    <n v="2523271.59"/>
    <n v="558815152"/>
    <n v="69954707.019999996"/>
    <n v="15455534.439999999"/>
    <n v="6910675.1300000008"/>
    <n v="13132740"/>
    <n v="15632579"/>
    <n v="33010782"/>
    <n v="59784478"/>
    <n v="94813746"/>
    <n v="7863839"/>
    <n v="55269637"/>
    <n v="2534062"/>
    <n v="13755474"/>
    <n v="195603530"/>
    <n v="78147610"/>
    <n v="2534062"/>
    <n v="13755474"/>
    <n v="195603530"/>
    <n v="78147610"/>
    <n v="2399415"/>
    <n v="1.4456259849999999"/>
    <n v="118.53"/>
    <n v="17593798650"/>
    <n v="11431019725"/>
    <n v="266819153"/>
    <n v="114420523"/>
    <n v="1045"/>
    <n v="1807066615200"/>
    <n v="3.65"/>
    <n v="-0.23"/>
    <n v="1225.4338888888799"/>
    <n v="939.47849999999903"/>
    <n v="854.79619047618996"/>
    <n v="1080.7408"/>
    <n v="12.7400867410161"/>
    <n v="0.69"/>
    <n v="37.39"/>
    <n v="-198.45"/>
    <n v="-59.67"/>
    <n v="3817.53"/>
    <n v="29750868"/>
    <n v="35732873.25"/>
    <n v="8326172666"/>
    <n v="327618.27"/>
    <n v="6696"/>
    <n v="15000000000000"/>
    <n v="3273195447"/>
    <n v="2922085206"/>
    <n v="924.53186970000002"/>
    <n v="4351482"/>
    <n v="210843"/>
    <n v="58428"/>
    <n v="76086"/>
    <n v="176202"/>
    <n v="63909"/>
    <n v="108351"/>
    <n v="3753"/>
    <n v="6183"/>
    <n v="135000"/>
    <n v="365361705"/>
    <n v="21276"/>
    <n v="35181"/>
    <n v="43308"/>
    <n v="3023757"/>
    <n v="337012407"/>
    <n v="5760126"/>
    <n v="0"/>
    <n v="109.89"/>
    <n v="-3036.96"/>
    <n v="158789.43"/>
    <n v="122323.5"/>
    <n v="-6236.73"/>
    <n v="-30229.200000000001"/>
    <n v="1398.6"/>
    <n v="-22697.82"/>
    <n v="-21299.22"/>
    <n v="1.4016"/>
    <n v="23949"/>
    <n v="27202014.27"/>
    <n v="8326034580"/>
    <n v="4233543.84"/>
    <n v="8357470138"/>
    <n v="0"/>
    <n v="0"/>
    <n v="0"/>
    <s v="67.5"/>
    <s v="0.5940000000000002"/>
    <n v="1.45161287999999E+16"/>
    <n v="5.5038419999999904E+16"/>
    <n v="4531246406999990"/>
    <n v="6.92101226736E+16"/>
    <n v="1.169008417404E+16"/>
    <n v="2.960773582005E+16"/>
    <s v="48264146738.64"/>
    <s v="11830577980.41"/>
    <n v="1.08E+16"/>
    <n v="1.00007999999999E+16"/>
    <n v="2581726.66"/>
  </r>
  <r>
    <x v="764"/>
    <s v="MA"/>
    <x v="6"/>
    <n v="5.3255999999999997"/>
    <n v="410824089.10000008"/>
    <n v="2523271.59"/>
    <n v="558815152"/>
    <n v="69954707.019999996"/>
    <n v="15455534.439999999"/>
    <n v="6910675.1300000008"/>
    <n v="13132740"/>
    <n v="15632579"/>
    <n v="33010782"/>
    <n v="59784478"/>
    <n v="94813746"/>
    <n v="7863839"/>
    <n v="55269637"/>
    <n v="2534062"/>
    <n v="13755474"/>
    <n v="195603530"/>
    <n v="78147610"/>
    <n v="2534062"/>
    <n v="13755474"/>
    <n v="195603530"/>
    <n v="78147610"/>
    <n v="2399415"/>
    <n v="1.4456259849999999"/>
    <n v="118.53"/>
    <n v="17593798650"/>
    <n v="11431019725"/>
    <n v="266819153"/>
    <n v="114420523"/>
    <n v="1045"/>
    <n v="1807066615200"/>
    <n v="3.65"/>
    <n v="-0.23"/>
    <n v="1225.4338888888799"/>
    <n v="939.47849999999903"/>
    <n v="854.79619047618996"/>
    <n v="1080.7408"/>
    <n v="12.7400867410161"/>
    <n v="0.69"/>
    <n v="37.39"/>
    <n v="-198.45"/>
    <n v="-59.67"/>
    <n v="3817.53"/>
    <n v="29750868"/>
    <n v="35732873.25"/>
    <n v="8326172666"/>
    <n v="327618.27"/>
    <n v="6696"/>
    <n v="15000000000000"/>
    <n v="3273195447"/>
    <n v="2922085206"/>
    <n v="924.53186970000002"/>
    <n v="4351482"/>
    <n v="210843"/>
    <n v="58428"/>
    <n v="76086"/>
    <n v="176202"/>
    <n v="63909"/>
    <n v="108351"/>
    <n v="3753"/>
    <n v="6183"/>
    <n v="135000"/>
    <n v="105920865"/>
    <n v="21276"/>
    <n v="35181"/>
    <n v="43308"/>
    <n v="3023757"/>
    <n v="337012407"/>
    <n v="5760126"/>
    <n v="0"/>
    <n v="109.89"/>
    <n v="-3036.96"/>
    <n v="158789.43"/>
    <n v="122323.5"/>
    <n v="-6236.73"/>
    <n v="-30229.200000000001"/>
    <n v="1398.6"/>
    <n v="-22697.82"/>
    <n v="-21299.22"/>
    <n v="1.4016"/>
    <n v="23949"/>
    <n v="27202014.27"/>
    <n v="8326034580"/>
    <n v="4233543.84"/>
    <n v="8357470138"/>
    <n v="0"/>
    <n v="0"/>
    <n v="0"/>
    <s v="67.5"/>
    <s v="0.5940000000000002"/>
    <n v="1.45161287999999E+16"/>
    <n v="5.5038419999999904E+16"/>
    <n v="4531246406999990"/>
    <n v="6.92101226736E+16"/>
    <n v="1.169008417404E+16"/>
    <n v="2.960773582005E+16"/>
    <s v="48264146738.64"/>
    <s v="11830577980.41"/>
    <n v="1.08E+16"/>
    <n v="1.00007999999999E+16"/>
    <n v="3330533.78"/>
  </r>
  <r>
    <x v="765"/>
    <s v="MA"/>
    <x v="0"/>
    <n v="5.6433999999999997"/>
    <n v="358819909.1099999"/>
    <n v="2968969.9399999995"/>
    <n v="493548840"/>
    <n v="71834598.030000001"/>
    <n v="14228451.6"/>
    <n v="7468646.0599999987"/>
    <n v="21758602"/>
    <n v="18425224"/>
    <n v="32117252"/>
    <n v="60115735"/>
    <n v="84260198"/>
    <n v="9213930"/>
    <n v="72689454"/>
    <n v="2713854"/>
    <n v="16484373"/>
    <n v="136839848"/>
    <n v="57763877"/>
    <n v="2713854"/>
    <n v="16484373"/>
    <n v="136839848"/>
    <n v="57763877"/>
    <n v="2925095"/>
    <n v="1.7047923475"/>
    <n v="119.65"/>
    <n v="17519841090"/>
    <n v="10681945943"/>
    <n v="288450249"/>
    <n v="101221267"/>
    <n v="1045"/>
    <n v="1950957240400"/>
    <n v="3.01"/>
    <n v="-0.25"/>
    <n v="1248.10666666666"/>
    <n v="957.37749999999903"/>
    <n v="870.22523809523796"/>
    <n v="1100.7528"/>
    <n v="13.1130950591677"/>
    <n v="0.62"/>
    <n v="31.23"/>
    <n v="-234.09"/>
    <n v="-103.68"/>
    <n v="4740.66"/>
    <n v="29750868"/>
    <n v="41851999.079999998"/>
    <n v="9530107384"/>
    <n v="164526.12"/>
    <n v="1458"/>
    <n v="15200000000000"/>
    <n v="2624963544"/>
    <n v="1758968649"/>
    <n v="924.53186970000002"/>
    <n v="3956499"/>
    <n v="161028"/>
    <n v="108135"/>
    <n v="2052"/>
    <n v="308313"/>
    <n v="0"/>
    <n v="240138"/>
    <n v="35100"/>
    <n v="7614"/>
    <n v="147528"/>
    <n v="213732"/>
    <n v="52353"/>
    <n v="0"/>
    <n v="141318"/>
    <n v="2837943"/>
    <n v="845910432"/>
    <n v="12056553"/>
    <n v="0"/>
    <n v="103.14"/>
    <n v="3212.46"/>
    <n v="140995.07999999999"/>
    <n v="110779.11"/>
    <n v="-3626.64"/>
    <n v="-26589.33"/>
    <n v="1315.17"/>
    <n v="-16071.75"/>
    <n v="-14756.58"/>
    <n v="1.4016"/>
    <n v="29889"/>
    <n v="32264606.07"/>
    <n v="6751875687"/>
    <n v="7759308.0599999996"/>
    <n v="6791904362"/>
    <n v="0"/>
    <n v="0"/>
    <n v="0"/>
    <s v="67.5"/>
    <s v="0.5940000000000002"/>
    <n v="1.45161287999999E+16"/>
    <n v="5565699000000000"/>
    <n v="4.5821649239999904E+16"/>
    <s v="6998785075.08"/>
    <n v="1.182144800277E+16"/>
    <n v="2994044390676000"/>
    <n v="4880650066991990"/>
    <s v="11963520566.37"/>
    <n v="1.08E+16"/>
    <n v="1.00007999999999E+16"/>
    <n v="3656.13"/>
  </r>
  <r>
    <x v="766"/>
    <s v="MA"/>
    <x v="1"/>
    <n v="5.6433999999999997"/>
    <n v="358819909.1099999"/>
    <n v="2968969.9399999995"/>
    <n v="493548840"/>
    <n v="71834598.030000001"/>
    <n v="14228451.6"/>
    <n v="7468646.0599999987"/>
    <n v="21758602"/>
    <n v="18425224"/>
    <n v="32117252"/>
    <n v="60115735"/>
    <n v="84260198"/>
    <n v="9213930"/>
    <n v="72689454"/>
    <n v="2713854"/>
    <n v="16484373"/>
    <n v="136839848"/>
    <n v="57763877"/>
    <n v="2713854"/>
    <n v="16484373"/>
    <n v="136839848"/>
    <n v="57763877"/>
    <n v="2925095"/>
    <n v="1.7047923475"/>
    <n v="119.65"/>
    <n v="17519841090"/>
    <n v="10681945943"/>
    <n v="288450249"/>
    <n v="101221267"/>
    <n v="1045"/>
    <n v="1950957240400"/>
    <n v="3.01"/>
    <n v="-0.25"/>
    <n v="1248.10666666666"/>
    <n v="957.37749999999903"/>
    <n v="870.22523809523796"/>
    <n v="1100.7528"/>
    <n v="13.1130950591677"/>
    <n v="0.62"/>
    <n v="31.23"/>
    <n v="-234.09"/>
    <n v="-103.68"/>
    <n v="4740.66"/>
    <n v="29750868"/>
    <n v="41851999.079999998"/>
    <n v="9530107384"/>
    <n v="164526.12"/>
    <n v="1458"/>
    <n v="15200000000000"/>
    <n v="2624963544"/>
    <n v="1758968649"/>
    <n v="924.53186970000002"/>
    <n v="3956499"/>
    <n v="161028"/>
    <n v="108135"/>
    <n v="2052"/>
    <n v="308313"/>
    <n v="0"/>
    <n v="240138"/>
    <n v="35100"/>
    <n v="7614"/>
    <n v="147528"/>
    <n v="24255153"/>
    <n v="52353"/>
    <n v="0"/>
    <n v="141318"/>
    <n v="2837943"/>
    <n v="845910432"/>
    <n v="12056553"/>
    <n v="0"/>
    <n v="103.14"/>
    <n v="3212.46"/>
    <n v="140995.07999999999"/>
    <n v="110779.11"/>
    <n v="-3626.64"/>
    <n v="-26589.33"/>
    <n v="1315.17"/>
    <n v="-16071.75"/>
    <n v="-14756.58"/>
    <n v="1.4016"/>
    <n v="29889"/>
    <n v="32264606.07"/>
    <n v="6751875687"/>
    <n v="7759308.0599999996"/>
    <n v="6791904362"/>
    <n v="0"/>
    <n v="0"/>
    <n v="0"/>
    <s v="67.5"/>
    <s v="0.5940000000000002"/>
    <n v="1.45161287999999E+16"/>
    <n v="5565699000000000"/>
    <n v="4.5821649239999904E+16"/>
    <s v="6998785075.08"/>
    <n v="1.182144800277E+16"/>
    <n v="2994044390676000"/>
    <n v="4880650066991990"/>
    <s v="11963520566.37"/>
    <n v="1.08E+16"/>
    <n v="1.00007999999999E+16"/>
    <n v="488270.8"/>
  </r>
  <r>
    <x v="767"/>
    <s v="MA"/>
    <x v="2"/>
    <n v="5.6433999999999997"/>
    <n v="358819909.1099999"/>
    <n v="2968969.9399999995"/>
    <n v="493548840"/>
    <n v="71834598.030000001"/>
    <n v="14228451.6"/>
    <n v="7468646.0599999987"/>
    <n v="21758602"/>
    <n v="18425224"/>
    <n v="32117252"/>
    <n v="60115735"/>
    <n v="84260198"/>
    <n v="9213930"/>
    <n v="72689454"/>
    <n v="2713854"/>
    <n v="16484373"/>
    <n v="136839848"/>
    <n v="57763877"/>
    <n v="2713854"/>
    <n v="16484373"/>
    <n v="136839848"/>
    <n v="57763877"/>
    <n v="2925095"/>
    <n v="1.7047923475"/>
    <n v="119.65"/>
    <n v="17519841090"/>
    <n v="10681945943"/>
    <n v="288450249"/>
    <n v="101221267"/>
    <n v="1045"/>
    <n v="1950957240400"/>
    <n v="3.01"/>
    <n v="-0.25"/>
    <n v="1248.10666666666"/>
    <n v="957.37749999999903"/>
    <n v="870.22523809523796"/>
    <n v="1100.7528"/>
    <n v="13.1130950591677"/>
    <n v="0.62"/>
    <n v="31.23"/>
    <n v="-234.09"/>
    <n v="-103.68"/>
    <n v="4740.66"/>
    <n v="29750868"/>
    <n v="41851999.079999998"/>
    <n v="9530107384"/>
    <n v="164526.12"/>
    <n v="1458"/>
    <n v="15200000000000"/>
    <n v="2624963544"/>
    <n v="1758968649"/>
    <n v="924.53186970000002"/>
    <n v="3956499"/>
    <n v="161028"/>
    <n v="108135"/>
    <n v="2052"/>
    <n v="308313"/>
    <n v="0"/>
    <n v="240138"/>
    <n v="35100"/>
    <n v="7614"/>
    <n v="147528"/>
    <n v="1381346028"/>
    <n v="52353"/>
    <n v="0"/>
    <n v="141318"/>
    <n v="2837943"/>
    <n v="845910432"/>
    <n v="12056553"/>
    <n v="0"/>
    <n v="103.14"/>
    <n v="3212.46"/>
    <n v="140995.07999999999"/>
    <n v="110779.11"/>
    <n v="-3626.64"/>
    <n v="-26589.33"/>
    <n v="1315.17"/>
    <n v="-16071.75"/>
    <n v="-14756.58"/>
    <n v="1.4016"/>
    <n v="29889"/>
    <n v="32264606.07"/>
    <n v="6751875687"/>
    <n v="7759308.0599999996"/>
    <n v="6791904362"/>
    <n v="0"/>
    <n v="0"/>
    <n v="0"/>
    <s v="67.5"/>
    <s v="0.5940000000000002"/>
    <n v="1.45161287999999E+16"/>
    <n v="5565699000000000"/>
    <n v="4.5821649239999904E+16"/>
    <s v="6998785075.08"/>
    <n v="1.182144800277E+16"/>
    <n v="2994044390676000"/>
    <n v="4880650066991990"/>
    <s v="11963520566.37"/>
    <n v="1.08E+16"/>
    <n v="1.00007999999999E+16"/>
    <n v="40895126.640000001"/>
  </r>
  <r>
    <x v="768"/>
    <s v="MA"/>
    <x v="3"/>
    <n v="5.6433999999999997"/>
    <n v="358819909.1099999"/>
    <n v="2968969.9399999995"/>
    <n v="493548840"/>
    <n v="71834598.030000001"/>
    <n v="14228451.6"/>
    <n v="7468646.0599999987"/>
    <n v="21758602"/>
    <n v="18425224"/>
    <n v="32117252"/>
    <n v="60115735"/>
    <n v="84260198"/>
    <n v="9213930"/>
    <n v="72689454"/>
    <n v="2713854"/>
    <n v="16484373"/>
    <n v="136839848"/>
    <n v="57763877"/>
    <n v="2713854"/>
    <n v="16484373"/>
    <n v="136839848"/>
    <n v="57763877"/>
    <n v="2925095"/>
    <n v="1.7047923475"/>
    <n v="119.65"/>
    <n v="17519841090"/>
    <n v="10681945943"/>
    <n v="288450249"/>
    <n v="101221267"/>
    <n v="1045"/>
    <n v="1950957240400"/>
    <n v="3.01"/>
    <n v="-0.25"/>
    <n v="1248.10666666666"/>
    <n v="957.37749999999903"/>
    <n v="870.22523809523796"/>
    <n v="1100.7528"/>
    <n v="13.1130950591677"/>
    <n v="0.62"/>
    <n v="31.23"/>
    <n v="-234.09"/>
    <n v="-103.68"/>
    <n v="4740.66"/>
    <n v="29750868"/>
    <n v="41851999.079999998"/>
    <n v="9530107384"/>
    <n v="164526.12"/>
    <n v="1458"/>
    <n v="15200000000000"/>
    <n v="2624963544"/>
    <n v="1758968649"/>
    <n v="924.53186970000002"/>
    <n v="3956499"/>
    <n v="161028"/>
    <n v="108135"/>
    <n v="2052"/>
    <n v="308313"/>
    <n v="0"/>
    <n v="240138"/>
    <n v="35100"/>
    <n v="7614"/>
    <n v="147528"/>
    <n v="1170869094"/>
    <n v="52353"/>
    <n v="0"/>
    <n v="141318"/>
    <n v="2837943"/>
    <n v="845910432"/>
    <n v="12056553"/>
    <n v="0"/>
    <n v="103.14"/>
    <n v="3212.46"/>
    <n v="140995.07999999999"/>
    <n v="110779.11"/>
    <n v="-3626.64"/>
    <n v="-26589.33"/>
    <n v="1315.17"/>
    <n v="-16071.75"/>
    <n v="-14756.58"/>
    <n v="1.4016"/>
    <n v="29889"/>
    <n v="32264606.07"/>
    <n v="6751875687"/>
    <n v="7759308.0599999996"/>
    <n v="6791904362"/>
    <n v="0"/>
    <n v="0"/>
    <n v="0"/>
    <s v="67.5"/>
    <s v="0.5940000000000002"/>
    <n v="1.45161287999999E+16"/>
    <n v="5565699000000000"/>
    <n v="4.5821649239999904E+16"/>
    <s v="6998785075.08"/>
    <n v="1.182144800277E+16"/>
    <n v="2994044390676000"/>
    <n v="4880650066991990"/>
    <s v="11963520566.37"/>
    <n v="1.08E+16"/>
    <n v="1.00007999999999E+16"/>
    <n v="38531420.5"/>
  </r>
  <r>
    <x v="769"/>
    <s v="MA"/>
    <x v="4"/>
    <n v="5.6433999999999997"/>
    <n v="358819909.1099999"/>
    <n v="2968969.9399999995"/>
    <n v="493548840"/>
    <n v="71834598.030000001"/>
    <n v="14228451.6"/>
    <n v="7468646.0599999987"/>
    <n v="21758602"/>
    <n v="18425224"/>
    <n v="32117252"/>
    <n v="60115735"/>
    <n v="84260198"/>
    <n v="9213930"/>
    <n v="72689454"/>
    <n v="2713854"/>
    <n v="16484373"/>
    <n v="136839848"/>
    <n v="57763877"/>
    <n v="2713854"/>
    <n v="16484373"/>
    <n v="136839848"/>
    <n v="57763877"/>
    <n v="2925095"/>
    <n v="1.7047923475"/>
    <n v="119.65"/>
    <n v="17519841090"/>
    <n v="10681945943"/>
    <n v="288450249"/>
    <n v="101221267"/>
    <n v="1045"/>
    <n v="1950957240400"/>
    <n v="3.01"/>
    <n v="-0.25"/>
    <n v="1248.10666666666"/>
    <n v="957.37749999999903"/>
    <n v="870.22523809523796"/>
    <n v="1100.7528"/>
    <n v="13.1130950591677"/>
    <n v="0.62"/>
    <n v="31.23"/>
    <n v="-234.09"/>
    <n v="-103.68"/>
    <n v="4740.66"/>
    <n v="29750868"/>
    <n v="41851999.079999998"/>
    <n v="9530107384"/>
    <n v="164526.12"/>
    <n v="1458"/>
    <n v="15200000000000"/>
    <n v="2624963544"/>
    <n v="1758968649"/>
    <n v="924.53186970000002"/>
    <n v="3956499"/>
    <n v="161028"/>
    <n v="108135"/>
    <n v="2052"/>
    <n v="308313"/>
    <n v="0"/>
    <n v="240138"/>
    <n v="35100"/>
    <n v="7614"/>
    <n v="147528"/>
    <n v="20085813"/>
    <n v="52353"/>
    <n v="0"/>
    <n v="141318"/>
    <n v="2837943"/>
    <n v="845910432"/>
    <n v="12056553"/>
    <n v="0"/>
    <n v="103.14"/>
    <n v="3212.46"/>
    <n v="140995.07999999999"/>
    <n v="110779.11"/>
    <n v="-3626.64"/>
    <n v="-26589.33"/>
    <n v="1315.17"/>
    <n v="-16071.75"/>
    <n v="-14756.58"/>
    <n v="1.4016"/>
    <n v="29889"/>
    <n v="32264606.07"/>
    <n v="6751875687"/>
    <n v="7759308.0599999996"/>
    <n v="6791904362"/>
    <n v="0"/>
    <n v="0"/>
    <n v="0"/>
    <s v="67.5"/>
    <s v="0.5940000000000002"/>
    <n v="1.45161287999999E+16"/>
    <n v="5565699000000000"/>
    <n v="4.5821649239999904E+16"/>
    <s v="6998785075.08"/>
    <n v="1.182144800277E+16"/>
    <n v="2994044390676000"/>
    <n v="4880650066991990"/>
    <s v="11963520566.37"/>
    <n v="1.08E+16"/>
    <n v="1.00007999999999E+16"/>
    <n v="1815357.69"/>
  </r>
  <r>
    <x v="770"/>
    <s v="MA"/>
    <x v="5"/>
    <n v="5.6433999999999997"/>
    <n v="358819909.1099999"/>
    <n v="2968969.9399999995"/>
    <n v="493548840"/>
    <n v="71834598.030000001"/>
    <n v="14228451.6"/>
    <n v="7468646.0599999987"/>
    <n v="21758602"/>
    <n v="18425224"/>
    <n v="32117252"/>
    <n v="60115735"/>
    <n v="84260198"/>
    <n v="9213930"/>
    <n v="72689454"/>
    <n v="2713854"/>
    <n v="16484373"/>
    <n v="136839848"/>
    <n v="57763877"/>
    <n v="2713854"/>
    <n v="16484373"/>
    <n v="136839848"/>
    <n v="57763877"/>
    <n v="2925095"/>
    <n v="1.7047923475"/>
    <n v="119.65"/>
    <n v="17519841090"/>
    <n v="10681945943"/>
    <n v="288450249"/>
    <n v="101221267"/>
    <n v="1045"/>
    <n v="1950957240400"/>
    <n v="3.01"/>
    <n v="-0.25"/>
    <n v="1248.10666666666"/>
    <n v="957.37749999999903"/>
    <n v="870.22523809523796"/>
    <n v="1100.7528"/>
    <n v="13.1130950591677"/>
    <n v="0.62"/>
    <n v="31.23"/>
    <n v="-234.09"/>
    <n v="-103.68"/>
    <n v="4740.66"/>
    <n v="29750868"/>
    <n v="41851999.079999998"/>
    <n v="9530107384"/>
    <n v="164526.12"/>
    <n v="1458"/>
    <n v="15200000000000"/>
    <n v="2624963544"/>
    <n v="1758968649"/>
    <n v="924.53186970000002"/>
    <n v="3956499"/>
    <n v="161028"/>
    <n v="108135"/>
    <n v="2052"/>
    <n v="308313"/>
    <n v="0"/>
    <n v="240138"/>
    <n v="35100"/>
    <n v="7614"/>
    <n v="147528"/>
    <n v="218158272"/>
    <n v="52353"/>
    <n v="0"/>
    <n v="141318"/>
    <n v="2837943"/>
    <n v="845910432"/>
    <n v="12056553"/>
    <n v="0"/>
    <n v="103.14"/>
    <n v="3212.46"/>
    <n v="140995.07999999999"/>
    <n v="110779.11"/>
    <n v="-3626.64"/>
    <n v="-26589.33"/>
    <n v="1315.17"/>
    <n v="-16071.75"/>
    <n v="-14756.58"/>
    <n v="1.4016"/>
    <n v="29889"/>
    <n v="32264606.07"/>
    <n v="6751875687"/>
    <n v="7759308.0599999996"/>
    <n v="6791904362"/>
    <n v="0"/>
    <n v="0"/>
    <n v="0"/>
    <s v="67.5"/>
    <s v="0.5940000000000002"/>
    <n v="1.45161287999999E+16"/>
    <n v="5565699000000000"/>
    <n v="4.5821649239999904E+16"/>
    <s v="6998785075.08"/>
    <n v="1.182144800277E+16"/>
    <n v="2994044390676000"/>
    <n v="4880650066991990"/>
    <s v="11963520566.37"/>
    <n v="1.08E+16"/>
    <n v="1.00007999999999E+16"/>
    <n v="3198195.25"/>
  </r>
  <r>
    <x v="771"/>
    <s v="MA"/>
    <x v="6"/>
    <n v="5.6433999999999997"/>
    <n v="358819909.1099999"/>
    <n v="2968969.9399999995"/>
    <n v="493548840"/>
    <n v="71834598.030000001"/>
    <n v="14228451.6"/>
    <n v="7468646.0599999987"/>
    <n v="21758602"/>
    <n v="18425224"/>
    <n v="32117252"/>
    <n v="60115735"/>
    <n v="84260198"/>
    <n v="9213930"/>
    <n v="72689454"/>
    <n v="2713854"/>
    <n v="16484373"/>
    <n v="136839848"/>
    <n v="57763877"/>
    <n v="2713854"/>
    <n v="16484373"/>
    <n v="136839848"/>
    <n v="57763877"/>
    <n v="2925095"/>
    <n v="1.7047923475"/>
    <n v="119.65"/>
    <n v="17519841090"/>
    <n v="10681945943"/>
    <n v="288450249"/>
    <n v="101221267"/>
    <n v="1045"/>
    <n v="1950957240400"/>
    <n v="3.01"/>
    <n v="-0.25"/>
    <n v="1248.10666666666"/>
    <n v="957.37749999999903"/>
    <n v="870.22523809523796"/>
    <n v="1100.7528"/>
    <n v="13.1130950591677"/>
    <n v="0.62"/>
    <n v="31.23"/>
    <n v="-234.09"/>
    <n v="-103.68"/>
    <n v="4740.66"/>
    <n v="29750868"/>
    <n v="41851999.079999998"/>
    <n v="9530107384"/>
    <n v="164526.12"/>
    <n v="1458"/>
    <n v="15200000000000"/>
    <n v="2624963544"/>
    <n v="1758968649"/>
    <n v="924.53186970000002"/>
    <n v="3956499"/>
    <n v="161028"/>
    <n v="108135"/>
    <n v="2052"/>
    <n v="308313"/>
    <n v="0"/>
    <n v="240138"/>
    <n v="35100"/>
    <n v="7614"/>
    <n v="147528"/>
    <n v="105920865"/>
    <n v="52353"/>
    <n v="0"/>
    <n v="141318"/>
    <n v="2837943"/>
    <n v="845910432"/>
    <n v="12056553"/>
    <n v="0"/>
    <n v="103.14"/>
    <n v="3212.46"/>
    <n v="140995.07999999999"/>
    <n v="110779.11"/>
    <n v="-3626.64"/>
    <n v="-26589.33"/>
    <n v="1315.17"/>
    <n v="-16071.75"/>
    <n v="-14756.58"/>
    <n v="1.4016"/>
    <n v="29889"/>
    <n v="32264606.07"/>
    <n v="6751875687"/>
    <n v="7759308.0599999996"/>
    <n v="6791904362"/>
    <n v="0"/>
    <n v="0"/>
    <n v="0"/>
    <s v="67.5"/>
    <s v="0.5940000000000002"/>
    <n v="1.45161287999999E+16"/>
    <n v="5565699000000000"/>
    <n v="4.5821649239999904E+16"/>
    <s v="6998785075.08"/>
    <n v="1.182144800277E+16"/>
    <n v="2994044390676000"/>
    <n v="4880650066991990"/>
    <s v="11963520566.37"/>
    <n v="1.08E+16"/>
    <n v="1.00007999999999E+16"/>
    <n v="3804080.17"/>
  </r>
  <r>
    <x v="772"/>
    <s v="MA"/>
    <x v="0"/>
    <n v="5.1966000000000001"/>
    <n v="317626951.94999999"/>
    <n v="3447392.4299999997"/>
    <n v="524790786"/>
    <n v="85006001.199999988"/>
    <n v="51880453.329999998"/>
    <n v="9217749.0800000001"/>
    <n v="47881608"/>
    <n v="54882069"/>
    <n v="31138875"/>
    <n v="71261901"/>
    <n v="107439779"/>
    <n v="6879503"/>
    <n v="76397990"/>
    <n v="3198266"/>
    <n v="21691040"/>
    <n v="91830025"/>
    <n v="56680647"/>
    <n v="3198266"/>
    <n v="21691040"/>
    <n v="91830025"/>
    <n v="56680647"/>
    <n v="3390691"/>
    <n v="2.3867354165000001"/>
    <n v="126.04"/>
    <n v="17478971342"/>
    <n v="10977106324"/>
    <n v="366747372"/>
    <n v="95248272"/>
    <n v="1045"/>
    <n v="1812475344600"/>
    <n v="2.58"/>
    <n v="0.3"/>
    <n v="1248.9833333333299"/>
    <n v="957.84399999999903"/>
    <n v="870.58333333333303"/>
    <n v="1101.6207999999999"/>
    <n v="13.5980016241943"/>
    <n v="1.26"/>
    <n v="25.43"/>
    <n v="-300.24"/>
    <n v="-168.21"/>
    <n v="5641.38"/>
    <n v="29750868"/>
    <n v="31426728.57"/>
    <n v="8907537964"/>
    <n v="364717.35"/>
    <n v="30726"/>
    <n v="16000000000000"/>
    <n v="3107548692"/>
    <n v="2082053511"/>
    <n v="924.53186970000002"/>
    <n v="4096170"/>
    <n v="139725"/>
    <n v="10800"/>
    <n v="5319"/>
    <n v="944001"/>
    <n v="0"/>
    <n v="133650"/>
    <n v="5346"/>
    <n v="13662"/>
    <n v="52812"/>
    <n v="178470"/>
    <n v="41067"/>
    <n v="0"/>
    <n v="101601"/>
    <n v="2872395"/>
    <n v="927237753"/>
    <n v="89818956"/>
    <n v="0"/>
    <n v="106.92"/>
    <n v="3212.46"/>
    <n v="140995.07999999999"/>
    <n v="110779.11"/>
    <n v="-3626.64"/>
    <n v="-26589.33"/>
    <n v="1315.17"/>
    <n v="-16071.75"/>
    <n v="-14756.58"/>
    <n v="1.4016"/>
    <n v="21924"/>
    <n v="36032766.030000001"/>
    <n v="6260820691"/>
    <n v="21386519.100000001"/>
    <n v="6318239976"/>
    <n v="0"/>
    <n v="0"/>
    <n v="0"/>
    <s v="67.5"/>
    <s v="0.5940000000000002"/>
    <n v="1.45161287999999E+16"/>
    <n v="5862077999999990"/>
    <n v="4826183067000000"/>
    <s v="7371497642.67"/>
    <n v="1.245098615661E+16"/>
    <n v="3153488917112990"/>
    <n v="5140563694569000"/>
    <n v="1.26006246377999E+16"/>
    <n v="1.08E+16"/>
    <n v="1.00007999999999E+16"/>
    <n v="8104.83"/>
  </r>
  <r>
    <x v="773"/>
    <s v="MA"/>
    <x v="1"/>
    <n v="5.1966000000000001"/>
    <n v="317626951.94999999"/>
    <n v="3447392.4299999997"/>
    <n v="524790786"/>
    <n v="85006001.199999988"/>
    <n v="51880453.329999998"/>
    <n v="9217749.0800000001"/>
    <n v="47881608"/>
    <n v="54882069"/>
    <n v="31138875"/>
    <n v="71261901"/>
    <n v="107439779"/>
    <n v="6879503"/>
    <n v="76397990"/>
    <n v="3198266"/>
    <n v="21691040"/>
    <n v="91830025"/>
    <n v="56680647"/>
    <n v="3198266"/>
    <n v="21691040"/>
    <n v="91830025"/>
    <n v="56680647"/>
    <n v="3390691"/>
    <n v="2.3867354165000001"/>
    <n v="126.04"/>
    <n v="17478971342"/>
    <n v="10977106324"/>
    <n v="366747372"/>
    <n v="95248272"/>
    <n v="1045"/>
    <n v="1812475344600"/>
    <n v="2.58"/>
    <n v="0.3"/>
    <n v="1248.9833333333299"/>
    <n v="957.84399999999903"/>
    <n v="870.58333333333303"/>
    <n v="1101.6207999999999"/>
    <n v="13.5980016241943"/>
    <n v="1.26"/>
    <n v="25.43"/>
    <n v="-300.24"/>
    <n v="-168.21"/>
    <n v="5641.38"/>
    <n v="29750868"/>
    <n v="31426728.57"/>
    <n v="8907537964"/>
    <n v="364717.35"/>
    <n v="30726"/>
    <n v="16000000000000"/>
    <n v="3107548692"/>
    <n v="2082053511"/>
    <n v="924.53186970000002"/>
    <n v="4096170"/>
    <n v="139725"/>
    <n v="10800"/>
    <n v="5319"/>
    <n v="944001"/>
    <n v="0"/>
    <n v="133650"/>
    <n v="5346"/>
    <n v="13662"/>
    <n v="52812"/>
    <n v="24556149"/>
    <n v="41067"/>
    <n v="0"/>
    <n v="101601"/>
    <n v="2872395"/>
    <n v="927237753"/>
    <n v="89818956"/>
    <n v="0"/>
    <n v="106.92"/>
    <n v="3212.46"/>
    <n v="140995.07999999999"/>
    <n v="110779.11"/>
    <n v="-3626.64"/>
    <n v="-26589.33"/>
    <n v="1315.17"/>
    <n v="-16071.75"/>
    <n v="-14756.58"/>
    <n v="1.4016"/>
    <n v="21924"/>
    <n v="36032766.030000001"/>
    <n v="6260820691"/>
    <n v="21386519.100000001"/>
    <n v="6318239976"/>
    <n v="0"/>
    <n v="0"/>
    <n v="0"/>
    <s v="67.5"/>
    <s v="0.5940000000000002"/>
    <n v="1.45161287999999E+16"/>
    <n v="5862077999999990"/>
    <n v="4826183067000000"/>
    <s v="7371497642.67"/>
    <n v="1.245098615661E+16"/>
    <n v="3153488917112990"/>
    <n v="5140563694569000"/>
    <n v="1.26006246377999E+16"/>
    <n v="1.08E+16"/>
    <n v="1.00007999999999E+16"/>
    <n v="312878.44"/>
  </r>
  <r>
    <x v="774"/>
    <s v="MA"/>
    <x v="2"/>
    <n v="5.1966000000000001"/>
    <n v="317626951.94999999"/>
    <n v="3447392.4299999997"/>
    <n v="524790786"/>
    <n v="85006001.199999988"/>
    <n v="51880453.329999998"/>
    <n v="9217749.0800000001"/>
    <n v="47881608"/>
    <n v="54882069"/>
    <n v="31138875"/>
    <n v="71261901"/>
    <n v="107439779"/>
    <n v="6879503"/>
    <n v="76397990"/>
    <n v="3198266"/>
    <n v="21691040"/>
    <n v="91830025"/>
    <n v="56680647"/>
    <n v="3198266"/>
    <n v="21691040"/>
    <n v="91830025"/>
    <n v="56680647"/>
    <n v="3390691"/>
    <n v="2.3867354165000001"/>
    <n v="126.04"/>
    <n v="17478971342"/>
    <n v="10977106324"/>
    <n v="366747372"/>
    <n v="95248272"/>
    <n v="1045"/>
    <n v="1812475344600"/>
    <n v="2.58"/>
    <n v="0.3"/>
    <n v="1248.9833333333299"/>
    <n v="957.84399999999903"/>
    <n v="870.58333333333303"/>
    <n v="1101.6207999999999"/>
    <n v="13.5980016241943"/>
    <n v="1.26"/>
    <n v="25.43"/>
    <n v="-300.24"/>
    <n v="-168.21"/>
    <n v="5641.38"/>
    <n v="29750868"/>
    <n v="31426728.57"/>
    <n v="8907537964"/>
    <n v="364717.35"/>
    <n v="30726"/>
    <n v="16000000000000"/>
    <n v="3107548692"/>
    <n v="2082053511"/>
    <n v="924.53186970000002"/>
    <n v="4096170"/>
    <n v="139725"/>
    <n v="10800"/>
    <n v="5319"/>
    <n v="944001"/>
    <n v="0"/>
    <n v="133650"/>
    <n v="5346"/>
    <n v="13662"/>
    <n v="52812"/>
    <n v="1088083206"/>
    <n v="41067"/>
    <n v="0"/>
    <n v="101601"/>
    <n v="2872395"/>
    <n v="927237753"/>
    <n v="89818956"/>
    <n v="0"/>
    <n v="106.92"/>
    <n v="3212.46"/>
    <n v="140995.07999999999"/>
    <n v="110779.11"/>
    <n v="-3626.64"/>
    <n v="-26589.33"/>
    <n v="1315.17"/>
    <n v="-16071.75"/>
    <n v="-14756.58"/>
    <n v="1.4016"/>
    <n v="21924"/>
    <n v="36032766.030000001"/>
    <n v="6260820691"/>
    <n v="21386519.100000001"/>
    <n v="6318239976"/>
    <n v="0"/>
    <n v="0"/>
    <n v="0"/>
    <s v="67.5"/>
    <s v="0.5940000000000002"/>
    <n v="1.45161287999999E+16"/>
    <n v="5862077999999990"/>
    <n v="4826183067000000"/>
    <s v="7371497642.67"/>
    <n v="1.245098615661E+16"/>
    <n v="3153488917112990"/>
    <n v="5140563694569000"/>
    <n v="1.26006246377999E+16"/>
    <n v="1.08E+16"/>
    <n v="1.00007999999999E+16"/>
    <n v="33798233.880000003"/>
  </r>
  <r>
    <x v="775"/>
    <s v="MA"/>
    <x v="3"/>
    <n v="5.1966000000000001"/>
    <n v="317626951.94999999"/>
    <n v="3447392.4299999997"/>
    <n v="524790786"/>
    <n v="85006001.199999988"/>
    <n v="51880453.329999998"/>
    <n v="9217749.0800000001"/>
    <n v="47881608"/>
    <n v="54882069"/>
    <n v="31138875"/>
    <n v="71261901"/>
    <n v="107439779"/>
    <n v="6879503"/>
    <n v="76397990"/>
    <n v="3198266"/>
    <n v="21691040"/>
    <n v="91830025"/>
    <n v="56680647"/>
    <n v="3198266"/>
    <n v="21691040"/>
    <n v="91830025"/>
    <n v="56680647"/>
    <n v="3390691"/>
    <n v="2.3867354165000001"/>
    <n v="126.04"/>
    <n v="17478971342"/>
    <n v="10977106324"/>
    <n v="366747372"/>
    <n v="95248272"/>
    <n v="1045"/>
    <n v="1812475344600"/>
    <n v="2.58"/>
    <n v="0.3"/>
    <n v="1248.9833333333299"/>
    <n v="957.84399999999903"/>
    <n v="870.58333333333303"/>
    <n v="1101.6207999999999"/>
    <n v="13.5980016241943"/>
    <n v="1.26"/>
    <n v="25.43"/>
    <n v="-300.24"/>
    <n v="-168.21"/>
    <n v="5641.38"/>
    <n v="29750868"/>
    <n v="31426728.57"/>
    <n v="8907537964"/>
    <n v="364717.35"/>
    <n v="30726"/>
    <n v="16000000000000"/>
    <n v="3107548692"/>
    <n v="2082053511"/>
    <n v="924.53186970000002"/>
    <n v="4096170"/>
    <n v="139725"/>
    <n v="10800"/>
    <n v="5319"/>
    <n v="944001"/>
    <n v="0"/>
    <n v="133650"/>
    <n v="5346"/>
    <n v="13662"/>
    <n v="52812"/>
    <n v="1306409445"/>
    <n v="41067"/>
    <n v="0"/>
    <n v="101601"/>
    <n v="2872395"/>
    <n v="927237753"/>
    <n v="89818956"/>
    <n v="0"/>
    <n v="106.92"/>
    <n v="3212.46"/>
    <n v="140995.07999999999"/>
    <n v="110779.11"/>
    <n v="-3626.64"/>
    <n v="-26589.33"/>
    <n v="1315.17"/>
    <n v="-16071.75"/>
    <n v="-14756.58"/>
    <n v="1.4016"/>
    <n v="21924"/>
    <n v="36032766.030000001"/>
    <n v="6260820691"/>
    <n v="21386519.100000001"/>
    <n v="6318239976"/>
    <n v="0"/>
    <n v="0"/>
    <n v="0"/>
    <s v="67.5"/>
    <s v="0.5940000000000002"/>
    <n v="1.45161287999999E+16"/>
    <n v="5862077999999990"/>
    <n v="4826183067000000"/>
    <s v="7371497642.67"/>
    <n v="1.245098615661E+16"/>
    <n v="3153488917112990"/>
    <n v="5140563694569000"/>
    <n v="1.26006246377999E+16"/>
    <n v="1.08E+16"/>
    <n v="1.00007999999999E+16"/>
    <n v="40852977.700000003"/>
  </r>
  <r>
    <x v="776"/>
    <s v="MA"/>
    <x v="4"/>
    <n v="5.1966000000000001"/>
    <n v="317626951.94999999"/>
    <n v="3447392.4299999997"/>
    <n v="524790786"/>
    <n v="85006001.199999988"/>
    <n v="51880453.329999998"/>
    <n v="9217749.0800000001"/>
    <n v="47881608"/>
    <n v="54882069"/>
    <n v="31138875"/>
    <n v="71261901"/>
    <n v="107439779"/>
    <n v="6879503"/>
    <n v="76397990"/>
    <n v="3198266"/>
    <n v="21691040"/>
    <n v="91830025"/>
    <n v="56680647"/>
    <n v="3198266"/>
    <n v="21691040"/>
    <n v="91830025"/>
    <n v="56680647"/>
    <n v="3390691"/>
    <n v="2.3867354165000001"/>
    <n v="126.04"/>
    <n v="17478971342"/>
    <n v="10977106324"/>
    <n v="366747372"/>
    <n v="95248272"/>
    <n v="1045"/>
    <n v="1812475344600"/>
    <n v="2.58"/>
    <n v="0.3"/>
    <n v="1248.9833333333299"/>
    <n v="957.84399999999903"/>
    <n v="870.58333333333303"/>
    <n v="1101.6207999999999"/>
    <n v="13.5980016241943"/>
    <n v="1.26"/>
    <n v="25.43"/>
    <n v="-300.24"/>
    <n v="-168.21"/>
    <n v="5641.38"/>
    <n v="29750868"/>
    <n v="31426728.57"/>
    <n v="8907537964"/>
    <n v="364717.35"/>
    <n v="30726"/>
    <n v="16000000000000"/>
    <n v="3107548692"/>
    <n v="2082053511"/>
    <n v="924.53186970000002"/>
    <n v="4096170"/>
    <n v="139725"/>
    <n v="10800"/>
    <n v="5319"/>
    <n v="944001"/>
    <n v="0"/>
    <n v="133650"/>
    <n v="5346"/>
    <n v="13662"/>
    <n v="52812"/>
    <n v="21064320"/>
    <n v="41067"/>
    <n v="0"/>
    <n v="101601"/>
    <n v="2872395"/>
    <n v="927237753"/>
    <n v="89818956"/>
    <n v="0"/>
    <n v="106.92"/>
    <n v="3212.46"/>
    <n v="140995.07999999999"/>
    <n v="110779.11"/>
    <n v="-3626.64"/>
    <n v="-26589.33"/>
    <n v="1315.17"/>
    <n v="-16071.75"/>
    <n v="-14756.58"/>
    <n v="1.4016"/>
    <n v="21924"/>
    <n v="36032766.030000001"/>
    <n v="6260820691"/>
    <n v="21386519.100000001"/>
    <n v="6318239976"/>
    <n v="0"/>
    <n v="0"/>
    <n v="0"/>
    <s v="67.5"/>
    <s v="0.5940000000000002"/>
    <n v="1.45161287999999E+16"/>
    <n v="5862077999999990"/>
    <n v="4826183067000000"/>
    <s v="7371497642.67"/>
    <n v="1.245098615661E+16"/>
    <n v="3153488917112990"/>
    <n v="5140563694569000"/>
    <n v="1.26006246377999E+16"/>
    <n v="1.08E+16"/>
    <n v="1.00007999999999E+16"/>
    <n v="8938116.9900000002"/>
  </r>
  <r>
    <x v="777"/>
    <s v="MA"/>
    <x v="5"/>
    <n v="5.1966000000000001"/>
    <n v="317626951.94999999"/>
    <n v="3447392.4299999997"/>
    <n v="524790786"/>
    <n v="85006001.199999988"/>
    <n v="51880453.329999998"/>
    <n v="9217749.0800000001"/>
    <n v="47881608"/>
    <n v="54882069"/>
    <n v="31138875"/>
    <n v="71261901"/>
    <n v="107439779"/>
    <n v="6879503"/>
    <n v="76397990"/>
    <n v="3198266"/>
    <n v="21691040"/>
    <n v="91830025"/>
    <n v="56680647"/>
    <n v="3198266"/>
    <n v="21691040"/>
    <n v="91830025"/>
    <n v="56680647"/>
    <n v="3390691"/>
    <n v="2.3867354165000001"/>
    <n v="126.04"/>
    <n v="17478971342"/>
    <n v="10977106324"/>
    <n v="366747372"/>
    <n v="95248272"/>
    <n v="1045"/>
    <n v="1812475344600"/>
    <n v="2.58"/>
    <n v="0.3"/>
    <n v="1248.9833333333299"/>
    <n v="957.84399999999903"/>
    <n v="870.58333333333303"/>
    <n v="1101.6207999999999"/>
    <n v="13.5980016241943"/>
    <n v="1.26"/>
    <n v="25.43"/>
    <n v="-300.24"/>
    <n v="-168.21"/>
    <n v="5641.38"/>
    <n v="29750868"/>
    <n v="31426728.57"/>
    <n v="8907537964"/>
    <n v="364717.35"/>
    <n v="30726"/>
    <n v="16000000000000"/>
    <n v="3107548692"/>
    <n v="2082053511"/>
    <n v="924.53186970000002"/>
    <n v="4096170"/>
    <n v="139725"/>
    <n v="10800"/>
    <n v="5319"/>
    <n v="944001"/>
    <n v="0"/>
    <n v="133650"/>
    <n v="5346"/>
    <n v="13662"/>
    <n v="52812"/>
    <n v="181399851"/>
    <n v="41067"/>
    <n v="0"/>
    <n v="101601"/>
    <n v="2872395"/>
    <n v="927237753"/>
    <n v="89818956"/>
    <n v="0"/>
    <n v="106.92"/>
    <n v="3212.46"/>
    <n v="140995.07999999999"/>
    <n v="110779.11"/>
    <n v="-3626.64"/>
    <n v="-26589.33"/>
    <n v="1315.17"/>
    <n v="-16071.75"/>
    <n v="-14756.58"/>
    <n v="1.4016"/>
    <n v="21924"/>
    <n v="36032766.030000001"/>
    <n v="6260820691"/>
    <n v="21386519.100000001"/>
    <n v="6318239976"/>
    <n v="0"/>
    <n v="0"/>
    <n v="0"/>
    <s v="67.5"/>
    <s v="0.5940000000000002"/>
    <n v="1.45161287999999E+16"/>
    <n v="5862077999999990"/>
    <n v="4826183067000000"/>
    <s v="7371497642.67"/>
    <n v="1.245098615661E+16"/>
    <n v="3153488917112990"/>
    <n v="5140563694569000"/>
    <n v="1.26006246377999E+16"/>
    <n v="1.08E+16"/>
    <n v="1.00007999999999E+16"/>
    <n v="9316958.8900000006"/>
  </r>
  <r>
    <x v="778"/>
    <s v="MA"/>
    <x v="6"/>
    <n v="5.1966000000000001"/>
    <n v="317626951.94999999"/>
    <n v="3447392.4299999997"/>
    <n v="524790786"/>
    <n v="85006001.199999988"/>
    <n v="51880453.329999998"/>
    <n v="9217749.0800000001"/>
    <n v="47881608"/>
    <n v="54882069"/>
    <n v="31138875"/>
    <n v="71261901"/>
    <n v="107439779"/>
    <n v="6879503"/>
    <n v="76397990"/>
    <n v="3198266"/>
    <n v="21691040"/>
    <n v="91830025"/>
    <n v="56680647"/>
    <n v="3198266"/>
    <n v="21691040"/>
    <n v="91830025"/>
    <n v="56680647"/>
    <n v="3390691"/>
    <n v="2.3867354165000001"/>
    <n v="126.04"/>
    <n v="17478971342"/>
    <n v="10977106324"/>
    <n v="366747372"/>
    <n v="95248272"/>
    <n v="1045"/>
    <n v="1812475344600"/>
    <n v="2.58"/>
    <n v="0.3"/>
    <n v="1248.9833333333299"/>
    <n v="957.84399999999903"/>
    <n v="870.58333333333303"/>
    <n v="1101.6207999999999"/>
    <n v="13.5980016241943"/>
    <n v="1.26"/>
    <n v="25.43"/>
    <n v="-300.24"/>
    <n v="-168.21"/>
    <n v="5641.38"/>
    <n v="29750868"/>
    <n v="31426728.57"/>
    <n v="8907537964"/>
    <n v="364717.35"/>
    <n v="30726"/>
    <n v="16000000000000"/>
    <n v="3107548692"/>
    <n v="2082053511"/>
    <n v="924.53186970000002"/>
    <n v="4096170"/>
    <n v="139725"/>
    <n v="10800"/>
    <n v="5319"/>
    <n v="944001"/>
    <n v="0"/>
    <n v="133650"/>
    <n v="5346"/>
    <n v="13662"/>
    <n v="52812"/>
    <n v="81385911"/>
    <n v="41067"/>
    <n v="0"/>
    <n v="101601"/>
    <n v="2872395"/>
    <n v="927237753"/>
    <n v="89818956"/>
    <n v="0"/>
    <n v="106.92"/>
    <n v="3212.46"/>
    <n v="140995.07999999999"/>
    <n v="110779.11"/>
    <n v="-3626.64"/>
    <n v="-26589.33"/>
    <n v="1315.17"/>
    <n v="-16071.75"/>
    <n v="-14756.58"/>
    <n v="1.4016"/>
    <n v="21924"/>
    <n v="36032766.030000001"/>
    <n v="6260820691"/>
    <n v="21386519.100000001"/>
    <n v="6318239976"/>
    <n v="0"/>
    <n v="0"/>
    <n v="0"/>
    <s v="67.5"/>
    <s v="0.5940000000000002"/>
    <n v="1.45161287999999E+16"/>
    <n v="5862077999999990"/>
    <n v="4826183067000000"/>
    <s v="7371497642.67"/>
    <n v="1.245098615661E+16"/>
    <n v="3153488917112990"/>
    <n v="5140563694569000"/>
    <n v="1.26006246377999E+16"/>
    <n v="1.08E+16"/>
    <n v="1.00007999999999E+16"/>
    <n v="3576270.38"/>
  </r>
  <r>
    <x v="779"/>
    <s v="MA"/>
    <x v="0"/>
    <n v="5.2801999999999998"/>
    <n v="451628975.42000002"/>
    <n v="5253915.57"/>
    <n v="653711918"/>
    <n v="103458208.38999996"/>
    <n v="16160948.18"/>
    <n v="25190354.909999996"/>
    <n v="51620596"/>
    <n v="62668108"/>
    <n v="33771354"/>
    <n v="111778754"/>
    <n v="125999286"/>
    <n v="8272764"/>
    <n v="110430393"/>
    <n v="3143571"/>
    <n v="26093615"/>
    <n v="106060817"/>
    <n v="60321731"/>
    <n v="3143571"/>
    <n v="26093615"/>
    <n v="106060817"/>
    <n v="60321731"/>
    <n v="5171525"/>
    <n v="1.8063439256"/>
    <n v="136.07"/>
    <n v="19416007176"/>
    <n v="11814764185"/>
    <n v="331759527"/>
    <n v="126645193"/>
    <n v="1045"/>
    <n v="1872696852800"/>
    <n v="2.15"/>
    <n v="0.44"/>
    <n v="1250.05277777777"/>
    <n v="962.94449999999995"/>
    <n v="876.44190476190397"/>
    <n v="1104.6600000000001"/>
    <n v="14.1081681600614"/>
    <n v="1.36"/>
    <n v="1.2197499999999999"/>
    <n v="-321.3"/>
    <n v="-197.1"/>
    <n v="6123.87"/>
    <n v="29750868"/>
    <n v="47119881.060000002"/>
    <n v="10979103872"/>
    <n v="359418.6"/>
    <n v="25974"/>
    <n v="17000000000000"/>
    <n v="3473501697"/>
    <n v="2632748832"/>
    <n v="924.53186970000002"/>
    <n v="2971647"/>
    <n v="133353"/>
    <n v="30186"/>
    <n v="191322"/>
    <n v="724059"/>
    <n v="0"/>
    <n v="291600"/>
    <n v="15768"/>
    <n v="12555"/>
    <n v="147258"/>
    <n v="204930"/>
    <n v="51435"/>
    <n v="0"/>
    <n v="9396"/>
    <n v="2269593"/>
    <n v="753599133"/>
    <n v="80275293"/>
    <n v="0"/>
    <n v="111.78"/>
    <n v="3212.46"/>
    <n v="140995.07999999999"/>
    <n v="110779.11"/>
    <n v="-3626.64"/>
    <n v="-26589.33"/>
    <n v="1315.17"/>
    <n v="-16071.75"/>
    <n v="-14756.58"/>
    <n v="1.4016"/>
    <n v="30267"/>
    <n v="67414391.909999996"/>
    <n v="7300000636"/>
    <n v="42387453.359999999"/>
    <n v="7409802481"/>
    <n v="0"/>
    <n v="0"/>
    <n v="0"/>
    <s v="67.5"/>
    <s v="0.5940000000000002"/>
    <n v="1.45161287999999E+16"/>
    <n v="6240294000000000"/>
    <n v="5.1375489299999904E+16"/>
    <n v="7847076929760000"/>
    <n v="1.325427354918E+16"/>
    <n v="3356939299104000"/>
    <n v="5472212124213000"/>
    <s v="13413566101.5"/>
    <n v="1.08E+16"/>
    <n v="1.00007999999999E+16"/>
    <n v="7987.08"/>
  </r>
  <r>
    <x v="780"/>
    <s v="MA"/>
    <x v="1"/>
    <n v="5.2801999999999998"/>
    <n v="451628975.42000002"/>
    <n v="5253915.57"/>
    <n v="653711918"/>
    <n v="103458208.38999996"/>
    <n v="16160948.18"/>
    <n v="25190354.909999996"/>
    <n v="51620596"/>
    <n v="62668108"/>
    <n v="33771354"/>
    <n v="111778754"/>
    <n v="125999286"/>
    <n v="8272764"/>
    <n v="110430393"/>
    <n v="3143571"/>
    <n v="26093615"/>
    <n v="106060817"/>
    <n v="60321731"/>
    <n v="3143571"/>
    <n v="26093615"/>
    <n v="106060817"/>
    <n v="60321731"/>
    <n v="5171525"/>
    <n v="1.8063439256"/>
    <n v="136.07"/>
    <n v="19416007176"/>
    <n v="11814764185"/>
    <n v="331759527"/>
    <n v="126645193"/>
    <n v="1045"/>
    <n v="1872696852800"/>
    <n v="2.15"/>
    <n v="0.44"/>
    <n v="1250.05277777777"/>
    <n v="962.94449999999995"/>
    <n v="876.44190476190397"/>
    <n v="1104.6600000000001"/>
    <n v="14.1081681600614"/>
    <n v="1.36"/>
    <n v="1.2197499999999999"/>
    <n v="-321.3"/>
    <n v="-197.1"/>
    <n v="6123.87"/>
    <n v="29750868"/>
    <n v="47119881.060000002"/>
    <n v="10979103872"/>
    <n v="359418.6"/>
    <n v="25974"/>
    <n v="17000000000000"/>
    <n v="3473501697"/>
    <n v="2632748832"/>
    <n v="924.53186970000002"/>
    <n v="2971647"/>
    <n v="133353"/>
    <n v="30186"/>
    <n v="191322"/>
    <n v="724059"/>
    <n v="0"/>
    <n v="291600"/>
    <n v="15768"/>
    <n v="12555"/>
    <n v="147258"/>
    <n v="26738100"/>
    <n v="51435"/>
    <n v="0"/>
    <n v="9396"/>
    <n v="2269593"/>
    <n v="753599133"/>
    <n v="80275293"/>
    <n v="0"/>
    <n v="111.78"/>
    <n v="3212.46"/>
    <n v="140995.07999999999"/>
    <n v="110779.11"/>
    <n v="-3626.64"/>
    <n v="-26589.33"/>
    <n v="1315.17"/>
    <n v="-16071.75"/>
    <n v="-14756.58"/>
    <n v="1.4016"/>
    <n v="30267"/>
    <n v="67414391.909999996"/>
    <n v="7300000636"/>
    <n v="42387453.359999999"/>
    <n v="7409802481"/>
    <n v="0"/>
    <n v="0"/>
    <n v="0"/>
    <s v="67.5"/>
    <s v="0.5940000000000002"/>
    <n v="1.45161287999999E+16"/>
    <n v="6240294000000000"/>
    <n v="5.1375489299999904E+16"/>
    <n v="7847076929760000"/>
    <n v="1.325427354918E+16"/>
    <n v="3356939299104000"/>
    <n v="5472212124213000"/>
    <s v="13413566101.5"/>
    <n v="1.08E+16"/>
    <n v="1.00007999999999E+16"/>
    <n v="501040.56"/>
  </r>
  <r>
    <x v="781"/>
    <s v="MA"/>
    <x v="2"/>
    <n v="5.2801999999999998"/>
    <n v="451628975.42000002"/>
    <n v="5253915.57"/>
    <n v="653711918"/>
    <n v="103458208.38999996"/>
    <n v="16160948.18"/>
    <n v="25190354.909999996"/>
    <n v="51620596"/>
    <n v="62668108"/>
    <n v="33771354"/>
    <n v="111778754"/>
    <n v="125999286"/>
    <n v="8272764"/>
    <n v="110430393"/>
    <n v="3143571"/>
    <n v="26093615"/>
    <n v="106060817"/>
    <n v="60321731"/>
    <n v="3143571"/>
    <n v="26093615"/>
    <n v="106060817"/>
    <n v="60321731"/>
    <n v="5171525"/>
    <n v="1.8063439256"/>
    <n v="136.07"/>
    <n v="19416007176"/>
    <n v="11814764185"/>
    <n v="331759527"/>
    <n v="126645193"/>
    <n v="1045"/>
    <n v="1872696852800"/>
    <n v="2.15"/>
    <n v="0.44"/>
    <n v="1250.05277777777"/>
    <n v="962.94449999999995"/>
    <n v="876.44190476190397"/>
    <n v="1104.6600000000001"/>
    <n v="14.1081681600614"/>
    <n v="1.36"/>
    <n v="1.2197499999999999"/>
    <n v="-321.3"/>
    <n v="-197.1"/>
    <n v="6123.87"/>
    <n v="29750868"/>
    <n v="47119881.060000002"/>
    <n v="10979103872"/>
    <n v="359418.6"/>
    <n v="25974"/>
    <n v="17000000000000"/>
    <n v="3473501697"/>
    <n v="2632748832"/>
    <n v="924.53186970000002"/>
    <n v="2971647"/>
    <n v="133353"/>
    <n v="30186"/>
    <n v="191322"/>
    <n v="724059"/>
    <n v="0"/>
    <n v="291600"/>
    <n v="15768"/>
    <n v="12555"/>
    <n v="147258"/>
    <n v="894910194"/>
    <n v="51435"/>
    <n v="0"/>
    <n v="9396"/>
    <n v="2269593"/>
    <n v="753599133"/>
    <n v="80275293"/>
    <n v="0"/>
    <n v="111.78"/>
    <n v="3212.46"/>
    <n v="140995.07999999999"/>
    <n v="110779.11"/>
    <n v="-3626.64"/>
    <n v="-26589.33"/>
    <n v="1315.17"/>
    <n v="-16071.75"/>
    <n v="-14756.58"/>
    <n v="1.4016"/>
    <n v="30267"/>
    <n v="67414391.909999996"/>
    <n v="7300000636"/>
    <n v="42387453.359999999"/>
    <n v="7409802481"/>
    <n v="0"/>
    <n v="0"/>
    <n v="0"/>
    <s v="67.5"/>
    <s v="0.5940000000000002"/>
    <n v="1.45161287999999E+16"/>
    <n v="6240294000000000"/>
    <n v="5.1375489299999904E+16"/>
    <n v="7847076929760000"/>
    <n v="1.325427354918E+16"/>
    <n v="3356939299104000"/>
    <n v="5472212124213000"/>
    <s v="13413566101.5"/>
    <n v="1.08E+16"/>
    <n v="1.00007999999999E+16"/>
    <n v="34660739.210000001"/>
  </r>
  <r>
    <x v="782"/>
    <s v="MA"/>
    <x v="3"/>
    <n v="5.2801999999999998"/>
    <n v="451628975.42000002"/>
    <n v="5253915.57"/>
    <n v="653711918"/>
    <n v="103458208.38999996"/>
    <n v="16160948.18"/>
    <n v="25190354.909999996"/>
    <n v="51620596"/>
    <n v="62668108"/>
    <n v="33771354"/>
    <n v="111778754"/>
    <n v="125999286"/>
    <n v="8272764"/>
    <n v="110430393"/>
    <n v="3143571"/>
    <n v="26093615"/>
    <n v="106060817"/>
    <n v="60321731"/>
    <n v="3143571"/>
    <n v="26093615"/>
    <n v="106060817"/>
    <n v="60321731"/>
    <n v="5171525"/>
    <n v="1.8063439256"/>
    <n v="136.07"/>
    <n v="19416007176"/>
    <n v="11814764185"/>
    <n v="331759527"/>
    <n v="126645193"/>
    <n v="1045"/>
    <n v="1872696852800"/>
    <n v="2.15"/>
    <n v="0.44"/>
    <n v="1250.05277777777"/>
    <n v="962.94449999999995"/>
    <n v="876.44190476190397"/>
    <n v="1104.6600000000001"/>
    <n v="14.1081681600614"/>
    <n v="1.36"/>
    <n v="1.2197499999999999"/>
    <n v="-321.3"/>
    <n v="-197.1"/>
    <n v="6123.87"/>
    <n v="29750868"/>
    <n v="47119881.060000002"/>
    <n v="10979103872"/>
    <n v="359418.6"/>
    <n v="25974"/>
    <n v="17000000000000"/>
    <n v="3473501697"/>
    <n v="2632748832"/>
    <n v="924.53186970000002"/>
    <n v="2971647"/>
    <n v="133353"/>
    <n v="30186"/>
    <n v="191322"/>
    <n v="724059"/>
    <n v="0"/>
    <n v="291600"/>
    <n v="15768"/>
    <n v="12555"/>
    <n v="147258"/>
    <n v="1330553709"/>
    <n v="51435"/>
    <n v="0"/>
    <n v="9396"/>
    <n v="2269593"/>
    <n v="753599133"/>
    <n v="80275293"/>
    <n v="0"/>
    <n v="111.78"/>
    <n v="3212.46"/>
    <n v="140995.07999999999"/>
    <n v="110779.11"/>
    <n v="-3626.64"/>
    <n v="-26589.33"/>
    <n v="1315.17"/>
    <n v="-16071.75"/>
    <n v="-14756.58"/>
    <n v="1.4016"/>
    <n v="30267"/>
    <n v="67414391.909999996"/>
    <n v="7300000636"/>
    <n v="42387453.359999999"/>
    <n v="7409802481"/>
    <n v="0"/>
    <n v="0"/>
    <n v="0"/>
    <s v="67.5"/>
    <s v="0.5940000000000002"/>
    <n v="1.45161287999999E+16"/>
    <n v="6240294000000000"/>
    <n v="5.1375489299999904E+16"/>
    <n v="7847076929760000"/>
    <n v="1.325427354918E+16"/>
    <n v="3356939299104000"/>
    <n v="5472212124213000"/>
    <s v="13413566101.5"/>
    <n v="1.08E+16"/>
    <n v="1.00007999999999E+16"/>
    <n v="48452724.939999998"/>
  </r>
  <r>
    <x v="783"/>
    <s v="MA"/>
    <x v="4"/>
    <n v="5.2801999999999998"/>
    <n v="451628975.42000002"/>
    <n v="5253915.57"/>
    <n v="653711918"/>
    <n v="103458208.38999996"/>
    <n v="16160948.18"/>
    <n v="25190354.909999996"/>
    <n v="51620596"/>
    <n v="62668108"/>
    <n v="33771354"/>
    <n v="111778754"/>
    <n v="125999286"/>
    <n v="8272764"/>
    <n v="110430393"/>
    <n v="3143571"/>
    <n v="26093615"/>
    <n v="106060817"/>
    <n v="60321731"/>
    <n v="3143571"/>
    <n v="26093615"/>
    <n v="106060817"/>
    <n v="60321731"/>
    <n v="5171525"/>
    <n v="1.8063439256"/>
    <n v="136.07"/>
    <n v="19416007176"/>
    <n v="11814764185"/>
    <n v="331759527"/>
    <n v="126645193"/>
    <n v="1045"/>
    <n v="1872696852800"/>
    <n v="2.15"/>
    <n v="0.44"/>
    <n v="1250.05277777777"/>
    <n v="962.94449999999995"/>
    <n v="876.44190476190397"/>
    <n v="1104.6600000000001"/>
    <n v="14.1081681600614"/>
    <n v="1.36"/>
    <n v="1.2197499999999999"/>
    <n v="-321.3"/>
    <n v="-197.1"/>
    <n v="6123.87"/>
    <n v="29750868"/>
    <n v="47119881.060000002"/>
    <n v="10979103872"/>
    <n v="359418.6"/>
    <n v="25974"/>
    <n v="17000000000000"/>
    <n v="3473501697"/>
    <n v="2632748832"/>
    <n v="924.53186970000002"/>
    <n v="2971647"/>
    <n v="133353"/>
    <n v="30186"/>
    <n v="191322"/>
    <n v="724059"/>
    <n v="0"/>
    <n v="291600"/>
    <n v="15768"/>
    <n v="12555"/>
    <n v="147258"/>
    <n v="21323871"/>
    <n v="51435"/>
    <n v="0"/>
    <n v="9396"/>
    <n v="2269593"/>
    <n v="753599133"/>
    <n v="80275293"/>
    <n v="0"/>
    <n v="111.78"/>
    <n v="3212.46"/>
    <n v="140995.07999999999"/>
    <n v="110779.11"/>
    <n v="-3626.64"/>
    <n v="-26589.33"/>
    <n v="1315.17"/>
    <n v="-16071.75"/>
    <n v="-14756.58"/>
    <n v="1.4016"/>
    <n v="30267"/>
    <n v="67414391.909999996"/>
    <n v="7300000636"/>
    <n v="42387453.359999999"/>
    <n v="7409802481"/>
    <n v="0"/>
    <n v="0"/>
    <n v="0"/>
    <s v="67.5"/>
    <s v="0.5940000000000002"/>
    <n v="1.45161287999999E+16"/>
    <n v="6240294000000000"/>
    <n v="5.1375489299999904E+16"/>
    <n v="7847076929760000"/>
    <n v="1.325427354918E+16"/>
    <n v="3356939299104000"/>
    <n v="5472212124213000"/>
    <s v="13413566101.5"/>
    <n v="1.08E+16"/>
    <n v="1.00007999999999E+16"/>
    <n v="12553439.130000001"/>
  </r>
  <r>
    <x v="784"/>
    <s v="MA"/>
    <x v="5"/>
    <n v="5.2801999999999998"/>
    <n v="451628975.42000002"/>
    <n v="5253915.57"/>
    <n v="653711918"/>
    <n v="103458208.38999996"/>
    <n v="16160948.18"/>
    <n v="25190354.909999996"/>
    <n v="51620596"/>
    <n v="62668108"/>
    <n v="33771354"/>
    <n v="111778754"/>
    <n v="125999286"/>
    <n v="8272764"/>
    <n v="110430393"/>
    <n v="3143571"/>
    <n v="26093615"/>
    <n v="106060817"/>
    <n v="60321731"/>
    <n v="3143571"/>
    <n v="26093615"/>
    <n v="106060817"/>
    <n v="60321731"/>
    <n v="5171525"/>
    <n v="1.8063439256"/>
    <n v="136.07"/>
    <n v="19416007176"/>
    <n v="11814764185"/>
    <n v="331759527"/>
    <n v="126645193"/>
    <n v="1045"/>
    <n v="1872696852800"/>
    <n v="2.15"/>
    <n v="0.44"/>
    <n v="1250.05277777777"/>
    <n v="962.94449999999995"/>
    <n v="876.44190476190397"/>
    <n v="1104.6600000000001"/>
    <n v="14.1081681600614"/>
    <n v="1.36"/>
    <n v="1.2197499999999999"/>
    <n v="-321.3"/>
    <n v="-197.1"/>
    <n v="6123.87"/>
    <n v="29750868"/>
    <n v="47119881.060000002"/>
    <n v="10979103872"/>
    <n v="359418.6"/>
    <n v="25974"/>
    <n v="17000000000000"/>
    <n v="3473501697"/>
    <n v="2632748832"/>
    <n v="924.53186970000002"/>
    <n v="2971647"/>
    <n v="133353"/>
    <n v="30186"/>
    <n v="191322"/>
    <n v="724059"/>
    <n v="0"/>
    <n v="291600"/>
    <n v="15768"/>
    <n v="12555"/>
    <n v="147258"/>
    <n v="155344770"/>
    <n v="51435"/>
    <n v="0"/>
    <n v="9396"/>
    <n v="2269593"/>
    <n v="753599133"/>
    <n v="80275293"/>
    <n v="0"/>
    <n v="111.78"/>
    <n v="3212.46"/>
    <n v="140995.07999999999"/>
    <n v="110779.11"/>
    <n v="-3626.64"/>
    <n v="-26589.33"/>
    <n v="1315.17"/>
    <n v="-16071.75"/>
    <n v="-14756.58"/>
    <n v="1.4016"/>
    <n v="30267"/>
    <n v="67414391.909999996"/>
    <n v="7300000636"/>
    <n v="42387453.359999999"/>
    <n v="7409802481"/>
    <n v="0"/>
    <n v="0"/>
    <n v="0"/>
    <s v="67.5"/>
    <s v="0.5940000000000002"/>
    <n v="1.45161287999999E+16"/>
    <n v="6240294000000000"/>
    <n v="5.1375489299999904E+16"/>
    <n v="7847076929760000"/>
    <n v="1.325427354918E+16"/>
    <n v="3356939299104000"/>
    <n v="5472212124213000"/>
    <s v="13413566101.5"/>
    <n v="1.08E+16"/>
    <n v="1.00007999999999E+16"/>
    <n v="12696231.76"/>
  </r>
  <r>
    <x v="785"/>
    <s v="MA"/>
    <x v="6"/>
    <n v="5.2801999999999998"/>
    <n v="451628975.42000002"/>
    <n v="5253915.57"/>
    <n v="653711918"/>
    <n v="103458208.38999996"/>
    <n v="16160948.18"/>
    <n v="25190354.909999996"/>
    <n v="51620596"/>
    <n v="62668108"/>
    <n v="33771354"/>
    <n v="111778754"/>
    <n v="125999286"/>
    <n v="8272764"/>
    <n v="110430393"/>
    <n v="3143571"/>
    <n v="26093615"/>
    <n v="106060817"/>
    <n v="60321731"/>
    <n v="3143571"/>
    <n v="26093615"/>
    <n v="106060817"/>
    <n v="60321731"/>
    <n v="5171525"/>
    <n v="1.8063439256"/>
    <n v="136.07"/>
    <n v="19416007176"/>
    <n v="11814764185"/>
    <n v="331759527"/>
    <n v="126645193"/>
    <n v="1045"/>
    <n v="1872696852800"/>
    <n v="2.15"/>
    <n v="0.44"/>
    <n v="1250.05277777777"/>
    <n v="962.94449999999995"/>
    <n v="876.44190476190397"/>
    <n v="1104.6600000000001"/>
    <n v="14.1081681600614"/>
    <n v="1.36"/>
    <n v="1.2197499999999999"/>
    <n v="-321.3"/>
    <n v="-197.1"/>
    <n v="6123.87"/>
    <n v="29750868"/>
    <n v="47119881.060000002"/>
    <n v="10979103872"/>
    <n v="359418.6"/>
    <n v="25974"/>
    <n v="17000000000000"/>
    <n v="3473501697"/>
    <n v="2632748832"/>
    <n v="924.53186970000002"/>
    <n v="2971647"/>
    <n v="133353"/>
    <n v="30186"/>
    <n v="191322"/>
    <n v="724059"/>
    <n v="0"/>
    <n v="291600"/>
    <n v="15768"/>
    <n v="12555"/>
    <n v="147258"/>
    <n v="81385911"/>
    <n v="51435"/>
    <n v="0"/>
    <n v="9396"/>
    <n v="2269593"/>
    <n v="753599133"/>
    <n v="80275293"/>
    <n v="0"/>
    <n v="111.78"/>
    <n v="3212.46"/>
    <n v="140995.07999999999"/>
    <n v="110779.11"/>
    <n v="-3626.64"/>
    <n v="-26589.33"/>
    <n v="1315.17"/>
    <n v="-16071.75"/>
    <n v="-14756.58"/>
    <n v="1.4016"/>
    <n v="30267"/>
    <n v="67414391.909999996"/>
    <n v="7300000636"/>
    <n v="42387453.359999999"/>
    <n v="7409802481"/>
    <n v="0"/>
    <n v="0"/>
    <n v="0"/>
    <s v="67.5"/>
    <s v="0.5940000000000002"/>
    <n v="1.45161287999999E+16"/>
    <n v="6240294000000000"/>
    <n v="5.1375489299999904E+16"/>
    <n v="7847076929760000"/>
    <n v="1.325427354918E+16"/>
    <n v="3356939299104000"/>
    <n v="5472212124213000"/>
    <s v="13413566101.5"/>
    <n v="1.08E+16"/>
    <n v="1.00007999999999E+16"/>
    <n v="4503931.34"/>
  </r>
  <r>
    <x v="786"/>
    <s v="MA"/>
    <x v="0"/>
    <n v="5.4611999999999998"/>
    <n v="515318965.19999999"/>
    <n v="7425112.9899999993"/>
    <n v="763854575"/>
    <n v="132234002.07000002"/>
    <n v="16511623.060000001"/>
    <n v="28087000.449999996"/>
    <n v="32303253"/>
    <n v="76103970"/>
    <n v="36345183"/>
    <n v="127729688"/>
    <n v="162361549"/>
    <n v="9297368"/>
    <n v="129515454"/>
    <n v="3654282"/>
    <n v="25355959"/>
    <n v="110633924"/>
    <n v="75824047"/>
    <n v="3654282"/>
    <n v="25355959"/>
    <n v="110633924"/>
    <n v="75824047"/>
    <n v="7033151"/>
    <n v="1.2363909959999999"/>
    <n v="135.87"/>
    <n v="17403775488"/>
    <n v="11585200604"/>
    <n v="302803010"/>
    <n v="189959114"/>
    <n v="1045"/>
    <n v="1944689630400"/>
    <n v="1.94"/>
    <n v="0.36"/>
    <n v="1255.93611111111"/>
    <n v="969.3415"/>
    <n v="885.25761904761896"/>
    <n v="1110.3632"/>
    <n v="14.7757174256261"/>
    <n v="1.24"/>
    <n v="62.17"/>
    <n v="-342.9"/>
    <n v="-224.64"/>
    <n v="6569.91"/>
    <n v="29750868"/>
    <n v="37485340.109999999"/>
    <n v="11301332298"/>
    <n v="976080.51"/>
    <n v="14823"/>
    <n v="16900000000000"/>
    <n v="3015948141"/>
    <n v="1837030023"/>
    <n v="924.53186970000002"/>
    <n v="2182572"/>
    <n v="74115"/>
    <n v="38934"/>
    <n v="5616"/>
    <n v="4577310"/>
    <n v="16146"/>
    <n v="101169"/>
    <n v="17604"/>
    <n v="28296"/>
    <n v="18333"/>
    <n v="409914"/>
    <n v="53892"/>
    <n v="0"/>
    <n v="23058"/>
    <n v="1662660"/>
    <n v="1125167031"/>
    <n v="44932266"/>
    <n v="0"/>
    <n v="114.48"/>
    <n v="-35575.74"/>
    <n v="75422.34"/>
    <n v="43031.519999999997"/>
    <n v="-7101"/>
    <n v="-25289.82"/>
    <n v="1149.1199999999999"/>
    <n v="-33320.97"/>
    <n v="-32172.12"/>
    <n v="1.4016"/>
    <n v="19116"/>
    <n v="71960078.430000007"/>
    <n v="8436830389"/>
    <n v="33403775.760000002"/>
    <n v="8542194244"/>
    <n v="0"/>
    <n v="0"/>
    <n v="0"/>
    <s v="67.5"/>
    <s v="0.5940000000000002"/>
    <n v="1.45161287999999E+16"/>
    <n v="6.1947179999999904E+16"/>
    <n v="5100022926000000"/>
    <n v="7789759828290000"/>
    <n v="1.31574608701199E+16"/>
    <n v="3.33241933682699E+16"/>
    <n v="5.432241656205E+16"/>
    <n v="1.331558990793E+16"/>
    <n v="1.08E+16"/>
    <n v="1.00007999999999E+16"/>
    <n v="21690.67"/>
  </r>
  <r>
    <x v="787"/>
    <s v="MA"/>
    <x v="1"/>
    <n v="5.4611999999999998"/>
    <n v="515318965.19999999"/>
    <n v="7425112.9899999993"/>
    <n v="763854575"/>
    <n v="132234002.07000002"/>
    <n v="16511623.060000001"/>
    <n v="28087000.449999996"/>
    <n v="32303253"/>
    <n v="76103970"/>
    <n v="36345183"/>
    <n v="127729688"/>
    <n v="162361549"/>
    <n v="9297368"/>
    <n v="129515454"/>
    <n v="3654282"/>
    <n v="25355959"/>
    <n v="110633924"/>
    <n v="75824047"/>
    <n v="3654282"/>
    <n v="25355959"/>
    <n v="110633924"/>
    <n v="75824047"/>
    <n v="7033151"/>
    <n v="1.2363909959999999"/>
    <n v="135.87"/>
    <n v="17403775488"/>
    <n v="11585200604"/>
    <n v="302803010"/>
    <n v="189959114"/>
    <n v="1045"/>
    <n v="1944689630400"/>
    <n v="1.94"/>
    <n v="0.36"/>
    <n v="1255.93611111111"/>
    <n v="969.3415"/>
    <n v="885.25761904761896"/>
    <n v="1110.3632"/>
    <n v="14.7757174256261"/>
    <n v="1.24"/>
    <n v="62.17"/>
    <n v="-342.9"/>
    <n v="-224.64"/>
    <n v="6569.91"/>
    <n v="29750868"/>
    <n v="37485340.109999999"/>
    <n v="11301332298"/>
    <n v="976080.51"/>
    <n v="14823"/>
    <n v="16900000000000"/>
    <n v="3015948141"/>
    <n v="1837030023"/>
    <n v="924.53186970000002"/>
    <n v="2182572"/>
    <n v="74115"/>
    <n v="38934"/>
    <n v="5616"/>
    <n v="4577310"/>
    <n v="16146"/>
    <n v="101169"/>
    <n v="17604"/>
    <n v="28296"/>
    <n v="18333"/>
    <n v="21244707"/>
    <n v="53892"/>
    <n v="0"/>
    <n v="23058"/>
    <n v="1662660"/>
    <n v="1125167031"/>
    <n v="44932266"/>
    <n v="0"/>
    <n v="114.48"/>
    <n v="-35575.74"/>
    <n v="75422.34"/>
    <n v="43031.519999999997"/>
    <n v="-7101"/>
    <n v="-25289.82"/>
    <n v="1149.1199999999999"/>
    <n v="-33320.97"/>
    <n v="-32172.12"/>
    <n v="1.4016"/>
    <n v="19116"/>
    <n v="71960078.430000007"/>
    <n v="8436830389"/>
    <n v="33403775.760000002"/>
    <n v="8542194244"/>
    <n v="0"/>
    <n v="0"/>
    <n v="0"/>
    <s v="67.5"/>
    <s v="0.5940000000000002"/>
    <n v="1.45161287999999E+16"/>
    <n v="6.1947179999999904E+16"/>
    <n v="5100022926000000"/>
    <n v="7789759828290000"/>
    <n v="1.31574608701199E+16"/>
    <n v="3.33241933682699E+16"/>
    <n v="5.432241656205E+16"/>
    <n v="1.331558990793E+16"/>
    <n v="1.08E+16"/>
    <n v="1.00007999999999E+16"/>
    <n v="848715.22"/>
  </r>
  <r>
    <x v="788"/>
    <s v="MA"/>
    <x v="2"/>
    <n v="5.4611999999999998"/>
    <n v="515318965.19999999"/>
    <n v="7425112.9899999993"/>
    <n v="763854575"/>
    <n v="132234002.07000002"/>
    <n v="16511623.060000001"/>
    <n v="28087000.449999996"/>
    <n v="32303253"/>
    <n v="76103970"/>
    <n v="36345183"/>
    <n v="127729688"/>
    <n v="162361549"/>
    <n v="9297368"/>
    <n v="129515454"/>
    <n v="3654282"/>
    <n v="25355959"/>
    <n v="110633924"/>
    <n v="75824047"/>
    <n v="3654282"/>
    <n v="25355959"/>
    <n v="110633924"/>
    <n v="75824047"/>
    <n v="7033151"/>
    <n v="1.2363909959999999"/>
    <n v="135.87"/>
    <n v="17403775488"/>
    <n v="11585200604"/>
    <n v="302803010"/>
    <n v="189959114"/>
    <n v="1045"/>
    <n v="1944689630400"/>
    <n v="1.94"/>
    <n v="0.36"/>
    <n v="1255.93611111111"/>
    <n v="969.3415"/>
    <n v="885.25761904761896"/>
    <n v="1110.3632"/>
    <n v="14.7757174256261"/>
    <n v="1.24"/>
    <n v="62.17"/>
    <n v="-342.9"/>
    <n v="-224.64"/>
    <n v="6569.91"/>
    <n v="29750868"/>
    <n v="37485340.109999999"/>
    <n v="11301332298"/>
    <n v="976080.51"/>
    <n v="14823"/>
    <n v="16900000000000"/>
    <n v="3015948141"/>
    <n v="1837030023"/>
    <n v="924.53186970000002"/>
    <n v="2182572"/>
    <n v="74115"/>
    <n v="38934"/>
    <n v="5616"/>
    <n v="4577310"/>
    <n v="16146"/>
    <n v="101169"/>
    <n v="17604"/>
    <n v="28296"/>
    <n v="18333"/>
    <n v="1086101838"/>
    <n v="53892"/>
    <n v="0"/>
    <n v="23058"/>
    <n v="1662660"/>
    <n v="1125167031"/>
    <n v="44932266"/>
    <n v="0"/>
    <n v="114.48"/>
    <n v="-35575.74"/>
    <n v="75422.34"/>
    <n v="43031.519999999997"/>
    <n v="-7101"/>
    <n v="-25289.82"/>
    <n v="1149.1199999999999"/>
    <n v="-33320.97"/>
    <n v="-32172.12"/>
    <n v="1.4016"/>
    <n v="19116"/>
    <n v="71960078.430000007"/>
    <n v="8436830389"/>
    <n v="33403775.760000002"/>
    <n v="8542194244"/>
    <n v="0"/>
    <n v="0"/>
    <n v="0"/>
    <s v="67.5"/>
    <s v="0.5940000000000002"/>
    <n v="1.45161287999999E+16"/>
    <n v="6.1947179999999904E+16"/>
    <n v="5100022926000000"/>
    <n v="7789759828290000"/>
    <n v="1.31574608701199E+16"/>
    <n v="3.33241933682699E+16"/>
    <n v="5.432241656205E+16"/>
    <n v="1.331558990793E+16"/>
    <n v="1.08E+16"/>
    <n v="1.00007999999999E+16"/>
    <n v="37011140.460000001"/>
  </r>
  <r>
    <x v="789"/>
    <s v="MA"/>
    <x v="3"/>
    <n v="5.4611999999999998"/>
    <n v="515318965.19999999"/>
    <n v="7425112.9899999993"/>
    <n v="763854575"/>
    <n v="132234002.07000002"/>
    <n v="16511623.060000001"/>
    <n v="28087000.449999996"/>
    <n v="32303253"/>
    <n v="76103970"/>
    <n v="36345183"/>
    <n v="127729688"/>
    <n v="162361549"/>
    <n v="9297368"/>
    <n v="129515454"/>
    <n v="3654282"/>
    <n v="25355959"/>
    <n v="110633924"/>
    <n v="75824047"/>
    <n v="3654282"/>
    <n v="25355959"/>
    <n v="110633924"/>
    <n v="75824047"/>
    <n v="7033151"/>
    <n v="1.2363909959999999"/>
    <n v="135.87"/>
    <n v="17403775488"/>
    <n v="11585200604"/>
    <n v="302803010"/>
    <n v="189959114"/>
    <n v="1045"/>
    <n v="1944689630400"/>
    <n v="1.94"/>
    <n v="0.36"/>
    <n v="1255.93611111111"/>
    <n v="969.3415"/>
    <n v="885.25761904761896"/>
    <n v="1110.3632"/>
    <n v="14.7757174256261"/>
    <n v="1.24"/>
    <n v="62.17"/>
    <n v="-342.9"/>
    <n v="-224.64"/>
    <n v="6569.91"/>
    <n v="29750868"/>
    <n v="37485340.109999999"/>
    <n v="11301332298"/>
    <n v="976080.51"/>
    <n v="14823"/>
    <n v="16900000000000"/>
    <n v="3015948141"/>
    <n v="1837030023"/>
    <n v="924.53186970000002"/>
    <n v="2182572"/>
    <n v="74115"/>
    <n v="38934"/>
    <n v="5616"/>
    <n v="4577310"/>
    <n v="16146"/>
    <n v="101169"/>
    <n v="17604"/>
    <n v="28296"/>
    <n v="18333"/>
    <n v="1358280225"/>
    <n v="53892"/>
    <n v="0"/>
    <n v="23058"/>
    <n v="1662660"/>
    <n v="1125167031"/>
    <n v="44932266"/>
    <n v="0"/>
    <n v="114.48"/>
    <n v="-35575.74"/>
    <n v="75422.34"/>
    <n v="43031.519999999997"/>
    <n v="-7101"/>
    <n v="-25289.82"/>
    <n v="1149.1199999999999"/>
    <n v="-33320.97"/>
    <n v="-32172.12"/>
    <n v="1.4016"/>
    <n v="19116"/>
    <n v="71960078.430000007"/>
    <n v="8436830389"/>
    <n v="33403775.760000002"/>
    <n v="8542194244"/>
    <n v="0"/>
    <n v="0"/>
    <n v="0"/>
    <s v="67.5"/>
    <s v="0.5940000000000002"/>
    <n v="1.45161287999999E+16"/>
    <n v="6.1947179999999904E+16"/>
    <n v="5100022926000000"/>
    <n v="7789759828290000"/>
    <n v="1.31574608701199E+16"/>
    <n v="3.33241933682699E+16"/>
    <n v="5.432241656205E+16"/>
    <n v="1.331558990793E+16"/>
    <n v="1.08E+16"/>
    <n v="1.00007999999999E+16"/>
    <n v="61942956.049999997"/>
  </r>
  <r>
    <x v="790"/>
    <s v="MA"/>
    <x v="4"/>
    <n v="5.4611999999999998"/>
    <n v="515318965.19999999"/>
    <n v="7425112.9899999993"/>
    <n v="763854575"/>
    <n v="132234002.07000002"/>
    <n v="16511623.060000001"/>
    <n v="28087000.449999996"/>
    <n v="32303253"/>
    <n v="76103970"/>
    <n v="36345183"/>
    <n v="127729688"/>
    <n v="162361549"/>
    <n v="9297368"/>
    <n v="129515454"/>
    <n v="3654282"/>
    <n v="25355959"/>
    <n v="110633924"/>
    <n v="75824047"/>
    <n v="3654282"/>
    <n v="25355959"/>
    <n v="110633924"/>
    <n v="75824047"/>
    <n v="7033151"/>
    <n v="1.2363909959999999"/>
    <n v="135.87"/>
    <n v="17403775488"/>
    <n v="11585200604"/>
    <n v="302803010"/>
    <n v="189959114"/>
    <n v="1045"/>
    <n v="1944689630400"/>
    <n v="1.94"/>
    <n v="0.36"/>
    <n v="1255.93611111111"/>
    <n v="969.3415"/>
    <n v="885.25761904761896"/>
    <n v="1110.3632"/>
    <n v="14.7757174256261"/>
    <n v="1.24"/>
    <n v="62.17"/>
    <n v="-342.9"/>
    <n v="-224.64"/>
    <n v="6569.91"/>
    <n v="29750868"/>
    <n v="37485340.109999999"/>
    <n v="11301332298"/>
    <n v="976080.51"/>
    <n v="14823"/>
    <n v="16900000000000"/>
    <n v="3015948141"/>
    <n v="1837030023"/>
    <n v="924.53186970000002"/>
    <n v="2182572"/>
    <n v="74115"/>
    <n v="38934"/>
    <n v="5616"/>
    <n v="4577310"/>
    <n v="16146"/>
    <n v="101169"/>
    <n v="17604"/>
    <n v="28296"/>
    <n v="18333"/>
    <n v="19085058"/>
    <n v="53892"/>
    <n v="0"/>
    <n v="23058"/>
    <n v="1662660"/>
    <n v="1125167031"/>
    <n v="44932266"/>
    <n v="0"/>
    <n v="114.48"/>
    <n v="-35575.74"/>
    <n v="75422.34"/>
    <n v="43031.519999999997"/>
    <n v="-7101"/>
    <n v="-25289.82"/>
    <n v="1149.1199999999999"/>
    <n v="-33320.97"/>
    <n v="-32172.12"/>
    <n v="1.4016"/>
    <n v="19116"/>
    <n v="71960078.430000007"/>
    <n v="8436830389"/>
    <n v="33403775.760000002"/>
    <n v="8542194244"/>
    <n v="0"/>
    <n v="0"/>
    <n v="0"/>
    <s v="67.5"/>
    <s v="0.5940000000000002"/>
    <n v="1.45161287999999E+16"/>
    <n v="6.1947179999999904E+16"/>
    <n v="5100022926000000"/>
    <n v="7789759828290000"/>
    <n v="1.31574608701199E+16"/>
    <n v="3.33241933682699E+16"/>
    <n v="5.432241656205E+16"/>
    <n v="1.331558990793E+16"/>
    <n v="1.08E+16"/>
    <n v="1.00007999999999E+16"/>
    <n v="14518247.76"/>
  </r>
  <r>
    <x v="791"/>
    <s v="MA"/>
    <x v="5"/>
    <n v="5.4611999999999998"/>
    <n v="515318965.19999999"/>
    <n v="7425112.9899999993"/>
    <n v="763854575"/>
    <n v="132234002.07000002"/>
    <n v="16511623.060000001"/>
    <n v="28087000.449999996"/>
    <n v="32303253"/>
    <n v="76103970"/>
    <n v="36345183"/>
    <n v="127729688"/>
    <n v="162361549"/>
    <n v="9297368"/>
    <n v="129515454"/>
    <n v="3654282"/>
    <n v="25355959"/>
    <n v="110633924"/>
    <n v="75824047"/>
    <n v="3654282"/>
    <n v="25355959"/>
    <n v="110633924"/>
    <n v="75824047"/>
    <n v="7033151"/>
    <n v="1.2363909959999999"/>
    <n v="135.87"/>
    <n v="17403775488"/>
    <n v="11585200604"/>
    <n v="302803010"/>
    <n v="189959114"/>
    <n v="1045"/>
    <n v="1944689630400"/>
    <n v="1.94"/>
    <n v="0.36"/>
    <n v="1255.93611111111"/>
    <n v="969.3415"/>
    <n v="885.25761904761896"/>
    <n v="1110.3632"/>
    <n v="14.7757174256261"/>
    <n v="1.24"/>
    <n v="62.17"/>
    <n v="-342.9"/>
    <n v="-224.64"/>
    <n v="6569.91"/>
    <n v="29750868"/>
    <n v="37485340.109999999"/>
    <n v="11301332298"/>
    <n v="976080.51"/>
    <n v="14823"/>
    <n v="16900000000000"/>
    <n v="3015948141"/>
    <n v="1837030023"/>
    <n v="924.53186970000002"/>
    <n v="2182572"/>
    <n v="74115"/>
    <n v="38934"/>
    <n v="5616"/>
    <n v="4577310"/>
    <n v="16146"/>
    <n v="101169"/>
    <n v="17604"/>
    <n v="28296"/>
    <n v="18333"/>
    <n v="95403852"/>
    <n v="53892"/>
    <n v="0"/>
    <n v="23058"/>
    <n v="1662660"/>
    <n v="1125167031"/>
    <n v="44932266"/>
    <n v="0"/>
    <n v="114.48"/>
    <n v="-35575.74"/>
    <n v="75422.34"/>
    <n v="43031.519999999997"/>
    <n v="-7101"/>
    <n v="-25289.82"/>
    <n v="1149.1199999999999"/>
    <n v="-33320.97"/>
    <n v="-32172.12"/>
    <n v="1.4016"/>
    <n v="19116"/>
    <n v="71960078.430000007"/>
    <n v="8436830389"/>
    <n v="33403775.760000002"/>
    <n v="8542194244"/>
    <n v="0"/>
    <n v="0"/>
    <n v="0"/>
    <s v="67.5"/>
    <s v="0.5940000000000002"/>
    <n v="1.45161287999999E+16"/>
    <n v="6.1947179999999904E+16"/>
    <n v="5100022926000000"/>
    <n v="7789759828290000"/>
    <n v="1.31574608701199E+16"/>
    <n v="3.33241933682699E+16"/>
    <n v="5.432241656205E+16"/>
    <n v="1.331558990793E+16"/>
    <n v="1.08E+16"/>
    <n v="1.00007999999999E+16"/>
    <n v="6415357.6200000001"/>
  </r>
  <r>
    <x v="792"/>
    <s v="MA"/>
    <x v="6"/>
    <n v="5.4611999999999998"/>
    <n v="515318965.19999999"/>
    <n v="7425112.9899999993"/>
    <n v="763854575"/>
    <n v="132234002.07000002"/>
    <n v="16511623.060000001"/>
    <n v="28087000.449999996"/>
    <n v="32303253"/>
    <n v="76103970"/>
    <n v="36345183"/>
    <n v="127729688"/>
    <n v="162361549"/>
    <n v="9297368"/>
    <n v="129515454"/>
    <n v="3654282"/>
    <n v="25355959"/>
    <n v="110633924"/>
    <n v="75824047"/>
    <n v="3654282"/>
    <n v="25355959"/>
    <n v="110633924"/>
    <n v="75824047"/>
    <n v="7033151"/>
    <n v="1.2363909959999999"/>
    <n v="135.87"/>
    <n v="17403775488"/>
    <n v="11585200604"/>
    <n v="302803010"/>
    <n v="189959114"/>
    <n v="1045"/>
    <n v="1944689630400"/>
    <n v="1.94"/>
    <n v="0.36"/>
    <n v="1255.93611111111"/>
    <n v="969.3415"/>
    <n v="885.25761904761896"/>
    <n v="1110.3632"/>
    <n v="14.7757174256261"/>
    <n v="1.24"/>
    <n v="62.17"/>
    <n v="-342.9"/>
    <n v="-224.64"/>
    <n v="6569.91"/>
    <n v="29750868"/>
    <n v="37485340.109999999"/>
    <n v="11301332298"/>
    <n v="976080.51"/>
    <n v="14823"/>
    <n v="16900000000000"/>
    <n v="3015948141"/>
    <n v="1837030023"/>
    <n v="924.53186970000002"/>
    <n v="2182572"/>
    <n v="74115"/>
    <n v="38934"/>
    <n v="5616"/>
    <n v="4577310"/>
    <n v="16146"/>
    <n v="101169"/>
    <n v="17604"/>
    <n v="28296"/>
    <n v="18333"/>
    <n v="76895379"/>
    <n v="53892"/>
    <n v="0"/>
    <n v="23058"/>
    <n v="1662660"/>
    <n v="1125167031"/>
    <n v="44932266"/>
    <n v="0"/>
    <n v="114.48"/>
    <n v="-35575.74"/>
    <n v="75422.34"/>
    <n v="43031.519999999997"/>
    <n v="-7101"/>
    <n v="-25289.82"/>
    <n v="1149.1199999999999"/>
    <n v="-33320.97"/>
    <n v="-32172.12"/>
    <n v="1.4016"/>
    <n v="19116"/>
    <n v="71960078.430000007"/>
    <n v="8436830389"/>
    <n v="33403775.760000002"/>
    <n v="8542194244"/>
    <n v="0"/>
    <n v="0"/>
    <n v="0"/>
    <s v="67.5"/>
    <s v="0.5940000000000002"/>
    <n v="1.45161287999999E+16"/>
    <n v="6.1947179999999904E+16"/>
    <n v="5100022926000000"/>
    <n v="7789759828290000"/>
    <n v="1.31574608701199E+16"/>
    <n v="3.33241933682699E+16"/>
    <n v="5.432241656205E+16"/>
    <n v="1.331558990793E+16"/>
    <n v="1.08E+16"/>
    <n v="1.00007999999999E+16"/>
    <n v="4573684.59"/>
  </r>
  <r>
    <x v="793"/>
    <s v="MA"/>
    <x v="0"/>
    <n v="5.3994999999999997"/>
    <n v="510675942.89999998"/>
    <n v="4571762.4800000004"/>
    <n v="750140978"/>
    <n v="110279878.63999997"/>
    <n v="17027220.489999998"/>
    <n v="27341237.699999999"/>
    <n v="39441485"/>
    <n v="17735131"/>
    <n v="35610938"/>
    <n v="131369273"/>
    <n v="143511122"/>
    <n v="9166466"/>
    <n v="131264743"/>
    <n v="3530780"/>
    <n v="26972790"/>
    <n v="165259438"/>
    <n v="81249584"/>
    <n v="3530780"/>
    <n v="26972790"/>
    <n v="165259438"/>
    <n v="81249584"/>
    <n v="4470713"/>
    <n v="0.35163421169999998"/>
    <n v="137.33000000000001"/>
    <n v="18223387712"/>
    <n v="13139951686"/>
    <n v="325779179"/>
    <n v="147124113"/>
    <n v="1045"/>
    <n v="1925494097000"/>
    <n v="1.9"/>
    <n v="0.87"/>
    <n v="1263.50111111111"/>
    <n v="978.63400000000001"/>
    <n v="894.15904761904699"/>
    <n v="1121.1715999999999"/>
    <n v="14.8902965207013"/>
    <n v="1.64"/>
    <n v="67.62"/>
    <n v="-363.15"/>
    <n v="-240.03"/>
    <n v="6285.6"/>
    <n v="29750868"/>
    <n v="49810776.659999996"/>
    <n v="13235872112"/>
    <n v="459648"/>
    <n v="23463"/>
    <n v="17200000000000"/>
    <n v="4415964966"/>
    <n v="2957564826"/>
    <n v="924.53186970000002"/>
    <n v="3118041"/>
    <n v="113481"/>
    <n v="2484"/>
    <n v="6696"/>
    <n v="5134536"/>
    <n v="0"/>
    <n v="147069"/>
    <n v="31185"/>
    <n v="9828"/>
    <n v="92313"/>
    <n v="326889"/>
    <n v="22815"/>
    <n v="621"/>
    <n v="27675"/>
    <n v="2674620"/>
    <n v="1348511139"/>
    <n v="98478342"/>
    <n v="0"/>
    <n v="116.1"/>
    <n v="-35575.74"/>
    <n v="75422.34"/>
    <n v="43031.519999999997"/>
    <n v="-7101"/>
    <n v="-25289.82"/>
    <n v="1149.1199999999999"/>
    <n v="-33320.97"/>
    <n v="-32172.12"/>
    <n v="1.4016"/>
    <n v="29295"/>
    <n v="48161247.030000001"/>
    <n v="9156982914"/>
    <n v="33368478.120000001"/>
    <n v="9238512639"/>
    <n v="0"/>
    <n v="0"/>
    <n v="0"/>
    <s v="67.5"/>
    <s v="0.5940000000000002"/>
    <n v="1.45161287999999E+16"/>
    <n v="6311952000000000"/>
    <n v="5196553542000000"/>
    <n v="7937200423350000"/>
    <n v="1.340649856881E+16"/>
    <n v="3395493667844990"/>
    <n v="5535060351507000"/>
    <n v="1.356762059199E+16"/>
    <n v="1.08E+16"/>
    <n v="1.00007999999999E+16"/>
    <n v="10214.4"/>
  </r>
  <r>
    <x v="794"/>
    <s v="MA"/>
    <x v="1"/>
    <n v="5.3994999999999997"/>
    <n v="510675942.89999998"/>
    <n v="4571762.4800000004"/>
    <n v="750140978"/>
    <n v="110279878.63999997"/>
    <n v="17027220.489999998"/>
    <n v="27341237.699999999"/>
    <n v="39441485"/>
    <n v="17735131"/>
    <n v="35610938"/>
    <n v="131369273"/>
    <n v="143511122"/>
    <n v="9166466"/>
    <n v="131264743"/>
    <n v="3530780"/>
    <n v="26972790"/>
    <n v="165259438"/>
    <n v="81249584"/>
    <n v="3530780"/>
    <n v="26972790"/>
    <n v="165259438"/>
    <n v="81249584"/>
    <n v="4470713"/>
    <n v="0.35163421169999998"/>
    <n v="137.33000000000001"/>
    <n v="18223387712"/>
    <n v="13139951686"/>
    <n v="325779179"/>
    <n v="147124113"/>
    <n v="1045"/>
    <n v="1925494097000"/>
    <n v="1.9"/>
    <n v="0.87"/>
    <n v="1263.50111111111"/>
    <n v="978.63400000000001"/>
    <n v="894.15904761904699"/>
    <n v="1121.1715999999999"/>
    <n v="14.8902965207013"/>
    <n v="1.64"/>
    <n v="67.62"/>
    <n v="-363.15"/>
    <n v="-240.03"/>
    <n v="6285.6"/>
    <n v="29750868"/>
    <n v="49810776.659999996"/>
    <n v="13235872112"/>
    <n v="459648"/>
    <n v="23463"/>
    <n v="17200000000000"/>
    <n v="4415964966"/>
    <n v="2957564826"/>
    <n v="924.53186970000002"/>
    <n v="3118041"/>
    <n v="113481"/>
    <n v="2484"/>
    <n v="6696"/>
    <n v="5134536"/>
    <n v="0"/>
    <n v="147069"/>
    <n v="31185"/>
    <n v="9828"/>
    <n v="92313"/>
    <n v="23353758"/>
    <n v="22815"/>
    <n v="621"/>
    <n v="27675"/>
    <n v="2674620"/>
    <n v="1348511139"/>
    <n v="98478342"/>
    <n v="0"/>
    <n v="116.1"/>
    <n v="-35575.74"/>
    <n v="75422.34"/>
    <n v="43031.519999999997"/>
    <n v="-7101"/>
    <n v="-25289.82"/>
    <n v="1149.1199999999999"/>
    <n v="-33320.97"/>
    <n v="-32172.12"/>
    <n v="1.4016"/>
    <n v="29295"/>
    <n v="48161247.030000001"/>
    <n v="9156982914"/>
    <n v="33368478.120000001"/>
    <n v="9238512639"/>
    <n v="0"/>
    <n v="0"/>
    <n v="0"/>
    <s v="67.5"/>
    <s v="0.5940000000000002"/>
    <n v="1.45161287999999E+16"/>
    <n v="6311952000000000"/>
    <n v="5196553542000000"/>
    <n v="7937200423350000"/>
    <n v="1.340649856881E+16"/>
    <n v="3395493667844990"/>
    <n v="5535060351507000"/>
    <n v="1.356762059199E+16"/>
    <n v="1.08E+16"/>
    <n v="1.00007999999999E+16"/>
    <n v="797687.45"/>
  </r>
  <r>
    <x v="795"/>
    <s v="MA"/>
    <x v="2"/>
    <n v="5.3994999999999997"/>
    <n v="510675942.89999998"/>
    <n v="4571762.4800000004"/>
    <n v="750140978"/>
    <n v="110279878.63999997"/>
    <n v="17027220.489999998"/>
    <n v="27341237.699999999"/>
    <n v="39441485"/>
    <n v="17735131"/>
    <n v="35610938"/>
    <n v="131369273"/>
    <n v="143511122"/>
    <n v="9166466"/>
    <n v="131264743"/>
    <n v="3530780"/>
    <n v="26972790"/>
    <n v="165259438"/>
    <n v="81249584"/>
    <n v="3530780"/>
    <n v="26972790"/>
    <n v="165259438"/>
    <n v="81249584"/>
    <n v="4470713"/>
    <n v="0.35163421169999998"/>
    <n v="137.33000000000001"/>
    <n v="18223387712"/>
    <n v="13139951686"/>
    <n v="325779179"/>
    <n v="147124113"/>
    <n v="1045"/>
    <n v="1925494097000"/>
    <n v="1.9"/>
    <n v="0.87"/>
    <n v="1263.50111111111"/>
    <n v="978.63400000000001"/>
    <n v="894.15904761904699"/>
    <n v="1121.1715999999999"/>
    <n v="14.8902965207013"/>
    <n v="1.64"/>
    <n v="67.62"/>
    <n v="-363.15"/>
    <n v="-240.03"/>
    <n v="6285.6"/>
    <n v="29750868"/>
    <n v="49810776.659999996"/>
    <n v="13235872112"/>
    <n v="459648"/>
    <n v="23463"/>
    <n v="17200000000000"/>
    <n v="4415964966"/>
    <n v="2957564826"/>
    <n v="924.53186970000002"/>
    <n v="3118041"/>
    <n v="113481"/>
    <n v="2484"/>
    <n v="6696"/>
    <n v="5134536"/>
    <n v="0"/>
    <n v="147069"/>
    <n v="31185"/>
    <n v="9828"/>
    <n v="92313"/>
    <n v="966790836"/>
    <n v="22815"/>
    <n v="621"/>
    <n v="27675"/>
    <n v="2674620"/>
    <n v="1348511139"/>
    <n v="98478342"/>
    <n v="0"/>
    <n v="116.1"/>
    <n v="-35575.74"/>
    <n v="75422.34"/>
    <n v="43031.519999999997"/>
    <n v="-7101"/>
    <n v="-25289.82"/>
    <n v="1149.1199999999999"/>
    <n v="-33320.97"/>
    <n v="-32172.12"/>
    <n v="1.4016"/>
    <n v="29295"/>
    <n v="48161247.030000001"/>
    <n v="9156982914"/>
    <n v="33368478.120000001"/>
    <n v="9238512639"/>
    <n v="0"/>
    <n v="0"/>
    <n v="0"/>
    <s v="67.5"/>
    <s v="0.5940000000000002"/>
    <n v="1.45161287999999E+16"/>
    <n v="6311952000000000"/>
    <n v="5196553542000000"/>
    <n v="7937200423350000"/>
    <n v="1.340649856881E+16"/>
    <n v="3395493667844990"/>
    <n v="5535060351507000"/>
    <n v="1.356762059199E+16"/>
    <n v="1.08E+16"/>
    <n v="1.00007999999999E+16"/>
    <n v="29812799.649999999"/>
  </r>
  <r>
    <x v="796"/>
    <s v="MA"/>
    <x v="3"/>
    <n v="5.3994999999999997"/>
    <n v="510675942.89999998"/>
    <n v="4571762.4800000004"/>
    <n v="750140978"/>
    <n v="110279878.63999997"/>
    <n v="17027220.489999998"/>
    <n v="27341237.699999999"/>
    <n v="39441485"/>
    <n v="17735131"/>
    <n v="35610938"/>
    <n v="131369273"/>
    <n v="143511122"/>
    <n v="9166466"/>
    <n v="131264743"/>
    <n v="3530780"/>
    <n v="26972790"/>
    <n v="165259438"/>
    <n v="81249584"/>
    <n v="3530780"/>
    <n v="26972790"/>
    <n v="165259438"/>
    <n v="81249584"/>
    <n v="4470713"/>
    <n v="0.35163421169999998"/>
    <n v="137.33000000000001"/>
    <n v="18223387712"/>
    <n v="13139951686"/>
    <n v="325779179"/>
    <n v="147124113"/>
    <n v="1045"/>
    <n v="1925494097000"/>
    <n v="1.9"/>
    <n v="0.87"/>
    <n v="1263.50111111111"/>
    <n v="978.63400000000001"/>
    <n v="894.15904761904699"/>
    <n v="1121.1715999999999"/>
    <n v="14.8902965207013"/>
    <n v="1.64"/>
    <n v="67.62"/>
    <n v="-363.15"/>
    <n v="-240.03"/>
    <n v="6285.6"/>
    <n v="29750868"/>
    <n v="49810776.659999996"/>
    <n v="13235872112"/>
    <n v="459648"/>
    <n v="23463"/>
    <n v="17200000000000"/>
    <n v="4415964966"/>
    <n v="2957564826"/>
    <n v="924.53186970000002"/>
    <n v="3118041"/>
    <n v="113481"/>
    <n v="2484"/>
    <n v="6696"/>
    <n v="5134536"/>
    <n v="0"/>
    <n v="147069"/>
    <n v="31185"/>
    <n v="9828"/>
    <n v="92313"/>
    <n v="1386037683"/>
    <n v="22815"/>
    <n v="621"/>
    <n v="27675"/>
    <n v="2674620"/>
    <n v="1348511139"/>
    <n v="98478342"/>
    <n v="0"/>
    <n v="116.1"/>
    <n v="-35575.74"/>
    <n v="75422.34"/>
    <n v="43031.519999999997"/>
    <n v="-7101"/>
    <n v="-25289.82"/>
    <n v="1149.1199999999999"/>
    <n v="-33320.97"/>
    <n v="-32172.12"/>
    <n v="1.4016"/>
    <n v="29295"/>
    <n v="48161247.030000001"/>
    <n v="9156982914"/>
    <n v="33368478.120000001"/>
    <n v="9238512639"/>
    <n v="0"/>
    <n v="0"/>
    <n v="0"/>
    <s v="67.5"/>
    <s v="0.5940000000000002"/>
    <n v="1.45161287999999E+16"/>
    <n v="6311952000000000"/>
    <n v="5196553542000000"/>
    <n v="7937200423350000"/>
    <n v="1.340649856881E+16"/>
    <n v="3395493667844990"/>
    <n v="5535060351507000"/>
    <n v="1.356762059199E+16"/>
    <n v="1.08E+16"/>
    <n v="1.00007999999999E+16"/>
    <n v="55448036.140000001"/>
  </r>
  <r>
    <x v="797"/>
    <s v="MA"/>
    <x v="4"/>
    <n v="5.3994999999999997"/>
    <n v="510675942.89999998"/>
    <n v="4571762.4800000004"/>
    <n v="750140978"/>
    <n v="110279878.63999997"/>
    <n v="17027220.489999998"/>
    <n v="27341237.699999999"/>
    <n v="39441485"/>
    <n v="17735131"/>
    <n v="35610938"/>
    <n v="131369273"/>
    <n v="143511122"/>
    <n v="9166466"/>
    <n v="131264743"/>
    <n v="3530780"/>
    <n v="26972790"/>
    <n v="165259438"/>
    <n v="81249584"/>
    <n v="3530780"/>
    <n v="26972790"/>
    <n v="165259438"/>
    <n v="81249584"/>
    <n v="4470713"/>
    <n v="0.35163421169999998"/>
    <n v="137.33000000000001"/>
    <n v="18223387712"/>
    <n v="13139951686"/>
    <n v="325779179"/>
    <n v="147124113"/>
    <n v="1045"/>
    <n v="1925494097000"/>
    <n v="1.9"/>
    <n v="0.87"/>
    <n v="1263.50111111111"/>
    <n v="978.63400000000001"/>
    <n v="894.15904761904699"/>
    <n v="1121.1715999999999"/>
    <n v="14.8902965207013"/>
    <n v="1.64"/>
    <n v="67.62"/>
    <n v="-363.15"/>
    <n v="-240.03"/>
    <n v="6285.6"/>
    <n v="29750868"/>
    <n v="49810776.659999996"/>
    <n v="13235872112"/>
    <n v="459648"/>
    <n v="23463"/>
    <n v="17200000000000"/>
    <n v="4415964966"/>
    <n v="2957564826"/>
    <n v="924.53186970000002"/>
    <n v="3118041"/>
    <n v="113481"/>
    <n v="2484"/>
    <n v="6696"/>
    <n v="5134536"/>
    <n v="0"/>
    <n v="147069"/>
    <n v="31185"/>
    <n v="9828"/>
    <n v="92313"/>
    <n v="23265171"/>
    <n v="22815"/>
    <n v="621"/>
    <n v="27675"/>
    <n v="2674620"/>
    <n v="1348511139"/>
    <n v="98478342"/>
    <n v="0"/>
    <n v="116.1"/>
    <n v="-35575.74"/>
    <n v="75422.34"/>
    <n v="43031.519999999997"/>
    <n v="-7101"/>
    <n v="-25289.82"/>
    <n v="1149.1199999999999"/>
    <n v="-33320.97"/>
    <n v="-32172.12"/>
    <n v="1.4016"/>
    <n v="29295"/>
    <n v="48161247.030000001"/>
    <n v="9156982914"/>
    <n v="33368478.120000001"/>
    <n v="9238512639"/>
    <n v="0"/>
    <n v="0"/>
    <n v="0"/>
    <s v="67.5"/>
    <s v="0.5940000000000002"/>
    <n v="1.45161287999999E+16"/>
    <n v="6311952000000000"/>
    <n v="5196553542000000"/>
    <n v="7937200423350000"/>
    <n v="1.340649856881E+16"/>
    <n v="3395493667844990"/>
    <n v="5535060351507000"/>
    <n v="1.356762059199E+16"/>
    <n v="1.08E+16"/>
    <n v="1.00007999999999E+16"/>
    <n v="17053432.739999998"/>
  </r>
  <r>
    <x v="798"/>
    <s v="MA"/>
    <x v="5"/>
    <n v="5.3994999999999997"/>
    <n v="510675942.89999998"/>
    <n v="4571762.4800000004"/>
    <n v="750140978"/>
    <n v="110279878.63999997"/>
    <n v="17027220.489999998"/>
    <n v="27341237.699999999"/>
    <n v="39441485"/>
    <n v="17735131"/>
    <n v="35610938"/>
    <n v="131369273"/>
    <n v="143511122"/>
    <n v="9166466"/>
    <n v="131264743"/>
    <n v="3530780"/>
    <n v="26972790"/>
    <n v="165259438"/>
    <n v="81249584"/>
    <n v="3530780"/>
    <n v="26972790"/>
    <n v="165259438"/>
    <n v="81249584"/>
    <n v="4470713"/>
    <n v="0.35163421169999998"/>
    <n v="137.33000000000001"/>
    <n v="18223387712"/>
    <n v="13139951686"/>
    <n v="325779179"/>
    <n v="147124113"/>
    <n v="1045"/>
    <n v="1925494097000"/>
    <n v="1.9"/>
    <n v="0.87"/>
    <n v="1263.50111111111"/>
    <n v="978.63400000000001"/>
    <n v="894.15904761904699"/>
    <n v="1121.1715999999999"/>
    <n v="14.8902965207013"/>
    <n v="1.64"/>
    <n v="67.62"/>
    <n v="-363.15"/>
    <n v="-240.03"/>
    <n v="6285.6"/>
    <n v="29750868"/>
    <n v="49810776.659999996"/>
    <n v="13235872112"/>
    <n v="459648"/>
    <n v="23463"/>
    <n v="17200000000000"/>
    <n v="4415964966"/>
    <n v="2957564826"/>
    <n v="924.53186970000002"/>
    <n v="3118041"/>
    <n v="113481"/>
    <n v="2484"/>
    <n v="6696"/>
    <n v="5134536"/>
    <n v="0"/>
    <n v="147069"/>
    <n v="31185"/>
    <n v="9828"/>
    <n v="92313"/>
    <n v="108761319"/>
    <n v="22815"/>
    <n v="621"/>
    <n v="27675"/>
    <n v="2674620"/>
    <n v="1348511139"/>
    <n v="98478342"/>
    <n v="0"/>
    <n v="116.1"/>
    <n v="-35575.74"/>
    <n v="75422.34"/>
    <n v="43031.519999999997"/>
    <n v="-7101"/>
    <n v="-25289.82"/>
    <n v="1149.1199999999999"/>
    <n v="-33320.97"/>
    <n v="-32172.12"/>
    <n v="1.4016"/>
    <n v="29295"/>
    <n v="48161247.030000001"/>
    <n v="9156982914"/>
    <n v="33368478.120000001"/>
    <n v="9238512639"/>
    <n v="0"/>
    <n v="0"/>
    <n v="0"/>
    <s v="67.5"/>
    <s v="0.5940000000000002"/>
    <n v="1.45161287999999E+16"/>
    <n v="6311952000000000"/>
    <n v="5196553542000000"/>
    <n v="7937200423350000"/>
    <n v="1.340649856881E+16"/>
    <n v="3395493667844990"/>
    <n v="5535060351507000"/>
    <n v="1.356762059199E+16"/>
    <n v="1.08E+16"/>
    <n v="1.00007999999999E+16"/>
    <n v="5173494.0199999996"/>
  </r>
  <r>
    <x v="799"/>
    <s v="MA"/>
    <x v="6"/>
    <n v="5.3994999999999997"/>
    <n v="510675942.89999998"/>
    <n v="4571762.4800000004"/>
    <n v="750140978"/>
    <n v="110279878.63999997"/>
    <n v="17027220.489999998"/>
    <n v="27341237.699999999"/>
    <n v="39441485"/>
    <n v="17735131"/>
    <n v="35610938"/>
    <n v="131369273"/>
    <n v="143511122"/>
    <n v="9166466"/>
    <n v="131264743"/>
    <n v="3530780"/>
    <n v="26972790"/>
    <n v="165259438"/>
    <n v="81249584"/>
    <n v="3530780"/>
    <n v="26972790"/>
    <n v="165259438"/>
    <n v="81249584"/>
    <n v="4470713"/>
    <n v="0.35163421169999998"/>
    <n v="137.33000000000001"/>
    <n v="18223387712"/>
    <n v="13139951686"/>
    <n v="325779179"/>
    <n v="147124113"/>
    <n v="1045"/>
    <n v="1925494097000"/>
    <n v="1.9"/>
    <n v="0.87"/>
    <n v="1263.50111111111"/>
    <n v="978.63400000000001"/>
    <n v="894.15904761904699"/>
    <n v="1121.1715999999999"/>
    <n v="14.8902965207013"/>
    <n v="1.64"/>
    <n v="67.62"/>
    <n v="-363.15"/>
    <n v="-240.03"/>
    <n v="6285.6"/>
    <n v="29750868"/>
    <n v="49810776.659999996"/>
    <n v="13235872112"/>
    <n v="459648"/>
    <n v="23463"/>
    <n v="17200000000000"/>
    <n v="4415964966"/>
    <n v="2957564826"/>
    <n v="924.53186970000002"/>
    <n v="3118041"/>
    <n v="113481"/>
    <n v="2484"/>
    <n v="6696"/>
    <n v="5134536"/>
    <n v="0"/>
    <n v="147069"/>
    <n v="31185"/>
    <n v="9828"/>
    <n v="92313"/>
    <n v="83521179"/>
    <n v="22815"/>
    <n v="621"/>
    <n v="27675"/>
    <n v="2674620"/>
    <n v="1348511139"/>
    <n v="98478342"/>
    <n v="0"/>
    <n v="116.1"/>
    <n v="-35575.74"/>
    <n v="75422.34"/>
    <n v="43031.519999999997"/>
    <n v="-7101"/>
    <n v="-25289.82"/>
    <n v="1149.1199999999999"/>
    <n v="-33320.97"/>
    <n v="-32172.12"/>
    <n v="1.4016"/>
    <n v="29295"/>
    <n v="48161247.030000001"/>
    <n v="9156982914"/>
    <n v="33368478.120000001"/>
    <n v="9238512639"/>
    <n v="0"/>
    <n v="0"/>
    <n v="0"/>
    <s v="67.5"/>
    <s v="0.5940000000000002"/>
    <n v="1.45161287999999E+16"/>
    <n v="6311952000000000"/>
    <n v="5196553542000000"/>
    <n v="7937200423350000"/>
    <n v="1.340649856881E+16"/>
    <n v="3395493667844990"/>
    <n v="5535060351507000"/>
    <n v="1.356762059199E+16"/>
    <n v="1.08E+16"/>
    <n v="1.00007999999999E+16"/>
    <n v="5454114.25"/>
  </r>
  <r>
    <x v="800"/>
    <s v="MA"/>
    <x v="0"/>
    <n v="5.6257999999999999"/>
    <n v="512558046.03000003"/>
    <n v="7289014.9500000002"/>
    <n v="780252314"/>
    <n v="135729323.36999997"/>
    <n v="32702820.389999997"/>
    <n v="24400626.460000005"/>
    <n v="21840366"/>
    <n v="19453927"/>
    <n v="36296807"/>
    <n v="118882562"/>
    <n v="141839648"/>
    <n v="8907117"/>
    <n v="133458997"/>
    <n v="4195516"/>
    <n v="30592987"/>
    <n v="196638278"/>
    <n v="83100994"/>
    <n v="4195516"/>
    <n v="30592987"/>
    <n v="196638278"/>
    <n v="83100994"/>
    <n v="6885481"/>
    <n v="0.15419902169999999"/>
    <n v="139.99"/>
    <n v="17649335596"/>
    <n v="13245304357"/>
    <n v="302411680"/>
    <n v="199110441"/>
    <n v="1045"/>
    <n v="1994604886800"/>
    <n v="1.9"/>
    <n v="0.89"/>
    <n v="1278.8944444444401"/>
    <n v="994.30099999999902"/>
    <n v="910.90809523809503"/>
    <n v="1131.6068"/>
    <n v="14.5810380401033"/>
    <n v="1.86"/>
    <n v="45.250399999999999"/>
    <n v="-369.9"/>
    <n v="-242.19"/>
    <n v="6113.34"/>
    <n v="29750868"/>
    <n v="52493392.439999998"/>
    <n v="14428996874"/>
    <n v="604711.17000000004"/>
    <n v="32400"/>
    <n v="17800000000000"/>
    <n v="2973693573"/>
    <n v="2161960335"/>
    <n v="924.53186970000002"/>
    <n v="2453517"/>
    <n v="112887"/>
    <n v="6534"/>
    <n v="5751"/>
    <n v="96930"/>
    <n v="190161"/>
    <n v="118476"/>
    <n v="16119"/>
    <n v="78948"/>
    <n v="433917"/>
    <n v="326889"/>
    <n v="135108"/>
    <n v="0"/>
    <n v="129195"/>
    <n v="1981827"/>
    <n v="800895357"/>
    <n v="5025348"/>
    <n v="0"/>
    <n v="117.72"/>
    <n v="-35575.74"/>
    <n v="75422.34"/>
    <n v="43031.519999999997"/>
    <n v="-7101"/>
    <n v="-25289.82"/>
    <n v="1149.1199999999999"/>
    <n v="-33320.97"/>
    <n v="-32172.12"/>
    <n v="1.4016"/>
    <n v="53163"/>
    <n v="103162372.7"/>
    <n v="9569232559"/>
    <n v="23361986.25"/>
    <n v="9695787231"/>
    <n v="0"/>
    <n v="0"/>
    <n v="0"/>
    <s v="67.5"/>
    <s v="0.5940000000000002"/>
    <n v="1.45161287999999E+16"/>
    <s v="65446.11"/>
    <n v="5388088301999990"/>
    <n v="8229750049260000"/>
    <n v="1.39006357872299E+16"/>
    <n v="3520644898662000"/>
    <n v="5739071810049000"/>
    <n v="1.406769645204E+16"/>
    <n v="1.08E+16"/>
    <n v="1.00007999999999E+16"/>
    <n v="13438.02"/>
  </r>
  <r>
    <x v="801"/>
    <s v="MA"/>
    <x v="1"/>
    <n v="5.6257999999999999"/>
    <n v="512558046.03000003"/>
    <n v="7289014.9500000002"/>
    <n v="780252314"/>
    <n v="135729323.36999997"/>
    <n v="32702820.389999997"/>
    <n v="24400626.460000005"/>
    <n v="21840366"/>
    <n v="19453927"/>
    <n v="36296807"/>
    <n v="118882562"/>
    <n v="141839648"/>
    <n v="8907117"/>
    <n v="133458997"/>
    <n v="4195516"/>
    <n v="30592987"/>
    <n v="196638278"/>
    <n v="83100994"/>
    <n v="4195516"/>
    <n v="30592987"/>
    <n v="196638278"/>
    <n v="83100994"/>
    <n v="6885481"/>
    <n v="0.15419902169999999"/>
    <n v="139.99"/>
    <n v="17649335596"/>
    <n v="13245304357"/>
    <n v="302411680"/>
    <n v="199110441"/>
    <n v="1045"/>
    <n v="1994604886800"/>
    <n v="1.9"/>
    <n v="0.89"/>
    <n v="1278.8944444444401"/>
    <n v="994.30099999999902"/>
    <n v="910.90809523809503"/>
    <n v="1131.6068"/>
    <n v="14.5810380401033"/>
    <n v="1.86"/>
    <n v="45.250399999999999"/>
    <n v="-369.9"/>
    <n v="-242.19"/>
    <n v="6113.34"/>
    <n v="29750868"/>
    <n v="52493392.439999998"/>
    <n v="14428996874"/>
    <n v="604711.17000000004"/>
    <n v="32400"/>
    <n v="17800000000000"/>
    <n v="2973693573"/>
    <n v="2161960335"/>
    <n v="924.53186970000002"/>
    <n v="2453517"/>
    <n v="112887"/>
    <n v="6534"/>
    <n v="5751"/>
    <n v="96930"/>
    <n v="190161"/>
    <n v="118476"/>
    <n v="16119"/>
    <n v="78948"/>
    <n v="433917"/>
    <n v="23082624"/>
    <n v="135108"/>
    <n v="0"/>
    <n v="129195"/>
    <n v="1981827"/>
    <n v="800895357"/>
    <n v="5025348"/>
    <n v="0"/>
    <n v="117.72"/>
    <n v="-35575.74"/>
    <n v="75422.34"/>
    <n v="43031.519999999997"/>
    <n v="-7101"/>
    <n v="-25289.82"/>
    <n v="1149.1199999999999"/>
    <n v="-33320.97"/>
    <n v="-32172.12"/>
    <n v="1.4016"/>
    <n v="53163"/>
    <n v="103162372.7"/>
    <n v="9569232559"/>
    <n v="23361986.25"/>
    <n v="9695787231"/>
    <n v="0"/>
    <n v="0"/>
    <n v="0"/>
    <s v="67.5"/>
    <s v="0.5940000000000002"/>
    <n v="1.45161287999999E+16"/>
    <s v="65446.11"/>
    <n v="5388088301999990"/>
    <n v="8229750049260000"/>
    <n v="1.39006357872299E+16"/>
    <n v="3520644898662000"/>
    <n v="5739071810049000"/>
    <n v="1.406769645204E+16"/>
    <n v="1.08E+16"/>
    <n v="1.00007999999999E+16"/>
    <n v="879337.05"/>
  </r>
  <r>
    <x v="802"/>
    <s v="MA"/>
    <x v="2"/>
    <n v="5.6257999999999999"/>
    <n v="512558046.03000003"/>
    <n v="7289014.9500000002"/>
    <n v="780252314"/>
    <n v="135729323.36999997"/>
    <n v="32702820.389999997"/>
    <n v="24400626.460000005"/>
    <n v="21840366"/>
    <n v="19453927"/>
    <n v="36296807"/>
    <n v="118882562"/>
    <n v="141839648"/>
    <n v="8907117"/>
    <n v="133458997"/>
    <n v="4195516"/>
    <n v="30592987"/>
    <n v="196638278"/>
    <n v="83100994"/>
    <n v="4195516"/>
    <n v="30592987"/>
    <n v="196638278"/>
    <n v="83100994"/>
    <n v="6885481"/>
    <n v="0.15419902169999999"/>
    <n v="139.99"/>
    <n v="17649335596"/>
    <n v="13245304357"/>
    <n v="302411680"/>
    <n v="199110441"/>
    <n v="1045"/>
    <n v="1994604886800"/>
    <n v="1.9"/>
    <n v="0.89"/>
    <n v="1278.8944444444401"/>
    <n v="994.30099999999902"/>
    <n v="910.90809523809503"/>
    <n v="1131.6068"/>
    <n v="14.5810380401033"/>
    <n v="1.86"/>
    <n v="45.250399999999999"/>
    <n v="-369.9"/>
    <n v="-242.19"/>
    <n v="6113.34"/>
    <n v="29750868"/>
    <n v="52493392.439999998"/>
    <n v="14428996874"/>
    <n v="604711.17000000004"/>
    <n v="32400"/>
    <n v="17800000000000"/>
    <n v="2973693573"/>
    <n v="2161960335"/>
    <n v="924.53186970000002"/>
    <n v="2453517"/>
    <n v="112887"/>
    <n v="6534"/>
    <n v="5751"/>
    <n v="96930"/>
    <n v="190161"/>
    <n v="118476"/>
    <n v="16119"/>
    <n v="78948"/>
    <n v="433917"/>
    <n v="890056512"/>
    <n v="135108"/>
    <n v="0"/>
    <n v="129195"/>
    <n v="1981827"/>
    <n v="800895357"/>
    <n v="5025348"/>
    <n v="0"/>
    <n v="117.72"/>
    <n v="-35575.74"/>
    <n v="75422.34"/>
    <n v="43031.519999999997"/>
    <n v="-7101"/>
    <n v="-25289.82"/>
    <n v="1149.1199999999999"/>
    <n v="-33320.97"/>
    <n v="-32172.12"/>
    <n v="1.4016"/>
    <n v="53163"/>
    <n v="103162372.7"/>
    <n v="9569232559"/>
    <n v="23361986.25"/>
    <n v="9695787231"/>
    <n v="0"/>
    <n v="0"/>
    <n v="0"/>
    <s v="67.5"/>
    <s v="0.5940000000000002"/>
    <n v="1.45161287999999E+16"/>
    <s v="65446.11"/>
    <n v="5388088301999990"/>
    <n v="8229750049260000"/>
    <n v="1.39006357872299E+16"/>
    <n v="3520644898662000"/>
    <n v="5739071810049000"/>
    <n v="1.406769645204E+16"/>
    <n v="1.08E+16"/>
    <n v="1.00007999999999E+16"/>
    <n v="40115994.25"/>
  </r>
  <r>
    <x v="803"/>
    <s v="MA"/>
    <x v="3"/>
    <n v="5.6257999999999999"/>
    <n v="512558046.03000003"/>
    <n v="7289014.9500000002"/>
    <n v="780252314"/>
    <n v="135729323.36999997"/>
    <n v="32702820.389999997"/>
    <n v="24400626.460000005"/>
    <n v="21840366"/>
    <n v="19453927"/>
    <n v="36296807"/>
    <n v="118882562"/>
    <n v="141839648"/>
    <n v="8907117"/>
    <n v="133458997"/>
    <n v="4195516"/>
    <n v="30592987"/>
    <n v="196638278"/>
    <n v="83100994"/>
    <n v="4195516"/>
    <n v="30592987"/>
    <n v="196638278"/>
    <n v="83100994"/>
    <n v="6885481"/>
    <n v="0.15419902169999999"/>
    <n v="139.99"/>
    <n v="17649335596"/>
    <n v="13245304357"/>
    <n v="302411680"/>
    <n v="199110441"/>
    <n v="1045"/>
    <n v="1994604886800"/>
    <n v="1.9"/>
    <n v="0.89"/>
    <n v="1278.8944444444401"/>
    <n v="994.30099999999902"/>
    <n v="910.90809523809503"/>
    <n v="1131.6068"/>
    <n v="14.5810380401033"/>
    <n v="1.86"/>
    <n v="45.250399999999999"/>
    <n v="-369.9"/>
    <n v="-242.19"/>
    <n v="6113.34"/>
    <n v="29750868"/>
    <n v="52493392.439999998"/>
    <n v="14428996874"/>
    <n v="604711.17000000004"/>
    <n v="32400"/>
    <n v="17800000000000"/>
    <n v="2973693573"/>
    <n v="2161960335"/>
    <n v="924.53186970000002"/>
    <n v="2453517"/>
    <n v="112887"/>
    <n v="6534"/>
    <n v="5751"/>
    <n v="96930"/>
    <n v="190161"/>
    <n v="118476"/>
    <n v="16119"/>
    <n v="78948"/>
    <n v="433917"/>
    <n v="1346454009"/>
    <n v="135108"/>
    <n v="0"/>
    <n v="129195"/>
    <n v="1981827"/>
    <n v="800895357"/>
    <n v="5025348"/>
    <n v="0"/>
    <n v="117.72"/>
    <n v="-35575.74"/>
    <n v="75422.34"/>
    <n v="43031.519999999997"/>
    <n v="-7101"/>
    <n v="-25289.82"/>
    <n v="1149.1199999999999"/>
    <n v="-33320.97"/>
    <n v="-32172.12"/>
    <n v="1.4016"/>
    <n v="53163"/>
    <n v="103162372.7"/>
    <n v="9569232559"/>
    <n v="23361986.25"/>
    <n v="9695787231"/>
    <n v="0"/>
    <n v="0"/>
    <n v="0"/>
    <s v="67.5"/>
    <s v="0.5940000000000002"/>
    <n v="1.45161287999999E+16"/>
    <s v="65446.11"/>
    <n v="5388088301999990"/>
    <n v="8229750049260000"/>
    <n v="1.39006357872299E+16"/>
    <n v="3520644898662000"/>
    <n v="5739071810049000"/>
    <n v="1.406769645204E+16"/>
    <n v="1.08E+16"/>
    <n v="1.00007999999999E+16"/>
    <n v="62094000.130000003"/>
  </r>
  <r>
    <x v="804"/>
    <s v="MA"/>
    <x v="4"/>
    <n v="5.6257999999999999"/>
    <n v="512558046.03000003"/>
    <n v="7289014.9500000002"/>
    <n v="780252314"/>
    <n v="135729323.36999997"/>
    <n v="32702820.389999997"/>
    <n v="24400626.460000005"/>
    <n v="21840366"/>
    <n v="19453927"/>
    <n v="36296807"/>
    <n v="118882562"/>
    <n v="141839648"/>
    <n v="8907117"/>
    <n v="133458997"/>
    <n v="4195516"/>
    <n v="30592987"/>
    <n v="196638278"/>
    <n v="83100994"/>
    <n v="4195516"/>
    <n v="30592987"/>
    <n v="196638278"/>
    <n v="83100994"/>
    <n v="6885481"/>
    <n v="0.15419902169999999"/>
    <n v="139.99"/>
    <n v="17649335596"/>
    <n v="13245304357"/>
    <n v="302411680"/>
    <n v="199110441"/>
    <n v="1045"/>
    <n v="1994604886800"/>
    <n v="1.9"/>
    <n v="0.89"/>
    <n v="1278.8944444444401"/>
    <n v="994.30099999999902"/>
    <n v="910.90809523809503"/>
    <n v="1131.6068"/>
    <n v="14.5810380401033"/>
    <n v="1.86"/>
    <n v="45.250399999999999"/>
    <n v="-369.9"/>
    <n v="-242.19"/>
    <n v="6113.34"/>
    <n v="29750868"/>
    <n v="52493392.439999998"/>
    <n v="14428996874"/>
    <n v="604711.17000000004"/>
    <n v="32400"/>
    <n v="17800000000000"/>
    <n v="2973693573"/>
    <n v="2161960335"/>
    <n v="924.53186970000002"/>
    <n v="2453517"/>
    <n v="112887"/>
    <n v="6534"/>
    <n v="5751"/>
    <n v="96930"/>
    <n v="190161"/>
    <n v="118476"/>
    <n v="16119"/>
    <n v="78948"/>
    <n v="433917"/>
    <n v="20589390"/>
    <n v="135108"/>
    <n v="0"/>
    <n v="129195"/>
    <n v="1981827"/>
    <n v="800895357"/>
    <n v="5025348"/>
    <n v="0"/>
    <n v="117.72"/>
    <n v="-35575.74"/>
    <n v="75422.34"/>
    <n v="43031.519999999997"/>
    <n v="-7101"/>
    <n v="-25289.82"/>
    <n v="1149.1199999999999"/>
    <n v="-33320.97"/>
    <n v="-32172.12"/>
    <n v="1.4016"/>
    <n v="53163"/>
    <n v="103162372.7"/>
    <n v="9569232559"/>
    <n v="23361986.25"/>
    <n v="9695787231"/>
    <n v="0"/>
    <n v="0"/>
    <n v="0"/>
    <s v="67.5"/>
    <s v="0.5940000000000002"/>
    <n v="1.45161287999999E+16"/>
    <s v="65446.11"/>
    <n v="5388088301999990"/>
    <n v="8229750049260000"/>
    <n v="1.39006357872299E+16"/>
    <n v="3520644898662000"/>
    <n v="5739071810049000"/>
    <n v="1.406769645204E+16"/>
    <n v="1.08E+16"/>
    <n v="1.00007999999999E+16"/>
    <n v="17414616.329999998"/>
  </r>
  <r>
    <x v="805"/>
    <s v="MA"/>
    <x v="5"/>
    <n v="5.6257999999999999"/>
    <n v="512558046.03000003"/>
    <n v="7289014.9500000002"/>
    <n v="780252314"/>
    <n v="135729323.36999997"/>
    <n v="32702820.389999997"/>
    <n v="24400626.460000005"/>
    <n v="21840366"/>
    <n v="19453927"/>
    <n v="36296807"/>
    <n v="118882562"/>
    <n v="141839648"/>
    <n v="8907117"/>
    <n v="133458997"/>
    <n v="4195516"/>
    <n v="30592987"/>
    <n v="196638278"/>
    <n v="83100994"/>
    <n v="4195516"/>
    <n v="30592987"/>
    <n v="196638278"/>
    <n v="83100994"/>
    <n v="6885481"/>
    <n v="0.15419902169999999"/>
    <n v="139.99"/>
    <n v="17649335596"/>
    <n v="13245304357"/>
    <n v="302411680"/>
    <n v="199110441"/>
    <n v="1045"/>
    <n v="1994604886800"/>
    <n v="1.9"/>
    <n v="0.89"/>
    <n v="1278.8944444444401"/>
    <n v="994.30099999999902"/>
    <n v="910.90809523809503"/>
    <n v="1131.6068"/>
    <n v="14.5810380401033"/>
    <n v="1.86"/>
    <n v="45.250399999999999"/>
    <n v="-369.9"/>
    <n v="-242.19"/>
    <n v="6113.34"/>
    <n v="29750868"/>
    <n v="52493392.439999998"/>
    <n v="14428996874"/>
    <n v="604711.17000000004"/>
    <n v="32400"/>
    <n v="17800000000000"/>
    <n v="2973693573"/>
    <n v="2161960335"/>
    <n v="924.53186970000002"/>
    <n v="2453517"/>
    <n v="112887"/>
    <n v="6534"/>
    <n v="5751"/>
    <n v="96930"/>
    <n v="190161"/>
    <n v="118476"/>
    <n v="16119"/>
    <n v="78948"/>
    <n v="433917"/>
    <n v="85991247"/>
    <n v="135108"/>
    <n v="0"/>
    <n v="129195"/>
    <n v="1981827"/>
    <n v="800895357"/>
    <n v="5025348"/>
    <n v="0"/>
    <n v="117.72"/>
    <n v="-35575.74"/>
    <n v="75422.34"/>
    <n v="43031.519999999997"/>
    <n v="-7101"/>
    <n v="-25289.82"/>
    <n v="1149.1199999999999"/>
    <n v="-33320.97"/>
    <n v="-32172.12"/>
    <n v="1.4016"/>
    <n v="53163"/>
    <n v="103162372.7"/>
    <n v="9569232559"/>
    <n v="23361986.25"/>
    <n v="9695787231"/>
    <n v="0"/>
    <n v="0"/>
    <n v="0"/>
    <s v="67.5"/>
    <s v="0.5940000000000002"/>
    <n v="1.45161287999999E+16"/>
    <s v="65446.11"/>
    <n v="5388088301999990"/>
    <n v="8229750049260000"/>
    <n v="1.39006357872299E+16"/>
    <n v="3520644898662000"/>
    <n v="5739071810049000"/>
    <n v="1.406769645204E+16"/>
    <n v="1.08E+16"/>
    <n v="1.00007999999999E+16"/>
    <n v="7287059.4000000004"/>
  </r>
  <r>
    <x v="806"/>
    <s v="MA"/>
    <x v="6"/>
    <n v="5.6257999999999999"/>
    <n v="512558046.03000003"/>
    <n v="7289014.9500000002"/>
    <n v="780252314"/>
    <n v="135729323.36999997"/>
    <n v="32702820.389999997"/>
    <n v="24400626.460000005"/>
    <n v="21840366"/>
    <n v="19453927"/>
    <n v="36296807"/>
    <n v="118882562"/>
    <n v="141839648"/>
    <n v="8907117"/>
    <n v="133458997"/>
    <n v="4195516"/>
    <n v="30592987"/>
    <n v="196638278"/>
    <n v="83100994"/>
    <n v="4195516"/>
    <n v="30592987"/>
    <n v="196638278"/>
    <n v="83100994"/>
    <n v="6885481"/>
    <n v="0.15419902169999999"/>
    <n v="139.99"/>
    <n v="17649335596"/>
    <n v="13245304357"/>
    <n v="302411680"/>
    <n v="199110441"/>
    <n v="1045"/>
    <n v="1994604886800"/>
    <n v="1.9"/>
    <n v="0.89"/>
    <n v="1278.8944444444401"/>
    <n v="994.30099999999902"/>
    <n v="910.90809523809503"/>
    <n v="1131.6068"/>
    <n v="14.5810380401033"/>
    <n v="1.86"/>
    <n v="45.250399999999999"/>
    <n v="-369.9"/>
    <n v="-242.19"/>
    <n v="6113.34"/>
    <n v="29750868"/>
    <n v="52493392.439999998"/>
    <n v="14428996874"/>
    <n v="604711.17000000004"/>
    <n v="32400"/>
    <n v="17800000000000"/>
    <n v="2973693573"/>
    <n v="2161960335"/>
    <n v="924.53186970000002"/>
    <n v="2453517"/>
    <n v="112887"/>
    <n v="6534"/>
    <n v="5751"/>
    <n v="96930"/>
    <n v="190161"/>
    <n v="118476"/>
    <n v="16119"/>
    <n v="78948"/>
    <n v="433917"/>
    <n v="83521179"/>
    <n v="135108"/>
    <n v="0"/>
    <n v="129195"/>
    <n v="1981827"/>
    <n v="800895357"/>
    <n v="5025348"/>
    <n v="0"/>
    <n v="117.72"/>
    <n v="-35575.74"/>
    <n v="75422.34"/>
    <n v="43031.519999999997"/>
    <n v="-7101"/>
    <n v="-25289.82"/>
    <n v="1149.1199999999999"/>
    <n v="-33320.97"/>
    <n v="-32172.12"/>
    <n v="1.4016"/>
    <n v="53163"/>
    <n v="103162372.7"/>
    <n v="9569232559"/>
    <n v="23361986.25"/>
    <n v="9695787231"/>
    <n v="0"/>
    <n v="0"/>
    <n v="0"/>
    <s v="67.5"/>
    <s v="0.5940000000000002"/>
    <n v="1.45161287999999E+16"/>
    <s v="65446.11"/>
    <n v="5388088301999990"/>
    <n v="8229750049260000"/>
    <n v="1.39006357872299E+16"/>
    <n v="3520644898662000"/>
    <n v="5739071810049000"/>
    <n v="1.406769645204E+16"/>
    <n v="1.08E+16"/>
    <n v="1.00007999999999E+16"/>
    <n v="5894635.2000000002"/>
  </r>
  <r>
    <x v="807"/>
    <s v="MA"/>
    <x v="0"/>
    <n v="5.4177999999999997"/>
    <n v="517396938.19"/>
    <n v="6714182.9699999997"/>
    <n v="769832455"/>
    <n v="138883009.44000003"/>
    <n v="17795127.389999997"/>
    <n v="24824934.090000004"/>
    <n v="18778816"/>
    <n v="17541897"/>
    <n v="36785918"/>
    <n v="117242970"/>
    <n v="145835643"/>
    <n v="12343118"/>
    <n v="144174197"/>
    <n v="3995861"/>
    <n v="30594747"/>
    <n v="163002259"/>
    <n v="91820620"/>
    <n v="3995861"/>
    <n v="30594747"/>
    <n v="163002259"/>
    <n v="91820620"/>
    <n v="6495225"/>
    <n v="0.232322006"/>
    <n v="138.34"/>
    <n v="17344900538"/>
    <n v="14856582072"/>
    <n v="226156409"/>
    <n v="122209490"/>
    <n v="1045"/>
    <n v="1928758471200"/>
    <n v="1.9"/>
    <n v="0.95"/>
    <n v="1289.8699999999999"/>
    <n v="999.66200000000003"/>
    <n v="914.89761904761895"/>
    <n v="1139.26"/>
    <n v="14.3579293084175"/>
    <n v="1.89"/>
    <n v="69.438999999999993"/>
    <n v="-356.67"/>
    <n v="-242.46"/>
    <n v="6292.89"/>
    <n v="29750868"/>
    <n v="71984730.780000001"/>
    <n v="17522707223"/>
    <n v="749391.75"/>
    <n v="27810"/>
    <n v="17900000000000"/>
    <n v="2668696443"/>
    <n v="1713326175"/>
    <n v="924.53186970000002"/>
    <n v="2056779"/>
    <n v="64692"/>
    <n v="10233"/>
    <n v="4104"/>
    <n v="101385"/>
    <n v="0"/>
    <n v="165564"/>
    <n v="32562"/>
    <n v="15633"/>
    <n v="13284"/>
    <n v="708318"/>
    <n v="136188"/>
    <n v="0"/>
    <n v="60669"/>
    <n v="1885464"/>
    <n v="944029863"/>
    <n v="6790122"/>
    <n v="0"/>
    <n v="119.07"/>
    <n v="-3902.31"/>
    <n v="91312.38"/>
    <n v="68084.820000000007"/>
    <n v="-3905.55"/>
    <n v="-19322.009999999998"/>
    <n v="817.29"/>
    <n v="28138.59"/>
    <n v="28955.61"/>
    <n v="1.4016"/>
    <n v="3726"/>
    <n v="86255487.090000004"/>
    <n v="9057165694"/>
    <n v="18788464.890000001"/>
    <n v="9162685946"/>
    <n v="0"/>
    <n v="0"/>
    <n v="0"/>
    <s v="67.5"/>
    <s v="0.5940000000000002"/>
    <n v="1.45161287999999E+16"/>
    <n v="6566319000000000"/>
    <n v="5.40595917E+16"/>
    <n v="8257045924709990"/>
    <n v="1.394674047099E+16"/>
    <s v="35323219342.89"/>
    <n v="5758106773221000"/>
    <n v="1.411435523115E+16"/>
    <n v="1.08E+16"/>
    <n v="1.00007999999999E+16"/>
    <n v="16653.150000000001"/>
  </r>
  <r>
    <x v="808"/>
    <s v="MA"/>
    <x v="1"/>
    <n v="5.4177999999999997"/>
    <n v="517396938.19"/>
    <n v="6714182.9699999997"/>
    <n v="769832455"/>
    <n v="138883009.44000003"/>
    <n v="17795127.389999997"/>
    <n v="24824934.090000004"/>
    <n v="18778816"/>
    <n v="17541897"/>
    <n v="36785918"/>
    <n v="117242970"/>
    <n v="145835643"/>
    <n v="12343118"/>
    <n v="144174197"/>
    <n v="3995861"/>
    <n v="30594747"/>
    <n v="163002259"/>
    <n v="91820620"/>
    <n v="3995861"/>
    <n v="30594747"/>
    <n v="163002259"/>
    <n v="91820620"/>
    <n v="6495225"/>
    <n v="0.232322006"/>
    <n v="138.34"/>
    <n v="17344900538"/>
    <n v="14856582072"/>
    <n v="226156409"/>
    <n v="122209490"/>
    <n v="1045"/>
    <n v="1928758471200"/>
    <n v="1.9"/>
    <n v="0.95"/>
    <n v="1289.8699999999999"/>
    <n v="999.66200000000003"/>
    <n v="914.89761904761895"/>
    <n v="1139.26"/>
    <n v="14.3579293084175"/>
    <n v="1.89"/>
    <n v="69.438999999999993"/>
    <n v="-356.67"/>
    <n v="-242.46"/>
    <n v="6292.89"/>
    <n v="29750868"/>
    <n v="71984730.780000001"/>
    <n v="17522707223"/>
    <n v="749391.75"/>
    <n v="27810"/>
    <n v="17900000000000"/>
    <n v="2668696443"/>
    <n v="1713326175"/>
    <n v="924.53186970000002"/>
    <n v="2056779"/>
    <n v="64692"/>
    <n v="10233"/>
    <n v="4104"/>
    <n v="101385"/>
    <n v="0"/>
    <n v="165564"/>
    <n v="32562"/>
    <n v="15633"/>
    <n v="13284"/>
    <n v="25198560"/>
    <n v="136188"/>
    <n v="0"/>
    <n v="60669"/>
    <n v="1885464"/>
    <n v="944029863"/>
    <n v="6790122"/>
    <n v="0"/>
    <n v="119.07"/>
    <n v="-3902.31"/>
    <n v="91312.38"/>
    <n v="68084.820000000007"/>
    <n v="-3905.55"/>
    <n v="-19322.009999999998"/>
    <n v="817.29"/>
    <n v="28138.59"/>
    <n v="28955.61"/>
    <n v="1.4016"/>
    <n v="3726"/>
    <n v="86255487.090000004"/>
    <n v="9057165694"/>
    <n v="18788464.890000001"/>
    <n v="9162685946"/>
    <n v="0"/>
    <n v="0"/>
    <n v="0"/>
    <s v="67.5"/>
    <s v="0.5940000000000002"/>
    <n v="1.45161287999999E+16"/>
    <n v="6566319000000000"/>
    <n v="5.40595917E+16"/>
    <n v="8257045924709990"/>
    <n v="1.394674047099E+16"/>
    <s v="35323219342.89"/>
    <n v="5758106773221000"/>
    <n v="1.411435523115E+16"/>
    <n v="1.08E+16"/>
    <n v="1.00007999999999E+16"/>
    <n v="713410.75"/>
  </r>
  <r>
    <x v="809"/>
    <s v="MA"/>
    <x v="2"/>
    <n v="5.4177999999999997"/>
    <n v="517396938.19"/>
    <n v="6714182.9699999997"/>
    <n v="769832455"/>
    <n v="138883009.44000003"/>
    <n v="17795127.389999997"/>
    <n v="24824934.090000004"/>
    <n v="18778816"/>
    <n v="17541897"/>
    <n v="36785918"/>
    <n v="117242970"/>
    <n v="145835643"/>
    <n v="12343118"/>
    <n v="144174197"/>
    <n v="3995861"/>
    <n v="30594747"/>
    <n v="163002259"/>
    <n v="91820620"/>
    <n v="3995861"/>
    <n v="30594747"/>
    <n v="163002259"/>
    <n v="91820620"/>
    <n v="6495225"/>
    <n v="0.232322006"/>
    <n v="138.34"/>
    <n v="17344900538"/>
    <n v="14856582072"/>
    <n v="226156409"/>
    <n v="122209490"/>
    <n v="1045"/>
    <n v="1928758471200"/>
    <n v="1.9"/>
    <n v="0.95"/>
    <n v="1289.8699999999999"/>
    <n v="999.66200000000003"/>
    <n v="914.89761904761895"/>
    <n v="1139.26"/>
    <n v="14.3579293084175"/>
    <n v="1.89"/>
    <n v="69.438999999999993"/>
    <n v="-356.67"/>
    <n v="-242.46"/>
    <n v="6292.89"/>
    <n v="29750868"/>
    <n v="71984730.780000001"/>
    <n v="17522707223"/>
    <n v="749391.75"/>
    <n v="27810"/>
    <n v="17900000000000"/>
    <n v="2668696443"/>
    <n v="1713326175"/>
    <n v="924.53186970000002"/>
    <n v="2056779"/>
    <n v="64692"/>
    <n v="10233"/>
    <n v="4104"/>
    <n v="101385"/>
    <n v="0"/>
    <n v="165564"/>
    <n v="32562"/>
    <n v="15633"/>
    <n v="13284"/>
    <n v="1207934046"/>
    <n v="136188"/>
    <n v="0"/>
    <n v="60669"/>
    <n v="1885464"/>
    <n v="944029863"/>
    <n v="6790122"/>
    <n v="0"/>
    <n v="119.07"/>
    <n v="-3902.31"/>
    <n v="91312.38"/>
    <n v="68084.820000000007"/>
    <n v="-3905.55"/>
    <n v="-19322.009999999998"/>
    <n v="817.29"/>
    <n v="28138.59"/>
    <n v="28955.61"/>
    <n v="1.4016"/>
    <n v="3726"/>
    <n v="86255487.090000004"/>
    <n v="9057165694"/>
    <n v="18788464.890000001"/>
    <n v="9162685946"/>
    <n v="0"/>
    <n v="0"/>
    <n v="0"/>
    <s v="67.5"/>
    <s v="0.5940000000000002"/>
    <n v="1.45161287999999E+16"/>
    <n v="6566319000000000"/>
    <n v="5.40595917E+16"/>
    <n v="8257045924709990"/>
    <n v="1.394674047099E+16"/>
    <s v="35323219342.89"/>
    <n v="5758106773221000"/>
    <n v="1.411435523115E+16"/>
    <n v="1.08E+16"/>
    <n v="1.00007999999999E+16"/>
    <n v="53170711.939999998"/>
  </r>
  <r>
    <x v="810"/>
    <s v="MA"/>
    <x v="3"/>
    <n v="5.4177999999999997"/>
    <n v="517396938.19"/>
    <n v="6714182.9699999997"/>
    <n v="769832455"/>
    <n v="138883009.44000003"/>
    <n v="17795127.389999997"/>
    <n v="24824934.090000004"/>
    <n v="18778816"/>
    <n v="17541897"/>
    <n v="36785918"/>
    <n v="117242970"/>
    <n v="145835643"/>
    <n v="12343118"/>
    <n v="144174197"/>
    <n v="3995861"/>
    <n v="30594747"/>
    <n v="163002259"/>
    <n v="91820620"/>
    <n v="3995861"/>
    <n v="30594747"/>
    <n v="163002259"/>
    <n v="91820620"/>
    <n v="6495225"/>
    <n v="0.232322006"/>
    <n v="138.34"/>
    <n v="17344900538"/>
    <n v="14856582072"/>
    <n v="226156409"/>
    <n v="122209490"/>
    <n v="1045"/>
    <n v="1928758471200"/>
    <n v="1.9"/>
    <n v="0.95"/>
    <n v="1289.8699999999999"/>
    <n v="999.66200000000003"/>
    <n v="914.89761904761895"/>
    <n v="1139.26"/>
    <n v="14.3579293084175"/>
    <n v="1.89"/>
    <n v="69.438999999999993"/>
    <n v="-356.67"/>
    <n v="-242.46"/>
    <n v="6292.89"/>
    <n v="29750868"/>
    <n v="71984730.780000001"/>
    <n v="17522707223"/>
    <n v="749391.75"/>
    <n v="27810"/>
    <n v="17900000000000"/>
    <n v="2668696443"/>
    <n v="1713326175"/>
    <n v="924.53186970000002"/>
    <n v="2056779"/>
    <n v="64692"/>
    <n v="10233"/>
    <n v="4104"/>
    <n v="101385"/>
    <n v="0"/>
    <n v="165564"/>
    <n v="32562"/>
    <n v="15633"/>
    <n v="13284"/>
    <n v="1463587110"/>
    <n v="136188"/>
    <n v="0"/>
    <n v="60669"/>
    <n v="1885464"/>
    <n v="944029863"/>
    <n v="6790122"/>
    <n v="0"/>
    <n v="119.07"/>
    <n v="-3902.31"/>
    <n v="91312.38"/>
    <n v="68084.820000000007"/>
    <n v="-3905.55"/>
    <n v="-19322.009999999998"/>
    <n v="817.29"/>
    <n v="28138.59"/>
    <n v="28955.61"/>
    <n v="1.4016"/>
    <n v="3726"/>
    <n v="86255487.090000004"/>
    <n v="9057165694"/>
    <n v="18788464.890000001"/>
    <n v="9162685946"/>
    <n v="0"/>
    <n v="0"/>
    <n v="0"/>
    <s v="67.5"/>
    <s v="0.5940000000000002"/>
    <n v="1.45161287999999E+16"/>
    <n v="6566319000000000"/>
    <n v="5.40595917E+16"/>
    <n v="8257045924709990"/>
    <n v="1.394674047099E+16"/>
    <s v="35323219342.89"/>
    <n v="5758106773221000"/>
    <n v="1.411435523115E+16"/>
    <n v="1.08E+16"/>
    <n v="1.00007999999999E+16"/>
    <n v="59071300.359999999"/>
  </r>
  <r>
    <x v="811"/>
    <s v="MA"/>
    <x v="4"/>
    <n v="5.4177999999999997"/>
    <n v="517396938.19"/>
    <n v="6714182.9699999997"/>
    <n v="769832455"/>
    <n v="138883009.44000003"/>
    <n v="17795127.389999997"/>
    <n v="24824934.090000004"/>
    <n v="18778816"/>
    <n v="17541897"/>
    <n v="36785918"/>
    <n v="117242970"/>
    <n v="145835643"/>
    <n v="12343118"/>
    <n v="144174197"/>
    <n v="3995861"/>
    <n v="30594747"/>
    <n v="163002259"/>
    <n v="91820620"/>
    <n v="3995861"/>
    <n v="30594747"/>
    <n v="163002259"/>
    <n v="91820620"/>
    <n v="6495225"/>
    <n v="0.232322006"/>
    <n v="138.34"/>
    <n v="17344900538"/>
    <n v="14856582072"/>
    <n v="226156409"/>
    <n v="122209490"/>
    <n v="1045"/>
    <n v="1928758471200"/>
    <n v="1.9"/>
    <n v="0.95"/>
    <n v="1289.8699999999999"/>
    <n v="999.66200000000003"/>
    <n v="914.89761904761895"/>
    <n v="1139.26"/>
    <n v="14.3579293084175"/>
    <n v="1.89"/>
    <n v="69.438999999999993"/>
    <n v="-356.67"/>
    <n v="-242.46"/>
    <n v="6292.89"/>
    <n v="29750868"/>
    <n v="71984730.780000001"/>
    <n v="17522707223"/>
    <n v="749391.75"/>
    <n v="27810"/>
    <n v="17900000000000"/>
    <n v="2668696443"/>
    <n v="1713326175"/>
    <n v="924.53186970000002"/>
    <n v="2056779"/>
    <n v="64692"/>
    <n v="10233"/>
    <n v="4104"/>
    <n v="101385"/>
    <n v="0"/>
    <n v="165564"/>
    <n v="32562"/>
    <n v="15633"/>
    <n v="13284"/>
    <n v="7559298"/>
    <n v="136188"/>
    <n v="0"/>
    <n v="60669"/>
    <n v="1885464"/>
    <n v="944029863"/>
    <n v="6790122"/>
    <n v="0"/>
    <n v="119.07"/>
    <n v="-3902.31"/>
    <n v="91312.38"/>
    <n v="68084.820000000007"/>
    <n v="-3905.55"/>
    <n v="-19322.009999999998"/>
    <n v="817.29"/>
    <n v="28138.59"/>
    <n v="28955.61"/>
    <n v="1.4016"/>
    <n v="3726"/>
    <n v="86255487.090000004"/>
    <n v="9057165694"/>
    <n v="18788464.890000001"/>
    <n v="9162685946"/>
    <n v="0"/>
    <n v="0"/>
    <n v="0"/>
    <s v="67.5"/>
    <s v="0.5940000000000002"/>
    <n v="1.45161287999999E+16"/>
    <n v="6566319000000000"/>
    <n v="5.40595917E+16"/>
    <n v="8257045924709990"/>
    <n v="1.394674047099E+16"/>
    <s v="35323219342.89"/>
    <n v="5758106773221000"/>
    <n v="1.411435523115E+16"/>
    <n v="1.08E+16"/>
    <n v="1.00007999999999E+16"/>
    <n v="23496308.280000001"/>
  </r>
  <r>
    <x v="812"/>
    <s v="MA"/>
    <x v="5"/>
    <n v="5.4177999999999997"/>
    <n v="517396938.19"/>
    <n v="6714182.9699999997"/>
    <n v="769832455"/>
    <n v="138883009.44000003"/>
    <n v="17795127.389999997"/>
    <n v="24824934.090000004"/>
    <n v="18778816"/>
    <n v="17541897"/>
    <n v="36785918"/>
    <n v="117242970"/>
    <n v="145835643"/>
    <n v="12343118"/>
    <n v="144174197"/>
    <n v="3995861"/>
    <n v="30594747"/>
    <n v="163002259"/>
    <n v="91820620"/>
    <n v="3995861"/>
    <n v="30594747"/>
    <n v="163002259"/>
    <n v="91820620"/>
    <n v="6495225"/>
    <n v="0.232322006"/>
    <n v="138.34"/>
    <n v="17344900538"/>
    <n v="14856582072"/>
    <n v="226156409"/>
    <n v="122209490"/>
    <n v="1045"/>
    <n v="1928758471200"/>
    <n v="1.9"/>
    <n v="0.95"/>
    <n v="1289.8699999999999"/>
    <n v="999.66200000000003"/>
    <n v="914.89761904761895"/>
    <n v="1139.26"/>
    <n v="14.3579293084175"/>
    <n v="1.89"/>
    <n v="69.438999999999993"/>
    <n v="-356.67"/>
    <n v="-242.46"/>
    <n v="6292.89"/>
    <n v="29750868"/>
    <n v="71984730.780000001"/>
    <n v="17522707223"/>
    <n v="749391.75"/>
    <n v="27810"/>
    <n v="17900000000000"/>
    <n v="2668696443"/>
    <n v="1713326175"/>
    <n v="924.53186970000002"/>
    <n v="2056779"/>
    <n v="64692"/>
    <n v="10233"/>
    <n v="4104"/>
    <n v="101385"/>
    <n v="0"/>
    <n v="165564"/>
    <n v="32562"/>
    <n v="15633"/>
    <n v="13284"/>
    <n v="61264323"/>
    <n v="136188"/>
    <n v="0"/>
    <n v="60669"/>
    <n v="1885464"/>
    <n v="944029863"/>
    <n v="6790122"/>
    <n v="0"/>
    <n v="119.07"/>
    <n v="-3902.31"/>
    <n v="91312.38"/>
    <n v="68084.820000000007"/>
    <n v="-3905.55"/>
    <n v="-19322.009999999998"/>
    <n v="817.29"/>
    <n v="28138.59"/>
    <n v="28955.61"/>
    <n v="1.4016"/>
    <n v="3726"/>
    <n v="86255487.090000004"/>
    <n v="9057165694"/>
    <n v="18788464.890000001"/>
    <n v="9162685946"/>
    <n v="0"/>
    <n v="0"/>
    <n v="0"/>
    <s v="67.5"/>
    <s v="0.5940000000000002"/>
    <n v="1.45161287999999E+16"/>
    <n v="6566319000000000"/>
    <n v="5.40595917E+16"/>
    <n v="8257045924709990"/>
    <n v="1.394674047099E+16"/>
    <s v="35323219342.89"/>
    <n v="5758106773221000"/>
    <n v="1.411435523115E+16"/>
    <n v="1.08E+16"/>
    <n v="1.00007999999999E+16"/>
    <n v="4459330.21"/>
  </r>
  <r>
    <x v="813"/>
    <s v="MA"/>
    <x v="6"/>
    <n v="5.4177999999999997"/>
    <n v="517396938.19"/>
    <n v="6714182.9699999997"/>
    <n v="769832455"/>
    <n v="138883009.44000003"/>
    <n v="17795127.389999997"/>
    <n v="24824934.090000004"/>
    <n v="18778816"/>
    <n v="17541897"/>
    <n v="36785918"/>
    <n v="117242970"/>
    <n v="145835643"/>
    <n v="12343118"/>
    <n v="144174197"/>
    <n v="3995861"/>
    <n v="30594747"/>
    <n v="163002259"/>
    <n v="91820620"/>
    <n v="3995861"/>
    <n v="30594747"/>
    <n v="163002259"/>
    <n v="91820620"/>
    <n v="6495225"/>
    <n v="0.232322006"/>
    <n v="138.34"/>
    <n v="17344900538"/>
    <n v="14856582072"/>
    <n v="226156409"/>
    <n v="122209490"/>
    <n v="1045"/>
    <n v="1928758471200"/>
    <n v="1.9"/>
    <n v="0.95"/>
    <n v="1289.8699999999999"/>
    <n v="999.66200000000003"/>
    <n v="914.89761904761895"/>
    <n v="1139.26"/>
    <n v="14.3579293084175"/>
    <n v="1.89"/>
    <n v="69.438999999999993"/>
    <n v="-356.67"/>
    <n v="-242.46"/>
    <n v="6292.89"/>
    <n v="29750868"/>
    <n v="71984730.780000001"/>
    <n v="17522707223"/>
    <n v="749391.75"/>
    <n v="27810"/>
    <n v="17900000000000"/>
    <n v="2668696443"/>
    <n v="1713326175"/>
    <n v="924.53186970000002"/>
    <n v="2056779"/>
    <n v="64692"/>
    <n v="10233"/>
    <n v="4104"/>
    <n v="101385"/>
    <n v="0"/>
    <n v="165564"/>
    <n v="32562"/>
    <n v="15633"/>
    <n v="13284"/>
    <n v="104189436"/>
    <n v="136188"/>
    <n v="0"/>
    <n v="60669"/>
    <n v="1885464"/>
    <n v="944029863"/>
    <n v="6790122"/>
    <n v="0"/>
    <n v="119.07"/>
    <n v="-3902.31"/>
    <n v="91312.38"/>
    <n v="68084.820000000007"/>
    <n v="-3905.55"/>
    <n v="-19322.009999999998"/>
    <n v="817.29"/>
    <n v="28138.59"/>
    <n v="28955.61"/>
    <n v="1.4016"/>
    <n v="3726"/>
    <n v="86255487.090000004"/>
    <n v="9057165694"/>
    <n v="18788464.890000001"/>
    <n v="9162685946"/>
    <n v="0"/>
    <n v="0"/>
    <n v="0"/>
    <s v="67.5"/>
    <s v="0.5940000000000002"/>
    <n v="1.45161287999999E+16"/>
    <n v="6566319000000000"/>
    <n v="5.40595917E+16"/>
    <n v="8257045924709990"/>
    <n v="1.394674047099E+16"/>
    <s v="35323219342.89"/>
    <n v="5758106773221000"/>
    <n v="1.411435523115E+16"/>
    <n v="1.08E+16"/>
    <n v="1.00007999999999E+16"/>
    <n v="7466669.8899999997"/>
  </r>
  <r>
    <x v="814"/>
    <s v="MA"/>
    <x v="0"/>
    <n v="5.1456"/>
    <n v="544437578.44000006"/>
    <n v="6378892.5599999996"/>
    <n v="791157077"/>
    <n v="130563408.11"/>
    <n v="16407185.569999997"/>
    <n v="26022080.389999997"/>
    <n v="19522583"/>
    <n v="18588913"/>
    <n v="38470716"/>
    <n v="130714676"/>
    <n v="144695951"/>
    <n v="9789284"/>
    <n v="142619326"/>
    <n v="2863821"/>
    <n v="32443509"/>
    <n v="180135570"/>
    <n v="84558230"/>
    <n v="2863821"/>
    <n v="32443509"/>
    <n v="180135570"/>
    <n v="84558230"/>
    <n v="6277081"/>
    <n v="0.3050072948"/>
    <n v="139.55000000000001"/>
    <n v="18451708927"/>
    <n v="15748589294"/>
    <n v="299145103"/>
    <n v="181836747"/>
    <n v="1045"/>
    <n v="1829878272000"/>
    <n v="1.9"/>
    <n v="1.46"/>
    <n v="1314.5477777777701"/>
    <n v="1021.865"/>
    <n v="934.35333333333301"/>
    <n v="1160.2488000000001"/>
    <n v="14.179875439062499"/>
    <n v="2.35"/>
    <n v="26.8095"/>
    <n v="-368.01"/>
    <n v="-254.88"/>
    <n v="6930.63"/>
    <n v="29750868"/>
    <n v="63479593.619999997"/>
    <n v="33425468937"/>
    <n v="708938.19"/>
    <n v="32265"/>
    <n v="18400000000000"/>
    <n v="4802147451"/>
    <n v="3089458179"/>
    <n v="924.53186970000002"/>
    <n v="2586276"/>
    <n v="179739"/>
    <n v="26001"/>
    <n v="207576"/>
    <n v="138510"/>
    <n v="7668"/>
    <n v="316764"/>
    <n v="69768"/>
    <n v="17199"/>
    <n v="310689"/>
    <n v="427788"/>
    <n v="40284"/>
    <n v="1755"/>
    <n v="87615"/>
    <n v="2397573"/>
    <n v="1678944024"/>
    <n v="27321570"/>
    <n v="0"/>
    <n v="120.96"/>
    <n v="-3902.31"/>
    <n v="91312.38"/>
    <n v="68084.820000000007"/>
    <n v="-3905.55"/>
    <n v="-19322.009999999998"/>
    <n v="817.29"/>
    <n v="28138.59"/>
    <n v="28955.61"/>
    <n v="1.4016"/>
    <n v="36261"/>
    <n v="77485172.129999995"/>
    <n v="9438355337"/>
    <n v="14314380.75"/>
    <n v="9530226574"/>
    <n v="0"/>
    <n v="0"/>
    <n v="0"/>
    <s v="67.5"/>
    <s v="0.5940000000000002"/>
    <n v="1.45161287999999E+16"/>
    <s v="67436.28"/>
    <n v="5551936479000000"/>
    <n v="8480011256190000"/>
    <n v="1.432334484477E+16"/>
    <n v="3627705360491990"/>
    <n v="5.913593153766E+16"/>
    <n v="1.44954857129399E+16"/>
    <n v="1.08E+16"/>
    <n v="1.00007999999999E+16"/>
    <n v="15754.18"/>
  </r>
  <r>
    <x v="815"/>
    <s v="MA"/>
    <x v="1"/>
    <n v="5.1456"/>
    <n v="544437578.44000006"/>
    <n v="6378892.5599999996"/>
    <n v="791157077"/>
    <n v="130563408.11"/>
    <n v="16407185.569999997"/>
    <n v="26022080.389999997"/>
    <n v="19522583"/>
    <n v="18588913"/>
    <n v="38470716"/>
    <n v="130714676"/>
    <n v="144695951"/>
    <n v="9789284"/>
    <n v="142619326"/>
    <n v="2863821"/>
    <n v="32443509"/>
    <n v="180135570"/>
    <n v="84558230"/>
    <n v="2863821"/>
    <n v="32443509"/>
    <n v="180135570"/>
    <n v="84558230"/>
    <n v="6277081"/>
    <n v="0.3050072948"/>
    <n v="139.55000000000001"/>
    <n v="18451708927"/>
    <n v="15748589294"/>
    <n v="299145103"/>
    <n v="181836747"/>
    <n v="1045"/>
    <n v="1829878272000"/>
    <n v="1.9"/>
    <n v="1.46"/>
    <n v="1314.5477777777701"/>
    <n v="1021.865"/>
    <n v="934.35333333333301"/>
    <n v="1160.2488000000001"/>
    <n v="14.179875439062499"/>
    <n v="2.35"/>
    <n v="26.8095"/>
    <n v="-368.01"/>
    <n v="-254.88"/>
    <n v="6930.63"/>
    <n v="29750868"/>
    <n v="63479593.619999997"/>
    <n v="33425468937"/>
    <n v="708938.19"/>
    <n v="32265"/>
    <n v="18400000000000"/>
    <n v="4802147451"/>
    <n v="3089458179"/>
    <n v="924.53186970000002"/>
    <n v="2586276"/>
    <n v="179739"/>
    <n v="26001"/>
    <n v="207576"/>
    <n v="138510"/>
    <n v="7668"/>
    <n v="316764"/>
    <n v="69768"/>
    <n v="17199"/>
    <n v="310689"/>
    <n v="23197320"/>
    <n v="40284"/>
    <n v="1755"/>
    <n v="87615"/>
    <n v="2397573"/>
    <n v="1678944024"/>
    <n v="27321570"/>
    <n v="0"/>
    <n v="120.96"/>
    <n v="-3902.31"/>
    <n v="91312.38"/>
    <n v="68084.820000000007"/>
    <n v="-3905.55"/>
    <n v="-19322.009999999998"/>
    <n v="817.29"/>
    <n v="28138.59"/>
    <n v="28955.61"/>
    <n v="1.4016"/>
    <n v="36261"/>
    <n v="77485172.129999995"/>
    <n v="9438355337"/>
    <n v="14314380.75"/>
    <n v="9530226574"/>
    <n v="0"/>
    <n v="0"/>
    <n v="0"/>
    <s v="67.5"/>
    <s v="0.5940000000000002"/>
    <n v="1.45161287999999E+16"/>
    <s v="67436.28"/>
    <n v="5551936479000000"/>
    <n v="8480011256190000"/>
    <n v="1.432334484477E+16"/>
    <n v="3627705360491990"/>
    <n v="5.913593153766E+16"/>
    <n v="1.44954857129399E+16"/>
    <n v="1.08E+16"/>
    <n v="1.00007999999999E+16"/>
    <n v="753329.44"/>
  </r>
  <r>
    <x v="816"/>
    <s v="MA"/>
    <x v="2"/>
    <n v="5.1456"/>
    <n v="544437578.44000006"/>
    <n v="6378892.5599999996"/>
    <n v="791157077"/>
    <n v="130563408.11"/>
    <n v="16407185.569999997"/>
    <n v="26022080.389999997"/>
    <n v="19522583"/>
    <n v="18588913"/>
    <n v="38470716"/>
    <n v="130714676"/>
    <n v="144695951"/>
    <n v="9789284"/>
    <n v="142619326"/>
    <n v="2863821"/>
    <n v="32443509"/>
    <n v="180135570"/>
    <n v="84558230"/>
    <n v="2863821"/>
    <n v="32443509"/>
    <n v="180135570"/>
    <n v="84558230"/>
    <n v="6277081"/>
    <n v="0.3050072948"/>
    <n v="139.55000000000001"/>
    <n v="18451708927"/>
    <n v="15748589294"/>
    <n v="299145103"/>
    <n v="181836747"/>
    <n v="1045"/>
    <n v="1829878272000"/>
    <n v="1.9"/>
    <n v="1.46"/>
    <n v="1314.5477777777701"/>
    <n v="1021.865"/>
    <n v="934.35333333333301"/>
    <n v="1160.2488000000001"/>
    <n v="14.179875439062499"/>
    <n v="2.35"/>
    <n v="26.8095"/>
    <n v="-368.01"/>
    <n v="-254.88"/>
    <n v="6930.63"/>
    <n v="29750868"/>
    <n v="63479593.619999997"/>
    <n v="33425468937"/>
    <n v="708938.19"/>
    <n v="32265"/>
    <n v="18400000000000"/>
    <n v="4802147451"/>
    <n v="3089458179"/>
    <n v="924.53186970000002"/>
    <n v="2586276"/>
    <n v="179739"/>
    <n v="26001"/>
    <n v="207576"/>
    <n v="138510"/>
    <n v="7668"/>
    <n v="316764"/>
    <n v="69768"/>
    <n v="17199"/>
    <n v="310689"/>
    <n v="1443537990"/>
    <n v="40284"/>
    <n v="1755"/>
    <n v="87615"/>
    <n v="2397573"/>
    <n v="1678944024"/>
    <n v="27321570"/>
    <n v="0"/>
    <n v="120.96"/>
    <n v="-3902.31"/>
    <n v="91312.38"/>
    <n v="68084.820000000007"/>
    <n v="-3905.55"/>
    <n v="-19322.009999999998"/>
    <n v="817.29"/>
    <n v="28138.59"/>
    <n v="28955.61"/>
    <n v="1.4016"/>
    <n v="36261"/>
    <n v="77485172.129999995"/>
    <n v="9438355337"/>
    <n v="14314380.75"/>
    <n v="9530226574"/>
    <n v="0"/>
    <n v="0"/>
    <n v="0"/>
    <s v="67.5"/>
    <s v="0.5940000000000002"/>
    <n v="1.45161287999999E+16"/>
    <s v="67436.28"/>
    <n v="5551936479000000"/>
    <n v="8480011256190000"/>
    <n v="1.432334484477E+16"/>
    <n v="3627705360491990"/>
    <n v="5.913593153766E+16"/>
    <n v="1.44954857129399E+16"/>
    <n v="1.08E+16"/>
    <n v="1.00007999999999E+16"/>
    <n v="55727896.209999993"/>
  </r>
  <r>
    <x v="817"/>
    <s v="MA"/>
    <x v="3"/>
    <n v="5.1456"/>
    <n v="544437578.44000006"/>
    <n v="6378892.5599999996"/>
    <n v="791157077"/>
    <n v="130563408.11"/>
    <n v="16407185.569999997"/>
    <n v="26022080.389999997"/>
    <n v="19522583"/>
    <n v="18588913"/>
    <n v="38470716"/>
    <n v="130714676"/>
    <n v="144695951"/>
    <n v="9789284"/>
    <n v="142619326"/>
    <n v="2863821"/>
    <n v="32443509"/>
    <n v="180135570"/>
    <n v="84558230"/>
    <n v="2863821"/>
    <n v="32443509"/>
    <n v="180135570"/>
    <n v="84558230"/>
    <n v="6277081"/>
    <n v="0.3050072948"/>
    <n v="139.55000000000001"/>
    <n v="18451708927"/>
    <n v="15748589294"/>
    <n v="299145103"/>
    <n v="181836747"/>
    <n v="1045"/>
    <n v="1829878272000"/>
    <n v="1.9"/>
    <n v="1.46"/>
    <n v="1314.5477777777701"/>
    <n v="1021.865"/>
    <n v="934.35333333333301"/>
    <n v="1160.2488000000001"/>
    <n v="14.179875439062499"/>
    <n v="2.35"/>
    <n v="26.8095"/>
    <n v="-368.01"/>
    <n v="-254.88"/>
    <n v="6930.63"/>
    <n v="29750868"/>
    <n v="63479593.619999997"/>
    <n v="33425468937"/>
    <n v="708938.19"/>
    <n v="32265"/>
    <n v="18400000000000"/>
    <n v="4802147451"/>
    <n v="3089458179"/>
    <n v="924.53186970000002"/>
    <n v="2586276"/>
    <n v="179739"/>
    <n v="26001"/>
    <n v="207576"/>
    <n v="138510"/>
    <n v="7668"/>
    <n v="316764"/>
    <n v="69768"/>
    <n v="17199"/>
    <n v="310689"/>
    <n v="1631875248"/>
    <n v="40284"/>
    <n v="1755"/>
    <n v="87615"/>
    <n v="2397573"/>
    <n v="1678944024"/>
    <n v="27321570"/>
    <n v="0"/>
    <n v="120.96"/>
    <n v="-3902.31"/>
    <n v="91312.38"/>
    <n v="68084.820000000007"/>
    <n v="-3905.55"/>
    <n v="-19322.009999999998"/>
    <n v="817.29"/>
    <n v="28138.59"/>
    <n v="28955.61"/>
    <n v="1.4016"/>
    <n v="36261"/>
    <n v="77485172.129999995"/>
    <n v="9438355337"/>
    <n v="14314380.75"/>
    <n v="9530226574"/>
    <n v="0"/>
    <n v="0"/>
    <n v="0"/>
    <s v="67.5"/>
    <s v="0.5940000000000002"/>
    <n v="1.45161287999999E+16"/>
    <s v="67436.28"/>
    <n v="5551936479000000"/>
    <n v="8480011256190000"/>
    <n v="1.432334484477E+16"/>
    <n v="3627705360491990"/>
    <n v="5.913593153766E+16"/>
    <n v="1.44954857129399E+16"/>
    <n v="1.08E+16"/>
    <n v="1.00007999999999E+16"/>
    <n v="62091899.380000003"/>
  </r>
  <r>
    <x v="818"/>
    <s v="MA"/>
    <x v="4"/>
    <n v="5.1456"/>
    <n v="544437578.44000006"/>
    <n v="6378892.5599999996"/>
    <n v="791157077"/>
    <n v="130563408.11"/>
    <n v="16407185.569999997"/>
    <n v="26022080.389999997"/>
    <n v="19522583"/>
    <n v="18588913"/>
    <n v="38470716"/>
    <n v="130714676"/>
    <n v="144695951"/>
    <n v="9789284"/>
    <n v="142619326"/>
    <n v="2863821"/>
    <n v="32443509"/>
    <n v="180135570"/>
    <n v="84558230"/>
    <n v="2863821"/>
    <n v="32443509"/>
    <n v="180135570"/>
    <n v="84558230"/>
    <n v="6277081"/>
    <n v="0.3050072948"/>
    <n v="139.55000000000001"/>
    <n v="18451708927"/>
    <n v="15748589294"/>
    <n v="299145103"/>
    <n v="181836747"/>
    <n v="1045"/>
    <n v="1829878272000"/>
    <n v="1.9"/>
    <n v="1.46"/>
    <n v="1314.5477777777701"/>
    <n v="1021.865"/>
    <n v="934.35333333333301"/>
    <n v="1160.2488000000001"/>
    <n v="14.179875439062499"/>
    <n v="2.35"/>
    <n v="26.8095"/>
    <n v="-368.01"/>
    <n v="-254.88"/>
    <n v="6930.63"/>
    <n v="29750868"/>
    <n v="63479593.619999997"/>
    <n v="33425468937"/>
    <n v="708938.19"/>
    <n v="32265"/>
    <n v="18400000000000"/>
    <n v="4802147451"/>
    <n v="3089458179"/>
    <n v="924.53186970000002"/>
    <n v="2586276"/>
    <n v="179739"/>
    <n v="26001"/>
    <n v="207576"/>
    <n v="138510"/>
    <n v="7668"/>
    <n v="316764"/>
    <n v="69768"/>
    <n v="17199"/>
    <n v="310689"/>
    <n v="25414506"/>
    <n v="40284"/>
    <n v="1755"/>
    <n v="87615"/>
    <n v="2397573"/>
    <n v="1678944024"/>
    <n v="27321570"/>
    <n v="0"/>
    <n v="120.96"/>
    <n v="-3902.31"/>
    <n v="91312.38"/>
    <n v="68084.820000000007"/>
    <n v="-3905.55"/>
    <n v="-19322.009999999998"/>
    <n v="817.29"/>
    <n v="28138.59"/>
    <n v="28955.61"/>
    <n v="1.4016"/>
    <n v="36261"/>
    <n v="77485172.129999995"/>
    <n v="9438355337"/>
    <n v="14314380.75"/>
    <n v="9530226574"/>
    <n v="0"/>
    <n v="0"/>
    <n v="0"/>
    <s v="67.5"/>
    <s v="0.5940000000000002"/>
    <n v="1.45161287999999E+16"/>
    <s v="67436.28"/>
    <n v="5551936479000000"/>
    <n v="8480011256190000"/>
    <n v="1.432334484477E+16"/>
    <n v="3627705360491990"/>
    <n v="5.913593153766E+16"/>
    <n v="1.44954857129399E+16"/>
    <n v="1.08E+16"/>
    <n v="1.00007999999999E+16"/>
    <n v="17499710.34"/>
  </r>
  <r>
    <x v="819"/>
    <s v="MA"/>
    <x v="5"/>
    <n v="5.1456"/>
    <n v="544437578.44000006"/>
    <n v="6378892.5599999996"/>
    <n v="791157077"/>
    <n v="130563408.11"/>
    <n v="16407185.569999997"/>
    <n v="26022080.389999997"/>
    <n v="19522583"/>
    <n v="18588913"/>
    <n v="38470716"/>
    <n v="130714676"/>
    <n v="144695951"/>
    <n v="9789284"/>
    <n v="142619326"/>
    <n v="2863821"/>
    <n v="32443509"/>
    <n v="180135570"/>
    <n v="84558230"/>
    <n v="2863821"/>
    <n v="32443509"/>
    <n v="180135570"/>
    <n v="84558230"/>
    <n v="6277081"/>
    <n v="0.3050072948"/>
    <n v="139.55000000000001"/>
    <n v="18451708927"/>
    <n v="15748589294"/>
    <n v="299145103"/>
    <n v="181836747"/>
    <n v="1045"/>
    <n v="1829878272000"/>
    <n v="1.9"/>
    <n v="1.46"/>
    <n v="1314.5477777777701"/>
    <n v="1021.865"/>
    <n v="934.35333333333301"/>
    <n v="1160.2488000000001"/>
    <n v="14.179875439062499"/>
    <n v="2.35"/>
    <n v="26.8095"/>
    <n v="-368.01"/>
    <n v="-254.88"/>
    <n v="6930.63"/>
    <n v="29750868"/>
    <n v="63479593.619999997"/>
    <n v="33425468937"/>
    <n v="708938.19"/>
    <n v="32265"/>
    <n v="18400000000000"/>
    <n v="4802147451"/>
    <n v="3089458179"/>
    <n v="924.53186970000002"/>
    <n v="2586276"/>
    <n v="179739"/>
    <n v="26001"/>
    <n v="207576"/>
    <n v="138510"/>
    <n v="7668"/>
    <n v="316764"/>
    <n v="69768"/>
    <n v="17199"/>
    <n v="310689"/>
    <n v="72904293"/>
    <n v="40284"/>
    <n v="1755"/>
    <n v="87615"/>
    <n v="2397573"/>
    <n v="1678944024"/>
    <n v="27321570"/>
    <n v="0"/>
    <n v="120.96"/>
    <n v="-3902.31"/>
    <n v="91312.38"/>
    <n v="68084.820000000007"/>
    <n v="-3905.55"/>
    <n v="-19322.009999999998"/>
    <n v="817.29"/>
    <n v="28138.59"/>
    <n v="28955.61"/>
    <n v="1.4016"/>
    <n v="36261"/>
    <n v="77485172.129999995"/>
    <n v="9438355337"/>
    <n v="14314380.75"/>
    <n v="9530226574"/>
    <n v="0"/>
    <n v="0"/>
    <n v="0"/>
    <s v="67.5"/>
    <s v="0.5940000000000002"/>
    <n v="1.45161287999999E+16"/>
    <s v="67436.28"/>
    <n v="5551936479000000"/>
    <n v="8480011256190000"/>
    <n v="1.432334484477E+16"/>
    <n v="3627705360491990"/>
    <n v="5.913593153766E+16"/>
    <n v="1.44954857129399E+16"/>
    <n v="1.08E+16"/>
    <n v="1.00007999999999E+16"/>
    <n v="3710549.21"/>
  </r>
  <r>
    <x v="820"/>
    <s v="MA"/>
    <x v="6"/>
    <n v="5.1456"/>
    <n v="544437578.44000006"/>
    <n v="6378892.5599999996"/>
    <n v="791157077"/>
    <n v="130563408.11"/>
    <n v="16407185.569999997"/>
    <n v="26022080.389999997"/>
    <n v="19522583"/>
    <n v="18588913"/>
    <n v="38470716"/>
    <n v="130714676"/>
    <n v="144695951"/>
    <n v="9789284"/>
    <n v="142619326"/>
    <n v="2863821"/>
    <n v="32443509"/>
    <n v="180135570"/>
    <n v="84558230"/>
    <n v="2863821"/>
    <n v="32443509"/>
    <n v="180135570"/>
    <n v="84558230"/>
    <n v="6277081"/>
    <n v="0.3050072948"/>
    <n v="139.55000000000001"/>
    <n v="18451708927"/>
    <n v="15748589294"/>
    <n v="299145103"/>
    <n v="181836747"/>
    <n v="1045"/>
    <n v="1829878272000"/>
    <n v="1.9"/>
    <n v="1.46"/>
    <n v="1314.5477777777701"/>
    <n v="1021.865"/>
    <n v="934.35333333333301"/>
    <n v="1160.2488000000001"/>
    <n v="14.179875439062499"/>
    <n v="2.35"/>
    <n v="26.8095"/>
    <n v="-368.01"/>
    <n v="-254.88"/>
    <n v="6930.63"/>
    <n v="29750868"/>
    <n v="63479593.619999997"/>
    <n v="33425468937"/>
    <n v="708938.19"/>
    <n v="32265"/>
    <n v="18400000000000"/>
    <n v="4802147451"/>
    <n v="3089458179"/>
    <n v="924.53186970000002"/>
    <n v="2586276"/>
    <n v="179739"/>
    <n v="26001"/>
    <n v="207576"/>
    <n v="138510"/>
    <n v="7668"/>
    <n v="316764"/>
    <n v="69768"/>
    <n v="17199"/>
    <n v="310689"/>
    <n v="79960392"/>
    <n v="40284"/>
    <n v="1755"/>
    <n v="87615"/>
    <n v="2397573"/>
    <n v="1678944024"/>
    <n v="27321570"/>
    <n v="0"/>
    <n v="120.96"/>
    <n v="-3902.31"/>
    <n v="91312.38"/>
    <n v="68084.820000000007"/>
    <n v="-3905.55"/>
    <n v="-19322.009999999998"/>
    <n v="817.29"/>
    <n v="28138.59"/>
    <n v="28955.61"/>
    <n v="1.4016"/>
    <n v="36261"/>
    <n v="77485172.129999995"/>
    <n v="9438355337"/>
    <n v="14314380.75"/>
    <n v="9530226574"/>
    <n v="0"/>
    <n v="0"/>
    <n v="0"/>
    <s v="67.5"/>
    <s v="0.5940000000000002"/>
    <n v="1.45161287999999E+16"/>
    <s v="67436.28"/>
    <n v="5551936479000000"/>
    <n v="8480011256190000"/>
    <n v="1.432334484477E+16"/>
    <n v="3627705360491990"/>
    <n v="5.913593153766E+16"/>
    <n v="1.44954857129399E+16"/>
    <n v="1.08E+16"/>
    <n v="1.00007999999999E+16"/>
    <n v="14908822.189999999"/>
  </r>
  <r>
    <x v="821"/>
    <s v="MA"/>
    <x v="0"/>
    <n v="5.3562000000000003"/>
    <n v="701660118.67999995"/>
    <n v="6000866.1600000001"/>
    <n v="953962929"/>
    <n v="133785359.5"/>
    <n v="12309139.66"/>
    <n v="28869196.66"/>
    <n v="36365192"/>
    <n v="21654809"/>
    <n v="84454207"/>
    <n v="147589834"/>
    <n v="141370176"/>
    <n v="11443611"/>
    <n v="142785788"/>
    <n v="3682071"/>
    <n v="28726547"/>
    <n v="280031291"/>
    <n v="86753904"/>
    <n v="3682071"/>
    <n v="28726547"/>
    <n v="280031291"/>
    <n v="86753904"/>
    <n v="5470691"/>
    <n v="0.85405814840000005"/>
    <n v="131.88"/>
    <n v="14947626003"/>
    <n v="15167392393"/>
    <n v="219556656"/>
    <n v="200805286"/>
    <n v="1100"/>
    <n v="1903679179200"/>
    <n v="1.9"/>
    <n v="0.27"/>
    <n v="1341.27666666666"/>
    <n v="1046.761"/>
    <n v="959.58285714285705"/>
    <n v="1190.4636"/>
    <n v="14.460856431079399"/>
    <n v="1.25"/>
    <n v="11.81"/>
    <n v="-366.66"/>
    <n v="-252.72"/>
    <n v="7752.51"/>
    <n v="29942325"/>
    <n v="51859813.140000001"/>
    <n v="17188574053"/>
    <n v="639393.48"/>
    <n v="16443"/>
    <n v="17500000000000"/>
    <n v="3787417197"/>
    <n v="2542561272"/>
    <n v="887.39490330000001"/>
    <n v="2165616"/>
    <n v="129600"/>
    <n v="31752"/>
    <n v="3078"/>
    <n v="105030"/>
    <n v="0"/>
    <n v="185625"/>
    <n v="20844"/>
    <n v="4185"/>
    <n v="17388"/>
    <n v="303568.65999999997"/>
    <n v="54216"/>
    <n v="0"/>
    <n v="125523"/>
    <n v="1781136"/>
    <n v="1238205987"/>
    <n v="1998864"/>
    <n v="0"/>
    <n v="124.74"/>
    <n v="-3902.31"/>
    <n v="91312.38"/>
    <n v="68084.820000000007"/>
    <n v="-3905.55"/>
    <n v="-19322.009999999998"/>
    <n v="817.29"/>
    <n v="28138.59"/>
    <n v="28955.61"/>
    <n v="2.1044"/>
    <n v="27081"/>
    <n v="69736295.790000007"/>
    <n v="13533670325"/>
    <n v="37748741.039999999"/>
    <n v="13641155361"/>
    <n v="0"/>
    <n v="0"/>
    <n v="0"/>
    <s v="67.5"/>
    <s v="0.5940000000000002"/>
    <n v="1.44292427999999E+16"/>
    <s v="84307.5"/>
    <n v="5601168818999990"/>
    <n v="9799793559809990"/>
    <n v="2.04873212995199E+16"/>
    <n v="4.4327736896399904E+16"/>
    <n v="7467086344419000"/>
    <n v="1761770541734990"/>
    <n v="1.08E+16"/>
    <n v="1.00007999999999E+16"/>
    <n v="14208.74"/>
  </r>
  <r>
    <x v="822"/>
    <s v="MA"/>
    <x v="1"/>
    <n v="5.3562000000000003"/>
    <n v="701660118.67999995"/>
    <n v="6000866.1600000001"/>
    <n v="953962929"/>
    <n v="133785359.5"/>
    <n v="12309139.66"/>
    <n v="28869196.66"/>
    <n v="36365192"/>
    <n v="21654809"/>
    <n v="84454207"/>
    <n v="147589834"/>
    <n v="141370176"/>
    <n v="11443611"/>
    <n v="142785788"/>
    <n v="3682071"/>
    <n v="28726547"/>
    <n v="280031291"/>
    <n v="86753904"/>
    <n v="3682071"/>
    <n v="28726547"/>
    <n v="280031291"/>
    <n v="86753904"/>
    <n v="5470691"/>
    <n v="0.85405814840000005"/>
    <n v="131.88"/>
    <n v="14947626003"/>
    <n v="15167392393"/>
    <n v="219556656"/>
    <n v="200805286"/>
    <n v="1100"/>
    <n v="1903679179200"/>
    <n v="1.9"/>
    <n v="0.27"/>
    <n v="1341.27666666666"/>
    <n v="1046.761"/>
    <n v="959.58285714285705"/>
    <n v="1190.4636"/>
    <n v="14.460856431079399"/>
    <n v="1.25"/>
    <n v="11.81"/>
    <n v="-366.66"/>
    <n v="-252.72"/>
    <n v="7752.51"/>
    <n v="29942325"/>
    <n v="51859813.140000001"/>
    <n v="17188574053"/>
    <n v="639393.48"/>
    <n v="16443"/>
    <n v="17500000000000"/>
    <n v="3787417197"/>
    <n v="2542561272"/>
    <n v="887.39490330000001"/>
    <n v="2165616"/>
    <n v="129600"/>
    <n v="31752"/>
    <n v="3078"/>
    <n v="105030"/>
    <n v="0"/>
    <n v="185625"/>
    <n v="20844"/>
    <n v="4185"/>
    <n v="17388"/>
    <n v="15351440.119999999"/>
    <n v="54216"/>
    <n v="0"/>
    <n v="125523"/>
    <n v="1781136"/>
    <n v="1238205987"/>
    <n v="1998864"/>
    <n v="0"/>
    <n v="124.74"/>
    <n v="-3902.31"/>
    <n v="91312.38"/>
    <n v="68084.820000000007"/>
    <n v="-3905.55"/>
    <n v="-19322.009999999998"/>
    <n v="817.29"/>
    <n v="28138.59"/>
    <n v="28955.61"/>
    <n v="2.1044"/>
    <n v="27081"/>
    <n v="69736295.790000007"/>
    <n v="13533670325"/>
    <n v="37748741.039999999"/>
    <n v="13641155361"/>
    <n v="0"/>
    <n v="0"/>
    <n v="0"/>
    <s v="67.5"/>
    <s v="0.5940000000000002"/>
    <n v="1.44292427999999E+16"/>
    <s v="84307.5"/>
    <n v="5601168818999990"/>
    <n v="9799793559809990"/>
    <n v="2.04873212995199E+16"/>
    <n v="4.4327736896399904E+16"/>
    <n v="7467086344419000"/>
    <n v="1761770541734990"/>
    <n v="1.08E+16"/>
    <n v="1.00007999999999E+16"/>
    <n v="719937.71"/>
  </r>
  <r>
    <x v="823"/>
    <s v="MA"/>
    <x v="2"/>
    <n v="5.3562000000000003"/>
    <n v="701660118.67999995"/>
    <n v="6000866.1600000001"/>
    <n v="953962929"/>
    <n v="133785359.5"/>
    <n v="12309139.66"/>
    <n v="28869196.66"/>
    <n v="36365192"/>
    <n v="21654809"/>
    <n v="84454207"/>
    <n v="147589834"/>
    <n v="141370176"/>
    <n v="11443611"/>
    <n v="142785788"/>
    <n v="3682071"/>
    <n v="28726547"/>
    <n v="280031291"/>
    <n v="86753904"/>
    <n v="3682071"/>
    <n v="28726547"/>
    <n v="280031291"/>
    <n v="86753904"/>
    <n v="5470691"/>
    <n v="0.85405814840000005"/>
    <n v="131.88"/>
    <n v="14947626003"/>
    <n v="15167392393"/>
    <n v="219556656"/>
    <n v="200805286"/>
    <n v="1100"/>
    <n v="1903679179200"/>
    <n v="1.9"/>
    <n v="0.27"/>
    <n v="1341.27666666666"/>
    <n v="1046.761"/>
    <n v="959.58285714285705"/>
    <n v="1190.4636"/>
    <n v="14.460856431079399"/>
    <n v="1.25"/>
    <n v="11.81"/>
    <n v="-366.66"/>
    <n v="-252.72"/>
    <n v="7752.51"/>
    <n v="29942325"/>
    <n v="51859813.140000001"/>
    <n v="17188574053"/>
    <n v="639393.48"/>
    <n v="16443"/>
    <n v="17500000000000"/>
    <n v="3787417197"/>
    <n v="2542561272"/>
    <n v="887.39490330000001"/>
    <n v="2165616"/>
    <n v="129600"/>
    <n v="31752"/>
    <n v="3078"/>
    <n v="105030"/>
    <n v="0"/>
    <n v="185625"/>
    <n v="20844"/>
    <n v="4185"/>
    <n v="17388"/>
    <n v="913040838.70000005"/>
    <n v="54216"/>
    <n v="0"/>
    <n v="125523"/>
    <n v="1781136"/>
    <n v="1238205987"/>
    <n v="1998864"/>
    <n v="0"/>
    <n v="124.74"/>
    <n v="-3902.31"/>
    <n v="91312.38"/>
    <n v="68084.820000000007"/>
    <n v="-3905.55"/>
    <n v="-19322.009999999998"/>
    <n v="817.29"/>
    <n v="28138.59"/>
    <n v="28955.61"/>
    <n v="2.1044"/>
    <n v="27081"/>
    <n v="69736295.790000007"/>
    <n v="13533670325"/>
    <n v="37748741.039999999"/>
    <n v="13641155361"/>
    <n v="0"/>
    <n v="0"/>
    <n v="0"/>
    <s v="67.5"/>
    <s v="0.5940000000000002"/>
    <n v="1.44292427999999E+16"/>
    <s v="84307.5"/>
    <n v="5601168818999990"/>
    <n v="9799793559809990"/>
    <n v="2.04873212995199E+16"/>
    <n v="4.4327736896399904E+16"/>
    <n v="7467086344419000"/>
    <n v="1761770541734990"/>
    <n v="1.08E+16"/>
    <n v="1.00007999999999E+16"/>
    <n v="56972497.090000004"/>
  </r>
  <r>
    <x v="824"/>
    <s v="MA"/>
    <x v="3"/>
    <n v="5.3562000000000003"/>
    <n v="701660118.67999995"/>
    <n v="6000866.1600000001"/>
    <n v="953962929"/>
    <n v="133785359.5"/>
    <n v="12309139.66"/>
    <n v="28869196.66"/>
    <n v="36365192"/>
    <n v="21654809"/>
    <n v="84454207"/>
    <n v="147589834"/>
    <n v="141370176"/>
    <n v="11443611"/>
    <n v="142785788"/>
    <n v="3682071"/>
    <n v="28726547"/>
    <n v="280031291"/>
    <n v="86753904"/>
    <n v="3682071"/>
    <n v="28726547"/>
    <n v="280031291"/>
    <n v="86753904"/>
    <n v="5470691"/>
    <n v="0.85405814840000005"/>
    <n v="131.88"/>
    <n v="14947626003"/>
    <n v="15167392393"/>
    <n v="219556656"/>
    <n v="200805286"/>
    <n v="1100"/>
    <n v="1903679179200"/>
    <n v="1.9"/>
    <n v="0.27"/>
    <n v="1341.27666666666"/>
    <n v="1046.761"/>
    <n v="959.58285714285705"/>
    <n v="1190.4636"/>
    <n v="14.460856431079399"/>
    <n v="1.25"/>
    <n v="11.81"/>
    <n v="-366.66"/>
    <n v="-252.72"/>
    <n v="7752.51"/>
    <n v="29942325"/>
    <n v="51859813.140000001"/>
    <n v="17188574053"/>
    <n v="639393.48"/>
    <n v="16443"/>
    <n v="17500000000000"/>
    <n v="3787417197"/>
    <n v="2542561272"/>
    <n v="887.39490330000001"/>
    <n v="2165616"/>
    <n v="129600"/>
    <n v="31752"/>
    <n v="3078"/>
    <n v="105030"/>
    <n v="0"/>
    <n v="185625"/>
    <n v="20844"/>
    <n v="4185"/>
    <n v="17388"/>
    <n v="1139140771"/>
    <n v="54216"/>
    <n v="0"/>
    <n v="125523"/>
    <n v="1781136"/>
    <n v="1238205987"/>
    <n v="1998864"/>
    <n v="0"/>
    <n v="124.74"/>
    <n v="-3902.31"/>
    <n v="91312.38"/>
    <n v="68084.820000000007"/>
    <n v="-3905.55"/>
    <n v="-19322.009999999998"/>
    <n v="817.29"/>
    <n v="28138.59"/>
    <n v="28955.61"/>
    <n v="2.1044"/>
    <n v="27081"/>
    <n v="69736295.790000007"/>
    <n v="13533670325"/>
    <n v="37748741.039999999"/>
    <n v="13641155361"/>
    <n v="0"/>
    <n v="0"/>
    <n v="0"/>
    <s v="67.5"/>
    <s v="0.5940000000000002"/>
    <n v="1.44292427999999E+16"/>
    <s v="84307.5"/>
    <n v="5601168818999990"/>
    <n v="9799793559809990"/>
    <n v="2.04873212995199E+16"/>
    <n v="4.4327736896399904E+16"/>
    <n v="7467086344419000"/>
    <n v="1761770541734990"/>
    <n v="1.08E+16"/>
    <n v="1.00007999999999E+16"/>
    <n v="70700563.890000001"/>
  </r>
  <r>
    <x v="825"/>
    <s v="MA"/>
    <x v="4"/>
    <n v="5.3562000000000003"/>
    <n v="701660118.67999995"/>
    <n v="6000866.1600000001"/>
    <n v="953962929"/>
    <n v="133785359.5"/>
    <n v="12309139.66"/>
    <n v="28869196.66"/>
    <n v="36365192"/>
    <n v="21654809"/>
    <n v="84454207"/>
    <n v="147589834"/>
    <n v="141370176"/>
    <n v="11443611"/>
    <n v="142785788"/>
    <n v="3682071"/>
    <n v="28726547"/>
    <n v="280031291"/>
    <n v="86753904"/>
    <n v="3682071"/>
    <n v="28726547"/>
    <n v="280031291"/>
    <n v="86753904"/>
    <n v="5470691"/>
    <n v="0.85405814840000005"/>
    <n v="131.88"/>
    <n v="14947626003"/>
    <n v="15167392393"/>
    <n v="219556656"/>
    <n v="200805286"/>
    <n v="1100"/>
    <n v="1903679179200"/>
    <n v="1.9"/>
    <n v="0.27"/>
    <n v="1341.27666666666"/>
    <n v="1046.761"/>
    <n v="959.58285714285705"/>
    <n v="1190.4636"/>
    <n v="14.460856431079399"/>
    <n v="1.25"/>
    <n v="11.81"/>
    <n v="-366.66"/>
    <n v="-252.72"/>
    <n v="7752.51"/>
    <n v="29942325"/>
    <n v="51859813.140000001"/>
    <n v="17188574053"/>
    <n v="639393.48"/>
    <n v="16443"/>
    <n v="17500000000000"/>
    <n v="3787417197"/>
    <n v="2542561272"/>
    <n v="887.39490330000001"/>
    <n v="2165616"/>
    <n v="129600"/>
    <n v="31752"/>
    <n v="3078"/>
    <n v="105030"/>
    <n v="0"/>
    <n v="185625"/>
    <n v="20844"/>
    <n v="4185"/>
    <n v="17388"/>
    <n v="10559763.6"/>
    <n v="54216"/>
    <n v="0"/>
    <n v="125523"/>
    <n v="1781136"/>
    <n v="1238205987"/>
    <n v="1998864"/>
    <n v="0"/>
    <n v="124.74"/>
    <n v="-3902.31"/>
    <n v="91312.38"/>
    <n v="68084.820000000007"/>
    <n v="-3905.55"/>
    <n v="-19322.009999999998"/>
    <n v="817.29"/>
    <n v="28138.59"/>
    <n v="28955.61"/>
    <n v="2.1044"/>
    <n v="27081"/>
    <n v="69736295.790000007"/>
    <n v="13533670325"/>
    <n v="37748741.039999999"/>
    <n v="13641155361"/>
    <n v="0"/>
    <n v="0"/>
    <n v="0"/>
    <s v="67.5"/>
    <s v="0.5940000000000002"/>
    <n v="1.44292427999999E+16"/>
    <s v="84307.5"/>
    <n v="5601168818999990"/>
    <n v="9799793559809990"/>
    <n v="2.04873212995199E+16"/>
    <n v="4.4327736896399904E+16"/>
    <n v="7467086344419000"/>
    <n v="1761770541734990"/>
    <n v="1.08E+16"/>
    <n v="1.00007999999999E+16"/>
    <n v="18449428.59"/>
  </r>
  <r>
    <x v="826"/>
    <s v="MA"/>
    <x v="5"/>
    <n v="5.3562000000000003"/>
    <n v="701660118.67999995"/>
    <n v="6000866.1600000001"/>
    <n v="953962929"/>
    <n v="133785359.5"/>
    <n v="12309139.66"/>
    <n v="28869196.66"/>
    <n v="36365192"/>
    <n v="21654809"/>
    <n v="84454207"/>
    <n v="147589834"/>
    <n v="141370176"/>
    <n v="11443611"/>
    <n v="142785788"/>
    <n v="3682071"/>
    <n v="28726547"/>
    <n v="280031291"/>
    <n v="86753904"/>
    <n v="3682071"/>
    <n v="28726547"/>
    <n v="280031291"/>
    <n v="86753904"/>
    <n v="5470691"/>
    <n v="0.85405814840000005"/>
    <n v="131.88"/>
    <n v="14947626003"/>
    <n v="15167392393"/>
    <n v="219556656"/>
    <n v="200805286"/>
    <n v="1100"/>
    <n v="1903679179200"/>
    <n v="1.9"/>
    <n v="0.27"/>
    <n v="1341.27666666666"/>
    <n v="1046.761"/>
    <n v="959.58285714285705"/>
    <n v="1190.4636"/>
    <n v="14.460856431079399"/>
    <n v="1.25"/>
    <n v="11.81"/>
    <n v="-366.66"/>
    <n v="-252.72"/>
    <n v="7752.51"/>
    <n v="29942325"/>
    <n v="51859813.140000001"/>
    <n v="17188574053"/>
    <n v="639393.48"/>
    <n v="16443"/>
    <n v="17500000000000"/>
    <n v="3787417197"/>
    <n v="2542561272"/>
    <n v="887.39490330000001"/>
    <n v="2165616"/>
    <n v="129600"/>
    <n v="31752"/>
    <n v="3078"/>
    <n v="105030"/>
    <n v="0"/>
    <n v="185625"/>
    <n v="20844"/>
    <n v="4185"/>
    <n v="17388"/>
    <n v="147900389.80000001"/>
    <n v="54216"/>
    <n v="0"/>
    <n v="125523"/>
    <n v="1781136"/>
    <n v="1238205987"/>
    <n v="1998864"/>
    <n v="0"/>
    <n v="124.74"/>
    <n v="-3902.31"/>
    <n v="91312.38"/>
    <n v="68084.820000000007"/>
    <n v="-3905.55"/>
    <n v="-19322.009999999998"/>
    <n v="817.29"/>
    <n v="28138.59"/>
    <n v="28955.61"/>
    <n v="2.1044"/>
    <n v="27081"/>
    <n v="69736295.790000007"/>
    <n v="13533670325"/>
    <n v="37748741.039999999"/>
    <n v="13641155361"/>
    <n v="0"/>
    <n v="0"/>
    <n v="0"/>
    <s v="67.5"/>
    <s v="0.5940000000000002"/>
    <n v="1.44292427999999E+16"/>
    <s v="84307.5"/>
    <n v="5601168818999990"/>
    <n v="9799793559809990"/>
    <n v="2.04873212995199E+16"/>
    <n v="4.4327736896399904E+16"/>
    <n v="7467086344419000"/>
    <n v="1761770541734990"/>
    <n v="1.08E+16"/>
    <n v="1.00007999999999E+16"/>
    <n v="5833637.0700000003"/>
  </r>
  <r>
    <x v="827"/>
    <s v="MA"/>
    <x v="6"/>
    <n v="5.3562000000000003"/>
    <n v="701660118.67999995"/>
    <n v="6000866.1600000001"/>
    <n v="953962929"/>
    <n v="133785359.5"/>
    <n v="12309139.66"/>
    <n v="28869196.66"/>
    <n v="36365192"/>
    <n v="21654809"/>
    <n v="84454207"/>
    <n v="147589834"/>
    <n v="141370176"/>
    <n v="11443611"/>
    <n v="142785788"/>
    <n v="3682071"/>
    <n v="28726547"/>
    <n v="280031291"/>
    <n v="86753904"/>
    <n v="3682071"/>
    <n v="28726547"/>
    <n v="280031291"/>
    <n v="86753904"/>
    <n v="5470691"/>
    <n v="0.85405814840000005"/>
    <n v="131.88"/>
    <n v="14947626003"/>
    <n v="15167392393"/>
    <n v="219556656"/>
    <n v="200805286"/>
    <n v="1100"/>
    <n v="1903679179200"/>
    <n v="1.9"/>
    <n v="0.27"/>
    <n v="1341.27666666666"/>
    <n v="1046.761"/>
    <n v="959.58285714285705"/>
    <n v="1190.4636"/>
    <n v="14.460856431079399"/>
    <n v="1.25"/>
    <n v="11.81"/>
    <n v="-366.66"/>
    <n v="-252.72"/>
    <n v="7752.51"/>
    <n v="29942325"/>
    <n v="51859813.140000001"/>
    <n v="17188574053"/>
    <n v="639393.48"/>
    <n v="16443"/>
    <n v="17500000000000"/>
    <n v="3787417197"/>
    <n v="2542561272"/>
    <n v="887.39490330000001"/>
    <n v="2165616"/>
    <n v="129600"/>
    <n v="31752"/>
    <n v="3078"/>
    <n v="105030"/>
    <n v="0"/>
    <n v="185625"/>
    <n v="20844"/>
    <n v="4185"/>
    <n v="17388"/>
    <n v="95731053.400000006"/>
    <n v="54216"/>
    <n v="0"/>
    <n v="125523"/>
    <n v="1781136"/>
    <n v="1238205987"/>
    <n v="1998864"/>
    <n v="0"/>
    <n v="124.74"/>
    <n v="-3902.31"/>
    <n v="91312.38"/>
    <n v="68084.820000000007"/>
    <n v="-3905.55"/>
    <n v="-19322.009999999998"/>
    <n v="817.29"/>
    <n v="28138.59"/>
    <n v="28955.61"/>
    <n v="2.1044"/>
    <n v="27081"/>
    <n v="69736295.790000007"/>
    <n v="13533670325"/>
    <n v="37748741.039999999"/>
    <n v="13641155361"/>
    <n v="0"/>
    <n v="0"/>
    <n v="0"/>
    <s v="67.5"/>
    <s v="0.5940000000000002"/>
    <n v="1.44292427999999E+16"/>
    <s v="84307.5"/>
    <n v="5601168818999990"/>
    <n v="9799793559809990"/>
    <n v="2.04873212995199E+16"/>
    <n v="4.4327736896399904E+16"/>
    <n v="7467086344419000"/>
    <n v="1761770541734990"/>
    <n v="1.08E+16"/>
    <n v="1.00007999999999E+16"/>
    <n v="7379090.0999999996"/>
  </r>
  <r>
    <x v="828"/>
    <s v="MA"/>
    <x v="0"/>
    <n v="5.4165000000000001"/>
    <n v="517490592.14999992"/>
    <n v="4728410.59"/>
    <n v="733541331"/>
    <n v="117453395.57000001"/>
    <n v="10984360.35"/>
    <n v="21271996.27"/>
    <n v="97533778"/>
    <n v="16116347"/>
    <n v="33358258"/>
    <n v="109013677"/>
    <n v="123245308"/>
    <n v="8617236"/>
    <n v="125448009"/>
    <n v="3230631"/>
    <n v="24662693"/>
    <n v="208196002"/>
    <n v="77070643"/>
    <n v="3230631"/>
    <n v="24662693"/>
    <n v="208196002"/>
    <n v="77070643"/>
    <n v="4582527"/>
    <n v="1.5722876813"/>
    <n v="134.52000000000001"/>
    <n v="16375290870"/>
    <n v="14539172569"/>
    <n v="284598511"/>
    <n v="204661460"/>
    <n v="1100"/>
    <n v="1928653155000"/>
    <n v="1.9"/>
    <n v="0.82"/>
    <n v="1368.41055555555"/>
    <n v="1063.9475"/>
    <n v="975.356666666666"/>
    <n v="1213.5008"/>
    <n v="14.6081375896377"/>
    <n v="1.86"/>
    <n v="86.63"/>
    <n v="-360.72"/>
    <n v="-247.59"/>
    <n v="9009.36"/>
    <n v="29942325"/>
    <n v="67374007.469999999"/>
    <n v="18436809004"/>
    <n v="710599.77"/>
    <n v="0"/>
    <n v="18100000000000"/>
    <n v="4769522028"/>
    <n v="2205123723"/>
    <n v="887.39490330000001"/>
    <n v="1270053"/>
    <n v="72306"/>
    <n v="4887"/>
    <n v="2052"/>
    <n v="188676"/>
    <n v="0"/>
    <n v="106137"/>
    <n v="31455"/>
    <n v="20952"/>
    <n v="456975"/>
    <n v="379476"/>
    <n v="59481"/>
    <n v="0"/>
    <n v="35208"/>
    <n v="1121256"/>
    <n v="2559785679"/>
    <n v="1230174"/>
    <n v="0"/>
    <n v="133.65"/>
    <n v="3515.94"/>
    <n v="91781.1"/>
    <n v="65447.73"/>
    <n v="-4583.25"/>
    <n v="-21750.39"/>
    <n v="190.89"/>
    <n v="-6343.65"/>
    <n v="-6152.76"/>
    <n v="2.1044"/>
    <n v="13014"/>
    <n v="56099805.93"/>
    <n v="9480033955"/>
    <n v="125963648.09999999"/>
    <n v="9662097409"/>
    <n v="0"/>
    <n v="0"/>
    <n v="0"/>
    <s v="67.5"/>
    <s v="0.5940000000000002"/>
    <n v="1.44292427999999E+16"/>
    <n v="8733069000000000"/>
    <s v="58020203.61"/>
    <s v="10151202994.56"/>
    <n v="2122197330591000"/>
    <n v="4.591727905149E+16"/>
    <n v="7734847555583990"/>
    <s v="18249456266.82"/>
    <n v="1.08E+16"/>
    <n v="1.00007999999999E+16"/>
    <n v="15555.34"/>
  </r>
  <r>
    <x v="829"/>
    <s v="MA"/>
    <x v="1"/>
    <n v="5.4165000000000001"/>
    <n v="517490592.14999992"/>
    <n v="4728410.59"/>
    <n v="733541331"/>
    <n v="117453395.57000001"/>
    <n v="10984360.35"/>
    <n v="21271996.27"/>
    <n v="97533778"/>
    <n v="16116347"/>
    <n v="33358258"/>
    <n v="109013677"/>
    <n v="123245308"/>
    <n v="8617236"/>
    <n v="125448009"/>
    <n v="3230631"/>
    <n v="24662693"/>
    <n v="208196002"/>
    <n v="77070643"/>
    <n v="3230631"/>
    <n v="24662693"/>
    <n v="208196002"/>
    <n v="77070643"/>
    <n v="4582527"/>
    <n v="1.5722876813"/>
    <n v="134.52000000000001"/>
    <n v="16375290870"/>
    <n v="14539172569"/>
    <n v="284598511"/>
    <n v="204661460"/>
    <n v="1100"/>
    <n v="1928653155000"/>
    <n v="1.9"/>
    <n v="0.82"/>
    <n v="1368.41055555555"/>
    <n v="1063.9475"/>
    <n v="975.356666666666"/>
    <n v="1213.5008"/>
    <n v="14.6081375896377"/>
    <n v="1.86"/>
    <n v="86.63"/>
    <n v="-360.72"/>
    <n v="-247.59"/>
    <n v="9009.36"/>
    <n v="29942325"/>
    <n v="67374007.469999999"/>
    <n v="18436809004"/>
    <n v="710599.77"/>
    <n v="0"/>
    <n v="18100000000000"/>
    <n v="4769522028"/>
    <n v="2205123723"/>
    <n v="887.39490330000001"/>
    <n v="1270053"/>
    <n v="72306"/>
    <n v="4887"/>
    <n v="2052"/>
    <n v="188676"/>
    <n v="0"/>
    <n v="106137"/>
    <n v="31455"/>
    <n v="20952"/>
    <n v="456975"/>
    <n v="19190067.75"/>
    <n v="59481"/>
    <n v="0"/>
    <n v="35208"/>
    <n v="1121256"/>
    <n v="2559785679"/>
    <n v="1230174"/>
    <n v="0"/>
    <n v="133.65"/>
    <n v="3515.94"/>
    <n v="91781.1"/>
    <n v="65447.73"/>
    <n v="-4583.25"/>
    <n v="-21750.39"/>
    <n v="190.89"/>
    <n v="-6343.65"/>
    <n v="-6152.76"/>
    <n v="2.1044"/>
    <n v="13014"/>
    <n v="56099805.93"/>
    <n v="9480033955"/>
    <n v="125963648.09999999"/>
    <n v="9662097409"/>
    <n v="0"/>
    <n v="0"/>
    <n v="0"/>
    <s v="67.5"/>
    <s v="0.5940000000000002"/>
    <n v="1.44292427999999E+16"/>
    <n v="8733069000000000"/>
    <s v="58020203.61"/>
    <s v="10151202994.56"/>
    <n v="2122197330591000"/>
    <n v="4.591727905149E+16"/>
    <n v="7734847555583990"/>
    <s v="18249456266.82"/>
    <n v="1.08E+16"/>
    <n v="1.00007999999999E+16"/>
    <n v="786058.29"/>
  </r>
  <r>
    <x v="830"/>
    <s v="MA"/>
    <x v="2"/>
    <n v="5.4165000000000001"/>
    <n v="517490592.14999992"/>
    <n v="4728410.59"/>
    <n v="733541331"/>
    <n v="117453395.57000001"/>
    <n v="10984360.35"/>
    <n v="21271996.27"/>
    <n v="97533778"/>
    <n v="16116347"/>
    <n v="33358258"/>
    <n v="109013677"/>
    <n v="123245308"/>
    <n v="8617236"/>
    <n v="125448009"/>
    <n v="3230631"/>
    <n v="24662693"/>
    <n v="208196002"/>
    <n v="77070643"/>
    <n v="3230631"/>
    <n v="24662693"/>
    <n v="208196002"/>
    <n v="77070643"/>
    <n v="4582527"/>
    <n v="1.5722876813"/>
    <n v="134.52000000000001"/>
    <n v="16375290870"/>
    <n v="14539172569"/>
    <n v="284598511"/>
    <n v="204661460"/>
    <n v="1100"/>
    <n v="1928653155000"/>
    <n v="1.9"/>
    <n v="0.82"/>
    <n v="1368.41055555555"/>
    <n v="1063.9475"/>
    <n v="975.356666666666"/>
    <n v="1213.5008"/>
    <n v="14.6081375896377"/>
    <n v="1.86"/>
    <n v="86.63"/>
    <n v="-360.72"/>
    <n v="-247.59"/>
    <n v="9009.36"/>
    <n v="29942325"/>
    <n v="67374007.469999999"/>
    <n v="18436809004"/>
    <n v="710599.77"/>
    <n v="0"/>
    <n v="18100000000000"/>
    <n v="4769522028"/>
    <n v="2205123723"/>
    <n v="887.39490330000001"/>
    <n v="1270053"/>
    <n v="72306"/>
    <n v="4887"/>
    <n v="2052"/>
    <n v="188676"/>
    <n v="0"/>
    <n v="106137"/>
    <n v="31455"/>
    <n v="20952"/>
    <n v="456975"/>
    <n v="1141346702"/>
    <n v="59481"/>
    <n v="0"/>
    <n v="35208"/>
    <n v="1121256"/>
    <n v="2559785679"/>
    <n v="1230174"/>
    <n v="0"/>
    <n v="133.65"/>
    <n v="3515.94"/>
    <n v="91781.1"/>
    <n v="65447.73"/>
    <n v="-4583.25"/>
    <n v="-21750.39"/>
    <n v="190.89"/>
    <n v="-6343.65"/>
    <n v="-6152.76"/>
    <n v="2.1044"/>
    <n v="13014"/>
    <n v="56099805.93"/>
    <n v="9480033955"/>
    <n v="125963648.09999999"/>
    <n v="9662097409"/>
    <n v="0"/>
    <n v="0"/>
    <n v="0"/>
    <s v="67.5"/>
    <s v="0.5940000000000002"/>
    <n v="1.44292427999999E+16"/>
    <n v="8733069000000000"/>
    <s v="58020203.61"/>
    <s v="10151202994.56"/>
    <n v="2122197330591000"/>
    <n v="4.591727905149E+16"/>
    <n v="7734847555583990"/>
    <s v="18249456266.82"/>
    <n v="1.08E+16"/>
    <n v="1.00007999999999E+16"/>
    <n v="74870189.540000007"/>
  </r>
  <r>
    <x v="831"/>
    <s v="MA"/>
    <x v="3"/>
    <n v="5.4165000000000001"/>
    <n v="517490592.14999992"/>
    <n v="4728410.59"/>
    <n v="733541331"/>
    <n v="117453395.57000001"/>
    <n v="10984360.35"/>
    <n v="21271996.27"/>
    <n v="97533778"/>
    <n v="16116347"/>
    <n v="33358258"/>
    <n v="109013677"/>
    <n v="123245308"/>
    <n v="8617236"/>
    <n v="125448009"/>
    <n v="3230631"/>
    <n v="24662693"/>
    <n v="208196002"/>
    <n v="77070643"/>
    <n v="3230631"/>
    <n v="24662693"/>
    <n v="208196002"/>
    <n v="77070643"/>
    <n v="4582527"/>
    <n v="1.5722876813"/>
    <n v="134.52000000000001"/>
    <n v="16375290870"/>
    <n v="14539172569"/>
    <n v="284598511"/>
    <n v="204661460"/>
    <n v="1100"/>
    <n v="1928653155000"/>
    <n v="1.9"/>
    <n v="0.82"/>
    <n v="1368.41055555555"/>
    <n v="1063.9475"/>
    <n v="975.356666666666"/>
    <n v="1213.5008"/>
    <n v="14.6081375896377"/>
    <n v="1.86"/>
    <n v="86.63"/>
    <n v="-360.72"/>
    <n v="-247.59"/>
    <n v="9009.36"/>
    <n v="29942325"/>
    <n v="67374007.469999999"/>
    <n v="18436809004"/>
    <n v="710599.77"/>
    <n v="0"/>
    <n v="18100000000000"/>
    <n v="4769522028"/>
    <n v="2205123723"/>
    <n v="887.39490330000001"/>
    <n v="1270053"/>
    <n v="72306"/>
    <n v="4887"/>
    <n v="2052"/>
    <n v="188676"/>
    <n v="0"/>
    <n v="106137"/>
    <n v="31455"/>
    <n v="20952"/>
    <n v="456975"/>
    <n v="1423982923"/>
    <n v="59481"/>
    <n v="0"/>
    <n v="35208"/>
    <n v="1121256"/>
    <n v="2559785679"/>
    <n v="1230174"/>
    <n v="0"/>
    <n v="133.65"/>
    <n v="3515.94"/>
    <n v="91781.1"/>
    <n v="65447.73"/>
    <n v="-4583.25"/>
    <n v="-21750.39"/>
    <n v="190.89"/>
    <n v="-6343.65"/>
    <n v="-6152.76"/>
    <n v="2.1044"/>
    <n v="13014"/>
    <n v="56099805.93"/>
    <n v="9480033955"/>
    <n v="125963648.09999999"/>
    <n v="9662097409"/>
    <n v="0"/>
    <n v="0"/>
    <n v="0"/>
    <s v="67.5"/>
    <s v="0.5940000000000002"/>
    <n v="1.44292427999999E+16"/>
    <n v="8733069000000000"/>
    <s v="58020203.61"/>
    <s v="10151202994.56"/>
    <n v="2122197330591000"/>
    <n v="4.591727905149E+16"/>
    <n v="7734847555583990"/>
    <s v="18249456266.82"/>
    <n v="1.08E+16"/>
    <n v="1.00007999999999E+16"/>
    <n v="53251349.759999998"/>
  </r>
  <r>
    <x v="832"/>
    <s v="MA"/>
    <x v="4"/>
    <n v="5.4165000000000001"/>
    <n v="517490592.14999992"/>
    <n v="4728410.59"/>
    <n v="733541331"/>
    <n v="117453395.57000001"/>
    <n v="10984360.35"/>
    <n v="21271996.27"/>
    <n v="97533778"/>
    <n v="16116347"/>
    <n v="33358258"/>
    <n v="109013677"/>
    <n v="123245308"/>
    <n v="8617236"/>
    <n v="125448009"/>
    <n v="3230631"/>
    <n v="24662693"/>
    <n v="208196002"/>
    <n v="77070643"/>
    <n v="3230631"/>
    <n v="24662693"/>
    <n v="208196002"/>
    <n v="77070643"/>
    <n v="4582527"/>
    <n v="1.5722876813"/>
    <n v="134.52000000000001"/>
    <n v="16375290870"/>
    <n v="14539172569"/>
    <n v="284598511"/>
    <n v="204661460"/>
    <n v="1100"/>
    <n v="1928653155000"/>
    <n v="1.9"/>
    <n v="0.82"/>
    <n v="1368.41055555555"/>
    <n v="1063.9475"/>
    <n v="975.356666666666"/>
    <n v="1213.5008"/>
    <n v="14.6081375896377"/>
    <n v="1.86"/>
    <n v="86.63"/>
    <n v="-360.72"/>
    <n v="-247.59"/>
    <n v="9009.36"/>
    <n v="29942325"/>
    <n v="67374007.469999999"/>
    <n v="18436809004"/>
    <n v="710599.77"/>
    <n v="0"/>
    <n v="18100000000000"/>
    <n v="4769522028"/>
    <n v="2205123723"/>
    <n v="887.39490330000001"/>
    <n v="1270053"/>
    <n v="72306"/>
    <n v="4887"/>
    <n v="2052"/>
    <n v="188676"/>
    <n v="0"/>
    <n v="106137"/>
    <n v="31455"/>
    <n v="20952"/>
    <n v="456975"/>
    <n v="13200232.5"/>
    <n v="59481"/>
    <n v="0"/>
    <n v="35208"/>
    <n v="1121256"/>
    <n v="2559785679"/>
    <n v="1230174"/>
    <n v="0"/>
    <n v="133.65"/>
    <n v="3515.94"/>
    <n v="91781.1"/>
    <n v="65447.73"/>
    <n v="-4583.25"/>
    <n v="-21750.39"/>
    <n v="190.89"/>
    <n v="-6343.65"/>
    <n v="-6152.76"/>
    <n v="2.1044"/>
    <n v="13014"/>
    <n v="56099805.93"/>
    <n v="9480033955"/>
    <n v="125963648.09999999"/>
    <n v="9662097409"/>
    <n v="0"/>
    <n v="0"/>
    <n v="0"/>
    <s v="67.5"/>
    <s v="0.5940000000000002"/>
    <n v="1.44292427999999E+16"/>
    <n v="8733069000000000"/>
    <s v="58020203.61"/>
    <s v="10151202994.56"/>
    <n v="2122197330591000"/>
    <n v="4.591727905149E+16"/>
    <n v="7734847555583990"/>
    <s v="18249456266.82"/>
    <n v="1.08E+16"/>
    <n v="1.00007999999999E+16"/>
    <n v="15091652.699999999"/>
  </r>
  <r>
    <x v="833"/>
    <s v="MA"/>
    <x v="5"/>
    <n v="5.4165000000000001"/>
    <n v="517490592.14999992"/>
    <n v="4728410.59"/>
    <n v="733541331"/>
    <n v="117453395.57000001"/>
    <n v="10984360.35"/>
    <n v="21271996.27"/>
    <n v="97533778"/>
    <n v="16116347"/>
    <n v="33358258"/>
    <n v="109013677"/>
    <n v="123245308"/>
    <n v="8617236"/>
    <n v="125448009"/>
    <n v="3230631"/>
    <n v="24662693"/>
    <n v="208196002"/>
    <n v="77070643"/>
    <n v="3230631"/>
    <n v="24662693"/>
    <n v="208196002"/>
    <n v="77070643"/>
    <n v="4582527"/>
    <n v="1.5722876813"/>
    <n v="134.52000000000001"/>
    <n v="16375290870"/>
    <n v="14539172569"/>
    <n v="284598511"/>
    <n v="204661460"/>
    <n v="1100"/>
    <n v="1928653155000"/>
    <n v="1.9"/>
    <n v="0.82"/>
    <n v="1368.41055555555"/>
    <n v="1063.9475"/>
    <n v="975.356666666666"/>
    <n v="1213.5008"/>
    <n v="14.6081375896377"/>
    <n v="1.86"/>
    <n v="86.63"/>
    <n v="-360.72"/>
    <n v="-247.59"/>
    <n v="9009.36"/>
    <n v="29942325"/>
    <n v="67374007.469999999"/>
    <n v="18436809004"/>
    <n v="710599.77"/>
    <n v="0"/>
    <n v="18100000000000"/>
    <n v="4769522028"/>
    <n v="2205123723"/>
    <n v="887.39490330000001"/>
    <n v="1270053"/>
    <n v="72306"/>
    <n v="4887"/>
    <n v="2052"/>
    <n v="188676"/>
    <n v="0"/>
    <n v="106137"/>
    <n v="31455"/>
    <n v="20952"/>
    <n v="456975"/>
    <n v="184882882.5"/>
    <n v="59481"/>
    <n v="0"/>
    <n v="35208"/>
    <n v="1121256"/>
    <n v="2559785679"/>
    <n v="1230174"/>
    <n v="0"/>
    <n v="133.65"/>
    <n v="3515.94"/>
    <n v="91781.1"/>
    <n v="65447.73"/>
    <n v="-4583.25"/>
    <n v="-21750.39"/>
    <n v="190.89"/>
    <n v="-6343.65"/>
    <n v="-6152.76"/>
    <n v="2.1044"/>
    <n v="13014"/>
    <n v="56099805.93"/>
    <n v="9480033955"/>
    <n v="125963648.09999999"/>
    <n v="9662097409"/>
    <n v="0"/>
    <n v="0"/>
    <n v="0"/>
    <s v="67.5"/>
    <s v="0.5940000000000002"/>
    <n v="1.44292427999999E+16"/>
    <n v="8733069000000000"/>
    <s v="58020203.61"/>
    <s v="10151202994.56"/>
    <n v="2122197330591000"/>
    <n v="4.591727905149E+16"/>
    <n v="7734847555583990"/>
    <s v="18249456266.82"/>
    <n v="1.08E+16"/>
    <n v="1.00007999999999E+16"/>
    <n v="11464212.84"/>
  </r>
  <r>
    <x v="834"/>
    <s v="MA"/>
    <x v="6"/>
    <n v="5.4165000000000001"/>
    <n v="517490592.14999992"/>
    <n v="4728410.59"/>
    <n v="733541331"/>
    <n v="117453395.57000001"/>
    <n v="10984360.35"/>
    <n v="21271996.27"/>
    <n v="97533778"/>
    <n v="16116347"/>
    <n v="33358258"/>
    <n v="109013677"/>
    <n v="123245308"/>
    <n v="8617236"/>
    <n v="125448009"/>
    <n v="3230631"/>
    <n v="24662693"/>
    <n v="208196002"/>
    <n v="77070643"/>
    <n v="3230631"/>
    <n v="24662693"/>
    <n v="208196002"/>
    <n v="77070643"/>
    <n v="4582527"/>
    <n v="1.5722876813"/>
    <n v="134.52000000000001"/>
    <n v="16375290870"/>
    <n v="14539172569"/>
    <n v="284598511"/>
    <n v="204661460"/>
    <n v="1100"/>
    <n v="1928653155000"/>
    <n v="1.9"/>
    <n v="0.82"/>
    <n v="1368.41055555555"/>
    <n v="1063.9475"/>
    <n v="975.356666666666"/>
    <n v="1213.5008"/>
    <n v="14.6081375896377"/>
    <n v="1.86"/>
    <n v="86.63"/>
    <n v="-360.72"/>
    <n v="-247.59"/>
    <n v="9009.36"/>
    <n v="29942325"/>
    <n v="67374007.469999999"/>
    <n v="18436809004"/>
    <n v="710599.77"/>
    <n v="0"/>
    <n v="18100000000000"/>
    <n v="4769522028"/>
    <n v="2205123723"/>
    <n v="887.39490330000001"/>
    <n v="1270053"/>
    <n v="72306"/>
    <n v="4887"/>
    <n v="2052"/>
    <n v="188676"/>
    <n v="0"/>
    <n v="106137"/>
    <n v="31455"/>
    <n v="20952"/>
    <n v="456975"/>
    <n v="119668603.5"/>
    <n v="59481"/>
    <n v="0"/>
    <n v="35208"/>
    <n v="1121256"/>
    <n v="2559785679"/>
    <n v="1230174"/>
    <n v="0"/>
    <n v="133.65"/>
    <n v="3515.94"/>
    <n v="91781.1"/>
    <n v="65447.73"/>
    <n v="-4583.25"/>
    <n v="-21750.39"/>
    <n v="190.89"/>
    <n v="-6343.65"/>
    <n v="-6152.76"/>
    <n v="2.1044"/>
    <n v="13014"/>
    <n v="56099805.93"/>
    <n v="9480033955"/>
    <n v="125963648.09999999"/>
    <n v="9662097409"/>
    <n v="0"/>
    <n v="0"/>
    <n v="0"/>
    <s v="67.5"/>
    <s v="0.5940000000000002"/>
    <n v="1.44292427999999E+16"/>
    <n v="8733069000000000"/>
    <s v="58020203.61"/>
    <s v="10151202994.56"/>
    <n v="2122197330591000"/>
    <n v="4.591727905149E+16"/>
    <n v="7734847555583990"/>
    <s v="18249456266.82"/>
    <n v="1.08E+16"/>
    <n v="1.00007999999999E+16"/>
    <n v="7745104.3499999996"/>
  </r>
  <r>
    <x v="835"/>
    <s v="MA"/>
    <x v="0"/>
    <n v="5.6460999999999997"/>
    <n v="473362266.76999998"/>
    <n v="5000717.3599999994"/>
    <n v="708517954"/>
    <n v="98060778.790000007"/>
    <n v="52768491.089999996"/>
    <n v="20372892.170000006"/>
    <n v="73655798"/>
    <n v="14993808"/>
    <n v="32923813"/>
    <n v="95476205"/>
    <n v="120271670"/>
    <n v="9403789"/>
    <n v="109612801"/>
    <n v="3891685"/>
    <n v="28136059"/>
    <n v="210136237"/>
    <n v="78826956"/>
    <n v="3891685"/>
    <n v="28136059"/>
    <n v="210136237"/>
    <n v="78826956"/>
    <n v="4844931"/>
    <n v="2.3859532561000001"/>
    <n v="144.41"/>
    <n v="24335759852"/>
    <n v="17865278864"/>
    <n v="337570820"/>
    <n v="234183843"/>
    <n v="1100"/>
    <n v="1961528539300"/>
    <n v="2.23"/>
    <n v="0.86"/>
    <n v="1396.46444444444"/>
    <n v="1079.2065"/>
    <n v="989.824761904762"/>
    <n v="1233.8227999999999"/>
    <n v="14.908294980408201"/>
    <n v="1.93"/>
    <n v="106.91"/>
    <n v="-343.44"/>
    <n v="-234.09"/>
    <n v="10065.6"/>
    <n v="29942325"/>
    <n v="50046025.770000003"/>
    <n v="18708812555"/>
    <n v="199029.69"/>
    <n v="0"/>
    <n v="19700000000000"/>
    <n v="3923657685"/>
    <n v="2489468823"/>
    <n v="887.39490330000001"/>
    <n v="1664145"/>
    <n v="94878"/>
    <n v="10125"/>
    <n v="2160"/>
    <n v="206631"/>
    <n v="0"/>
    <n v="64044"/>
    <n v="972"/>
    <n v="24462"/>
    <n v="114777"/>
    <n v="379476"/>
    <n v="35424"/>
    <n v="0"/>
    <n v="37989"/>
    <n v="1291140"/>
    <n v="1429007022"/>
    <n v="1631799"/>
    <n v="0"/>
    <n v="147.96"/>
    <n v="3515.94"/>
    <n v="91781.1"/>
    <n v="65447.73"/>
    <n v="-4583.25"/>
    <n v="-21750.39"/>
    <n v="190.89"/>
    <n v="-6343.65"/>
    <n v="-6152.76"/>
    <n v="2.1044"/>
    <n v="3294"/>
    <n v="49971907.530000001"/>
    <n v="9037615085"/>
    <n v="97127839.260000005"/>
    <n v="9185217433"/>
    <n v="0"/>
    <n v="0"/>
    <n v="0"/>
    <s v="67.5"/>
    <s v="0.5940000000000002"/>
    <n v="1.44292427999999E+16"/>
    <n v="9519173999999990"/>
    <s v="63242932.14"/>
    <n v="1.10649705069599E+16"/>
    <s v="23132283814.26"/>
    <n v="5005055447460000"/>
    <n v="8431105172796000"/>
    <n v="1.989219361158E+16"/>
    <n v="1.08E+16"/>
    <n v="1.00007999999999E+16"/>
    <n v="4406.7299999999996"/>
  </r>
  <r>
    <x v="836"/>
    <s v="MA"/>
    <x v="1"/>
    <n v="5.6460999999999997"/>
    <n v="473362266.76999998"/>
    <n v="5000717.3599999994"/>
    <n v="708517954"/>
    <n v="98060778.790000007"/>
    <n v="52768491.089999996"/>
    <n v="20372892.170000006"/>
    <n v="73655798"/>
    <n v="14993808"/>
    <n v="32923813"/>
    <n v="95476205"/>
    <n v="120271670"/>
    <n v="9403789"/>
    <n v="109612801"/>
    <n v="3891685"/>
    <n v="28136059"/>
    <n v="210136237"/>
    <n v="78826956"/>
    <n v="3891685"/>
    <n v="28136059"/>
    <n v="210136237"/>
    <n v="78826956"/>
    <n v="4844931"/>
    <n v="2.3859532561000001"/>
    <n v="144.41"/>
    <n v="24335759852"/>
    <n v="17865278864"/>
    <n v="337570820"/>
    <n v="234183843"/>
    <n v="1100"/>
    <n v="1961528539300"/>
    <n v="2.23"/>
    <n v="0.86"/>
    <n v="1396.46444444444"/>
    <n v="1079.2065"/>
    <n v="989.824761904762"/>
    <n v="1233.8227999999999"/>
    <n v="14.908294980408201"/>
    <n v="1.93"/>
    <n v="106.91"/>
    <n v="-343.44"/>
    <n v="-234.09"/>
    <n v="10065.6"/>
    <n v="29942325"/>
    <n v="50046025.770000003"/>
    <n v="18708812555"/>
    <n v="199029.69"/>
    <n v="0"/>
    <n v="19700000000000"/>
    <n v="3923657685"/>
    <n v="2489468823"/>
    <n v="887.39490330000001"/>
    <n v="1664145"/>
    <n v="94878"/>
    <n v="10125"/>
    <n v="2160"/>
    <n v="206631"/>
    <n v="0"/>
    <n v="64044"/>
    <n v="972"/>
    <n v="24462"/>
    <n v="114777"/>
    <n v="19190067.75"/>
    <n v="35424"/>
    <n v="0"/>
    <n v="37989"/>
    <n v="1291140"/>
    <n v="1429007022"/>
    <n v="1631799"/>
    <n v="0"/>
    <n v="147.96"/>
    <n v="3515.94"/>
    <n v="91781.1"/>
    <n v="65447.73"/>
    <n v="-4583.25"/>
    <n v="-21750.39"/>
    <n v="190.89"/>
    <n v="-6343.65"/>
    <n v="-6152.76"/>
    <n v="2.1044"/>
    <n v="3294"/>
    <n v="49971907.530000001"/>
    <n v="9037615085"/>
    <n v="97127839.260000005"/>
    <n v="9185217433"/>
    <n v="0"/>
    <n v="0"/>
    <n v="0"/>
    <s v="67.5"/>
    <s v="0.5940000000000002"/>
    <n v="1.44292427999999E+16"/>
    <n v="9519173999999990"/>
    <s v="63242932.14"/>
    <n v="1.10649705069599E+16"/>
    <s v="23132283814.26"/>
    <n v="5005055447460000"/>
    <n v="8431105172796000"/>
    <n v="1.989219361158E+16"/>
    <n v="1.08E+16"/>
    <n v="1.00007999999999E+16"/>
    <n v="1004659.51"/>
  </r>
  <r>
    <x v="837"/>
    <s v="MA"/>
    <x v="2"/>
    <n v="5.6460999999999997"/>
    <n v="473362266.76999998"/>
    <n v="5000717.3599999994"/>
    <n v="708517954"/>
    <n v="98060778.790000007"/>
    <n v="52768491.089999996"/>
    <n v="20372892.170000006"/>
    <n v="73655798"/>
    <n v="14993808"/>
    <n v="32923813"/>
    <n v="95476205"/>
    <n v="120271670"/>
    <n v="9403789"/>
    <n v="109612801"/>
    <n v="3891685"/>
    <n v="28136059"/>
    <n v="210136237"/>
    <n v="78826956"/>
    <n v="3891685"/>
    <n v="28136059"/>
    <n v="210136237"/>
    <n v="78826956"/>
    <n v="4844931"/>
    <n v="2.3859532561000001"/>
    <n v="144.41"/>
    <n v="24335759852"/>
    <n v="17865278864"/>
    <n v="337570820"/>
    <n v="234183843"/>
    <n v="1100"/>
    <n v="1961528539300"/>
    <n v="2.23"/>
    <n v="0.86"/>
    <n v="1396.46444444444"/>
    <n v="1079.2065"/>
    <n v="989.824761904762"/>
    <n v="1233.8227999999999"/>
    <n v="14.908294980408201"/>
    <n v="1.93"/>
    <n v="106.91"/>
    <n v="-343.44"/>
    <n v="-234.09"/>
    <n v="10065.6"/>
    <n v="29942325"/>
    <n v="50046025.770000003"/>
    <n v="18708812555"/>
    <n v="199029.69"/>
    <n v="0"/>
    <n v="19700000000000"/>
    <n v="3923657685"/>
    <n v="2489468823"/>
    <n v="887.39490330000001"/>
    <n v="1664145"/>
    <n v="94878"/>
    <n v="10125"/>
    <n v="2160"/>
    <n v="206631"/>
    <n v="0"/>
    <n v="64044"/>
    <n v="972"/>
    <n v="24462"/>
    <n v="114777"/>
    <n v="1141346702"/>
    <n v="35424"/>
    <n v="0"/>
    <n v="37989"/>
    <n v="1291140"/>
    <n v="1429007022"/>
    <n v="1631799"/>
    <n v="0"/>
    <n v="147.96"/>
    <n v="3515.94"/>
    <n v="91781.1"/>
    <n v="65447.73"/>
    <n v="-4583.25"/>
    <n v="-21750.39"/>
    <n v="190.89"/>
    <n v="-6343.65"/>
    <n v="-6152.76"/>
    <n v="2.1044"/>
    <n v="3294"/>
    <n v="49971907.530000001"/>
    <n v="9037615085"/>
    <n v="97127839.260000005"/>
    <n v="9185217433"/>
    <n v="0"/>
    <n v="0"/>
    <n v="0"/>
    <s v="67.5"/>
    <s v="0.5940000000000002"/>
    <n v="1.44292427999999E+16"/>
    <n v="9519173999999990"/>
    <s v="63242932.14"/>
    <n v="1.10649705069599E+16"/>
    <s v="23132283814.26"/>
    <n v="5005055447460000"/>
    <n v="8431105172796000"/>
    <n v="1.989219361158E+16"/>
    <n v="1.08E+16"/>
    <n v="1.00007999999999E+16"/>
    <n v="49978396.840000004"/>
  </r>
  <r>
    <x v="838"/>
    <s v="MA"/>
    <x v="3"/>
    <n v="5.6460999999999997"/>
    <n v="473362266.76999998"/>
    <n v="5000717.3599999994"/>
    <n v="708517954"/>
    <n v="98060778.790000007"/>
    <n v="52768491.089999996"/>
    <n v="20372892.170000006"/>
    <n v="73655798"/>
    <n v="14993808"/>
    <n v="32923813"/>
    <n v="95476205"/>
    <n v="120271670"/>
    <n v="9403789"/>
    <n v="109612801"/>
    <n v="3891685"/>
    <n v="28136059"/>
    <n v="210136237"/>
    <n v="78826956"/>
    <n v="3891685"/>
    <n v="28136059"/>
    <n v="210136237"/>
    <n v="78826956"/>
    <n v="4844931"/>
    <n v="2.3859532561000001"/>
    <n v="144.41"/>
    <n v="24335759852"/>
    <n v="17865278864"/>
    <n v="337570820"/>
    <n v="234183843"/>
    <n v="1100"/>
    <n v="1961528539300"/>
    <n v="2.23"/>
    <n v="0.86"/>
    <n v="1396.46444444444"/>
    <n v="1079.2065"/>
    <n v="989.824761904762"/>
    <n v="1233.8227999999999"/>
    <n v="14.908294980408201"/>
    <n v="1.93"/>
    <n v="106.91"/>
    <n v="-343.44"/>
    <n v="-234.09"/>
    <n v="10065.6"/>
    <n v="29942325"/>
    <n v="50046025.770000003"/>
    <n v="18708812555"/>
    <n v="199029.69"/>
    <n v="0"/>
    <n v="19700000000000"/>
    <n v="3923657685"/>
    <n v="2489468823"/>
    <n v="887.39490330000001"/>
    <n v="1664145"/>
    <n v="94878"/>
    <n v="10125"/>
    <n v="2160"/>
    <n v="206631"/>
    <n v="0"/>
    <n v="64044"/>
    <n v="972"/>
    <n v="24462"/>
    <n v="114777"/>
    <n v="1423982923"/>
    <n v="35424"/>
    <n v="0"/>
    <n v="37989"/>
    <n v="1291140"/>
    <n v="1429007022"/>
    <n v="1631799"/>
    <n v="0"/>
    <n v="147.96"/>
    <n v="3515.94"/>
    <n v="91781.1"/>
    <n v="65447.73"/>
    <n v="-4583.25"/>
    <n v="-21750.39"/>
    <n v="190.89"/>
    <n v="-6343.65"/>
    <n v="-6152.76"/>
    <n v="2.1044"/>
    <n v="3294"/>
    <n v="49971907.530000001"/>
    <n v="9037615085"/>
    <n v="97127839.260000005"/>
    <n v="9185217433"/>
    <n v="0"/>
    <n v="0"/>
    <n v="0"/>
    <s v="67.5"/>
    <s v="0.5940000000000002"/>
    <n v="1.44292427999999E+16"/>
    <n v="9519173999999990"/>
    <s v="63242932.14"/>
    <n v="1.10649705069599E+16"/>
    <s v="23132283814.26"/>
    <n v="5005055447460000"/>
    <n v="8431105172796000"/>
    <n v="1.989219361158E+16"/>
    <n v="1.08E+16"/>
    <n v="1.00007999999999E+16"/>
    <n v="54307377.960000001"/>
  </r>
  <r>
    <x v="839"/>
    <s v="MA"/>
    <x v="4"/>
    <n v="5.6460999999999997"/>
    <n v="473362266.76999998"/>
    <n v="5000717.3599999994"/>
    <n v="708517954"/>
    <n v="98060778.790000007"/>
    <n v="52768491.089999996"/>
    <n v="20372892.170000006"/>
    <n v="73655798"/>
    <n v="14993808"/>
    <n v="32923813"/>
    <n v="95476205"/>
    <n v="120271670"/>
    <n v="9403789"/>
    <n v="109612801"/>
    <n v="3891685"/>
    <n v="28136059"/>
    <n v="210136237"/>
    <n v="78826956"/>
    <n v="3891685"/>
    <n v="28136059"/>
    <n v="210136237"/>
    <n v="78826956"/>
    <n v="4844931"/>
    <n v="2.3859532561000001"/>
    <n v="144.41"/>
    <n v="24335759852"/>
    <n v="17865278864"/>
    <n v="337570820"/>
    <n v="234183843"/>
    <n v="1100"/>
    <n v="1961528539300"/>
    <n v="2.23"/>
    <n v="0.86"/>
    <n v="1396.46444444444"/>
    <n v="1079.2065"/>
    <n v="989.824761904762"/>
    <n v="1233.8227999999999"/>
    <n v="14.908294980408201"/>
    <n v="1.93"/>
    <n v="106.91"/>
    <n v="-343.44"/>
    <n v="-234.09"/>
    <n v="10065.6"/>
    <n v="29942325"/>
    <n v="50046025.770000003"/>
    <n v="18708812555"/>
    <n v="199029.69"/>
    <n v="0"/>
    <n v="19700000000000"/>
    <n v="3923657685"/>
    <n v="2489468823"/>
    <n v="887.39490330000001"/>
    <n v="1664145"/>
    <n v="94878"/>
    <n v="10125"/>
    <n v="2160"/>
    <n v="206631"/>
    <n v="0"/>
    <n v="64044"/>
    <n v="972"/>
    <n v="24462"/>
    <n v="114777"/>
    <n v="13200232.5"/>
    <n v="35424"/>
    <n v="0"/>
    <n v="37989"/>
    <n v="1291140"/>
    <n v="1429007022"/>
    <n v="1631799"/>
    <n v="0"/>
    <n v="147.96"/>
    <n v="3515.94"/>
    <n v="91781.1"/>
    <n v="65447.73"/>
    <n v="-4583.25"/>
    <n v="-21750.39"/>
    <n v="190.89"/>
    <n v="-6343.65"/>
    <n v="-6152.76"/>
    <n v="2.1044"/>
    <n v="3294"/>
    <n v="49971907.530000001"/>
    <n v="9037615085"/>
    <n v="97127839.260000005"/>
    <n v="9185217433"/>
    <n v="0"/>
    <n v="0"/>
    <n v="0"/>
    <s v="67.5"/>
    <s v="0.5940000000000002"/>
    <n v="1.44292427999999E+16"/>
    <n v="9519173999999990"/>
    <s v="63242932.14"/>
    <n v="1.10649705069599E+16"/>
    <s v="23132283814.26"/>
    <n v="5005055447460000"/>
    <n v="8431105172796000"/>
    <n v="1.989219361158E+16"/>
    <n v="1.08E+16"/>
    <n v="1.00007999999999E+16"/>
    <n v="17920204.829999998"/>
  </r>
  <r>
    <x v="840"/>
    <s v="MA"/>
    <x v="5"/>
    <n v="5.6460999999999997"/>
    <n v="473362266.76999998"/>
    <n v="5000717.3599999994"/>
    <n v="708517954"/>
    <n v="98060778.790000007"/>
    <n v="52768491.089999996"/>
    <n v="20372892.170000006"/>
    <n v="73655798"/>
    <n v="14993808"/>
    <n v="32923813"/>
    <n v="95476205"/>
    <n v="120271670"/>
    <n v="9403789"/>
    <n v="109612801"/>
    <n v="3891685"/>
    <n v="28136059"/>
    <n v="210136237"/>
    <n v="78826956"/>
    <n v="3891685"/>
    <n v="28136059"/>
    <n v="210136237"/>
    <n v="78826956"/>
    <n v="4844931"/>
    <n v="2.3859532561000001"/>
    <n v="144.41"/>
    <n v="24335759852"/>
    <n v="17865278864"/>
    <n v="337570820"/>
    <n v="234183843"/>
    <n v="1100"/>
    <n v="1961528539300"/>
    <n v="2.23"/>
    <n v="0.86"/>
    <n v="1396.46444444444"/>
    <n v="1079.2065"/>
    <n v="989.824761904762"/>
    <n v="1233.8227999999999"/>
    <n v="14.908294980408201"/>
    <n v="1.93"/>
    <n v="106.91"/>
    <n v="-343.44"/>
    <n v="-234.09"/>
    <n v="10065.6"/>
    <n v="29942325"/>
    <n v="50046025.770000003"/>
    <n v="18708812555"/>
    <n v="199029.69"/>
    <n v="0"/>
    <n v="19700000000000"/>
    <n v="3923657685"/>
    <n v="2489468823"/>
    <n v="887.39490330000001"/>
    <n v="1664145"/>
    <n v="94878"/>
    <n v="10125"/>
    <n v="2160"/>
    <n v="206631"/>
    <n v="0"/>
    <n v="64044"/>
    <n v="972"/>
    <n v="24462"/>
    <n v="114777"/>
    <n v="184882882.5"/>
    <n v="35424"/>
    <n v="0"/>
    <n v="37989"/>
    <n v="1291140"/>
    <n v="1429007022"/>
    <n v="1631799"/>
    <n v="0"/>
    <n v="147.96"/>
    <n v="3515.94"/>
    <n v="91781.1"/>
    <n v="65447.73"/>
    <n v="-4583.25"/>
    <n v="-21750.39"/>
    <n v="190.89"/>
    <n v="-6343.65"/>
    <n v="-6152.76"/>
    <n v="2.1044"/>
    <n v="3294"/>
    <n v="49971907.530000001"/>
    <n v="9037615085"/>
    <n v="97127839.260000005"/>
    <n v="9185217433"/>
    <n v="0"/>
    <n v="0"/>
    <n v="0"/>
    <s v="67.5"/>
    <s v="0.5940000000000002"/>
    <n v="1.44292427999999E+16"/>
    <n v="9519173999999990"/>
    <s v="63242932.14"/>
    <n v="1.10649705069599E+16"/>
    <s v="23132283814.26"/>
    <n v="5005055447460000"/>
    <n v="8431105172796000"/>
    <n v="1.989219361158E+16"/>
    <n v="1.08E+16"/>
    <n v="1.00007999999999E+16"/>
    <n v="20248529.190000001"/>
  </r>
  <r>
    <x v="841"/>
    <s v="MA"/>
    <x v="6"/>
    <n v="5.6460999999999997"/>
    <n v="473362266.76999998"/>
    <n v="5000717.3599999994"/>
    <n v="708517954"/>
    <n v="98060778.790000007"/>
    <n v="52768491.089999996"/>
    <n v="20372892.170000006"/>
    <n v="73655798"/>
    <n v="14993808"/>
    <n v="32923813"/>
    <n v="95476205"/>
    <n v="120271670"/>
    <n v="9403789"/>
    <n v="109612801"/>
    <n v="3891685"/>
    <n v="28136059"/>
    <n v="210136237"/>
    <n v="78826956"/>
    <n v="3891685"/>
    <n v="28136059"/>
    <n v="210136237"/>
    <n v="78826956"/>
    <n v="4844931"/>
    <n v="2.3859532561000001"/>
    <n v="144.41"/>
    <n v="24335759852"/>
    <n v="17865278864"/>
    <n v="337570820"/>
    <n v="234183843"/>
    <n v="1100"/>
    <n v="1961528539300"/>
    <n v="2.23"/>
    <n v="0.86"/>
    <n v="1396.46444444444"/>
    <n v="1079.2065"/>
    <n v="989.824761904762"/>
    <n v="1233.8227999999999"/>
    <n v="14.908294980408201"/>
    <n v="1.93"/>
    <n v="106.91"/>
    <n v="-343.44"/>
    <n v="-234.09"/>
    <n v="10065.6"/>
    <n v="29942325"/>
    <n v="50046025.770000003"/>
    <n v="18708812555"/>
    <n v="199029.69"/>
    <n v="0"/>
    <n v="19700000000000"/>
    <n v="3923657685"/>
    <n v="2489468823"/>
    <n v="887.39490330000001"/>
    <n v="1664145"/>
    <n v="94878"/>
    <n v="10125"/>
    <n v="2160"/>
    <n v="206631"/>
    <n v="0"/>
    <n v="64044"/>
    <n v="972"/>
    <n v="24462"/>
    <n v="114777"/>
    <n v="119668603.5"/>
    <n v="35424"/>
    <n v="0"/>
    <n v="37989"/>
    <n v="1291140"/>
    <n v="1429007022"/>
    <n v="1631799"/>
    <n v="0"/>
    <n v="147.96"/>
    <n v="3515.94"/>
    <n v="91781.1"/>
    <n v="65447.73"/>
    <n v="-4583.25"/>
    <n v="-21750.39"/>
    <n v="190.89"/>
    <n v="-6343.65"/>
    <n v="-6152.76"/>
    <n v="2.1044"/>
    <n v="3294"/>
    <n v="49971907.530000001"/>
    <n v="9037615085"/>
    <n v="97127839.260000005"/>
    <n v="9185217433"/>
    <n v="0"/>
    <n v="0"/>
    <n v="0"/>
    <s v="67.5"/>
    <s v="0.5940000000000002"/>
    <n v="1.44292427999999E+16"/>
    <n v="9519173999999990"/>
    <s v="63242932.14"/>
    <n v="1.10649705069599E+16"/>
    <s v="23132283814.26"/>
    <n v="5005055447460000"/>
    <n v="8431105172796000"/>
    <n v="1.989219361158E+16"/>
    <n v="1.08E+16"/>
    <n v="1.00007999999999E+16"/>
    <n v="8039157.71"/>
  </r>
  <r>
    <x v="842"/>
    <s v="MA"/>
    <x v="0"/>
    <n v="5.5621"/>
    <n v="531184621.96999997"/>
    <n v="4244162.09"/>
    <n v="723782265"/>
    <n v="112265191.51000001"/>
    <n v="10372036.320000002"/>
    <n v="13565914.199999999"/>
    <n v="31940675"/>
    <n v="16976019"/>
    <n v="34351256"/>
    <n v="97591727"/>
    <n v="141785247"/>
    <n v="8113347"/>
    <n v="89631948"/>
    <n v="4381560"/>
    <n v="25319551"/>
    <n v="224577905"/>
    <n v="76949597"/>
    <n v="4381560"/>
    <n v="25319551"/>
    <n v="224577905"/>
    <n v="76949597"/>
    <n v="4104108"/>
    <n v="1.1565412612999999"/>
    <n v="139.07"/>
    <n v="26059431856"/>
    <n v="16096324095"/>
    <n v="399608773"/>
    <n v="289194288"/>
    <n v="1100"/>
    <n v="1952274851600"/>
    <n v="2.65"/>
    <n v="0.38"/>
    <n v="1440.0644444444399"/>
    <n v="1114.8724999999999"/>
    <n v="1019.9523809523801"/>
    <n v="1275.0591999999999"/>
    <n v="14.794864801683101"/>
    <n v="1.31"/>
    <n v="102.69"/>
    <n v="-285.93"/>
    <n v="-188.19"/>
    <n v="9740.7900000000009"/>
    <n v="29942325"/>
    <n v="50103075.149999999"/>
    <n v="18968314428"/>
    <n v="589345.47"/>
    <n v="0"/>
    <n v="19400000000000"/>
    <n v="4212876231"/>
    <n v="3382258032"/>
    <n v="887.39490330000001"/>
    <n v="2712042"/>
    <n v="136350"/>
    <n v="11610"/>
    <n v="6804"/>
    <n v="577044"/>
    <n v="0"/>
    <n v="164403"/>
    <n v="9099"/>
    <n v="1485"/>
    <n v="119043"/>
    <n v="379476"/>
    <n v="29646"/>
    <n v="4536"/>
    <n v="59859"/>
    <n v="1966599"/>
    <n v="778165704"/>
    <n v="46643769"/>
    <n v="0"/>
    <n v="147.15"/>
    <n v="3515.94"/>
    <n v="91781.1"/>
    <n v="65447.73"/>
    <n v="-4583.25"/>
    <n v="-21750.39"/>
    <n v="190.89"/>
    <n v="-6343.65"/>
    <n v="-6152.76"/>
    <n v="2.1044"/>
    <n v="10206"/>
    <n v="41697379.259999998"/>
    <n v="9932415736"/>
    <n v="51809869.079999998"/>
    <n v="10026149784"/>
    <n v="0"/>
    <n v="0"/>
    <n v="0"/>
    <s v="67.5"/>
    <s v="0.5940000000000002"/>
    <n v="1.44292427999999E+16"/>
    <n v="9351935999999990"/>
    <n v="6213178278000000"/>
    <s v="10870564035.06"/>
    <s v="22725860165.82"/>
    <n v="4917118911992990"/>
    <n v="8282974510358990"/>
    <n v="1.95426968662799E+16"/>
    <n v="1.08E+16"/>
    <n v="1.00007999999999E+16"/>
    <n v="13080.4"/>
  </r>
  <r>
    <x v="843"/>
    <s v="MA"/>
    <x v="1"/>
    <n v="5.5621"/>
    <n v="531184621.96999997"/>
    <n v="4244162.09"/>
    <n v="723782265"/>
    <n v="112265191.51000001"/>
    <n v="10372036.320000002"/>
    <n v="13565914.199999999"/>
    <n v="31940675"/>
    <n v="16976019"/>
    <n v="34351256"/>
    <n v="97591727"/>
    <n v="141785247"/>
    <n v="8113347"/>
    <n v="89631948"/>
    <n v="4381560"/>
    <n v="25319551"/>
    <n v="224577905"/>
    <n v="76949597"/>
    <n v="4381560"/>
    <n v="25319551"/>
    <n v="224577905"/>
    <n v="76949597"/>
    <n v="4104108"/>
    <n v="1.1565412612999999"/>
    <n v="139.07"/>
    <n v="26059431856"/>
    <n v="16096324095"/>
    <n v="399608773"/>
    <n v="289194288"/>
    <n v="1100"/>
    <n v="1952274851600"/>
    <n v="2.65"/>
    <n v="0.38"/>
    <n v="1440.0644444444399"/>
    <n v="1114.8724999999999"/>
    <n v="1019.9523809523801"/>
    <n v="1275.0591999999999"/>
    <n v="14.794864801683101"/>
    <n v="1.31"/>
    <n v="102.69"/>
    <n v="-285.93"/>
    <n v="-188.19"/>
    <n v="9740.7900000000009"/>
    <n v="29942325"/>
    <n v="50103075.149999999"/>
    <n v="18968314428"/>
    <n v="589345.47"/>
    <n v="0"/>
    <n v="19400000000000"/>
    <n v="4212876231"/>
    <n v="3382258032"/>
    <n v="887.39490330000001"/>
    <n v="2712042"/>
    <n v="136350"/>
    <n v="11610"/>
    <n v="6804"/>
    <n v="577044"/>
    <n v="0"/>
    <n v="164403"/>
    <n v="9099"/>
    <n v="1485"/>
    <n v="119043"/>
    <n v="19190067.75"/>
    <n v="29646"/>
    <n v="4536"/>
    <n v="59859"/>
    <n v="1966599"/>
    <n v="778165704"/>
    <n v="46643769"/>
    <n v="0"/>
    <n v="147.15"/>
    <n v="3515.94"/>
    <n v="91781.1"/>
    <n v="65447.73"/>
    <n v="-4583.25"/>
    <n v="-21750.39"/>
    <n v="190.89"/>
    <n v="-6343.65"/>
    <n v="-6152.76"/>
    <n v="2.1044"/>
    <n v="10206"/>
    <n v="41697379.259999998"/>
    <n v="9932415736"/>
    <n v="51809869.079999998"/>
    <n v="10026149784"/>
    <n v="0"/>
    <n v="0"/>
    <n v="0"/>
    <s v="67.5"/>
    <s v="0.5940000000000002"/>
    <n v="1.44292427999999E+16"/>
    <n v="9351935999999990"/>
    <n v="6213178278000000"/>
    <s v="10870564035.06"/>
    <s v="22725860165.82"/>
    <n v="4917118911992990"/>
    <n v="8282974510358990"/>
    <n v="1.95426968662799E+16"/>
    <n v="1.08E+16"/>
    <n v="1.00007999999999E+16"/>
    <n v="1013364.85"/>
  </r>
  <r>
    <x v="844"/>
    <s v="MA"/>
    <x v="2"/>
    <n v="5.5621"/>
    <n v="531184621.96999997"/>
    <n v="4244162.09"/>
    <n v="723782265"/>
    <n v="112265191.51000001"/>
    <n v="10372036.320000002"/>
    <n v="13565914.199999999"/>
    <n v="31940675"/>
    <n v="16976019"/>
    <n v="34351256"/>
    <n v="97591727"/>
    <n v="141785247"/>
    <n v="8113347"/>
    <n v="89631948"/>
    <n v="4381560"/>
    <n v="25319551"/>
    <n v="224577905"/>
    <n v="76949597"/>
    <n v="4381560"/>
    <n v="25319551"/>
    <n v="224577905"/>
    <n v="76949597"/>
    <n v="4104108"/>
    <n v="1.1565412612999999"/>
    <n v="139.07"/>
    <n v="26059431856"/>
    <n v="16096324095"/>
    <n v="399608773"/>
    <n v="289194288"/>
    <n v="1100"/>
    <n v="1952274851600"/>
    <n v="2.65"/>
    <n v="0.38"/>
    <n v="1440.0644444444399"/>
    <n v="1114.8724999999999"/>
    <n v="1019.9523809523801"/>
    <n v="1275.0591999999999"/>
    <n v="14.794864801683101"/>
    <n v="1.31"/>
    <n v="102.69"/>
    <n v="-285.93"/>
    <n v="-188.19"/>
    <n v="9740.7900000000009"/>
    <n v="29942325"/>
    <n v="50103075.149999999"/>
    <n v="18968314428"/>
    <n v="589345.47"/>
    <n v="0"/>
    <n v="19400000000000"/>
    <n v="4212876231"/>
    <n v="3382258032"/>
    <n v="887.39490330000001"/>
    <n v="2712042"/>
    <n v="136350"/>
    <n v="11610"/>
    <n v="6804"/>
    <n v="577044"/>
    <n v="0"/>
    <n v="164403"/>
    <n v="9099"/>
    <n v="1485"/>
    <n v="119043"/>
    <n v="1141346702"/>
    <n v="29646"/>
    <n v="4536"/>
    <n v="59859"/>
    <n v="1966599"/>
    <n v="778165704"/>
    <n v="46643769"/>
    <n v="0"/>
    <n v="147.15"/>
    <n v="3515.94"/>
    <n v="91781.1"/>
    <n v="65447.73"/>
    <n v="-4583.25"/>
    <n v="-21750.39"/>
    <n v="190.89"/>
    <n v="-6343.65"/>
    <n v="-6152.76"/>
    <n v="2.1044"/>
    <n v="10206"/>
    <n v="41697379.259999998"/>
    <n v="9932415736"/>
    <n v="51809869.079999998"/>
    <n v="10026149784"/>
    <n v="0"/>
    <n v="0"/>
    <n v="0"/>
    <s v="67.5"/>
    <s v="0.5940000000000002"/>
    <n v="1.44292427999999E+16"/>
    <n v="9351935999999990"/>
    <n v="6213178278000000"/>
    <s v="10870564035.06"/>
    <s v="22725860165.82"/>
    <n v="4917118911992990"/>
    <n v="8282974510358990"/>
    <n v="1.95426968662799E+16"/>
    <n v="1.08E+16"/>
    <n v="1.00007999999999E+16"/>
    <n v="52217882.479999997"/>
  </r>
  <r>
    <x v="845"/>
    <s v="MA"/>
    <x v="3"/>
    <n v="5.5621"/>
    <n v="531184621.96999997"/>
    <n v="4244162.09"/>
    <n v="723782265"/>
    <n v="112265191.51000001"/>
    <n v="10372036.320000002"/>
    <n v="13565914.199999999"/>
    <n v="31940675"/>
    <n v="16976019"/>
    <n v="34351256"/>
    <n v="97591727"/>
    <n v="141785247"/>
    <n v="8113347"/>
    <n v="89631948"/>
    <n v="4381560"/>
    <n v="25319551"/>
    <n v="224577905"/>
    <n v="76949597"/>
    <n v="4381560"/>
    <n v="25319551"/>
    <n v="224577905"/>
    <n v="76949597"/>
    <n v="4104108"/>
    <n v="1.1565412612999999"/>
    <n v="139.07"/>
    <n v="26059431856"/>
    <n v="16096324095"/>
    <n v="399608773"/>
    <n v="289194288"/>
    <n v="1100"/>
    <n v="1952274851600"/>
    <n v="2.65"/>
    <n v="0.38"/>
    <n v="1440.0644444444399"/>
    <n v="1114.8724999999999"/>
    <n v="1019.9523809523801"/>
    <n v="1275.0591999999999"/>
    <n v="14.794864801683101"/>
    <n v="1.31"/>
    <n v="102.69"/>
    <n v="-285.93"/>
    <n v="-188.19"/>
    <n v="9740.7900000000009"/>
    <n v="29942325"/>
    <n v="50103075.149999999"/>
    <n v="18968314428"/>
    <n v="589345.47"/>
    <n v="0"/>
    <n v="19400000000000"/>
    <n v="4212876231"/>
    <n v="3382258032"/>
    <n v="887.39490330000001"/>
    <n v="2712042"/>
    <n v="136350"/>
    <n v="11610"/>
    <n v="6804"/>
    <n v="577044"/>
    <n v="0"/>
    <n v="164403"/>
    <n v="9099"/>
    <n v="1485"/>
    <n v="119043"/>
    <n v="1423982923"/>
    <n v="29646"/>
    <n v="4536"/>
    <n v="59859"/>
    <n v="1966599"/>
    <n v="778165704"/>
    <n v="46643769"/>
    <n v="0"/>
    <n v="147.15"/>
    <n v="3515.94"/>
    <n v="91781.1"/>
    <n v="65447.73"/>
    <n v="-4583.25"/>
    <n v="-21750.39"/>
    <n v="190.89"/>
    <n v="-6343.65"/>
    <n v="-6152.76"/>
    <n v="2.1044"/>
    <n v="10206"/>
    <n v="41697379.259999998"/>
    <n v="9932415736"/>
    <n v="51809869.079999998"/>
    <n v="10026149784"/>
    <n v="0"/>
    <n v="0"/>
    <n v="0"/>
    <s v="67.5"/>
    <s v="0.5940000000000002"/>
    <n v="1.44292427999999E+16"/>
    <n v="9351935999999990"/>
    <n v="6213178278000000"/>
    <s v="10870564035.06"/>
    <s v="22725860165.82"/>
    <n v="4917118911992990"/>
    <n v="8282974510358990"/>
    <n v="1.95426968662799E+16"/>
    <n v="1.08E+16"/>
    <n v="1.00007999999999E+16"/>
    <n v="53954686.740000002"/>
  </r>
  <r>
    <x v="846"/>
    <s v="MA"/>
    <x v="4"/>
    <n v="5.5621"/>
    <n v="531184621.96999997"/>
    <n v="4244162.09"/>
    <n v="723782265"/>
    <n v="112265191.51000001"/>
    <n v="10372036.320000002"/>
    <n v="13565914.199999999"/>
    <n v="31940675"/>
    <n v="16976019"/>
    <n v="34351256"/>
    <n v="97591727"/>
    <n v="141785247"/>
    <n v="8113347"/>
    <n v="89631948"/>
    <n v="4381560"/>
    <n v="25319551"/>
    <n v="224577905"/>
    <n v="76949597"/>
    <n v="4381560"/>
    <n v="25319551"/>
    <n v="224577905"/>
    <n v="76949597"/>
    <n v="4104108"/>
    <n v="1.1565412612999999"/>
    <n v="139.07"/>
    <n v="26059431856"/>
    <n v="16096324095"/>
    <n v="399608773"/>
    <n v="289194288"/>
    <n v="1100"/>
    <n v="1952274851600"/>
    <n v="2.65"/>
    <n v="0.38"/>
    <n v="1440.0644444444399"/>
    <n v="1114.8724999999999"/>
    <n v="1019.9523809523801"/>
    <n v="1275.0591999999999"/>
    <n v="14.794864801683101"/>
    <n v="1.31"/>
    <n v="102.69"/>
    <n v="-285.93"/>
    <n v="-188.19"/>
    <n v="9740.7900000000009"/>
    <n v="29942325"/>
    <n v="50103075.149999999"/>
    <n v="18968314428"/>
    <n v="589345.47"/>
    <n v="0"/>
    <n v="19400000000000"/>
    <n v="4212876231"/>
    <n v="3382258032"/>
    <n v="887.39490330000001"/>
    <n v="2712042"/>
    <n v="136350"/>
    <n v="11610"/>
    <n v="6804"/>
    <n v="577044"/>
    <n v="0"/>
    <n v="164403"/>
    <n v="9099"/>
    <n v="1485"/>
    <n v="119043"/>
    <n v="13200232.5"/>
    <n v="29646"/>
    <n v="4536"/>
    <n v="59859"/>
    <n v="1966599"/>
    <n v="778165704"/>
    <n v="46643769"/>
    <n v="0"/>
    <n v="147.15"/>
    <n v="3515.94"/>
    <n v="91781.1"/>
    <n v="65447.73"/>
    <n v="-4583.25"/>
    <n v="-21750.39"/>
    <n v="190.89"/>
    <n v="-6343.65"/>
    <n v="-6152.76"/>
    <n v="2.1044"/>
    <n v="10206"/>
    <n v="41697379.259999998"/>
    <n v="9932415736"/>
    <n v="51809869.079999998"/>
    <n v="10026149784"/>
    <n v="0"/>
    <n v="0"/>
    <n v="0"/>
    <s v="67.5"/>
    <s v="0.5940000000000002"/>
    <n v="1.44292427999999E+16"/>
    <n v="9351935999999990"/>
    <n v="6213178278000000"/>
    <s v="10870564035.06"/>
    <s v="22725860165.82"/>
    <n v="4917118911992990"/>
    <n v="8282974510358990"/>
    <n v="1.95426968662799E+16"/>
    <n v="1.08E+16"/>
    <n v="1.00007999999999E+16"/>
    <n v="26316582.210000001"/>
  </r>
  <r>
    <x v="847"/>
    <s v="MA"/>
    <x v="5"/>
    <n v="5.5621"/>
    <n v="531184621.96999997"/>
    <n v="4244162.09"/>
    <n v="723782265"/>
    <n v="112265191.51000001"/>
    <n v="10372036.320000002"/>
    <n v="13565914.199999999"/>
    <n v="31940675"/>
    <n v="16976019"/>
    <n v="34351256"/>
    <n v="97591727"/>
    <n v="141785247"/>
    <n v="8113347"/>
    <n v="89631948"/>
    <n v="4381560"/>
    <n v="25319551"/>
    <n v="224577905"/>
    <n v="76949597"/>
    <n v="4381560"/>
    <n v="25319551"/>
    <n v="224577905"/>
    <n v="76949597"/>
    <n v="4104108"/>
    <n v="1.1565412612999999"/>
    <n v="139.07"/>
    <n v="26059431856"/>
    <n v="16096324095"/>
    <n v="399608773"/>
    <n v="289194288"/>
    <n v="1100"/>
    <n v="1952274851600"/>
    <n v="2.65"/>
    <n v="0.38"/>
    <n v="1440.0644444444399"/>
    <n v="1114.8724999999999"/>
    <n v="1019.9523809523801"/>
    <n v="1275.0591999999999"/>
    <n v="14.794864801683101"/>
    <n v="1.31"/>
    <n v="102.69"/>
    <n v="-285.93"/>
    <n v="-188.19"/>
    <n v="9740.7900000000009"/>
    <n v="29942325"/>
    <n v="50103075.149999999"/>
    <n v="18968314428"/>
    <n v="589345.47"/>
    <n v="0"/>
    <n v="19400000000000"/>
    <n v="4212876231"/>
    <n v="3382258032"/>
    <n v="887.39490330000001"/>
    <n v="2712042"/>
    <n v="136350"/>
    <n v="11610"/>
    <n v="6804"/>
    <n v="577044"/>
    <n v="0"/>
    <n v="164403"/>
    <n v="9099"/>
    <n v="1485"/>
    <n v="119043"/>
    <n v="184882882.5"/>
    <n v="29646"/>
    <n v="4536"/>
    <n v="59859"/>
    <n v="1966599"/>
    <n v="778165704"/>
    <n v="46643769"/>
    <n v="0"/>
    <n v="147.15"/>
    <n v="3515.94"/>
    <n v="91781.1"/>
    <n v="65447.73"/>
    <n v="-4583.25"/>
    <n v="-21750.39"/>
    <n v="190.89"/>
    <n v="-6343.65"/>
    <n v="-6152.76"/>
    <n v="2.1044"/>
    <n v="10206"/>
    <n v="41697379.259999998"/>
    <n v="9932415736"/>
    <n v="51809869.079999998"/>
    <n v="10026149784"/>
    <n v="0"/>
    <n v="0"/>
    <n v="0"/>
    <s v="67.5"/>
    <s v="0.5940000000000002"/>
    <n v="1.44292427999999E+16"/>
    <n v="9351935999999990"/>
    <n v="6213178278000000"/>
    <s v="10870564035.06"/>
    <s v="22725860165.82"/>
    <n v="4917118911992990"/>
    <n v="8282974510358990"/>
    <n v="1.95426968662799E+16"/>
    <n v="1.08E+16"/>
    <n v="1.00007999999999E+16"/>
    <n v="9148245.6699999999"/>
  </r>
  <r>
    <x v="848"/>
    <s v="MA"/>
    <x v="6"/>
    <n v="5.5621"/>
    <n v="531184621.96999997"/>
    <n v="4244162.09"/>
    <n v="723782265"/>
    <n v="112265191.51000001"/>
    <n v="10372036.320000002"/>
    <n v="13565914.199999999"/>
    <n v="31940675"/>
    <n v="16976019"/>
    <n v="34351256"/>
    <n v="97591727"/>
    <n v="141785247"/>
    <n v="8113347"/>
    <n v="89631948"/>
    <n v="4381560"/>
    <n v="25319551"/>
    <n v="224577905"/>
    <n v="76949597"/>
    <n v="4381560"/>
    <n v="25319551"/>
    <n v="224577905"/>
    <n v="76949597"/>
    <n v="4104108"/>
    <n v="1.1565412612999999"/>
    <n v="139.07"/>
    <n v="26059431856"/>
    <n v="16096324095"/>
    <n v="399608773"/>
    <n v="289194288"/>
    <n v="1100"/>
    <n v="1952274851600"/>
    <n v="2.65"/>
    <n v="0.38"/>
    <n v="1440.0644444444399"/>
    <n v="1114.8724999999999"/>
    <n v="1019.9523809523801"/>
    <n v="1275.0591999999999"/>
    <n v="14.794864801683101"/>
    <n v="1.31"/>
    <n v="102.69"/>
    <n v="-285.93"/>
    <n v="-188.19"/>
    <n v="9740.7900000000009"/>
    <n v="29942325"/>
    <n v="50103075.149999999"/>
    <n v="18968314428"/>
    <n v="589345.47"/>
    <n v="0"/>
    <n v="19400000000000"/>
    <n v="4212876231"/>
    <n v="3382258032"/>
    <n v="887.39490330000001"/>
    <n v="2712042"/>
    <n v="136350"/>
    <n v="11610"/>
    <n v="6804"/>
    <n v="577044"/>
    <n v="0"/>
    <n v="164403"/>
    <n v="9099"/>
    <n v="1485"/>
    <n v="119043"/>
    <n v="119668603.5"/>
    <n v="29646"/>
    <n v="4536"/>
    <n v="59859"/>
    <n v="1966599"/>
    <n v="778165704"/>
    <n v="46643769"/>
    <n v="0"/>
    <n v="147.15"/>
    <n v="3515.94"/>
    <n v="91781.1"/>
    <n v="65447.73"/>
    <n v="-4583.25"/>
    <n v="-21750.39"/>
    <n v="190.89"/>
    <n v="-6343.65"/>
    <n v="-6152.76"/>
    <n v="2.1044"/>
    <n v="10206"/>
    <n v="41697379.259999998"/>
    <n v="9932415736"/>
    <n v="51809869.079999998"/>
    <n v="10026149784"/>
    <n v="0"/>
    <n v="0"/>
    <n v="0"/>
    <s v="67.5"/>
    <s v="0.5940000000000002"/>
    <n v="1.44292427999999E+16"/>
    <n v="9351935999999990"/>
    <n v="6213178278000000"/>
    <s v="10870564035.06"/>
    <s v="22725860165.82"/>
    <n v="4917118911992990"/>
    <n v="8282974510358990"/>
    <n v="1.95426968662799E+16"/>
    <n v="1.08E+16"/>
    <n v="1.00007999999999E+16"/>
    <n v="8154040.4900000002"/>
  </r>
  <r>
    <x v="849"/>
    <s v="MA"/>
    <x v="0"/>
    <n v="5.2911000000000001"/>
    <n v="481208225.89999992"/>
    <n v="4439159.9499999993"/>
    <n v="736779435"/>
    <n v="105142475.03"/>
    <n v="67967931.809999987"/>
    <n v="13445492.16"/>
    <n v="45690330"/>
    <n v="14997948"/>
    <n v="33220648"/>
    <n v="91078079"/>
    <n v="133390080"/>
    <n v="7080381"/>
    <n v="92834428"/>
    <n v="4166967"/>
    <n v="26158613"/>
    <n v="249633766"/>
    <n v="79920186"/>
    <n v="4166967"/>
    <n v="26158613"/>
    <n v="249633766"/>
    <n v="79920186"/>
    <n v="4298339"/>
    <n v="0.38438258219999999"/>
    <n v="137.65"/>
    <n v="26200662606"/>
    <n v="17664681736"/>
    <n v="441078401"/>
    <n v="284473347"/>
    <n v="1100"/>
    <n v="1870128712800"/>
    <n v="3.29"/>
    <n v="0.96"/>
    <n v="1463.6455555555499"/>
    <n v="1132.0315000000001"/>
    <n v="1038.2266666666601"/>
    <n v="1293.8435999999999"/>
    <n v="14.7277898158179"/>
    <n v="1.83"/>
    <n v="52.25"/>
    <n v="-245.43"/>
    <n v="-145.26"/>
    <n v="9719.19"/>
    <n v="29942325"/>
    <n v="48591170.729999997"/>
    <n v="20373160479"/>
    <n v="452116.35"/>
    <n v="0"/>
    <n v="19300000000000"/>
    <n v="3562494102"/>
    <n v="2029565106"/>
    <n v="887.39490330000001"/>
    <n v="2360286"/>
    <n v="117342"/>
    <n v="2916"/>
    <n v="1917"/>
    <n v="229932"/>
    <n v="0"/>
    <n v="149121"/>
    <n v="33885"/>
    <n v="29484"/>
    <n v="131787"/>
    <n v="379476"/>
    <n v="181548"/>
    <n v="2376"/>
    <n v="68094"/>
    <n v="1805004"/>
    <n v="1522542339"/>
    <n v="5246937"/>
    <n v="0"/>
    <n v="151.19999999999999"/>
    <n v="-5144.04"/>
    <n v="73367.64"/>
    <n v="44983.35"/>
    <n v="-6900.39"/>
    <n v="-21483.9"/>
    <n v="390.42"/>
    <n v="-15710.49"/>
    <n v="-15320.34"/>
    <n v="2.1044"/>
    <n v="26028"/>
    <n v="43909237.619999997"/>
    <n v="10387886536"/>
    <n v="70834415.489999995"/>
    <n v="10502993987"/>
    <n v="0"/>
    <n v="0"/>
    <n v="0"/>
    <s v="67.5"/>
    <s v="0.5940000000000002"/>
    <n v="1.44292427999999E+16"/>
    <n v="9306548999999990"/>
    <n v="6183023706000000"/>
    <n v="1.081780567245E+16"/>
    <n v="2261556421704000"/>
    <n v="4893254543763000"/>
    <n v="8242774556417990"/>
    <n v="1.94478498385199E+16"/>
    <n v="1.08E+16"/>
    <n v="1.00007999999999E+16"/>
    <n v="10030.86"/>
  </r>
  <r>
    <x v="850"/>
    <s v="MA"/>
    <x v="1"/>
    <n v="5.2911000000000001"/>
    <n v="481208225.89999992"/>
    <n v="4439159.9499999993"/>
    <n v="736779435"/>
    <n v="105142475.03"/>
    <n v="67967931.809999987"/>
    <n v="13445492.16"/>
    <n v="45690330"/>
    <n v="14997948"/>
    <n v="33220648"/>
    <n v="91078079"/>
    <n v="133390080"/>
    <n v="7080381"/>
    <n v="92834428"/>
    <n v="4166967"/>
    <n v="26158613"/>
    <n v="249633766"/>
    <n v="79920186"/>
    <n v="4166967"/>
    <n v="26158613"/>
    <n v="249633766"/>
    <n v="79920186"/>
    <n v="4298339"/>
    <n v="0.38438258219999999"/>
    <n v="137.65"/>
    <n v="26200662606"/>
    <n v="17664681736"/>
    <n v="441078401"/>
    <n v="284473347"/>
    <n v="1100"/>
    <n v="1870128712800"/>
    <n v="3.29"/>
    <n v="0.96"/>
    <n v="1463.6455555555499"/>
    <n v="1132.0315000000001"/>
    <n v="1038.2266666666601"/>
    <n v="1293.8435999999999"/>
    <n v="14.7277898158179"/>
    <n v="1.83"/>
    <n v="52.25"/>
    <n v="-245.43"/>
    <n v="-145.26"/>
    <n v="9719.19"/>
    <n v="29942325"/>
    <n v="48591170.729999997"/>
    <n v="20373160479"/>
    <n v="452116.35"/>
    <n v="0"/>
    <n v="19300000000000"/>
    <n v="3562494102"/>
    <n v="2029565106"/>
    <n v="887.39490330000001"/>
    <n v="2360286"/>
    <n v="117342"/>
    <n v="2916"/>
    <n v="1917"/>
    <n v="229932"/>
    <n v="0"/>
    <n v="149121"/>
    <n v="33885"/>
    <n v="29484"/>
    <n v="131787"/>
    <n v="19190067.75"/>
    <n v="181548"/>
    <n v="2376"/>
    <n v="68094"/>
    <n v="1805004"/>
    <n v="1522542339"/>
    <n v="5246937"/>
    <n v="0"/>
    <n v="151.19999999999999"/>
    <n v="-5144.04"/>
    <n v="73367.64"/>
    <n v="44983.35"/>
    <n v="-6900.39"/>
    <n v="-21483.9"/>
    <n v="390.42"/>
    <n v="-15710.49"/>
    <n v="-15320.34"/>
    <n v="2.1044"/>
    <n v="26028"/>
    <n v="43909237.619999997"/>
    <n v="10387886536"/>
    <n v="70834415.489999995"/>
    <n v="10502993987"/>
    <n v="0"/>
    <n v="0"/>
    <n v="0"/>
    <s v="67.5"/>
    <s v="0.5940000000000002"/>
    <n v="1.44292427999999E+16"/>
    <n v="9306548999999990"/>
    <n v="6183023706000000"/>
    <n v="1.081780567245E+16"/>
    <n v="2261556421704000"/>
    <n v="4893254543763000"/>
    <n v="8242774556417990"/>
    <n v="1.94478498385199E+16"/>
    <n v="1.08E+16"/>
    <n v="1.00007999999999E+16"/>
    <n v="1206578.05"/>
  </r>
  <r>
    <x v="851"/>
    <s v="MA"/>
    <x v="2"/>
    <n v="5.2911000000000001"/>
    <n v="481208225.89999992"/>
    <n v="4439159.9499999993"/>
    <n v="736779435"/>
    <n v="105142475.03"/>
    <n v="67967931.809999987"/>
    <n v="13445492.16"/>
    <n v="45690330"/>
    <n v="14997948"/>
    <n v="33220648"/>
    <n v="91078079"/>
    <n v="133390080"/>
    <n v="7080381"/>
    <n v="92834428"/>
    <n v="4166967"/>
    <n v="26158613"/>
    <n v="249633766"/>
    <n v="79920186"/>
    <n v="4166967"/>
    <n v="26158613"/>
    <n v="249633766"/>
    <n v="79920186"/>
    <n v="4298339"/>
    <n v="0.38438258219999999"/>
    <n v="137.65"/>
    <n v="26200662606"/>
    <n v="17664681736"/>
    <n v="441078401"/>
    <n v="284473347"/>
    <n v="1100"/>
    <n v="1870128712800"/>
    <n v="3.29"/>
    <n v="0.96"/>
    <n v="1463.6455555555499"/>
    <n v="1132.0315000000001"/>
    <n v="1038.2266666666601"/>
    <n v="1293.8435999999999"/>
    <n v="14.7277898158179"/>
    <n v="1.83"/>
    <n v="52.25"/>
    <n v="-245.43"/>
    <n v="-145.26"/>
    <n v="9719.19"/>
    <n v="29942325"/>
    <n v="48591170.729999997"/>
    <n v="20373160479"/>
    <n v="452116.35"/>
    <n v="0"/>
    <n v="19300000000000"/>
    <n v="3562494102"/>
    <n v="2029565106"/>
    <n v="887.39490330000001"/>
    <n v="2360286"/>
    <n v="117342"/>
    <n v="2916"/>
    <n v="1917"/>
    <n v="229932"/>
    <n v="0"/>
    <n v="149121"/>
    <n v="33885"/>
    <n v="29484"/>
    <n v="131787"/>
    <n v="1141346702"/>
    <n v="181548"/>
    <n v="2376"/>
    <n v="68094"/>
    <n v="1805004"/>
    <n v="1522542339"/>
    <n v="5246937"/>
    <n v="0"/>
    <n v="151.19999999999999"/>
    <n v="-5144.04"/>
    <n v="73367.64"/>
    <n v="44983.35"/>
    <n v="-6900.39"/>
    <n v="-21483.9"/>
    <n v="390.42"/>
    <n v="-15710.49"/>
    <n v="-15320.34"/>
    <n v="2.1044"/>
    <n v="26028"/>
    <n v="43909237.619999997"/>
    <n v="10387886536"/>
    <n v="70834415.489999995"/>
    <n v="10502993987"/>
    <n v="0"/>
    <n v="0"/>
    <n v="0"/>
    <s v="67.5"/>
    <s v="0.5940000000000002"/>
    <n v="1.44292427999999E+16"/>
    <n v="9306548999999990"/>
    <n v="6183023706000000"/>
    <n v="1.081780567245E+16"/>
    <n v="2261556421704000"/>
    <n v="4893254543763000"/>
    <n v="8242774556417990"/>
    <n v="1.94478498385199E+16"/>
    <n v="1.08E+16"/>
    <n v="1.00007999999999E+16"/>
    <n v="62896448.630000003"/>
  </r>
  <r>
    <x v="852"/>
    <s v="MA"/>
    <x v="3"/>
    <n v="5.2911000000000001"/>
    <n v="481208225.89999992"/>
    <n v="4439159.9499999993"/>
    <n v="736779435"/>
    <n v="105142475.03"/>
    <n v="67967931.809999987"/>
    <n v="13445492.16"/>
    <n v="45690330"/>
    <n v="14997948"/>
    <n v="33220648"/>
    <n v="91078079"/>
    <n v="133390080"/>
    <n v="7080381"/>
    <n v="92834428"/>
    <n v="4166967"/>
    <n v="26158613"/>
    <n v="249633766"/>
    <n v="79920186"/>
    <n v="4166967"/>
    <n v="26158613"/>
    <n v="249633766"/>
    <n v="79920186"/>
    <n v="4298339"/>
    <n v="0.38438258219999999"/>
    <n v="137.65"/>
    <n v="26200662606"/>
    <n v="17664681736"/>
    <n v="441078401"/>
    <n v="284473347"/>
    <n v="1100"/>
    <n v="1870128712800"/>
    <n v="3.29"/>
    <n v="0.96"/>
    <n v="1463.6455555555499"/>
    <n v="1132.0315000000001"/>
    <n v="1038.2266666666601"/>
    <n v="1293.8435999999999"/>
    <n v="14.7277898158179"/>
    <n v="1.83"/>
    <n v="52.25"/>
    <n v="-245.43"/>
    <n v="-145.26"/>
    <n v="9719.19"/>
    <n v="29942325"/>
    <n v="48591170.729999997"/>
    <n v="20373160479"/>
    <n v="452116.35"/>
    <n v="0"/>
    <n v="19300000000000"/>
    <n v="3562494102"/>
    <n v="2029565106"/>
    <n v="887.39490330000001"/>
    <n v="2360286"/>
    <n v="117342"/>
    <n v="2916"/>
    <n v="1917"/>
    <n v="229932"/>
    <n v="0"/>
    <n v="149121"/>
    <n v="33885"/>
    <n v="29484"/>
    <n v="131787"/>
    <n v="1423982923"/>
    <n v="181548"/>
    <n v="2376"/>
    <n v="68094"/>
    <n v="1805004"/>
    <n v="1522542339"/>
    <n v="5246937"/>
    <n v="0"/>
    <n v="151.19999999999999"/>
    <n v="-5144.04"/>
    <n v="73367.64"/>
    <n v="44983.35"/>
    <n v="-6900.39"/>
    <n v="-21483.9"/>
    <n v="390.42"/>
    <n v="-15710.49"/>
    <n v="-15320.34"/>
    <n v="2.1044"/>
    <n v="26028"/>
    <n v="43909237.619999997"/>
    <n v="10387886536"/>
    <n v="70834415.489999995"/>
    <n v="10502993987"/>
    <n v="0"/>
    <n v="0"/>
    <n v="0"/>
    <s v="67.5"/>
    <s v="0.5940000000000002"/>
    <n v="1.44292427999999E+16"/>
    <n v="9306548999999990"/>
    <n v="6183023706000000"/>
    <n v="1.081780567245E+16"/>
    <n v="2261556421704000"/>
    <n v="4893254543763000"/>
    <n v="8242774556417990"/>
    <n v="1.94478498385199E+16"/>
    <n v="1.08E+16"/>
    <n v="1.00007999999999E+16"/>
    <n v="55920172.759999998"/>
  </r>
  <r>
    <x v="853"/>
    <s v="MA"/>
    <x v="4"/>
    <n v="5.2911000000000001"/>
    <n v="481208225.89999992"/>
    <n v="4439159.9499999993"/>
    <n v="736779435"/>
    <n v="105142475.03"/>
    <n v="67967931.809999987"/>
    <n v="13445492.16"/>
    <n v="45690330"/>
    <n v="14997948"/>
    <n v="33220648"/>
    <n v="91078079"/>
    <n v="133390080"/>
    <n v="7080381"/>
    <n v="92834428"/>
    <n v="4166967"/>
    <n v="26158613"/>
    <n v="249633766"/>
    <n v="79920186"/>
    <n v="4166967"/>
    <n v="26158613"/>
    <n v="249633766"/>
    <n v="79920186"/>
    <n v="4298339"/>
    <n v="0.38438258219999999"/>
    <n v="137.65"/>
    <n v="26200662606"/>
    <n v="17664681736"/>
    <n v="441078401"/>
    <n v="284473347"/>
    <n v="1100"/>
    <n v="1870128712800"/>
    <n v="3.29"/>
    <n v="0.96"/>
    <n v="1463.6455555555499"/>
    <n v="1132.0315000000001"/>
    <n v="1038.2266666666601"/>
    <n v="1293.8435999999999"/>
    <n v="14.7277898158179"/>
    <n v="1.83"/>
    <n v="52.25"/>
    <n v="-245.43"/>
    <n v="-145.26"/>
    <n v="9719.19"/>
    <n v="29942325"/>
    <n v="48591170.729999997"/>
    <n v="20373160479"/>
    <n v="452116.35"/>
    <n v="0"/>
    <n v="19300000000000"/>
    <n v="3562494102"/>
    <n v="2029565106"/>
    <n v="887.39490330000001"/>
    <n v="2360286"/>
    <n v="117342"/>
    <n v="2916"/>
    <n v="1917"/>
    <n v="229932"/>
    <n v="0"/>
    <n v="149121"/>
    <n v="33885"/>
    <n v="29484"/>
    <n v="131787"/>
    <n v="13200232.5"/>
    <n v="181548"/>
    <n v="2376"/>
    <n v="68094"/>
    <n v="1805004"/>
    <n v="1522542339"/>
    <n v="5246937"/>
    <n v="0"/>
    <n v="151.19999999999999"/>
    <n v="-5144.04"/>
    <n v="73367.64"/>
    <n v="44983.35"/>
    <n v="-6900.39"/>
    <n v="-21483.9"/>
    <n v="390.42"/>
    <n v="-15710.49"/>
    <n v="-15320.34"/>
    <n v="2.1044"/>
    <n v="26028"/>
    <n v="43909237.619999997"/>
    <n v="10387886536"/>
    <n v="70834415.489999995"/>
    <n v="10502993987"/>
    <n v="0"/>
    <n v="0"/>
    <n v="0"/>
    <s v="67.5"/>
    <s v="0.5940000000000002"/>
    <n v="1.44292427999999E+16"/>
    <n v="9306548999999990"/>
    <n v="6183023706000000"/>
    <n v="1.081780567245E+16"/>
    <n v="2261556421704000"/>
    <n v="4893254543763000"/>
    <n v="8242774556417990"/>
    <n v="1.94478498385199E+16"/>
    <n v="1.08E+16"/>
    <n v="1.00007999999999E+16"/>
    <n v="13914013.949999999"/>
  </r>
  <r>
    <x v="854"/>
    <s v="MA"/>
    <x v="5"/>
    <n v="5.2911000000000001"/>
    <n v="481208225.89999992"/>
    <n v="4439159.9499999993"/>
    <n v="736779435"/>
    <n v="105142475.03"/>
    <n v="67967931.809999987"/>
    <n v="13445492.16"/>
    <n v="45690330"/>
    <n v="14997948"/>
    <n v="33220648"/>
    <n v="91078079"/>
    <n v="133390080"/>
    <n v="7080381"/>
    <n v="92834428"/>
    <n v="4166967"/>
    <n v="26158613"/>
    <n v="249633766"/>
    <n v="79920186"/>
    <n v="4166967"/>
    <n v="26158613"/>
    <n v="249633766"/>
    <n v="79920186"/>
    <n v="4298339"/>
    <n v="0.38438258219999999"/>
    <n v="137.65"/>
    <n v="26200662606"/>
    <n v="17664681736"/>
    <n v="441078401"/>
    <n v="284473347"/>
    <n v="1100"/>
    <n v="1870128712800"/>
    <n v="3.29"/>
    <n v="0.96"/>
    <n v="1463.6455555555499"/>
    <n v="1132.0315000000001"/>
    <n v="1038.2266666666601"/>
    <n v="1293.8435999999999"/>
    <n v="14.7277898158179"/>
    <n v="1.83"/>
    <n v="52.25"/>
    <n v="-245.43"/>
    <n v="-145.26"/>
    <n v="9719.19"/>
    <n v="29942325"/>
    <n v="48591170.729999997"/>
    <n v="20373160479"/>
    <n v="452116.35"/>
    <n v="0"/>
    <n v="19300000000000"/>
    <n v="3562494102"/>
    <n v="2029565106"/>
    <n v="887.39490330000001"/>
    <n v="2360286"/>
    <n v="117342"/>
    <n v="2916"/>
    <n v="1917"/>
    <n v="229932"/>
    <n v="0"/>
    <n v="149121"/>
    <n v="33885"/>
    <n v="29484"/>
    <n v="131787"/>
    <n v="184882882.5"/>
    <n v="181548"/>
    <n v="2376"/>
    <n v="68094"/>
    <n v="1805004"/>
    <n v="1522542339"/>
    <n v="5246937"/>
    <n v="0"/>
    <n v="151.19999999999999"/>
    <n v="-5144.04"/>
    <n v="73367.64"/>
    <n v="44983.35"/>
    <n v="-6900.39"/>
    <n v="-21483.9"/>
    <n v="390.42"/>
    <n v="-15710.49"/>
    <n v="-15320.34"/>
    <n v="2.1044"/>
    <n v="26028"/>
    <n v="43909237.619999997"/>
    <n v="10387886536"/>
    <n v="70834415.489999995"/>
    <n v="10502993987"/>
    <n v="0"/>
    <n v="0"/>
    <n v="0"/>
    <s v="67.5"/>
    <s v="0.5940000000000002"/>
    <n v="1.44292427999999E+16"/>
    <n v="9306548999999990"/>
    <n v="6183023706000000"/>
    <n v="1.081780567245E+16"/>
    <n v="2261556421704000"/>
    <n v="4893254543763000"/>
    <n v="8242774556417990"/>
    <n v="1.94478498385199E+16"/>
    <n v="1.08E+16"/>
    <n v="1.00007999999999E+16"/>
    <n v="6010141.8499999996"/>
  </r>
  <r>
    <x v="855"/>
    <s v="MA"/>
    <x v="6"/>
    <n v="5.2911000000000001"/>
    <n v="481208225.89999992"/>
    <n v="4439159.9499999993"/>
    <n v="736779435"/>
    <n v="105142475.03"/>
    <n v="67967931.809999987"/>
    <n v="13445492.16"/>
    <n v="45690330"/>
    <n v="14997948"/>
    <n v="33220648"/>
    <n v="91078079"/>
    <n v="133390080"/>
    <n v="7080381"/>
    <n v="92834428"/>
    <n v="4166967"/>
    <n v="26158613"/>
    <n v="249633766"/>
    <n v="79920186"/>
    <n v="4166967"/>
    <n v="26158613"/>
    <n v="249633766"/>
    <n v="79920186"/>
    <n v="4298339"/>
    <n v="0.38438258219999999"/>
    <n v="137.65"/>
    <n v="26200662606"/>
    <n v="17664681736"/>
    <n v="441078401"/>
    <n v="284473347"/>
    <n v="1100"/>
    <n v="1870128712800"/>
    <n v="3.29"/>
    <n v="0.96"/>
    <n v="1463.6455555555499"/>
    <n v="1132.0315000000001"/>
    <n v="1038.2266666666601"/>
    <n v="1293.8435999999999"/>
    <n v="14.7277898158179"/>
    <n v="1.83"/>
    <n v="52.25"/>
    <n v="-245.43"/>
    <n v="-145.26"/>
    <n v="9719.19"/>
    <n v="29942325"/>
    <n v="48591170.729999997"/>
    <n v="20373160479"/>
    <n v="452116.35"/>
    <n v="0"/>
    <n v="19300000000000"/>
    <n v="3562494102"/>
    <n v="2029565106"/>
    <n v="887.39490330000001"/>
    <n v="2360286"/>
    <n v="117342"/>
    <n v="2916"/>
    <n v="1917"/>
    <n v="229932"/>
    <n v="0"/>
    <n v="149121"/>
    <n v="33885"/>
    <n v="29484"/>
    <n v="131787"/>
    <n v="119668603.5"/>
    <n v="181548"/>
    <n v="2376"/>
    <n v="68094"/>
    <n v="1805004"/>
    <n v="1522542339"/>
    <n v="5246937"/>
    <n v="0"/>
    <n v="151.19999999999999"/>
    <n v="-5144.04"/>
    <n v="73367.64"/>
    <n v="44983.35"/>
    <n v="-6900.39"/>
    <n v="-21483.9"/>
    <n v="390.42"/>
    <n v="-15710.49"/>
    <n v="-15320.34"/>
    <n v="2.1044"/>
    <n v="26028"/>
    <n v="43909237.619999997"/>
    <n v="10387886536"/>
    <n v="70834415.489999995"/>
    <n v="10502993987"/>
    <n v="0"/>
    <n v="0"/>
    <n v="0"/>
    <s v="67.5"/>
    <s v="0.5940000000000002"/>
    <n v="1.44292427999999E+16"/>
    <n v="9306548999999990"/>
    <n v="6183023706000000"/>
    <n v="1.081780567245E+16"/>
    <n v="2261556421704000"/>
    <n v="4893254543763000"/>
    <n v="8242774556417990"/>
    <n v="1.94478498385199E+16"/>
    <n v="1.08E+16"/>
    <n v="1.00007999999999E+16"/>
    <n v="8817135.7400000002"/>
  </r>
  <r>
    <x v="856"/>
    <s v="MA"/>
    <x v="0"/>
    <n v="5.0319000000000003"/>
    <n v="477671742"/>
    <n v="5393379.0899999999"/>
    <n v="731206214"/>
    <n v="120550824.97"/>
    <n v="51042877.659999996"/>
    <n v="13477221.799999999"/>
    <n v="41233596"/>
    <n v="23499149"/>
    <n v="34248596"/>
    <n v="104559826"/>
    <n v="146152177"/>
    <n v="9467215"/>
    <n v="107817334"/>
    <n v="6801030"/>
    <n v="28645881"/>
    <n v="182944433"/>
    <n v="81877632"/>
    <n v="6801030"/>
    <n v="28645881"/>
    <n v="182944433"/>
    <n v="81877632"/>
    <n v="5192941"/>
    <n v="0.28808493089999998"/>
    <n v="137.97"/>
    <n v="28257895138"/>
    <n v="17843605079"/>
    <n v="436581420"/>
    <n v="284310667"/>
    <n v="1100"/>
    <n v="1773674303400"/>
    <n v="3.76"/>
    <n v="0.6"/>
    <n v="1478.0605555555501"/>
    <n v="1142.777"/>
    <n v="1050.7709523809499"/>
    <n v="1305.2764"/>
    <n v="14.231979734397701"/>
    <n v="1.53"/>
    <n v="17.579999999999998"/>
    <n v="-196.83"/>
    <n v="-102.06"/>
    <n v="9960.0300000000007"/>
    <n v="29942325"/>
    <n v="38155071.600000001"/>
    <n v="23192353908"/>
    <n v="238644.09"/>
    <n v="0"/>
    <n v="19200000000000"/>
    <n v="3712896630"/>
    <n v="2443865445"/>
    <n v="887.39490330000001"/>
    <n v="3297699"/>
    <n v="147366"/>
    <n v="63450"/>
    <n v="1728"/>
    <n v="110349"/>
    <n v="6696"/>
    <n v="304182"/>
    <n v="20061"/>
    <n v="15255"/>
    <n v="99360"/>
    <n v="379476"/>
    <n v="237897"/>
    <n v="0"/>
    <n v="146961"/>
    <n v="2369331"/>
    <n v="1043359245"/>
    <n v="218831247"/>
    <n v="0"/>
    <n v="153.63"/>
    <n v="-5144.04"/>
    <n v="73367.64"/>
    <n v="44983.35"/>
    <n v="-6900.39"/>
    <n v="-21483.9"/>
    <n v="390.42"/>
    <n v="-15710.49"/>
    <n v="-15320.34"/>
    <n v="2.1044"/>
    <n v="20358"/>
    <n v="68292020.700000003"/>
    <n v="8985127652"/>
    <n v="66816608.670000002"/>
    <n v="9120236282"/>
    <n v="0"/>
    <n v="0"/>
    <n v="0"/>
    <s v="67.5"/>
    <s v="0.5940000000000002"/>
    <n v="1.44292427999999E+16"/>
    <s v="92666.97"/>
    <n v="6156546182999990"/>
    <n v="1.07714806284599E+16"/>
    <n v="2.25187176810599E+16"/>
    <n v="4872300180291000"/>
    <s v="82074765573.99"/>
    <n v="1.93645683925199E+16"/>
    <n v="1.08E+16"/>
    <n v="1.00007999999999E+16"/>
    <n v="5286.97"/>
  </r>
  <r>
    <x v="857"/>
    <s v="MA"/>
    <x v="1"/>
    <n v="5.0319000000000003"/>
    <n v="477671742"/>
    <n v="5393379.0899999999"/>
    <n v="731206214"/>
    <n v="120550824.97"/>
    <n v="51042877.659999996"/>
    <n v="13477221.799999999"/>
    <n v="41233596"/>
    <n v="23499149"/>
    <n v="34248596"/>
    <n v="104559826"/>
    <n v="146152177"/>
    <n v="9467215"/>
    <n v="107817334"/>
    <n v="6801030"/>
    <n v="28645881"/>
    <n v="182944433"/>
    <n v="81877632"/>
    <n v="6801030"/>
    <n v="28645881"/>
    <n v="182944433"/>
    <n v="81877632"/>
    <n v="5192941"/>
    <n v="0.28808493089999998"/>
    <n v="137.97"/>
    <n v="28257895138"/>
    <n v="17843605079"/>
    <n v="436581420"/>
    <n v="284310667"/>
    <n v="1100"/>
    <n v="1773674303400"/>
    <n v="3.76"/>
    <n v="0.6"/>
    <n v="1478.0605555555501"/>
    <n v="1142.777"/>
    <n v="1050.7709523809499"/>
    <n v="1305.2764"/>
    <n v="14.231979734397701"/>
    <n v="1.53"/>
    <n v="17.579999999999998"/>
    <n v="-196.83"/>
    <n v="-102.06"/>
    <n v="9960.0300000000007"/>
    <n v="29942325"/>
    <n v="38155071.600000001"/>
    <n v="23192353908"/>
    <n v="238644.09"/>
    <n v="0"/>
    <n v="19200000000000"/>
    <n v="3712896630"/>
    <n v="2443865445"/>
    <n v="887.39490330000001"/>
    <n v="3297699"/>
    <n v="147366"/>
    <n v="63450"/>
    <n v="1728"/>
    <n v="110349"/>
    <n v="6696"/>
    <n v="304182"/>
    <n v="20061"/>
    <n v="15255"/>
    <n v="99360"/>
    <n v="19190067.75"/>
    <n v="237897"/>
    <n v="0"/>
    <n v="146961"/>
    <n v="2369331"/>
    <n v="1043359245"/>
    <n v="218831247"/>
    <n v="0"/>
    <n v="153.63"/>
    <n v="-5144.04"/>
    <n v="73367.64"/>
    <n v="44983.35"/>
    <n v="-6900.39"/>
    <n v="-21483.9"/>
    <n v="390.42"/>
    <n v="-15710.49"/>
    <n v="-15320.34"/>
    <n v="2.1044"/>
    <n v="20358"/>
    <n v="68292020.700000003"/>
    <n v="8985127652"/>
    <n v="66816608.670000002"/>
    <n v="9120236282"/>
    <n v="0"/>
    <n v="0"/>
    <n v="0"/>
    <s v="67.5"/>
    <s v="0.5940000000000002"/>
    <n v="1.44292427999999E+16"/>
    <s v="92666.97"/>
    <n v="6156546182999990"/>
    <n v="1.07714806284599E+16"/>
    <n v="2.25187176810599E+16"/>
    <n v="4872300180291000"/>
    <s v="82074765573.99"/>
    <n v="1.93645683925199E+16"/>
    <n v="1.08E+16"/>
    <n v="1.00007999999999E+16"/>
    <n v="1178645.46"/>
  </r>
  <r>
    <x v="858"/>
    <s v="MA"/>
    <x v="2"/>
    <n v="5.0319000000000003"/>
    <n v="477671742"/>
    <n v="5393379.0899999999"/>
    <n v="731206214"/>
    <n v="120550824.97"/>
    <n v="51042877.659999996"/>
    <n v="13477221.799999999"/>
    <n v="41233596"/>
    <n v="23499149"/>
    <n v="34248596"/>
    <n v="104559826"/>
    <n v="146152177"/>
    <n v="9467215"/>
    <n v="107817334"/>
    <n v="6801030"/>
    <n v="28645881"/>
    <n v="182944433"/>
    <n v="81877632"/>
    <n v="6801030"/>
    <n v="28645881"/>
    <n v="182944433"/>
    <n v="81877632"/>
    <n v="5192941"/>
    <n v="0.28808493089999998"/>
    <n v="137.97"/>
    <n v="28257895138"/>
    <n v="17843605079"/>
    <n v="436581420"/>
    <n v="284310667"/>
    <n v="1100"/>
    <n v="1773674303400"/>
    <n v="3.76"/>
    <n v="0.6"/>
    <n v="1478.0605555555501"/>
    <n v="1142.777"/>
    <n v="1050.7709523809499"/>
    <n v="1305.2764"/>
    <n v="14.231979734397701"/>
    <n v="1.53"/>
    <n v="17.579999999999998"/>
    <n v="-196.83"/>
    <n v="-102.06"/>
    <n v="9960.0300000000007"/>
    <n v="29942325"/>
    <n v="38155071.600000001"/>
    <n v="23192353908"/>
    <n v="238644.09"/>
    <n v="0"/>
    <n v="19200000000000"/>
    <n v="3712896630"/>
    <n v="2443865445"/>
    <n v="887.39490330000001"/>
    <n v="3297699"/>
    <n v="147366"/>
    <n v="63450"/>
    <n v="1728"/>
    <n v="110349"/>
    <n v="6696"/>
    <n v="304182"/>
    <n v="20061"/>
    <n v="15255"/>
    <n v="99360"/>
    <n v="1141346702"/>
    <n v="237897"/>
    <n v="0"/>
    <n v="146961"/>
    <n v="2369331"/>
    <n v="1043359245"/>
    <n v="218831247"/>
    <n v="0"/>
    <n v="153.63"/>
    <n v="-5144.04"/>
    <n v="73367.64"/>
    <n v="44983.35"/>
    <n v="-6900.39"/>
    <n v="-21483.9"/>
    <n v="390.42"/>
    <n v="-15710.49"/>
    <n v="-15320.34"/>
    <n v="2.1044"/>
    <n v="20358"/>
    <n v="68292020.700000003"/>
    <n v="8985127652"/>
    <n v="66816608.670000002"/>
    <n v="9120236282"/>
    <n v="0"/>
    <n v="0"/>
    <n v="0"/>
    <s v="67.5"/>
    <s v="0.5940000000000002"/>
    <n v="1.44292427999999E+16"/>
    <s v="92666.97"/>
    <n v="6156546182999990"/>
    <n v="1.07714806284599E+16"/>
    <n v="2.25187176810599E+16"/>
    <n v="4872300180291000"/>
    <s v="82074765573.99"/>
    <n v="1.93645683925199E+16"/>
    <n v="1.08E+16"/>
    <n v="1.00007999999999E+16"/>
    <n v="54303436.25"/>
  </r>
  <r>
    <x v="859"/>
    <s v="MA"/>
    <x v="3"/>
    <n v="5.0319000000000003"/>
    <n v="477671742"/>
    <n v="5393379.0899999999"/>
    <n v="731206214"/>
    <n v="120550824.97"/>
    <n v="51042877.659999996"/>
    <n v="13477221.799999999"/>
    <n v="41233596"/>
    <n v="23499149"/>
    <n v="34248596"/>
    <n v="104559826"/>
    <n v="146152177"/>
    <n v="9467215"/>
    <n v="107817334"/>
    <n v="6801030"/>
    <n v="28645881"/>
    <n v="182944433"/>
    <n v="81877632"/>
    <n v="6801030"/>
    <n v="28645881"/>
    <n v="182944433"/>
    <n v="81877632"/>
    <n v="5192941"/>
    <n v="0.28808493089999998"/>
    <n v="137.97"/>
    <n v="28257895138"/>
    <n v="17843605079"/>
    <n v="436581420"/>
    <n v="284310667"/>
    <n v="1100"/>
    <n v="1773674303400"/>
    <n v="3.76"/>
    <n v="0.6"/>
    <n v="1478.0605555555501"/>
    <n v="1142.777"/>
    <n v="1050.7709523809499"/>
    <n v="1305.2764"/>
    <n v="14.231979734397701"/>
    <n v="1.53"/>
    <n v="17.579999999999998"/>
    <n v="-196.83"/>
    <n v="-102.06"/>
    <n v="9960.0300000000007"/>
    <n v="29942325"/>
    <n v="38155071.600000001"/>
    <n v="23192353908"/>
    <n v="238644.09"/>
    <n v="0"/>
    <n v="19200000000000"/>
    <n v="3712896630"/>
    <n v="2443865445"/>
    <n v="887.39490330000001"/>
    <n v="3297699"/>
    <n v="147366"/>
    <n v="63450"/>
    <n v="1728"/>
    <n v="110349"/>
    <n v="6696"/>
    <n v="304182"/>
    <n v="20061"/>
    <n v="15255"/>
    <n v="99360"/>
    <n v="1423982923"/>
    <n v="237897"/>
    <n v="0"/>
    <n v="146961"/>
    <n v="2369331"/>
    <n v="1043359245"/>
    <n v="218831247"/>
    <n v="0"/>
    <n v="153.63"/>
    <n v="-5144.04"/>
    <n v="73367.64"/>
    <n v="44983.35"/>
    <n v="-6900.39"/>
    <n v="-21483.9"/>
    <n v="390.42"/>
    <n v="-15710.49"/>
    <n v="-15320.34"/>
    <n v="2.1044"/>
    <n v="20358"/>
    <n v="68292020.700000003"/>
    <n v="8985127652"/>
    <n v="66816608.670000002"/>
    <n v="9120236282"/>
    <n v="0"/>
    <n v="0"/>
    <n v="0"/>
    <s v="67.5"/>
    <s v="0.5940000000000002"/>
    <n v="1.44292427999999E+16"/>
    <s v="92666.97"/>
    <n v="6156546182999990"/>
    <n v="1.07714806284599E+16"/>
    <n v="2.25187176810599E+16"/>
    <n v="4872300180291000"/>
    <s v="82074765573.99"/>
    <n v="1.93645683925199E+16"/>
    <n v="1.08E+16"/>
    <n v="1.00007999999999E+16"/>
    <n v="53960320.299999997"/>
  </r>
  <r>
    <x v="860"/>
    <s v="MA"/>
    <x v="4"/>
    <n v="5.0319000000000003"/>
    <n v="477671742"/>
    <n v="5393379.0899999999"/>
    <n v="731206214"/>
    <n v="120550824.97"/>
    <n v="51042877.659999996"/>
    <n v="13477221.799999999"/>
    <n v="41233596"/>
    <n v="23499149"/>
    <n v="34248596"/>
    <n v="104559826"/>
    <n v="146152177"/>
    <n v="9467215"/>
    <n v="107817334"/>
    <n v="6801030"/>
    <n v="28645881"/>
    <n v="182944433"/>
    <n v="81877632"/>
    <n v="6801030"/>
    <n v="28645881"/>
    <n v="182944433"/>
    <n v="81877632"/>
    <n v="5192941"/>
    <n v="0.28808493089999998"/>
    <n v="137.97"/>
    <n v="28257895138"/>
    <n v="17843605079"/>
    <n v="436581420"/>
    <n v="284310667"/>
    <n v="1100"/>
    <n v="1773674303400"/>
    <n v="3.76"/>
    <n v="0.6"/>
    <n v="1478.0605555555501"/>
    <n v="1142.777"/>
    <n v="1050.7709523809499"/>
    <n v="1305.2764"/>
    <n v="14.231979734397701"/>
    <n v="1.53"/>
    <n v="17.579999999999998"/>
    <n v="-196.83"/>
    <n v="-102.06"/>
    <n v="9960.0300000000007"/>
    <n v="29942325"/>
    <n v="38155071.600000001"/>
    <n v="23192353908"/>
    <n v="238644.09"/>
    <n v="0"/>
    <n v="19200000000000"/>
    <n v="3712896630"/>
    <n v="2443865445"/>
    <n v="887.39490330000001"/>
    <n v="3297699"/>
    <n v="147366"/>
    <n v="63450"/>
    <n v="1728"/>
    <n v="110349"/>
    <n v="6696"/>
    <n v="304182"/>
    <n v="20061"/>
    <n v="15255"/>
    <n v="99360"/>
    <n v="13200232.5"/>
    <n v="237897"/>
    <n v="0"/>
    <n v="146961"/>
    <n v="2369331"/>
    <n v="1043359245"/>
    <n v="218831247"/>
    <n v="0"/>
    <n v="153.63"/>
    <n v="-5144.04"/>
    <n v="73367.64"/>
    <n v="44983.35"/>
    <n v="-6900.39"/>
    <n v="-21483.9"/>
    <n v="390.42"/>
    <n v="-15710.49"/>
    <n v="-15320.34"/>
    <n v="2.1044"/>
    <n v="20358"/>
    <n v="68292020.700000003"/>
    <n v="8985127652"/>
    <n v="66816608.670000002"/>
    <n v="9120236282"/>
    <n v="0"/>
    <n v="0"/>
    <n v="0"/>
    <s v="67.5"/>
    <s v="0.5940000000000002"/>
    <n v="1.44292427999999E+16"/>
    <s v="92666.97"/>
    <n v="6156546182999990"/>
    <n v="1.07714806284599E+16"/>
    <n v="2.25187176810599E+16"/>
    <n v="4872300180291000"/>
    <s v="82074765573.99"/>
    <n v="1.93645683925199E+16"/>
    <n v="1.08E+16"/>
    <n v="1.00007999999999E+16"/>
    <n v="19393698.510000002"/>
  </r>
  <r>
    <x v="861"/>
    <s v="MA"/>
    <x v="5"/>
    <n v="5.0319000000000003"/>
    <n v="477671742"/>
    <n v="5393379.0899999999"/>
    <n v="731206214"/>
    <n v="120550824.97"/>
    <n v="51042877.659999996"/>
    <n v="13477221.799999999"/>
    <n v="41233596"/>
    <n v="23499149"/>
    <n v="34248596"/>
    <n v="104559826"/>
    <n v="146152177"/>
    <n v="9467215"/>
    <n v="107817334"/>
    <n v="6801030"/>
    <n v="28645881"/>
    <n v="182944433"/>
    <n v="81877632"/>
    <n v="6801030"/>
    <n v="28645881"/>
    <n v="182944433"/>
    <n v="81877632"/>
    <n v="5192941"/>
    <n v="0.28808493089999998"/>
    <n v="137.97"/>
    <n v="28257895138"/>
    <n v="17843605079"/>
    <n v="436581420"/>
    <n v="284310667"/>
    <n v="1100"/>
    <n v="1773674303400"/>
    <n v="3.76"/>
    <n v="0.6"/>
    <n v="1478.0605555555501"/>
    <n v="1142.777"/>
    <n v="1050.7709523809499"/>
    <n v="1305.2764"/>
    <n v="14.231979734397701"/>
    <n v="1.53"/>
    <n v="17.579999999999998"/>
    <n v="-196.83"/>
    <n v="-102.06"/>
    <n v="9960.0300000000007"/>
    <n v="29942325"/>
    <n v="38155071.600000001"/>
    <n v="23192353908"/>
    <n v="238644.09"/>
    <n v="0"/>
    <n v="19200000000000"/>
    <n v="3712896630"/>
    <n v="2443865445"/>
    <n v="887.39490330000001"/>
    <n v="3297699"/>
    <n v="147366"/>
    <n v="63450"/>
    <n v="1728"/>
    <n v="110349"/>
    <n v="6696"/>
    <n v="304182"/>
    <n v="20061"/>
    <n v="15255"/>
    <n v="99360"/>
    <n v="184882882.5"/>
    <n v="237897"/>
    <n v="0"/>
    <n v="146961"/>
    <n v="2369331"/>
    <n v="1043359245"/>
    <n v="218831247"/>
    <n v="0"/>
    <n v="153.63"/>
    <n v="-5144.04"/>
    <n v="73367.64"/>
    <n v="44983.35"/>
    <n v="-6900.39"/>
    <n v="-21483.9"/>
    <n v="390.42"/>
    <n v="-15710.49"/>
    <n v="-15320.34"/>
    <n v="2.1044"/>
    <n v="20358"/>
    <n v="68292020.700000003"/>
    <n v="8985127652"/>
    <n v="66816608.670000002"/>
    <n v="9120236282"/>
    <n v="0"/>
    <n v="0"/>
    <n v="0"/>
    <s v="67.5"/>
    <s v="0.5940000000000002"/>
    <n v="1.44292427999999E+16"/>
    <s v="92666.97"/>
    <n v="6156546182999990"/>
    <n v="1.07714806284599E+16"/>
    <n v="2.25187176810599E+16"/>
    <n v="4872300180291000"/>
    <s v="82074765573.99"/>
    <n v="1.93645683925199E+16"/>
    <n v="1.08E+16"/>
    <n v="1.00007999999999E+16"/>
    <n v="9008524.3000000007"/>
  </r>
  <r>
    <x v="862"/>
    <s v="MA"/>
    <x v="6"/>
    <n v="5.0319000000000003"/>
    <n v="477671742"/>
    <n v="5393379.0899999999"/>
    <n v="731206214"/>
    <n v="120550824.97"/>
    <n v="51042877.659999996"/>
    <n v="13477221.799999999"/>
    <n v="41233596"/>
    <n v="23499149"/>
    <n v="34248596"/>
    <n v="104559826"/>
    <n v="146152177"/>
    <n v="9467215"/>
    <n v="107817334"/>
    <n v="6801030"/>
    <n v="28645881"/>
    <n v="182944433"/>
    <n v="81877632"/>
    <n v="6801030"/>
    <n v="28645881"/>
    <n v="182944433"/>
    <n v="81877632"/>
    <n v="5192941"/>
    <n v="0.28808493089999998"/>
    <n v="137.97"/>
    <n v="28257895138"/>
    <n v="17843605079"/>
    <n v="436581420"/>
    <n v="284310667"/>
    <n v="1100"/>
    <n v="1773674303400"/>
    <n v="3.76"/>
    <n v="0.6"/>
    <n v="1478.0605555555501"/>
    <n v="1142.777"/>
    <n v="1050.7709523809499"/>
    <n v="1305.2764"/>
    <n v="14.231979734397701"/>
    <n v="1.53"/>
    <n v="17.579999999999998"/>
    <n v="-196.83"/>
    <n v="-102.06"/>
    <n v="9960.0300000000007"/>
    <n v="29942325"/>
    <n v="38155071.600000001"/>
    <n v="23192353908"/>
    <n v="238644.09"/>
    <n v="0"/>
    <n v="19200000000000"/>
    <n v="3712896630"/>
    <n v="2443865445"/>
    <n v="887.39490330000001"/>
    <n v="3297699"/>
    <n v="147366"/>
    <n v="63450"/>
    <n v="1728"/>
    <n v="110349"/>
    <n v="6696"/>
    <n v="304182"/>
    <n v="20061"/>
    <n v="15255"/>
    <n v="99360"/>
    <n v="379476"/>
    <n v="237897"/>
    <n v="0"/>
    <n v="146961"/>
    <n v="2369331"/>
    <n v="1043359245"/>
    <n v="218831247"/>
    <n v="0"/>
    <n v="153.63"/>
    <n v="-5144.04"/>
    <n v="73367.64"/>
    <n v="44983.35"/>
    <n v="-6900.39"/>
    <n v="-21483.9"/>
    <n v="390.42"/>
    <n v="-15710.49"/>
    <n v="-15320.34"/>
    <n v="2.1044"/>
    <n v="20358"/>
    <n v="68292020.700000003"/>
    <n v="8985127652"/>
    <n v="66816608.670000002"/>
    <n v="9120236282"/>
    <n v="0"/>
    <n v="0"/>
    <n v="0"/>
    <s v="67.5"/>
    <s v="0.5940000000000002"/>
    <n v="1.44292427999999E+16"/>
    <s v="92666.97"/>
    <n v="6156546182999990"/>
    <n v="1.07714806284599E+16"/>
    <n v="2.25187176810599E+16"/>
    <n v="4872300180291000"/>
    <s v="82074765573.99"/>
    <n v="1.93645683925199E+16"/>
    <n v="1.08E+16"/>
    <n v="1.00007999999999E+16"/>
    <n v="11692969.49"/>
  </r>
  <r>
    <x v="863"/>
    <s v="MA"/>
    <x v="0"/>
    <n v="5.1566999999999998"/>
    <n v="453048178.19999993"/>
    <n v="11974622.74"/>
    <n v="856549989"/>
    <n v="122762064.31999999"/>
    <n v="159165728.79000002"/>
    <n v="29405058.970000003"/>
    <n v="45922887"/>
    <n v="20203956"/>
    <n v="39777121"/>
    <n v="131304358"/>
    <n v="174190672"/>
    <n v="9512511"/>
    <n v="114741116"/>
    <n v="5443392"/>
    <n v="32874185"/>
    <n v="228867339"/>
    <n v="87887155"/>
    <n v="5443392"/>
    <n v="32874185"/>
    <n v="228867339"/>
    <n v="87887155"/>
    <n v="11748184"/>
    <n v="0.63104126949999995"/>
    <n v="143.16999999999999"/>
    <n v="25508595503"/>
    <n v="18128645229"/>
    <n v="471679537"/>
    <n v="344323234"/>
    <n v="1100"/>
    <n v="1834088645700"/>
    <n v="4.1500000000000004"/>
    <n v="1.02"/>
    <n v="1506.23"/>
    <n v="1157.5094999999999"/>
    <n v="1061.1328571428501"/>
    <n v="1326.0576000000001"/>
    <n v="13.7114196796512"/>
    <n v="1.96"/>
    <n v="30.669499999999999"/>
    <n v="-184.14"/>
    <n v="-77.489999999999995"/>
    <n v="10062.629999999999"/>
    <n v="29942325"/>
    <n v="40756063.68"/>
    <n v="23485859184"/>
    <n v="792895.23"/>
    <n v="0"/>
    <n v="19600000000000"/>
    <n v="3988031814"/>
    <n v="2537599104"/>
    <n v="887.39490330000001"/>
    <n v="3510027"/>
    <n v="145395"/>
    <n v="1538622"/>
    <n v="9990"/>
    <n v="220401"/>
    <n v="0"/>
    <n v="107973"/>
    <n v="20709"/>
    <n v="15822"/>
    <n v="173610"/>
    <n v="379476"/>
    <n v="154602"/>
    <n v="2349"/>
    <n v="68310"/>
    <n v="2819205"/>
    <n v="1256378850"/>
    <n v="185245083"/>
    <n v="0"/>
    <n v="156.87"/>
    <n v="-5144.04"/>
    <n v="73367.64"/>
    <n v="44983.35"/>
    <n v="-6900.39"/>
    <n v="-21483.9"/>
    <n v="390.42"/>
    <n v="-15710.49"/>
    <n v="-15320.34"/>
    <n v="2.1044"/>
    <n v="21762"/>
    <n v="61350819.119999997"/>
    <n v="10348191850"/>
    <n v="80632994.670000002"/>
    <n v="10490175663"/>
    <n v="0"/>
    <n v="0"/>
    <n v="0"/>
    <s v="67.5"/>
    <s v="0.5940000000000002"/>
    <n v="1.44292427999999E+16"/>
    <n v="9476351999999990"/>
    <n v="6295836078000000"/>
    <n v="1.10151819507599E+16"/>
    <s v="23028196504.68"/>
    <n v="4982534421813000"/>
    <n v="8393168103435000"/>
    <n v="1980268559190000"/>
    <n v="1.08E+16"/>
    <n v="1.00007999999999E+16"/>
    <n v="17603.61"/>
  </r>
  <r>
    <x v="864"/>
    <s v="MA"/>
    <x v="1"/>
    <n v="5.1566999999999998"/>
    <n v="453048178.19999993"/>
    <n v="11974622.74"/>
    <n v="856549989"/>
    <n v="122762064.31999999"/>
    <n v="159165728.79000002"/>
    <n v="29405058.970000003"/>
    <n v="45922887"/>
    <n v="20203956"/>
    <n v="39777121"/>
    <n v="131304358"/>
    <n v="174190672"/>
    <n v="9512511"/>
    <n v="114741116"/>
    <n v="5443392"/>
    <n v="32874185"/>
    <n v="228867339"/>
    <n v="87887155"/>
    <n v="5443392"/>
    <n v="32874185"/>
    <n v="228867339"/>
    <n v="87887155"/>
    <n v="11748184"/>
    <n v="0.63104126949999995"/>
    <n v="143.16999999999999"/>
    <n v="25508595503"/>
    <n v="18128645229"/>
    <n v="471679537"/>
    <n v="344323234"/>
    <n v="1100"/>
    <n v="1834088645700"/>
    <n v="4.1500000000000004"/>
    <n v="1.02"/>
    <n v="1506.23"/>
    <n v="1157.5094999999999"/>
    <n v="1061.1328571428501"/>
    <n v="1326.0576000000001"/>
    <n v="13.7114196796512"/>
    <n v="1.96"/>
    <n v="30.669499999999999"/>
    <n v="-184.14"/>
    <n v="-77.489999999999995"/>
    <n v="10062.629999999999"/>
    <n v="29942325"/>
    <n v="40756063.68"/>
    <n v="23485859184"/>
    <n v="792895.23"/>
    <n v="0"/>
    <n v="19600000000000"/>
    <n v="3988031814"/>
    <n v="2537599104"/>
    <n v="887.39490330000001"/>
    <n v="3510027"/>
    <n v="145395"/>
    <n v="1538622"/>
    <n v="9990"/>
    <n v="220401"/>
    <n v="0"/>
    <n v="107973"/>
    <n v="20709"/>
    <n v="15822"/>
    <n v="173610"/>
    <n v="19190067.75"/>
    <n v="154602"/>
    <n v="2349"/>
    <n v="68310"/>
    <n v="2819205"/>
    <n v="1256378850"/>
    <n v="185245083"/>
    <n v="0"/>
    <n v="156.87"/>
    <n v="-5144.04"/>
    <n v="73367.64"/>
    <n v="44983.35"/>
    <n v="-6900.39"/>
    <n v="-21483.9"/>
    <n v="390.42"/>
    <n v="-15710.49"/>
    <n v="-15320.34"/>
    <n v="2.1044"/>
    <n v="21762"/>
    <n v="61350819.119999997"/>
    <n v="10348191850"/>
    <n v="80632994.670000002"/>
    <n v="10490175663"/>
    <n v="0"/>
    <n v="0"/>
    <n v="0"/>
    <s v="67.5"/>
    <s v="0.5940000000000002"/>
    <n v="1.44292427999999E+16"/>
    <n v="9476351999999990"/>
    <n v="6295836078000000"/>
    <n v="1.10151819507599E+16"/>
    <s v="23028196504.68"/>
    <n v="4982534421813000"/>
    <n v="8393168103435000"/>
    <n v="1980268559190000"/>
    <n v="1.08E+16"/>
    <n v="1.00007999999999E+16"/>
    <n v="1202812.06"/>
  </r>
  <r>
    <x v="865"/>
    <s v="MA"/>
    <x v="2"/>
    <n v="5.1566999999999998"/>
    <n v="453048178.19999993"/>
    <n v="11974622.74"/>
    <n v="856549989"/>
    <n v="122762064.31999999"/>
    <n v="159165728.79000002"/>
    <n v="29405058.970000003"/>
    <n v="45922887"/>
    <n v="20203956"/>
    <n v="39777121"/>
    <n v="131304358"/>
    <n v="174190672"/>
    <n v="9512511"/>
    <n v="114741116"/>
    <n v="5443392"/>
    <n v="32874185"/>
    <n v="228867339"/>
    <n v="87887155"/>
    <n v="5443392"/>
    <n v="32874185"/>
    <n v="228867339"/>
    <n v="87887155"/>
    <n v="11748184"/>
    <n v="0.63104126949999995"/>
    <n v="143.16999999999999"/>
    <n v="25508595503"/>
    <n v="18128645229"/>
    <n v="471679537"/>
    <n v="344323234"/>
    <n v="1100"/>
    <n v="1834088645700"/>
    <n v="4.1500000000000004"/>
    <n v="1.02"/>
    <n v="1506.23"/>
    <n v="1157.5094999999999"/>
    <n v="1061.1328571428501"/>
    <n v="1326.0576000000001"/>
    <n v="13.7114196796512"/>
    <n v="1.96"/>
    <n v="30.669499999999999"/>
    <n v="-184.14"/>
    <n v="-77.489999999999995"/>
    <n v="10062.629999999999"/>
    <n v="29942325"/>
    <n v="40756063.68"/>
    <n v="23485859184"/>
    <n v="792895.23"/>
    <n v="0"/>
    <n v="19600000000000"/>
    <n v="3988031814"/>
    <n v="2537599104"/>
    <n v="887.39490330000001"/>
    <n v="3510027"/>
    <n v="145395"/>
    <n v="1538622"/>
    <n v="9990"/>
    <n v="220401"/>
    <n v="0"/>
    <n v="107973"/>
    <n v="20709"/>
    <n v="15822"/>
    <n v="173610"/>
    <n v="1141346702"/>
    <n v="154602"/>
    <n v="2349"/>
    <n v="68310"/>
    <n v="2819205"/>
    <n v="1256378850"/>
    <n v="185245083"/>
    <n v="0"/>
    <n v="156.87"/>
    <n v="-5144.04"/>
    <n v="73367.64"/>
    <n v="44983.35"/>
    <n v="-6900.39"/>
    <n v="-21483.9"/>
    <n v="390.42"/>
    <n v="-15710.49"/>
    <n v="-15320.34"/>
    <n v="2.1044"/>
    <n v="21762"/>
    <n v="61350819.119999997"/>
    <n v="10348191850"/>
    <n v="80632994.670000002"/>
    <n v="10490175663"/>
    <n v="0"/>
    <n v="0"/>
    <n v="0"/>
    <s v="67.5"/>
    <s v="0.5940000000000002"/>
    <n v="1.44292427999999E+16"/>
    <n v="9476351999999990"/>
    <n v="6295836078000000"/>
    <n v="1.10151819507599E+16"/>
    <s v="23028196504.68"/>
    <n v="4982534421813000"/>
    <n v="8393168103435000"/>
    <n v="1980268559190000"/>
    <n v="1.08E+16"/>
    <n v="1.00007999999999E+16"/>
    <n v="47266804.560000002"/>
  </r>
  <r>
    <x v="866"/>
    <s v="MA"/>
    <x v="3"/>
    <n v="5.1566999999999998"/>
    <n v="453048178.19999993"/>
    <n v="11974622.74"/>
    <n v="856549989"/>
    <n v="122762064.31999999"/>
    <n v="159165728.79000002"/>
    <n v="29405058.970000003"/>
    <n v="45922887"/>
    <n v="20203956"/>
    <n v="39777121"/>
    <n v="131304358"/>
    <n v="174190672"/>
    <n v="9512511"/>
    <n v="114741116"/>
    <n v="5443392"/>
    <n v="32874185"/>
    <n v="228867339"/>
    <n v="87887155"/>
    <n v="5443392"/>
    <n v="32874185"/>
    <n v="228867339"/>
    <n v="87887155"/>
    <n v="11748184"/>
    <n v="0.63104126949999995"/>
    <n v="143.16999999999999"/>
    <n v="25508595503"/>
    <n v="18128645229"/>
    <n v="471679537"/>
    <n v="344323234"/>
    <n v="1100"/>
    <n v="1834088645700"/>
    <n v="4.1500000000000004"/>
    <n v="1.02"/>
    <n v="1506.23"/>
    <n v="1157.5094999999999"/>
    <n v="1061.1328571428501"/>
    <n v="1326.0576000000001"/>
    <n v="13.7114196796512"/>
    <n v="1.96"/>
    <n v="30.669499999999999"/>
    <n v="-184.14"/>
    <n v="-77.489999999999995"/>
    <n v="10062.629999999999"/>
    <n v="29942325"/>
    <n v="40756063.68"/>
    <n v="23485859184"/>
    <n v="792895.23"/>
    <n v="0"/>
    <n v="19600000000000"/>
    <n v="3988031814"/>
    <n v="2537599104"/>
    <n v="887.39490330000001"/>
    <n v="3510027"/>
    <n v="145395"/>
    <n v="1538622"/>
    <n v="9990"/>
    <n v="220401"/>
    <n v="0"/>
    <n v="107973"/>
    <n v="20709"/>
    <n v="15822"/>
    <n v="173610"/>
    <n v="1423982923"/>
    <n v="154602"/>
    <n v="2349"/>
    <n v="68310"/>
    <n v="2819205"/>
    <n v="1256378850"/>
    <n v="185245083"/>
    <n v="0"/>
    <n v="156.87"/>
    <n v="-5144.04"/>
    <n v="73367.64"/>
    <n v="44983.35"/>
    <n v="-6900.39"/>
    <n v="-21483.9"/>
    <n v="390.42"/>
    <n v="-15710.49"/>
    <n v="-15320.34"/>
    <n v="2.1044"/>
    <n v="21762"/>
    <n v="61350819.119999997"/>
    <n v="10348191850"/>
    <n v="80632994.670000002"/>
    <n v="10490175663"/>
    <n v="0"/>
    <n v="0"/>
    <n v="0"/>
    <s v="67.5"/>
    <s v="0.5940000000000002"/>
    <n v="1.44292427999999E+16"/>
    <n v="9476351999999990"/>
    <n v="6295836078000000"/>
    <n v="1.10151819507599E+16"/>
    <s v="23028196504.68"/>
    <n v="4982534421813000"/>
    <n v="8393168103435000"/>
    <n v="1980268559190000"/>
    <n v="1.08E+16"/>
    <n v="1.00007999999999E+16"/>
    <n v="57741178.990000002"/>
  </r>
  <r>
    <x v="867"/>
    <s v="MA"/>
    <x v="4"/>
    <n v="5.1566999999999998"/>
    <n v="453048178.19999993"/>
    <n v="11974622.74"/>
    <n v="856549989"/>
    <n v="122762064.31999999"/>
    <n v="159165728.79000002"/>
    <n v="29405058.970000003"/>
    <n v="45922887"/>
    <n v="20203956"/>
    <n v="39777121"/>
    <n v="131304358"/>
    <n v="174190672"/>
    <n v="9512511"/>
    <n v="114741116"/>
    <n v="5443392"/>
    <n v="32874185"/>
    <n v="228867339"/>
    <n v="87887155"/>
    <n v="5443392"/>
    <n v="32874185"/>
    <n v="228867339"/>
    <n v="87887155"/>
    <n v="11748184"/>
    <n v="0.63104126949999995"/>
    <n v="143.16999999999999"/>
    <n v="25508595503"/>
    <n v="18128645229"/>
    <n v="471679537"/>
    <n v="344323234"/>
    <n v="1100"/>
    <n v="1834088645700"/>
    <n v="4.1500000000000004"/>
    <n v="1.02"/>
    <n v="1506.23"/>
    <n v="1157.5094999999999"/>
    <n v="1061.1328571428501"/>
    <n v="1326.0576000000001"/>
    <n v="13.7114196796512"/>
    <n v="1.96"/>
    <n v="30.669499999999999"/>
    <n v="-184.14"/>
    <n v="-77.489999999999995"/>
    <n v="10062.629999999999"/>
    <n v="29942325"/>
    <n v="40756063.68"/>
    <n v="23485859184"/>
    <n v="792895.23"/>
    <n v="0"/>
    <n v="19600000000000"/>
    <n v="3988031814"/>
    <n v="2537599104"/>
    <n v="887.39490330000001"/>
    <n v="3510027"/>
    <n v="145395"/>
    <n v="1538622"/>
    <n v="9990"/>
    <n v="220401"/>
    <n v="0"/>
    <n v="107973"/>
    <n v="20709"/>
    <n v="15822"/>
    <n v="173610"/>
    <n v="13200232.5"/>
    <n v="154602"/>
    <n v="2349"/>
    <n v="68310"/>
    <n v="2819205"/>
    <n v="1256378850"/>
    <n v="185245083"/>
    <n v="0"/>
    <n v="156.87"/>
    <n v="-5144.04"/>
    <n v="73367.64"/>
    <n v="44983.35"/>
    <n v="-6900.39"/>
    <n v="-21483.9"/>
    <n v="390.42"/>
    <n v="-15710.49"/>
    <n v="-15320.34"/>
    <n v="2.1044"/>
    <n v="21762"/>
    <n v="61350819.119999997"/>
    <n v="10348191850"/>
    <n v="80632994.670000002"/>
    <n v="10490175663"/>
    <n v="0"/>
    <n v="0"/>
    <n v="0"/>
    <s v="67.5"/>
    <s v="0.5940000000000002"/>
    <n v="1.44292427999999E+16"/>
    <n v="9476351999999990"/>
    <n v="6295836078000000"/>
    <n v="1.10151819507599E+16"/>
    <s v="23028196504.68"/>
    <n v="4982534421813000"/>
    <n v="8393168103435000"/>
    <n v="1980268559190000"/>
    <n v="1.08E+16"/>
    <n v="1.00007999999999E+16"/>
    <n v="18405694.800000001"/>
  </r>
  <r>
    <x v="868"/>
    <s v="MA"/>
    <x v="5"/>
    <n v="5.1566999999999998"/>
    <n v="453048178.19999993"/>
    <n v="11974622.74"/>
    <n v="856549989"/>
    <n v="122762064.31999999"/>
    <n v="159165728.79000002"/>
    <n v="29405058.970000003"/>
    <n v="45922887"/>
    <n v="20203956"/>
    <n v="39777121"/>
    <n v="131304358"/>
    <n v="174190672"/>
    <n v="9512511"/>
    <n v="114741116"/>
    <n v="5443392"/>
    <n v="32874185"/>
    <n v="228867339"/>
    <n v="87887155"/>
    <n v="5443392"/>
    <n v="32874185"/>
    <n v="228867339"/>
    <n v="87887155"/>
    <n v="11748184"/>
    <n v="0.63104126949999995"/>
    <n v="143.16999999999999"/>
    <n v="25508595503"/>
    <n v="18128645229"/>
    <n v="471679537"/>
    <n v="344323234"/>
    <n v="1100"/>
    <n v="1834088645700"/>
    <n v="4.1500000000000004"/>
    <n v="1.02"/>
    <n v="1506.23"/>
    <n v="1157.5094999999999"/>
    <n v="1061.1328571428501"/>
    <n v="1326.0576000000001"/>
    <n v="13.7114196796512"/>
    <n v="1.96"/>
    <n v="30.669499999999999"/>
    <n v="-184.14"/>
    <n v="-77.489999999999995"/>
    <n v="10062.629999999999"/>
    <n v="29942325"/>
    <n v="40756063.68"/>
    <n v="23485859184"/>
    <n v="792895.23"/>
    <n v="0"/>
    <n v="19600000000000"/>
    <n v="3988031814"/>
    <n v="2537599104"/>
    <n v="887.39490330000001"/>
    <n v="3510027"/>
    <n v="145395"/>
    <n v="1538622"/>
    <n v="9990"/>
    <n v="220401"/>
    <n v="0"/>
    <n v="107973"/>
    <n v="20709"/>
    <n v="15822"/>
    <n v="173610"/>
    <n v="184882882.5"/>
    <n v="154602"/>
    <n v="2349"/>
    <n v="68310"/>
    <n v="2819205"/>
    <n v="1256378850"/>
    <n v="185245083"/>
    <n v="0"/>
    <n v="156.87"/>
    <n v="-5144.04"/>
    <n v="73367.64"/>
    <n v="44983.35"/>
    <n v="-6900.39"/>
    <n v="-21483.9"/>
    <n v="390.42"/>
    <n v="-15710.49"/>
    <n v="-15320.34"/>
    <n v="2.1044"/>
    <n v="21762"/>
    <n v="61350819.119999997"/>
    <n v="10348191850"/>
    <n v="80632994.670000002"/>
    <n v="10490175663"/>
    <n v="0"/>
    <n v="0"/>
    <n v="0"/>
    <s v="67.5"/>
    <s v="0.5940000000000002"/>
    <n v="1.44292427999999E+16"/>
    <n v="9476351999999990"/>
    <n v="6295836078000000"/>
    <n v="1.10151819507599E+16"/>
    <s v="23028196504.68"/>
    <n v="4982534421813000"/>
    <n v="8393168103435000"/>
    <n v="1980268559190000"/>
    <n v="1.08E+16"/>
    <n v="1.00007999999999E+16"/>
    <n v="8871977.4199999999"/>
  </r>
  <r>
    <x v="869"/>
    <s v="MA"/>
    <x v="6"/>
    <n v="5.1566999999999998"/>
    <n v="453048178.19999993"/>
    <n v="11974622.74"/>
    <n v="856549989"/>
    <n v="122762064.31999999"/>
    <n v="159165728.79000002"/>
    <n v="29405058.970000003"/>
    <n v="45922887"/>
    <n v="20203956"/>
    <n v="39777121"/>
    <n v="131304358"/>
    <n v="174190672"/>
    <n v="9512511"/>
    <n v="114741116"/>
    <n v="5443392"/>
    <n v="32874185"/>
    <n v="228867339"/>
    <n v="87887155"/>
    <n v="5443392"/>
    <n v="32874185"/>
    <n v="228867339"/>
    <n v="87887155"/>
    <n v="11748184"/>
    <n v="0.63104126949999995"/>
    <n v="143.16999999999999"/>
    <n v="25508595503"/>
    <n v="18128645229"/>
    <n v="471679537"/>
    <n v="344323234"/>
    <n v="1100"/>
    <n v="1834088645700"/>
    <n v="4.1500000000000004"/>
    <n v="1.02"/>
    <n v="1506.23"/>
    <n v="1157.5094999999999"/>
    <n v="1061.1328571428501"/>
    <n v="1326.0576000000001"/>
    <n v="13.7114196796512"/>
    <n v="1.96"/>
    <n v="30.669499999999999"/>
    <n v="-184.14"/>
    <n v="-77.489999999999995"/>
    <n v="10062.629999999999"/>
    <n v="29942325"/>
    <n v="40756063.68"/>
    <n v="23485859184"/>
    <n v="792895.23"/>
    <n v="0"/>
    <n v="19600000000000"/>
    <n v="3988031814"/>
    <n v="2537599104"/>
    <n v="887.39490330000001"/>
    <n v="3510027"/>
    <n v="145395"/>
    <n v="1538622"/>
    <n v="9990"/>
    <n v="220401"/>
    <n v="0"/>
    <n v="107973"/>
    <n v="20709"/>
    <n v="15822"/>
    <n v="173610"/>
    <n v="119668603.5"/>
    <n v="154602"/>
    <n v="2349"/>
    <n v="68310"/>
    <n v="2819205"/>
    <n v="1256378850"/>
    <n v="185245083"/>
    <n v="0"/>
    <n v="156.87"/>
    <n v="-5144.04"/>
    <n v="73367.64"/>
    <n v="44983.35"/>
    <n v="-6900.39"/>
    <n v="-21483.9"/>
    <n v="390.42"/>
    <n v="-15710.49"/>
    <n v="-15320.34"/>
    <n v="2.1044"/>
    <n v="21762"/>
    <n v="61350819.119999997"/>
    <n v="10348191850"/>
    <n v="80632994.670000002"/>
    <n v="10490175663"/>
    <n v="0"/>
    <n v="0"/>
    <n v="0"/>
    <s v="67.5"/>
    <s v="0.5940000000000002"/>
    <n v="1.44292427999999E+16"/>
    <n v="9476351999999990"/>
    <n v="6295836078000000"/>
    <n v="1.10151819507599E+16"/>
    <s v="23028196504.68"/>
    <n v="4982534421813000"/>
    <n v="8393168103435000"/>
    <n v="1980268559190000"/>
    <n v="1.08E+16"/>
    <n v="1.00007999999999E+16"/>
    <n v="10667310.85"/>
  </r>
  <r>
    <x v="870"/>
    <s v="MA"/>
    <x v="0"/>
    <n v="5.2516999999999996"/>
    <n v="500905079.33000004"/>
    <n v="7295127.0300000012"/>
    <n v="850728937"/>
    <n v="126514446.12"/>
    <n v="112057029.02999999"/>
    <n v="27431727.120000001"/>
    <n v="42722335"/>
    <n v="23397966"/>
    <n v="34178504"/>
    <n v="127452208"/>
    <n v="166503230"/>
    <n v="9139008"/>
    <n v="132421335"/>
    <n v="5419248"/>
    <n v="33092711"/>
    <n v="220729202"/>
    <n v="91282893"/>
    <n v="5419248"/>
    <n v="33092711"/>
    <n v="220729202"/>
    <n v="91282893"/>
    <n v="7112632"/>
    <n v="0.62197756179999997"/>
    <n v="142.1"/>
    <n v="27216375900"/>
    <n v="19557276638"/>
    <n v="402135245"/>
    <n v="426503016"/>
    <n v="1100"/>
    <n v="1945203421499.99"/>
    <n v="5.01"/>
    <n v="0.88"/>
    <n v="1513.1983333333301"/>
    <n v="1165.8444999999999"/>
    <n v="1066.0638095238"/>
    <n v="1335.396"/>
    <n v="13.1383819922537"/>
    <n v="1.87"/>
    <n v="40.659999999999997"/>
    <n v="-151.74"/>
    <n v="-42.39"/>
    <n v="9998.1"/>
    <n v="29942325"/>
    <n v="49705166.43"/>
    <n v="27199767411"/>
    <n v="362526.84"/>
    <n v="0"/>
    <n v="19600000000000"/>
    <n v="2965904289"/>
    <n v="1091100618"/>
    <n v="887.39490330000001"/>
    <n v="4007664"/>
    <n v="168345"/>
    <n v="2727"/>
    <n v="3024"/>
    <n v="215055"/>
    <n v="0"/>
    <n v="134784"/>
    <n v="82053"/>
    <n v="26784"/>
    <n v="55242"/>
    <n v="379476"/>
    <n v="80163"/>
    <n v="0"/>
    <n v="54972"/>
    <n v="3176550"/>
    <n v="1807388856"/>
    <n v="59354046"/>
    <n v="0"/>
    <n v="160.11000000000001"/>
    <n v="0"/>
    <n v="0"/>
    <n v="0"/>
    <n v="0"/>
    <n v="0"/>
    <n v="0"/>
    <n v="0"/>
    <n v="0"/>
    <n v="2.1044"/>
    <n v="53406"/>
    <n v="58217863.32"/>
    <n v="10400607409"/>
    <n v="73621620.359999999"/>
    <n v="10532562696"/>
    <n v="0"/>
    <n v="0"/>
    <n v="0"/>
    <s v="67.5"/>
    <s v="0.5940000000000002"/>
    <n v="1.44292427999999E+16"/>
    <n v="9473408999999990"/>
    <n v="6293893698000000"/>
    <s v="11011783559.31"/>
    <n v="2302109187129000"/>
    <n v="4980997215908990"/>
    <n v="8390578652667000"/>
    <n v="1.979657608941E+16"/>
    <n v="1.08E+16"/>
    <n v="1.00007999999999E+16"/>
    <n v="8068.36"/>
  </r>
  <r>
    <x v="871"/>
    <s v="MA"/>
    <x v="1"/>
    <n v="5.2516999999999996"/>
    <n v="500905079.33000004"/>
    <n v="7295127.0300000012"/>
    <n v="850728937"/>
    <n v="126514446.12"/>
    <n v="112057029.02999999"/>
    <n v="27431727.120000001"/>
    <n v="42722335"/>
    <n v="23397966"/>
    <n v="34178504"/>
    <n v="127452208"/>
    <n v="166503230"/>
    <n v="9139008"/>
    <n v="132421335"/>
    <n v="5419248"/>
    <n v="33092711"/>
    <n v="220729202"/>
    <n v="91282893"/>
    <n v="5419248"/>
    <n v="33092711"/>
    <n v="220729202"/>
    <n v="91282893"/>
    <n v="7112632"/>
    <n v="0.62197756179999997"/>
    <n v="142.1"/>
    <n v="27216375900"/>
    <n v="19557276638"/>
    <n v="402135245"/>
    <n v="426503016"/>
    <n v="1100"/>
    <n v="1945203421499.99"/>
    <n v="5.01"/>
    <n v="0.88"/>
    <n v="1513.1983333333301"/>
    <n v="1165.8444999999999"/>
    <n v="1066.0638095238"/>
    <n v="1335.396"/>
    <n v="13.1383819922537"/>
    <n v="1.87"/>
    <n v="40.659999999999997"/>
    <n v="-151.74"/>
    <n v="-42.39"/>
    <n v="9998.1"/>
    <n v="29942325"/>
    <n v="49705166.43"/>
    <n v="27199767411"/>
    <n v="362526.84"/>
    <n v="0"/>
    <n v="19600000000000"/>
    <n v="2965904289"/>
    <n v="1091100618"/>
    <n v="887.39490330000001"/>
    <n v="4007664"/>
    <n v="168345"/>
    <n v="2727"/>
    <n v="3024"/>
    <n v="215055"/>
    <n v="0"/>
    <n v="134784"/>
    <n v="82053"/>
    <n v="26784"/>
    <n v="55242"/>
    <n v="19190067.75"/>
    <n v="80163"/>
    <n v="0"/>
    <n v="54972"/>
    <n v="3176550"/>
    <n v="1807388856"/>
    <n v="59354046"/>
    <n v="0"/>
    <n v="160.11000000000001"/>
    <n v="0"/>
    <n v="0"/>
    <n v="0"/>
    <n v="0"/>
    <n v="0"/>
    <n v="0"/>
    <n v="0"/>
    <n v="0"/>
    <n v="2.1044"/>
    <n v="53406"/>
    <n v="58217863.32"/>
    <n v="10400607409"/>
    <n v="73621620.359999999"/>
    <n v="10532562696"/>
    <n v="0"/>
    <n v="0"/>
    <n v="0"/>
    <s v="67.5"/>
    <s v="0.5940000000000002"/>
    <n v="1.44292427999999E+16"/>
    <n v="9473408999999990"/>
    <n v="6293893698000000"/>
    <s v="11011783559.31"/>
    <n v="2302109187129000"/>
    <n v="4980997215908990"/>
    <n v="8390578652667000"/>
    <n v="1.979657608941E+16"/>
    <n v="1.08E+16"/>
    <n v="1.00007999999999E+16"/>
    <n v="1175485.06"/>
  </r>
  <r>
    <x v="872"/>
    <s v="MA"/>
    <x v="2"/>
    <n v="5.2516999999999996"/>
    <n v="500905079.33000004"/>
    <n v="7295127.0300000012"/>
    <n v="850728937"/>
    <n v="126514446.12"/>
    <n v="112057029.02999999"/>
    <n v="27431727.120000001"/>
    <n v="42722335"/>
    <n v="23397966"/>
    <n v="34178504"/>
    <n v="127452208"/>
    <n v="166503230"/>
    <n v="9139008"/>
    <n v="132421335"/>
    <n v="5419248"/>
    <n v="33092711"/>
    <n v="220729202"/>
    <n v="91282893"/>
    <n v="5419248"/>
    <n v="33092711"/>
    <n v="220729202"/>
    <n v="91282893"/>
    <n v="7112632"/>
    <n v="0.62197756179999997"/>
    <n v="142.1"/>
    <n v="27216375900"/>
    <n v="19557276638"/>
    <n v="402135245"/>
    <n v="426503016"/>
    <n v="1100"/>
    <n v="1945203421499.99"/>
    <n v="5.01"/>
    <n v="0.88"/>
    <n v="1513.1983333333301"/>
    <n v="1165.8444999999999"/>
    <n v="1066.0638095238"/>
    <n v="1335.396"/>
    <n v="13.1383819922537"/>
    <n v="1.87"/>
    <n v="40.659999999999997"/>
    <n v="-151.74"/>
    <n v="-42.39"/>
    <n v="9998.1"/>
    <n v="29942325"/>
    <n v="49705166.43"/>
    <n v="27199767411"/>
    <n v="362526.84"/>
    <n v="0"/>
    <n v="19600000000000"/>
    <n v="2965904289"/>
    <n v="1091100618"/>
    <n v="887.39490330000001"/>
    <n v="4007664"/>
    <n v="168345"/>
    <n v="2727"/>
    <n v="3024"/>
    <n v="215055"/>
    <n v="0"/>
    <n v="134784"/>
    <n v="82053"/>
    <n v="26784"/>
    <n v="55242"/>
    <n v="1141346702"/>
    <n v="80163"/>
    <n v="0"/>
    <n v="54972"/>
    <n v="3176550"/>
    <n v="1807388856"/>
    <n v="59354046"/>
    <n v="0"/>
    <n v="160.11000000000001"/>
    <n v="0"/>
    <n v="0"/>
    <n v="0"/>
    <n v="0"/>
    <n v="0"/>
    <n v="0"/>
    <n v="0"/>
    <n v="0"/>
    <n v="2.1044"/>
    <n v="53406"/>
    <n v="58217863.32"/>
    <n v="10400607409"/>
    <n v="73621620.359999999"/>
    <n v="10532562696"/>
    <n v="0"/>
    <n v="0"/>
    <n v="0"/>
    <s v="67.5"/>
    <s v="0.5940000000000002"/>
    <n v="1.44292427999999E+16"/>
    <n v="9473408999999990"/>
    <n v="6293893698000000"/>
    <s v="11011783559.31"/>
    <n v="2302109187129000"/>
    <n v="4980997215908990"/>
    <n v="8390578652667000"/>
    <n v="1.979657608941E+16"/>
    <n v="1.08E+16"/>
    <n v="1.00007999999999E+16"/>
    <n v="59387726.780000001"/>
  </r>
  <r>
    <x v="873"/>
    <s v="MA"/>
    <x v="3"/>
    <n v="5.2516999999999996"/>
    <n v="500905079.33000004"/>
    <n v="7295127.0300000012"/>
    <n v="850728937"/>
    <n v="126514446.12"/>
    <n v="112057029.02999999"/>
    <n v="27431727.120000001"/>
    <n v="42722335"/>
    <n v="23397966"/>
    <n v="34178504"/>
    <n v="127452208"/>
    <n v="166503230"/>
    <n v="9139008"/>
    <n v="132421335"/>
    <n v="5419248"/>
    <n v="33092711"/>
    <n v="220729202"/>
    <n v="91282893"/>
    <n v="5419248"/>
    <n v="33092711"/>
    <n v="220729202"/>
    <n v="91282893"/>
    <n v="7112632"/>
    <n v="0.62197756179999997"/>
    <n v="142.1"/>
    <n v="27216375900"/>
    <n v="19557276638"/>
    <n v="402135245"/>
    <n v="426503016"/>
    <n v="1100"/>
    <n v="1945203421499.99"/>
    <n v="5.01"/>
    <n v="0.88"/>
    <n v="1513.1983333333301"/>
    <n v="1165.8444999999999"/>
    <n v="1066.0638095238"/>
    <n v="1335.396"/>
    <n v="13.1383819922537"/>
    <n v="1.87"/>
    <n v="40.659999999999997"/>
    <n v="-151.74"/>
    <n v="-42.39"/>
    <n v="9998.1"/>
    <n v="29942325"/>
    <n v="49705166.43"/>
    <n v="27199767411"/>
    <n v="362526.84"/>
    <n v="0"/>
    <n v="19600000000000"/>
    <n v="2965904289"/>
    <n v="1091100618"/>
    <n v="887.39490330000001"/>
    <n v="4007664"/>
    <n v="168345"/>
    <n v="2727"/>
    <n v="3024"/>
    <n v="215055"/>
    <n v="0"/>
    <n v="134784"/>
    <n v="82053"/>
    <n v="26784"/>
    <n v="55242"/>
    <n v="1423982923"/>
    <n v="80163"/>
    <n v="0"/>
    <n v="54972"/>
    <n v="3176550"/>
    <n v="1807388856"/>
    <n v="59354046"/>
    <n v="0"/>
    <n v="160.11000000000001"/>
    <n v="0"/>
    <n v="0"/>
    <n v="0"/>
    <n v="0"/>
    <n v="0"/>
    <n v="0"/>
    <n v="0"/>
    <n v="0"/>
    <n v="2.1044"/>
    <n v="53406"/>
    <n v="58217863.32"/>
    <n v="10400607409"/>
    <n v="73621620.359999999"/>
    <n v="10532562696"/>
    <n v="0"/>
    <n v="0"/>
    <n v="0"/>
    <s v="67.5"/>
    <s v="0.5940000000000002"/>
    <n v="1.44292427999999E+16"/>
    <n v="9473408999999990"/>
    <n v="6293893698000000"/>
    <s v="11011783559.31"/>
    <n v="2302109187129000"/>
    <n v="4980997215908990"/>
    <n v="8390578652667000"/>
    <n v="1.979657608941E+16"/>
    <n v="1.08E+16"/>
    <n v="1.00007999999999E+16"/>
    <n v="68371838.959999993"/>
  </r>
  <r>
    <x v="874"/>
    <s v="MA"/>
    <x v="4"/>
    <n v="5.2516999999999996"/>
    <n v="500905079.33000004"/>
    <n v="7295127.0300000012"/>
    <n v="850728937"/>
    <n v="126514446.12"/>
    <n v="112057029.02999999"/>
    <n v="27431727.120000001"/>
    <n v="42722335"/>
    <n v="23397966"/>
    <n v="34178504"/>
    <n v="127452208"/>
    <n v="166503230"/>
    <n v="9139008"/>
    <n v="132421335"/>
    <n v="5419248"/>
    <n v="33092711"/>
    <n v="220729202"/>
    <n v="91282893"/>
    <n v="5419248"/>
    <n v="33092711"/>
    <n v="220729202"/>
    <n v="91282893"/>
    <n v="7112632"/>
    <n v="0.62197756179999997"/>
    <n v="142.1"/>
    <n v="27216375900"/>
    <n v="19557276638"/>
    <n v="402135245"/>
    <n v="426503016"/>
    <n v="1100"/>
    <n v="1945203421499.99"/>
    <n v="5.01"/>
    <n v="0.88"/>
    <n v="1513.1983333333301"/>
    <n v="1165.8444999999999"/>
    <n v="1066.0638095238"/>
    <n v="1335.396"/>
    <n v="13.1383819922537"/>
    <n v="1.87"/>
    <n v="40.659999999999997"/>
    <n v="-151.74"/>
    <n v="-42.39"/>
    <n v="9998.1"/>
    <n v="29942325"/>
    <n v="49705166.43"/>
    <n v="27199767411"/>
    <n v="362526.84"/>
    <n v="0"/>
    <n v="19600000000000"/>
    <n v="2965904289"/>
    <n v="1091100618"/>
    <n v="887.39490330000001"/>
    <n v="4007664"/>
    <n v="168345"/>
    <n v="2727"/>
    <n v="3024"/>
    <n v="215055"/>
    <n v="0"/>
    <n v="134784"/>
    <n v="82053"/>
    <n v="26784"/>
    <n v="55242"/>
    <n v="13200232.5"/>
    <n v="80163"/>
    <n v="0"/>
    <n v="54972"/>
    <n v="3176550"/>
    <n v="1807388856"/>
    <n v="59354046"/>
    <n v="0"/>
    <n v="160.11000000000001"/>
    <n v="0"/>
    <n v="0"/>
    <n v="0"/>
    <n v="0"/>
    <n v="0"/>
    <n v="0"/>
    <n v="0"/>
    <n v="0"/>
    <n v="2.1044"/>
    <n v="53406"/>
    <n v="58217863.32"/>
    <n v="10400607409"/>
    <n v="73621620.359999999"/>
    <n v="10532562696"/>
    <n v="0"/>
    <n v="0"/>
    <n v="0"/>
    <s v="67.5"/>
    <s v="0.5940000000000002"/>
    <n v="1.44292427999999E+16"/>
    <n v="9473408999999990"/>
    <n v="6293893698000000"/>
    <s v="11011783559.31"/>
    <n v="2302109187129000"/>
    <n v="4980997215908990"/>
    <n v="8390578652667000"/>
    <n v="1.979657608941E+16"/>
    <n v="1.08E+16"/>
    <n v="1.00007999999999E+16"/>
    <n v="15477633.09"/>
  </r>
  <r>
    <x v="875"/>
    <s v="MA"/>
    <x v="5"/>
    <n v="5.2516999999999996"/>
    <n v="500905079.33000004"/>
    <n v="7295127.0300000012"/>
    <n v="850728937"/>
    <n v="126514446.12"/>
    <n v="112057029.02999999"/>
    <n v="27431727.120000001"/>
    <n v="42722335"/>
    <n v="23397966"/>
    <n v="34178504"/>
    <n v="127452208"/>
    <n v="166503230"/>
    <n v="9139008"/>
    <n v="132421335"/>
    <n v="5419248"/>
    <n v="33092711"/>
    <n v="220729202"/>
    <n v="91282893"/>
    <n v="5419248"/>
    <n v="33092711"/>
    <n v="220729202"/>
    <n v="91282893"/>
    <n v="7112632"/>
    <n v="0.62197756179999997"/>
    <n v="142.1"/>
    <n v="27216375900"/>
    <n v="19557276638"/>
    <n v="402135245"/>
    <n v="426503016"/>
    <n v="1100"/>
    <n v="1945203421499.99"/>
    <n v="5.01"/>
    <n v="0.88"/>
    <n v="1513.1983333333301"/>
    <n v="1165.8444999999999"/>
    <n v="1066.0638095238"/>
    <n v="1335.396"/>
    <n v="13.1383819922537"/>
    <n v="1.87"/>
    <n v="40.659999999999997"/>
    <n v="-151.74"/>
    <n v="-42.39"/>
    <n v="9998.1"/>
    <n v="29942325"/>
    <n v="49705166.43"/>
    <n v="27199767411"/>
    <n v="362526.84"/>
    <n v="0"/>
    <n v="19600000000000"/>
    <n v="2965904289"/>
    <n v="1091100618"/>
    <n v="887.39490330000001"/>
    <n v="4007664"/>
    <n v="168345"/>
    <n v="2727"/>
    <n v="3024"/>
    <n v="215055"/>
    <n v="0"/>
    <n v="134784"/>
    <n v="82053"/>
    <n v="26784"/>
    <n v="55242"/>
    <n v="184882882.5"/>
    <n v="80163"/>
    <n v="0"/>
    <n v="54972"/>
    <n v="3176550"/>
    <n v="1807388856"/>
    <n v="59354046"/>
    <n v="0"/>
    <n v="160.11000000000001"/>
    <n v="0"/>
    <n v="0"/>
    <n v="0"/>
    <n v="0"/>
    <n v="0"/>
    <n v="0"/>
    <n v="0"/>
    <n v="0"/>
    <n v="2.1044"/>
    <n v="53406"/>
    <n v="58217863.32"/>
    <n v="10400607409"/>
    <n v="73621620.359999999"/>
    <n v="10532562696"/>
    <n v="0"/>
    <n v="0"/>
    <n v="0"/>
    <s v="67.5"/>
    <s v="0.5940000000000002"/>
    <n v="1.44292427999999E+16"/>
    <n v="9473408999999990"/>
    <n v="6293893698000000"/>
    <s v="11011783559.31"/>
    <n v="2302109187129000"/>
    <n v="4980997215908990"/>
    <n v="8390578652667000"/>
    <n v="1.979657608941E+16"/>
    <n v="1.08E+16"/>
    <n v="1.00007999999999E+16"/>
    <n v="10415159.449999999"/>
  </r>
  <r>
    <x v="876"/>
    <s v="MA"/>
    <x v="6"/>
    <n v="5.2516999999999996"/>
    <n v="500905079.33000004"/>
    <n v="7295127.0300000012"/>
    <n v="850728937"/>
    <n v="126514446.12"/>
    <n v="112057029.02999999"/>
    <n v="27431727.120000001"/>
    <n v="42722335"/>
    <n v="23397966"/>
    <n v="34178504"/>
    <n v="127452208"/>
    <n v="166503230"/>
    <n v="9139008"/>
    <n v="132421335"/>
    <n v="5419248"/>
    <n v="33092711"/>
    <n v="220729202"/>
    <n v="91282893"/>
    <n v="5419248"/>
    <n v="33092711"/>
    <n v="220729202"/>
    <n v="91282893"/>
    <n v="7112632"/>
    <n v="0.62197756179999997"/>
    <n v="142.1"/>
    <n v="27216375900"/>
    <n v="19557276638"/>
    <n v="402135245"/>
    <n v="426503016"/>
    <n v="1100"/>
    <n v="1945203421499.99"/>
    <n v="5.01"/>
    <n v="0.88"/>
    <n v="1513.1983333333301"/>
    <n v="1165.8444999999999"/>
    <n v="1066.0638095238"/>
    <n v="1335.396"/>
    <n v="13.1383819922537"/>
    <n v="1.87"/>
    <n v="40.659999999999997"/>
    <n v="-151.74"/>
    <n v="-42.39"/>
    <n v="9998.1"/>
    <n v="29942325"/>
    <n v="49705166.43"/>
    <n v="27199767411"/>
    <n v="362526.84"/>
    <n v="0"/>
    <n v="19600000000000"/>
    <n v="2965904289"/>
    <n v="1091100618"/>
    <n v="887.39490330000001"/>
    <n v="4007664"/>
    <n v="168345"/>
    <n v="2727"/>
    <n v="3024"/>
    <n v="215055"/>
    <n v="0"/>
    <n v="134784"/>
    <n v="82053"/>
    <n v="26784"/>
    <n v="55242"/>
    <n v="379476"/>
    <n v="80163"/>
    <n v="0"/>
    <n v="54972"/>
    <n v="3176550"/>
    <n v="1807388856"/>
    <n v="59354046"/>
    <n v="0"/>
    <n v="160.11000000000001"/>
    <n v="0"/>
    <n v="0"/>
    <n v="0"/>
    <n v="0"/>
    <n v="0"/>
    <n v="0"/>
    <n v="0"/>
    <n v="0"/>
    <n v="2.1044"/>
    <n v="53406"/>
    <n v="58217863.32"/>
    <n v="10400607409"/>
    <n v="73621620.359999999"/>
    <n v="10532562696"/>
    <n v="0"/>
    <n v="0"/>
    <n v="0"/>
    <s v="67.5"/>
    <s v="0.5940000000000002"/>
    <n v="1.44292427999999E+16"/>
    <n v="9473408999999990"/>
    <n v="6293893698000000"/>
    <s v="11011783559.31"/>
    <n v="2302109187129000"/>
    <n v="4980997215908990"/>
    <n v="8390578652667000"/>
    <n v="1.979657608941E+16"/>
    <n v="1.08E+16"/>
    <n v="1.00007999999999E+16"/>
    <n v="9073521.4800000004"/>
  </r>
  <r>
    <x v="877"/>
    <s v="MA"/>
    <x v="0"/>
    <n v="5.2797000000000001"/>
    <n v="498196952.61999989"/>
    <n v="6865550.709999999"/>
    <n v="839367490"/>
    <n v="128655751.50000001"/>
    <n v="94341815.719999984"/>
    <n v="30254367.929999996"/>
    <n v="28850132"/>
    <n v="28307453"/>
    <n v="34190161"/>
    <n v="123026887"/>
    <n v="155977187"/>
    <n v="11100177"/>
    <n v="136578701"/>
    <n v="4445308"/>
    <n v="33497139"/>
    <n v="204267291"/>
    <n v="101248404"/>
    <n v="4445308"/>
    <n v="33497139"/>
    <n v="204267291"/>
    <n v="101248404"/>
    <n v="6728782"/>
    <n v="0.22634423610000001"/>
    <n v="138.88999999999999"/>
    <n v="24376129510"/>
    <n v="19975447581"/>
    <n v="369543247"/>
    <n v="376687647"/>
    <n v="1100"/>
    <n v="1947607414200"/>
    <n v="5.43"/>
    <n v="1.2"/>
    <n v="1516.62944444444"/>
    <n v="1167.8879999999999"/>
    <n v="1070.0509523809501"/>
    <n v="1333.6432"/>
    <n v="12.6403517838183"/>
    <n v="2.16"/>
    <n v="43.72"/>
    <n v="-130.68"/>
    <n v="-17.010000000000002"/>
    <n v="10822.95"/>
    <n v="29942325"/>
    <n v="50664270.960000001"/>
    <n v="29861533848"/>
    <n v="413556.03"/>
    <n v="0"/>
    <n v="19300000000000"/>
    <n v="3854456469"/>
    <n v="1618029783"/>
    <n v="887.39490330000001"/>
    <n v="4690548"/>
    <n v="214299"/>
    <n v="107298"/>
    <n v="6426"/>
    <n v="223938"/>
    <n v="2592"/>
    <n v="164862"/>
    <n v="15282"/>
    <n v="14985"/>
    <n v="373167"/>
    <n v="379476"/>
    <n v="233739"/>
    <n v="0"/>
    <n v="220563"/>
    <n v="3181410"/>
    <n v="2155319118"/>
    <n v="71645364"/>
    <n v="0"/>
    <n v="164.16"/>
    <n v="0"/>
    <n v="0"/>
    <n v="0"/>
    <n v="0"/>
    <n v="0"/>
    <n v="0"/>
    <n v="0"/>
    <n v="0"/>
    <n v="2.1044"/>
    <n v="13095"/>
    <n v="49007478.600000001"/>
    <n v="9967362317"/>
    <n v="21805143.84"/>
    <n v="10038174939"/>
    <n v="0"/>
    <n v="0"/>
    <n v="0"/>
    <s v="67.5"/>
    <s v="0.5940000000000002"/>
    <n v="1.44292427999999E+16"/>
    <n v="9330957000000000"/>
    <n v="6199239662999990"/>
    <s v="10846177092.63"/>
    <n v="2267487714015000"/>
    <n v="4906087884008990"/>
    <s v="82643925469.77"/>
    <n v="1.94988549256199E+16"/>
    <n v="1.08E+16"/>
    <n v="1.00007999999999E+16"/>
    <n v="9173.75"/>
  </r>
  <r>
    <x v="878"/>
    <s v="MA"/>
    <x v="1"/>
    <n v="5.2797000000000001"/>
    <n v="498196952.61999989"/>
    <n v="6865550.709999999"/>
    <n v="839367490"/>
    <n v="128655751.50000001"/>
    <n v="94341815.719999984"/>
    <n v="30254367.929999996"/>
    <n v="28850132"/>
    <n v="28307453"/>
    <n v="34190161"/>
    <n v="123026887"/>
    <n v="155977187"/>
    <n v="11100177"/>
    <n v="136578701"/>
    <n v="4445308"/>
    <n v="33497139"/>
    <n v="204267291"/>
    <n v="101248404"/>
    <n v="4445308"/>
    <n v="33497139"/>
    <n v="204267291"/>
    <n v="101248404"/>
    <n v="6728782"/>
    <n v="0.22634423610000001"/>
    <n v="138.88999999999999"/>
    <n v="24376129510"/>
    <n v="19975447581"/>
    <n v="369543247"/>
    <n v="376687647"/>
    <n v="1100"/>
    <n v="1947607414200"/>
    <n v="5.43"/>
    <n v="1.2"/>
    <n v="1516.62944444444"/>
    <n v="1167.8879999999999"/>
    <n v="1070.0509523809501"/>
    <n v="1333.6432"/>
    <n v="12.6403517838183"/>
    <n v="2.16"/>
    <n v="43.72"/>
    <n v="-130.68"/>
    <n v="-17.010000000000002"/>
    <n v="10822.95"/>
    <n v="29942325"/>
    <n v="50664270.960000001"/>
    <n v="29861533848"/>
    <n v="413556.03"/>
    <n v="0"/>
    <n v="19300000000000"/>
    <n v="3854456469"/>
    <n v="1618029783"/>
    <n v="887.39490330000001"/>
    <n v="4690548"/>
    <n v="214299"/>
    <n v="107298"/>
    <n v="6426"/>
    <n v="223938"/>
    <n v="2592"/>
    <n v="164862"/>
    <n v="15282"/>
    <n v="14985"/>
    <n v="373167"/>
    <n v="19190067.75"/>
    <n v="233739"/>
    <n v="0"/>
    <n v="220563"/>
    <n v="3181410"/>
    <n v="2155319118"/>
    <n v="71645364"/>
    <n v="0"/>
    <n v="164.16"/>
    <n v="0"/>
    <n v="0"/>
    <n v="0"/>
    <n v="0"/>
    <n v="0"/>
    <n v="0"/>
    <n v="0"/>
    <n v="0"/>
    <n v="2.1044"/>
    <n v="13095"/>
    <n v="49007478.600000001"/>
    <n v="9967362317"/>
    <n v="21805143.84"/>
    <n v="10038174939"/>
    <n v="0"/>
    <n v="0"/>
    <n v="0"/>
    <s v="67.5"/>
    <s v="0.5940000000000002"/>
    <n v="1.44292427999999E+16"/>
    <n v="9330957000000000"/>
    <n v="6199239662999990"/>
    <s v="10846177092.63"/>
    <n v="2267487714015000"/>
    <n v="4906087884008990"/>
    <s v="82643925469.77"/>
    <n v="1.94988549256199E+16"/>
    <n v="1.08E+16"/>
    <n v="1.00007999999999E+16"/>
    <n v="1308402.57"/>
  </r>
  <r>
    <x v="879"/>
    <s v="MA"/>
    <x v="2"/>
    <n v="5.2797000000000001"/>
    <n v="498196952.61999989"/>
    <n v="6865550.709999999"/>
    <n v="839367490"/>
    <n v="128655751.50000001"/>
    <n v="94341815.719999984"/>
    <n v="30254367.929999996"/>
    <n v="28850132"/>
    <n v="28307453"/>
    <n v="34190161"/>
    <n v="123026887"/>
    <n v="155977187"/>
    <n v="11100177"/>
    <n v="136578701"/>
    <n v="4445308"/>
    <n v="33497139"/>
    <n v="204267291"/>
    <n v="101248404"/>
    <n v="4445308"/>
    <n v="33497139"/>
    <n v="204267291"/>
    <n v="101248404"/>
    <n v="6728782"/>
    <n v="0.22634423610000001"/>
    <n v="138.88999999999999"/>
    <n v="24376129510"/>
    <n v="19975447581"/>
    <n v="369543247"/>
    <n v="376687647"/>
    <n v="1100"/>
    <n v="1947607414200"/>
    <n v="5.43"/>
    <n v="1.2"/>
    <n v="1516.62944444444"/>
    <n v="1167.8879999999999"/>
    <n v="1070.0509523809501"/>
    <n v="1333.6432"/>
    <n v="12.6403517838183"/>
    <n v="2.16"/>
    <n v="43.72"/>
    <n v="-130.68"/>
    <n v="-17.010000000000002"/>
    <n v="10822.95"/>
    <n v="29942325"/>
    <n v="50664270.960000001"/>
    <n v="29861533848"/>
    <n v="413556.03"/>
    <n v="0"/>
    <n v="19300000000000"/>
    <n v="3854456469"/>
    <n v="1618029783"/>
    <n v="887.39490330000001"/>
    <n v="4690548"/>
    <n v="214299"/>
    <n v="107298"/>
    <n v="6426"/>
    <n v="223938"/>
    <n v="2592"/>
    <n v="164862"/>
    <n v="15282"/>
    <n v="14985"/>
    <n v="373167"/>
    <n v="1141346702"/>
    <n v="233739"/>
    <n v="0"/>
    <n v="220563"/>
    <n v="3181410"/>
    <n v="2155319118"/>
    <n v="71645364"/>
    <n v="0"/>
    <n v="164.16"/>
    <n v="0"/>
    <n v="0"/>
    <n v="0"/>
    <n v="0"/>
    <n v="0"/>
    <n v="0"/>
    <n v="0"/>
    <n v="0"/>
    <n v="2.1044"/>
    <n v="13095"/>
    <n v="49007478.600000001"/>
    <n v="9967362317"/>
    <n v="21805143.84"/>
    <n v="10038174939"/>
    <n v="0"/>
    <n v="0"/>
    <n v="0"/>
    <s v="67.5"/>
    <s v="0.5940000000000002"/>
    <n v="1.44292427999999E+16"/>
    <n v="9330957000000000"/>
    <n v="6199239662999990"/>
    <s v="10846177092.63"/>
    <n v="2267487714015000"/>
    <n v="4906087884008990"/>
    <s v="82643925469.77"/>
    <n v="1.94988549256199E+16"/>
    <n v="1.08E+16"/>
    <n v="1.00007999999999E+16"/>
    <n v="46492924.57"/>
  </r>
  <r>
    <x v="880"/>
    <s v="MA"/>
    <x v="3"/>
    <n v="5.2797000000000001"/>
    <n v="498196952.61999989"/>
    <n v="6865550.709999999"/>
    <n v="839367490"/>
    <n v="128655751.50000001"/>
    <n v="94341815.719999984"/>
    <n v="30254367.929999996"/>
    <n v="28850132"/>
    <n v="28307453"/>
    <n v="34190161"/>
    <n v="123026887"/>
    <n v="155977187"/>
    <n v="11100177"/>
    <n v="136578701"/>
    <n v="4445308"/>
    <n v="33497139"/>
    <n v="204267291"/>
    <n v="101248404"/>
    <n v="4445308"/>
    <n v="33497139"/>
    <n v="204267291"/>
    <n v="101248404"/>
    <n v="6728782"/>
    <n v="0.22634423610000001"/>
    <n v="138.88999999999999"/>
    <n v="24376129510"/>
    <n v="19975447581"/>
    <n v="369543247"/>
    <n v="376687647"/>
    <n v="1100"/>
    <n v="1947607414200"/>
    <n v="5.43"/>
    <n v="1.2"/>
    <n v="1516.62944444444"/>
    <n v="1167.8879999999999"/>
    <n v="1070.0509523809501"/>
    <n v="1333.6432"/>
    <n v="12.6403517838183"/>
    <n v="2.16"/>
    <n v="43.72"/>
    <n v="-130.68"/>
    <n v="-17.010000000000002"/>
    <n v="10822.95"/>
    <n v="29942325"/>
    <n v="50664270.960000001"/>
    <n v="29861533848"/>
    <n v="413556.03"/>
    <n v="0"/>
    <n v="19300000000000"/>
    <n v="3854456469"/>
    <n v="1618029783"/>
    <n v="887.39490330000001"/>
    <n v="4690548"/>
    <n v="214299"/>
    <n v="107298"/>
    <n v="6426"/>
    <n v="223938"/>
    <n v="2592"/>
    <n v="164862"/>
    <n v="15282"/>
    <n v="14985"/>
    <n v="373167"/>
    <n v="1423982923"/>
    <n v="233739"/>
    <n v="0"/>
    <n v="220563"/>
    <n v="3181410"/>
    <n v="2155319118"/>
    <n v="71645364"/>
    <n v="0"/>
    <n v="164.16"/>
    <n v="0"/>
    <n v="0"/>
    <n v="0"/>
    <n v="0"/>
    <n v="0"/>
    <n v="0"/>
    <n v="0"/>
    <n v="0"/>
    <n v="2.1044"/>
    <n v="13095"/>
    <n v="49007478.600000001"/>
    <n v="9967362317"/>
    <n v="21805143.84"/>
    <n v="10038174939"/>
    <n v="0"/>
    <n v="0"/>
    <n v="0"/>
    <s v="67.5"/>
    <s v="0.5940000000000002"/>
    <n v="1.44292427999999E+16"/>
    <n v="9330957000000000"/>
    <n v="6199239662999990"/>
    <s v="10846177092.63"/>
    <n v="2267487714015000"/>
    <n v="4906087884008990"/>
    <s v="82643925469.77"/>
    <n v="1.94988549256199E+16"/>
    <n v="1.08E+16"/>
    <n v="1.00007999999999E+16"/>
    <n v="60732647.259999998"/>
  </r>
  <r>
    <x v="881"/>
    <s v="MA"/>
    <x v="4"/>
    <n v="5.2797000000000001"/>
    <n v="498196952.61999989"/>
    <n v="6865550.709999999"/>
    <n v="839367490"/>
    <n v="128655751.50000001"/>
    <n v="94341815.719999984"/>
    <n v="30254367.929999996"/>
    <n v="28850132"/>
    <n v="28307453"/>
    <n v="34190161"/>
    <n v="123026887"/>
    <n v="155977187"/>
    <n v="11100177"/>
    <n v="136578701"/>
    <n v="4445308"/>
    <n v="33497139"/>
    <n v="204267291"/>
    <n v="101248404"/>
    <n v="4445308"/>
    <n v="33497139"/>
    <n v="204267291"/>
    <n v="101248404"/>
    <n v="6728782"/>
    <n v="0.22634423610000001"/>
    <n v="138.88999999999999"/>
    <n v="24376129510"/>
    <n v="19975447581"/>
    <n v="369543247"/>
    <n v="376687647"/>
    <n v="1100"/>
    <n v="1947607414200"/>
    <n v="5.43"/>
    <n v="1.2"/>
    <n v="1516.62944444444"/>
    <n v="1167.8879999999999"/>
    <n v="1070.0509523809501"/>
    <n v="1333.6432"/>
    <n v="12.6403517838183"/>
    <n v="2.16"/>
    <n v="43.72"/>
    <n v="-130.68"/>
    <n v="-17.010000000000002"/>
    <n v="10822.95"/>
    <n v="29942325"/>
    <n v="50664270.960000001"/>
    <n v="29861533848"/>
    <n v="413556.03"/>
    <n v="0"/>
    <n v="19300000000000"/>
    <n v="3854456469"/>
    <n v="1618029783"/>
    <n v="887.39490330000001"/>
    <n v="4690548"/>
    <n v="214299"/>
    <n v="107298"/>
    <n v="6426"/>
    <n v="223938"/>
    <n v="2592"/>
    <n v="164862"/>
    <n v="15282"/>
    <n v="14985"/>
    <n v="373167"/>
    <n v="13200232.5"/>
    <n v="233739"/>
    <n v="0"/>
    <n v="220563"/>
    <n v="3181410"/>
    <n v="2155319118"/>
    <n v="71645364"/>
    <n v="0"/>
    <n v="164.16"/>
    <n v="0"/>
    <n v="0"/>
    <n v="0"/>
    <n v="0"/>
    <n v="0"/>
    <n v="0"/>
    <n v="0"/>
    <n v="0"/>
    <n v="2.1044"/>
    <n v="13095"/>
    <n v="49007478.600000001"/>
    <n v="9967362317"/>
    <n v="21805143.84"/>
    <n v="10038174939"/>
    <n v="0"/>
    <n v="0"/>
    <n v="0"/>
    <s v="67.5"/>
    <s v="0.5940000000000002"/>
    <n v="1.44292427999999E+16"/>
    <n v="9330957000000000"/>
    <n v="6199239662999990"/>
    <s v="10846177092.63"/>
    <n v="2267487714015000"/>
    <n v="4906087884008990"/>
    <s v="82643925469.77"/>
    <n v="1.94988549256199E+16"/>
    <n v="1.08E+16"/>
    <n v="1.00007999999999E+16"/>
    <n v="18415905.120000001"/>
  </r>
  <r>
    <x v="882"/>
    <s v="MA"/>
    <x v="5"/>
    <n v="5.2797000000000001"/>
    <n v="498196952.61999989"/>
    <n v="6865550.709999999"/>
    <n v="839367490"/>
    <n v="128655751.50000001"/>
    <n v="94341815.719999984"/>
    <n v="30254367.929999996"/>
    <n v="28850132"/>
    <n v="28307453"/>
    <n v="34190161"/>
    <n v="123026887"/>
    <n v="155977187"/>
    <n v="11100177"/>
    <n v="136578701"/>
    <n v="4445308"/>
    <n v="33497139"/>
    <n v="204267291"/>
    <n v="101248404"/>
    <n v="4445308"/>
    <n v="33497139"/>
    <n v="204267291"/>
    <n v="101248404"/>
    <n v="6728782"/>
    <n v="0.22634423610000001"/>
    <n v="138.88999999999999"/>
    <n v="24376129510"/>
    <n v="19975447581"/>
    <n v="369543247"/>
    <n v="376687647"/>
    <n v="1100"/>
    <n v="1947607414200"/>
    <n v="5.43"/>
    <n v="1.2"/>
    <n v="1516.62944444444"/>
    <n v="1167.8879999999999"/>
    <n v="1070.0509523809501"/>
    <n v="1333.6432"/>
    <n v="12.6403517838183"/>
    <n v="2.16"/>
    <n v="43.72"/>
    <n v="-130.68"/>
    <n v="-17.010000000000002"/>
    <n v="10822.95"/>
    <n v="29942325"/>
    <n v="50664270.960000001"/>
    <n v="29861533848"/>
    <n v="413556.03"/>
    <n v="0"/>
    <n v="19300000000000"/>
    <n v="3854456469"/>
    <n v="1618029783"/>
    <n v="887.39490330000001"/>
    <n v="4690548"/>
    <n v="214299"/>
    <n v="107298"/>
    <n v="6426"/>
    <n v="223938"/>
    <n v="2592"/>
    <n v="164862"/>
    <n v="15282"/>
    <n v="14985"/>
    <n v="373167"/>
    <n v="184882882.5"/>
    <n v="233739"/>
    <n v="0"/>
    <n v="220563"/>
    <n v="3181410"/>
    <n v="2155319118"/>
    <n v="71645364"/>
    <n v="0"/>
    <n v="164.16"/>
    <n v="0"/>
    <n v="0"/>
    <n v="0"/>
    <n v="0"/>
    <n v="0"/>
    <n v="0"/>
    <n v="0"/>
    <n v="0"/>
    <n v="2.1044"/>
    <n v="13095"/>
    <n v="49007478.600000001"/>
    <n v="9967362317"/>
    <n v="21805143.84"/>
    <n v="10038174939"/>
    <n v="0"/>
    <n v="0"/>
    <n v="0"/>
    <s v="67.5"/>
    <s v="0.5940000000000002"/>
    <n v="1.44292427999999E+16"/>
    <n v="9330957000000000"/>
    <n v="6199239662999990"/>
    <s v="10846177092.63"/>
    <n v="2267487714015000"/>
    <n v="4906087884008990"/>
    <s v="82643925469.77"/>
    <n v="1.94988549256199E+16"/>
    <n v="1.08E+16"/>
    <n v="1.00007999999999E+16"/>
    <n v="5843569.21"/>
  </r>
  <r>
    <x v="883"/>
    <s v="MA"/>
    <x v="6"/>
    <n v="5.2797000000000001"/>
    <n v="498196952.61999989"/>
    <n v="6865550.709999999"/>
    <n v="839367490"/>
    <n v="128655751.50000001"/>
    <n v="94341815.719999984"/>
    <n v="30254367.929999996"/>
    <n v="28850132"/>
    <n v="28307453"/>
    <n v="34190161"/>
    <n v="123026887"/>
    <n v="155977187"/>
    <n v="11100177"/>
    <n v="136578701"/>
    <n v="4445308"/>
    <n v="33497139"/>
    <n v="204267291"/>
    <n v="101248404"/>
    <n v="4445308"/>
    <n v="33497139"/>
    <n v="204267291"/>
    <n v="101248404"/>
    <n v="6728782"/>
    <n v="0.22634423610000001"/>
    <n v="138.88999999999999"/>
    <n v="24376129510"/>
    <n v="19975447581"/>
    <n v="369543247"/>
    <n v="376687647"/>
    <n v="1100"/>
    <n v="1947607414200"/>
    <n v="5.43"/>
    <n v="1.2"/>
    <n v="1516.62944444444"/>
    <n v="1167.8879999999999"/>
    <n v="1070.0509523809501"/>
    <n v="1333.6432"/>
    <n v="12.6403517838183"/>
    <n v="2.16"/>
    <n v="43.72"/>
    <n v="-130.68"/>
    <n v="-17.010000000000002"/>
    <n v="10822.95"/>
    <n v="29942325"/>
    <n v="50664270.960000001"/>
    <n v="29861533848"/>
    <n v="413556.03"/>
    <n v="0"/>
    <n v="19300000000000"/>
    <n v="3854456469"/>
    <n v="1618029783"/>
    <n v="887.39490330000001"/>
    <n v="4690548"/>
    <n v="214299"/>
    <n v="107298"/>
    <n v="6426"/>
    <n v="223938"/>
    <n v="2592"/>
    <n v="164862"/>
    <n v="15282"/>
    <n v="14985"/>
    <n v="373167"/>
    <n v="119668603.5"/>
    <n v="233739"/>
    <n v="0"/>
    <n v="220563"/>
    <n v="3181410"/>
    <n v="2155319118"/>
    <n v="71645364"/>
    <n v="0"/>
    <n v="164.16"/>
    <n v="0"/>
    <n v="0"/>
    <n v="0"/>
    <n v="0"/>
    <n v="0"/>
    <n v="0"/>
    <n v="0"/>
    <n v="0"/>
    <n v="2.1044"/>
    <n v="13095"/>
    <n v="49007478.600000001"/>
    <n v="9967362317"/>
    <n v="21805143.84"/>
    <n v="10038174939"/>
    <n v="0"/>
    <n v="0"/>
    <n v="0"/>
    <s v="67.5"/>
    <s v="0.5940000000000002"/>
    <n v="1.44292427999999E+16"/>
    <n v="9330957000000000"/>
    <n v="6199239662999990"/>
    <s v="10846177092.63"/>
    <n v="2267487714015000"/>
    <n v="4906087884008990"/>
    <s v="82643925469.77"/>
    <n v="1.94988549256199E+16"/>
    <n v="1.08E+16"/>
    <n v="1.00007999999999E+16"/>
    <n v="8953559.7100000009"/>
  </r>
  <r>
    <x v="884"/>
    <s v="MA"/>
    <x v="0"/>
    <n v="5.54"/>
    <n v="531317565.36000001"/>
    <n v="7406992.8099999987"/>
    <n v="879234137"/>
    <n v="147660390.55000001"/>
    <n v="90887873.959999993"/>
    <n v="26167238.520000003"/>
    <n v="22200213"/>
    <n v="27308307"/>
    <n v="32465047"/>
    <n v="119059047"/>
    <n v="152811538"/>
    <n v="10585686"/>
    <n v="147076414"/>
    <n v="5238458"/>
    <n v="28916115"/>
    <n v="240967255"/>
    <n v="107832145"/>
    <n v="5238458"/>
    <n v="28916115"/>
    <n v="240967255"/>
    <n v="107832145"/>
    <n v="6974125"/>
    <n v="0.56458268980000004"/>
    <n v="138.24"/>
    <n v="22602637234"/>
    <n v="20538918428"/>
    <n v="386935636"/>
    <n v="681734361"/>
    <n v="1100"/>
    <n v="2038315580000"/>
    <n v="6.3"/>
    <n v="1.1599999999999999"/>
    <n v="1526.1416666666601"/>
    <n v="1170.482"/>
    <n v="1067.7609523809499"/>
    <n v="1338.6248000000001"/>
    <n v="12.0770324898936"/>
    <n v="2.25"/>
    <n v="12.64"/>
    <n v="0"/>
    <n v="0"/>
    <n v="12307.14"/>
    <n v="29942325"/>
    <n v="52339236.210000001"/>
    <n v="31987679226"/>
    <n v="607406.85"/>
    <n v="0"/>
    <n v="0"/>
    <n v="5086999692"/>
    <n v="4257874107"/>
    <n v="887.39490330000001"/>
    <n v="2168559"/>
    <n v="92232"/>
    <n v="25164"/>
    <n v="2700"/>
    <n v="265032"/>
    <n v="0"/>
    <n v="92097"/>
    <n v="31563"/>
    <n v="19251"/>
    <n v="107919"/>
    <n v="379476"/>
    <n v="110916"/>
    <n v="0"/>
    <n v="78219"/>
    <n v="1662660"/>
    <n v="802294416"/>
    <n v="22171671"/>
    <n v="0"/>
    <n v="171.18"/>
    <n v="0"/>
    <n v="0"/>
    <n v="0"/>
    <n v="0"/>
    <n v="0"/>
    <n v="0"/>
    <n v="0"/>
    <n v="0"/>
    <n v="2.1044"/>
    <n v="3186"/>
    <n v="64476928.530000001"/>
    <n v="10411706516"/>
    <n v="15043503.869999999"/>
    <n v="10492157298"/>
    <n v="0"/>
    <n v="0"/>
    <n v="0"/>
    <s v="67.5"/>
    <s v="0.5940000000000002"/>
    <n v="1.44292427999999E+16"/>
    <n v="0"/>
    <n v="0"/>
    <n v="0"/>
    <n v="0"/>
    <n v="0"/>
    <n v="0"/>
    <n v="0"/>
    <n v="0"/>
    <n v="0"/>
    <n v="13481.47"/>
  </r>
  <r>
    <x v="885"/>
    <s v="MA"/>
    <x v="1"/>
    <n v="5.54"/>
    <n v="531317565.36000001"/>
    <n v="7406992.8099999987"/>
    <n v="879234137"/>
    <n v="147660390.55000001"/>
    <n v="90887873.959999993"/>
    <n v="26167238.520000003"/>
    <n v="22200213"/>
    <n v="27308307"/>
    <n v="32465047"/>
    <n v="119059047"/>
    <n v="152811538"/>
    <n v="10585686"/>
    <n v="147076414"/>
    <n v="5238458"/>
    <n v="28916115"/>
    <n v="240967255"/>
    <n v="107832145"/>
    <n v="5238458"/>
    <n v="28916115"/>
    <n v="240967255"/>
    <n v="107832145"/>
    <n v="6974125"/>
    <n v="0.56458268980000004"/>
    <n v="138.24"/>
    <n v="22602637234"/>
    <n v="20538918428"/>
    <n v="386935636"/>
    <n v="681734361"/>
    <n v="1100"/>
    <n v="2038315580000"/>
    <n v="6.3"/>
    <n v="1.1599999999999999"/>
    <n v="1526.1416666666601"/>
    <n v="1170.482"/>
    <n v="1067.7609523809499"/>
    <n v="1338.6248000000001"/>
    <n v="12.0770324898936"/>
    <n v="2.25"/>
    <n v="12.64"/>
    <n v="0"/>
    <n v="0"/>
    <n v="12307.14"/>
    <n v="29942325"/>
    <n v="52339236.210000001"/>
    <n v="31987679226"/>
    <n v="607406.85"/>
    <n v="0"/>
    <n v="0"/>
    <n v="5086999692"/>
    <n v="4257874107"/>
    <n v="887.39490330000001"/>
    <n v="2168559"/>
    <n v="92232"/>
    <n v="25164"/>
    <n v="2700"/>
    <n v="265032"/>
    <n v="0"/>
    <n v="92097"/>
    <n v="31563"/>
    <n v="19251"/>
    <n v="107919"/>
    <n v="19190067.75"/>
    <n v="110916"/>
    <n v="0"/>
    <n v="78219"/>
    <n v="1662660"/>
    <n v="802294416"/>
    <n v="22171671"/>
    <n v="0"/>
    <n v="171.18"/>
    <n v="0"/>
    <n v="0"/>
    <n v="0"/>
    <n v="0"/>
    <n v="0"/>
    <n v="0"/>
    <n v="0"/>
    <n v="0"/>
    <n v="2.1044"/>
    <n v="3186"/>
    <n v="64476928.530000001"/>
    <n v="10411706516"/>
    <n v="15043503.869999999"/>
    <n v="10492157298"/>
    <n v="0"/>
    <n v="0"/>
    <n v="0"/>
    <s v="67.5"/>
    <s v="0.5940000000000002"/>
    <n v="1.44292427999999E+16"/>
    <n v="0"/>
    <n v="0"/>
    <n v="0"/>
    <n v="0"/>
    <n v="0"/>
    <n v="0"/>
    <n v="0"/>
    <n v="0"/>
    <n v="0"/>
    <n v="1284653.02"/>
  </r>
  <r>
    <x v="886"/>
    <s v="MA"/>
    <x v="2"/>
    <n v="5.54"/>
    <n v="531317565.36000001"/>
    <n v="7406992.8099999987"/>
    <n v="879234137"/>
    <n v="147660390.55000001"/>
    <n v="90887873.959999993"/>
    <n v="26167238.520000003"/>
    <n v="22200213"/>
    <n v="27308307"/>
    <n v="32465047"/>
    <n v="119059047"/>
    <n v="152811538"/>
    <n v="10585686"/>
    <n v="147076414"/>
    <n v="5238458"/>
    <n v="28916115"/>
    <n v="240967255"/>
    <n v="107832145"/>
    <n v="5238458"/>
    <n v="28916115"/>
    <n v="240967255"/>
    <n v="107832145"/>
    <n v="6974125"/>
    <n v="0.56458268980000004"/>
    <n v="138.24"/>
    <n v="22602637234"/>
    <n v="20538918428"/>
    <n v="386935636"/>
    <n v="681734361"/>
    <n v="1100"/>
    <n v="2038315580000"/>
    <n v="6.3"/>
    <n v="1.1599999999999999"/>
    <n v="1526.1416666666601"/>
    <n v="1170.482"/>
    <n v="1067.7609523809499"/>
    <n v="1338.6248000000001"/>
    <n v="12.0770324898936"/>
    <n v="2.25"/>
    <n v="12.64"/>
    <n v="0"/>
    <n v="0"/>
    <n v="12307.14"/>
    <n v="29942325"/>
    <n v="52339236.210000001"/>
    <n v="31987679226"/>
    <n v="607406.85"/>
    <n v="0"/>
    <n v="0"/>
    <n v="5086999692"/>
    <n v="4257874107"/>
    <n v="887.39490330000001"/>
    <n v="2168559"/>
    <n v="92232"/>
    <n v="25164"/>
    <n v="2700"/>
    <n v="265032"/>
    <n v="0"/>
    <n v="92097"/>
    <n v="31563"/>
    <n v="19251"/>
    <n v="107919"/>
    <n v="1141346702"/>
    <n v="110916"/>
    <n v="0"/>
    <n v="78219"/>
    <n v="1662660"/>
    <n v="802294416"/>
    <n v="22171671"/>
    <n v="0"/>
    <n v="171.18"/>
    <n v="0"/>
    <n v="0"/>
    <n v="0"/>
    <n v="0"/>
    <n v="0"/>
    <n v="0"/>
    <n v="0"/>
    <n v="0"/>
    <n v="2.1044"/>
    <n v="3186"/>
    <n v="64476928.530000001"/>
    <n v="10411706516"/>
    <n v="15043503.869999999"/>
    <n v="10492157298"/>
    <n v="0"/>
    <n v="0"/>
    <n v="0"/>
    <s v="67.5"/>
    <s v="0.5940000000000002"/>
    <n v="1.44292427999999E+16"/>
    <n v="0"/>
    <n v="0"/>
    <n v="0"/>
    <n v="0"/>
    <n v="0"/>
    <n v="0"/>
    <n v="0"/>
    <n v="0"/>
    <n v="0"/>
    <n v="51886650.57"/>
  </r>
  <r>
    <x v="887"/>
    <s v="MA"/>
    <x v="3"/>
    <n v="5.54"/>
    <n v="531317565.36000001"/>
    <n v="7406992.8099999987"/>
    <n v="879234137"/>
    <n v="147660390.55000001"/>
    <n v="90887873.959999993"/>
    <n v="26167238.520000003"/>
    <n v="22200213"/>
    <n v="27308307"/>
    <n v="32465047"/>
    <n v="119059047"/>
    <n v="152811538"/>
    <n v="10585686"/>
    <n v="147076414"/>
    <n v="5238458"/>
    <n v="28916115"/>
    <n v="240967255"/>
    <n v="107832145"/>
    <n v="5238458"/>
    <n v="28916115"/>
    <n v="240967255"/>
    <n v="107832145"/>
    <n v="6974125"/>
    <n v="0.56458268980000004"/>
    <n v="138.24"/>
    <n v="22602637234"/>
    <n v="20538918428"/>
    <n v="386935636"/>
    <n v="681734361"/>
    <n v="1100"/>
    <n v="2038315580000"/>
    <n v="6.3"/>
    <n v="1.1599999999999999"/>
    <n v="1526.1416666666601"/>
    <n v="1170.482"/>
    <n v="1067.7609523809499"/>
    <n v="1338.6248000000001"/>
    <n v="12.0770324898936"/>
    <n v="2.25"/>
    <n v="12.64"/>
    <n v="0"/>
    <n v="0"/>
    <n v="12307.14"/>
    <n v="29942325"/>
    <n v="52339236.210000001"/>
    <n v="31987679226"/>
    <n v="607406.85"/>
    <n v="0"/>
    <n v="0"/>
    <n v="5086999692"/>
    <n v="4257874107"/>
    <n v="887.39490330000001"/>
    <n v="2168559"/>
    <n v="92232"/>
    <n v="25164"/>
    <n v="2700"/>
    <n v="265032"/>
    <n v="0"/>
    <n v="92097"/>
    <n v="31563"/>
    <n v="19251"/>
    <n v="107919"/>
    <n v="1423982923"/>
    <n v="110916"/>
    <n v="0"/>
    <n v="78219"/>
    <n v="1662660"/>
    <n v="802294416"/>
    <n v="22171671"/>
    <n v="0"/>
    <n v="171.18"/>
    <n v="0"/>
    <n v="0"/>
    <n v="0"/>
    <n v="0"/>
    <n v="0"/>
    <n v="0"/>
    <n v="0"/>
    <n v="0"/>
    <n v="2.1044"/>
    <n v="3186"/>
    <n v="64476928.530000001"/>
    <n v="10411706516"/>
    <n v="15043503.869999999"/>
    <n v="10492157298"/>
    <n v="0"/>
    <n v="0"/>
    <n v="0"/>
    <s v="67.5"/>
    <s v="0.5940000000000002"/>
    <n v="1.44292427999999E+16"/>
    <n v="0"/>
    <n v="0"/>
    <n v="0"/>
    <n v="0"/>
    <n v="0"/>
    <n v="0"/>
    <n v="0"/>
    <n v="0"/>
    <n v="0"/>
    <n v="67577149.159999996"/>
  </r>
  <r>
    <x v="888"/>
    <s v="MA"/>
    <x v="4"/>
    <n v="5.54"/>
    <n v="531317565.36000001"/>
    <n v="7406992.8099999987"/>
    <n v="879234137"/>
    <n v="147660390.55000001"/>
    <n v="90887873.959999993"/>
    <n v="26167238.520000003"/>
    <n v="22200213"/>
    <n v="27308307"/>
    <n v="32465047"/>
    <n v="119059047"/>
    <n v="152811538"/>
    <n v="10585686"/>
    <n v="147076414"/>
    <n v="5238458"/>
    <n v="28916115"/>
    <n v="240967255"/>
    <n v="107832145"/>
    <n v="5238458"/>
    <n v="28916115"/>
    <n v="240967255"/>
    <n v="107832145"/>
    <n v="6974125"/>
    <n v="0.56458268980000004"/>
    <n v="138.24"/>
    <n v="22602637234"/>
    <n v="20538918428"/>
    <n v="386935636"/>
    <n v="681734361"/>
    <n v="1100"/>
    <n v="2038315580000"/>
    <n v="6.3"/>
    <n v="1.1599999999999999"/>
    <n v="1526.1416666666601"/>
    <n v="1170.482"/>
    <n v="1067.7609523809499"/>
    <n v="1338.6248000000001"/>
    <n v="12.0770324898936"/>
    <n v="2.25"/>
    <n v="12.64"/>
    <n v="0"/>
    <n v="0"/>
    <n v="12307.14"/>
    <n v="29942325"/>
    <n v="52339236.210000001"/>
    <n v="31987679226"/>
    <n v="607406.85"/>
    <n v="0"/>
    <n v="0"/>
    <n v="5086999692"/>
    <n v="4257874107"/>
    <n v="887.39490330000001"/>
    <n v="2168559"/>
    <n v="92232"/>
    <n v="25164"/>
    <n v="2700"/>
    <n v="265032"/>
    <n v="0"/>
    <n v="92097"/>
    <n v="31563"/>
    <n v="19251"/>
    <n v="107919"/>
    <n v="13200232.5"/>
    <n v="110916"/>
    <n v="0"/>
    <n v="78219"/>
    <n v="1662660"/>
    <n v="802294416"/>
    <n v="22171671"/>
    <n v="0"/>
    <n v="171.18"/>
    <n v="0"/>
    <n v="0"/>
    <n v="0"/>
    <n v="0"/>
    <n v="0"/>
    <n v="0"/>
    <n v="0"/>
    <n v="0"/>
    <n v="2.1044"/>
    <n v="3186"/>
    <n v="64476928.530000001"/>
    <n v="10411706516"/>
    <n v="15043503.869999999"/>
    <n v="10492157298"/>
    <n v="0"/>
    <n v="0"/>
    <n v="0"/>
    <s v="67.5"/>
    <s v="0.5940000000000002"/>
    <n v="1.44292427999999E+16"/>
    <n v="0"/>
    <n v="0"/>
    <n v="0"/>
    <n v="0"/>
    <n v="0"/>
    <n v="0"/>
    <n v="0"/>
    <n v="0"/>
    <n v="0"/>
    <n v="18955778.489999998"/>
  </r>
  <r>
    <x v="889"/>
    <s v="MA"/>
    <x v="5"/>
    <n v="5.54"/>
    <n v="531317565.36000001"/>
    <n v="7406992.8099999987"/>
    <n v="879234137"/>
    <n v="147660390.55000001"/>
    <n v="90887873.959999993"/>
    <n v="26167238.520000003"/>
    <n v="22200213"/>
    <n v="27308307"/>
    <n v="32465047"/>
    <n v="119059047"/>
    <n v="152811538"/>
    <n v="10585686"/>
    <n v="147076414"/>
    <n v="5238458"/>
    <n v="28916115"/>
    <n v="240967255"/>
    <n v="107832145"/>
    <n v="5238458"/>
    <n v="28916115"/>
    <n v="240967255"/>
    <n v="107832145"/>
    <n v="6974125"/>
    <n v="0.56458268980000004"/>
    <n v="138.24"/>
    <n v="22602637234"/>
    <n v="20538918428"/>
    <n v="386935636"/>
    <n v="681734361"/>
    <n v="1100"/>
    <n v="2038315580000"/>
    <n v="6.3"/>
    <n v="1.1599999999999999"/>
    <n v="1526.1416666666601"/>
    <n v="1170.482"/>
    <n v="1067.7609523809499"/>
    <n v="1338.6248000000001"/>
    <n v="12.0770324898936"/>
    <n v="2.25"/>
    <n v="12.64"/>
    <n v="0"/>
    <n v="0"/>
    <n v="12307.14"/>
    <n v="29942325"/>
    <n v="52339236.210000001"/>
    <n v="31987679226"/>
    <n v="607406.85"/>
    <n v="0"/>
    <n v="0"/>
    <n v="5086999692"/>
    <n v="4257874107"/>
    <n v="887.39490330000001"/>
    <n v="2168559"/>
    <n v="92232"/>
    <n v="25164"/>
    <n v="2700"/>
    <n v="265032"/>
    <n v="0"/>
    <n v="92097"/>
    <n v="31563"/>
    <n v="19251"/>
    <n v="107919"/>
    <n v="184882882.5"/>
    <n v="110916"/>
    <n v="0"/>
    <n v="78219"/>
    <n v="1662660"/>
    <n v="802294416"/>
    <n v="22171671"/>
    <n v="0"/>
    <n v="171.18"/>
    <n v="0"/>
    <n v="0"/>
    <n v="0"/>
    <n v="0"/>
    <n v="0"/>
    <n v="0"/>
    <n v="0"/>
    <n v="0"/>
    <n v="2.1044"/>
    <n v="3186"/>
    <n v="64476928.530000001"/>
    <n v="10411706516"/>
    <n v="15043503.869999999"/>
    <n v="10492157298"/>
    <n v="0"/>
    <n v="0"/>
    <n v="0"/>
    <s v="67.5"/>
    <s v="0.5940000000000002"/>
    <n v="1.44292427999999E+16"/>
    <n v="0"/>
    <n v="0"/>
    <n v="0"/>
    <n v="0"/>
    <n v="0"/>
    <n v="0"/>
    <n v="0"/>
    <n v="0"/>
    <n v="0"/>
    <n v="5248552.6399999997"/>
  </r>
  <r>
    <x v="890"/>
    <s v="MA"/>
    <x v="6"/>
    <n v="5.54"/>
    <n v="531317565.36000001"/>
    <n v="7406992.8099999987"/>
    <n v="879234137"/>
    <n v="147660390.55000001"/>
    <n v="90887873.959999993"/>
    <n v="26167238.520000003"/>
    <n v="22200213"/>
    <n v="27308307"/>
    <n v="32465047"/>
    <n v="119059047"/>
    <n v="152811538"/>
    <n v="10585686"/>
    <n v="147076414"/>
    <n v="5238458"/>
    <n v="28916115"/>
    <n v="240967255"/>
    <n v="107832145"/>
    <n v="5238458"/>
    <n v="28916115"/>
    <n v="240967255"/>
    <n v="107832145"/>
    <n v="6974125"/>
    <n v="0.56458268980000004"/>
    <n v="138.24"/>
    <n v="22602637234"/>
    <n v="20538918428"/>
    <n v="386935636"/>
    <n v="681734361"/>
    <n v="1100"/>
    <n v="2038315580000"/>
    <n v="6.3"/>
    <n v="1.1599999999999999"/>
    <n v="1526.1416666666601"/>
    <n v="1170.482"/>
    <n v="1067.7609523809499"/>
    <n v="1338.6248000000001"/>
    <n v="12.0770324898936"/>
    <n v="2.25"/>
    <n v="12.64"/>
    <n v="0"/>
    <n v="0"/>
    <n v="12307.14"/>
    <n v="29942325"/>
    <n v="52339236.210000001"/>
    <n v="31987679226"/>
    <n v="607406.85"/>
    <n v="0"/>
    <n v="0"/>
    <n v="5086999692"/>
    <n v="4257874107"/>
    <n v="887.39490330000001"/>
    <n v="2168559"/>
    <n v="92232"/>
    <n v="25164"/>
    <n v="2700"/>
    <n v="265032"/>
    <n v="0"/>
    <n v="92097"/>
    <n v="31563"/>
    <n v="19251"/>
    <n v="107919"/>
    <n v="379476"/>
    <n v="110916"/>
    <n v="0"/>
    <n v="78219"/>
    <n v="1662660"/>
    <n v="802294416"/>
    <n v="22171671"/>
    <n v="0"/>
    <n v="171.18"/>
    <n v="0"/>
    <n v="0"/>
    <n v="0"/>
    <n v="0"/>
    <n v="0"/>
    <n v="0"/>
    <n v="0"/>
    <n v="0"/>
    <n v="2.1044"/>
    <n v="3186"/>
    <n v="64476928.530000001"/>
    <n v="10411706516"/>
    <n v="15043503.869999999"/>
    <n v="10492157298"/>
    <n v="0"/>
    <n v="0"/>
    <n v="0"/>
    <s v="67.5"/>
    <s v="0.5940000000000002"/>
    <n v="1.44292427999999E+16"/>
    <n v="0"/>
    <n v="0"/>
    <n v="0"/>
    <n v="0"/>
    <n v="0"/>
    <n v="0"/>
    <n v="0"/>
    <n v="0"/>
    <n v="0"/>
    <n v="14593997.76"/>
  </r>
  <r>
    <x v="891"/>
    <s v="MA"/>
    <x v="0"/>
    <n v="5.5568999999999997"/>
    <n v="646167852.21000004"/>
    <n v="5558638.1099999994"/>
    <n v="970159776"/>
    <n v="127143312.58"/>
    <n v="73210751.849999994"/>
    <n v="30264027.750000004"/>
    <n v="19729246"/>
    <n v="28223013"/>
    <n v="32115234"/>
    <n v="131801759"/>
    <n v="142475195"/>
    <n v="10357533"/>
    <n v="143554360"/>
    <n v="5610307"/>
    <n v="34230349"/>
    <n v="318154772"/>
    <n v="118284838"/>
    <n v="5610307"/>
    <n v="34230349"/>
    <n v="318154772"/>
    <n v="118284838"/>
    <n v="5352416"/>
    <n v="0.99946628000000004"/>
    <n v="140.06"/>
    <n v="20501766210"/>
    <n v="21611840519"/>
    <n v="278021279"/>
    <n v="474029136"/>
    <n v="1100"/>
    <n v="2043672226800"/>
    <n v="7.65"/>
    <n v="0.84"/>
    <n v="1533.23555555555"/>
    <n v="1180.3315"/>
    <n v="1081.1095238095199"/>
    <n v="1347.3456000000001"/>
    <n v="11.557273955373301"/>
    <n v="1.95"/>
    <n v="47.36"/>
    <n v="0"/>
    <n v="0"/>
    <n v="12307.14"/>
    <n v="29942325"/>
    <n v="57687426.990000002"/>
    <n v="24586802455"/>
    <n v="432133.11"/>
    <n v="0"/>
    <n v="0"/>
    <n v="4394684133"/>
    <n v="3143241342"/>
    <n v="887.39490330000001"/>
    <n v="4769955"/>
    <n v="237141"/>
    <n v="40284"/>
    <n v="7398"/>
    <n v="378567"/>
    <n v="1134"/>
    <n v="163917"/>
    <n v="31968"/>
    <n v="46548"/>
    <n v="37881"/>
    <n v="379476"/>
    <n v="129492"/>
    <n v="0"/>
    <n v="98766"/>
    <n v="3605985"/>
    <n v="1238448906"/>
    <n v="3434373"/>
    <n v="0"/>
    <n v="0"/>
    <n v="0"/>
    <n v="0"/>
    <n v="0"/>
    <n v="0"/>
    <n v="0"/>
    <n v="0"/>
    <n v="0"/>
    <n v="0"/>
    <n v="2.1044"/>
    <n v="10476"/>
    <n v="58543153.649999999"/>
    <n v="12463887473"/>
    <n v="10641333.15"/>
    <n v="12533413576"/>
    <n v="0"/>
    <n v="0"/>
    <n v="0"/>
    <s v="67.5"/>
    <s v="0.5940000000000002"/>
    <n v="1.44292427999999E+16"/>
    <n v="0"/>
    <n v="0"/>
    <n v="0"/>
    <n v="0"/>
    <n v="0"/>
    <n v="0"/>
    <n v="0"/>
    <n v="0"/>
    <n v="0"/>
    <n v="9586.44"/>
  </r>
  <r>
    <x v="892"/>
    <s v="MA"/>
    <x v="1"/>
    <n v="5.5568999999999997"/>
    <n v="646167852.21000004"/>
    <n v="5558638.1099999994"/>
    <n v="970159776"/>
    <n v="127143312.58"/>
    <n v="73210751.849999994"/>
    <n v="30264027.750000004"/>
    <n v="19729246"/>
    <n v="28223013"/>
    <n v="32115234"/>
    <n v="131801759"/>
    <n v="142475195"/>
    <n v="10357533"/>
    <n v="143554360"/>
    <n v="5610307"/>
    <n v="34230349"/>
    <n v="318154772"/>
    <n v="118284838"/>
    <n v="5610307"/>
    <n v="34230349"/>
    <n v="318154772"/>
    <n v="118284838"/>
    <n v="5352416"/>
    <n v="0.99946628000000004"/>
    <n v="140.06"/>
    <n v="20501766210"/>
    <n v="21611840519"/>
    <n v="278021279"/>
    <n v="474029136"/>
    <n v="1100"/>
    <n v="2043672226800"/>
    <n v="7.65"/>
    <n v="0.84"/>
    <n v="1533.23555555555"/>
    <n v="1180.3315"/>
    <n v="1081.1095238095199"/>
    <n v="1347.3456000000001"/>
    <n v="11.557273955373301"/>
    <n v="1.95"/>
    <n v="47.36"/>
    <n v="0"/>
    <n v="0"/>
    <n v="12307.14"/>
    <n v="29942325"/>
    <n v="57687426.990000002"/>
    <n v="24586802455"/>
    <n v="432133.11"/>
    <n v="0"/>
    <n v="0"/>
    <n v="4394684133"/>
    <n v="3143241342"/>
    <n v="887.39490330000001"/>
    <n v="4769955"/>
    <n v="237141"/>
    <n v="40284"/>
    <n v="7398"/>
    <n v="378567"/>
    <n v="1134"/>
    <n v="163917"/>
    <n v="31968"/>
    <n v="46548"/>
    <n v="37881"/>
    <n v="19190067.75"/>
    <n v="129492"/>
    <n v="0"/>
    <n v="98766"/>
    <n v="3605985"/>
    <n v="1238448906"/>
    <n v="3434373"/>
    <n v="0"/>
    <n v="0"/>
    <n v="0"/>
    <n v="0"/>
    <n v="0"/>
    <n v="0"/>
    <n v="0"/>
    <n v="0"/>
    <n v="0"/>
    <n v="0"/>
    <n v="2.1044"/>
    <n v="10476"/>
    <n v="58543153.649999999"/>
    <n v="12463887473"/>
    <n v="10641333.15"/>
    <n v="12533413576"/>
    <n v="0"/>
    <n v="0"/>
    <n v="0"/>
    <s v="67.5"/>
    <s v="0.5940000000000002"/>
    <n v="1.44292427999999E+16"/>
    <n v="0"/>
    <n v="0"/>
    <n v="0"/>
    <n v="0"/>
    <n v="0"/>
    <n v="0"/>
    <n v="0"/>
    <n v="0"/>
    <n v="0"/>
    <n v="1376103.78"/>
  </r>
  <r>
    <x v="893"/>
    <s v="MA"/>
    <x v="2"/>
    <n v="5.5568999999999997"/>
    <n v="646167852.21000004"/>
    <n v="5558638.1099999994"/>
    <n v="970159776"/>
    <n v="127143312.58"/>
    <n v="73210751.849999994"/>
    <n v="30264027.750000004"/>
    <n v="19729246"/>
    <n v="28223013"/>
    <n v="32115234"/>
    <n v="131801759"/>
    <n v="142475195"/>
    <n v="10357533"/>
    <n v="143554360"/>
    <n v="5610307"/>
    <n v="34230349"/>
    <n v="318154772"/>
    <n v="118284838"/>
    <n v="5610307"/>
    <n v="34230349"/>
    <n v="318154772"/>
    <n v="118284838"/>
    <n v="5352416"/>
    <n v="0.99946628000000004"/>
    <n v="140.06"/>
    <n v="20501766210"/>
    <n v="21611840519"/>
    <n v="278021279"/>
    <n v="474029136"/>
    <n v="1100"/>
    <n v="2043672226800"/>
    <n v="7.65"/>
    <n v="0.84"/>
    <n v="1533.23555555555"/>
    <n v="1180.3315"/>
    <n v="1081.1095238095199"/>
    <n v="1347.3456000000001"/>
    <n v="11.557273955373301"/>
    <n v="1.95"/>
    <n v="47.36"/>
    <n v="0"/>
    <n v="0"/>
    <n v="12307.14"/>
    <n v="29942325"/>
    <n v="57687426.990000002"/>
    <n v="24586802455"/>
    <n v="432133.11"/>
    <n v="0"/>
    <n v="0"/>
    <n v="4394684133"/>
    <n v="3143241342"/>
    <n v="887.39490330000001"/>
    <n v="4769955"/>
    <n v="237141"/>
    <n v="40284"/>
    <n v="7398"/>
    <n v="378567"/>
    <n v="1134"/>
    <n v="163917"/>
    <n v="31968"/>
    <n v="46548"/>
    <n v="37881"/>
    <n v="1141346702"/>
    <n v="129492"/>
    <n v="0"/>
    <n v="98766"/>
    <n v="3605985"/>
    <n v="1238448906"/>
    <n v="3434373"/>
    <n v="0"/>
    <n v="0"/>
    <n v="0"/>
    <n v="0"/>
    <n v="0"/>
    <n v="0"/>
    <n v="0"/>
    <n v="0"/>
    <n v="0"/>
    <n v="0"/>
    <n v="2.1044"/>
    <n v="10476"/>
    <n v="58543153.649999999"/>
    <n v="12463887473"/>
    <n v="10641333.15"/>
    <n v="12533413576"/>
    <n v="0"/>
    <n v="0"/>
    <n v="0"/>
    <s v="67.5"/>
    <s v="0.5940000000000002"/>
    <n v="1.44292427999999E+16"/>
    <n v="0"/>
    <n v="0"/>
    <n v="0"/>
    <n v="0"/>
    <n v="0"/>
    <n v="0"/>
    <n v="0"/>
    <n v="0"/>
    <n v="0"/>
    <n v="67590417.099999994"/>
  </r>
  <r>
    <x v="894"/>
    <s v="MA"/>
    <x v="3"/>
    <n v="5.5568999999999997"/>
    <n v="646167852.21000004"/>
    <n v="5558638.1099999994"/>
    <n v="970159776"/>
    <n v="127143312.58"/>
    <n v="73210751.849999994"/>
    <n v="30264027.750000004"/>
    <n v="19729246"/>
    <n v="28223013"/>
    <n v="32115234"/>
    <n v="131801759"/>
    <n v="142475195"/>
    <n v="10357533"/>
    <n v="143554360"/>
    <n v="5610307"/>
    <n v="34230349"/>
    <n v="318154772"/>
    <n v="118284838"/>
    <n v="5610307"/>
    <n v="34230349"/>
    <n v="318154772"/>
    <n v="118284838"/>
    <n v="5352416"/>
    <n v="0.99946628000000004"/>
    <n v="140.06"/>
    <n v="20501766210"/>
    <n v="21611840519"/>
    <n v="278021279"/>
    <n v="474029136"/>
    <n v="1100"/>
    <n v="2043672226800"/>
    <n v="7.65"/>
    <n v="0.84"/>
    <n v="1533.23555555555"/>
    <n v="1180.3315"/>
    <n v="1081.1095238095199"/>
    <n v="1347.3456000000001"/>
    <n v="11.557273955373301"/>
    <n v="1.95"/>
    <n v="47.36"/>
    <n v="0"/>
    <n v="0"/>
    <n v="12307.14"/>
    <n v="29942325"/>
    <n v="57687426.990000002"/>
    <n v="24586802455"/>
    <n v="432133.11"/>
    <n v="0"/>
    <n v="0"/>
    <n v="4394684133"/>
    <n v="3143241342"/>
    <n v="887.39490330000001"/>
    <n v="4769955"/>
    <n v="237141"/>
    <n v="40284"/>
    <n v="7398"/>
    <n v="378567"/>
    <n v="1134"/>
    <n v="163917"/>
    <n v="31968"/>
    <n v="46548"/>
    <n v="37881"/>
    <n v="1423982923"/>
    <n v="129492"/>
    <n v="0"/>
    <n v="98766"/>
    <n v="3605985"/>
    <n v="1238448906"/>
    <n v="3434373"/>
    <n v="0"/>
    <n v="0"/>
    <n v="0"/>
    <n v="0"/>
    <n v="0"/>
    <n v="0"/>
    <n v="0"/>
    <n v="0"/>
    <n v="0"/>
    <n v="0"/>
    <n v="2.1044"/>
    <n v="10476"/>
    <n v="58543153.649999999"/>
    <n v="12463887473"/>
    <n v="10641333.15"/>
    <n v="12533413576"/>
    <n v="0"/>
    <n v="0"/>
    <n v="0"/>
    <s v="67.5"/>
    <s v="0.5940000000000002"/>
    <n v="1.44292427999999E+16"/>
    <n v="0"/>
    <n v="0"/>
    <n v="0"/>
    <n v="0"/>
    <n v="0"/>
    <n v="0"/>
    <n v="0"/>
    <n v="0"/>
    <n v="0"/>
    <n v="69609123.450000003"/>
  </r>
  <r>
    <x v="895"/>
    <s v="MA"/>
    <x v="4"/>
    <n v="5.5568999999999997"/>
    <n v="646167852.21000004"/>
    <n v="5558638.1099999994"/>
    <n v="970159776"/>
    <n v="127143312.58"/>
    <n v="73210751.849999994"/>
    <n v="30264027.750000004"/>
    <n v="19729246"/>
    <n v="28223013"/>
    <n v="32115234"/>
    <n v="131801759"/>
    <n v="142475195"/>
    <n v="10357533"/>
    <n v="143554360"/>
    <n v="5610307"/>
    <n v="34230349"/>
    <n v="318154772"/>
    <n v="118284838"/>
    <n v="5610307"/>
    <n v="34230349"/>
    <n v="318154772"/>
    <n v="118284838"/>
    <n v="5352416"/>
    <n v="0.99946628000000004"/>
    <n v="140.06"/>
    <n v="20501766210"/>
    <n v="21611840519"/>
    <n v="278021279"/>
    <n v="474029136"/>
    <n v="1100"/>
    <n v="2043672226800"/>
    <n v="7.65"/>
    <n v="0.84"/>
    <n v="1533.23555555555"/>
    <n v="1180.3315"/>
    <n v="1081.1095238095199"/>
    <n v="1347.3456000000001"/>
    <n v="11.557273955373301"/>
    <n v="1.95"/>
    <n v="47.36"/>
    <n v="0"/>
    <n v="0"/>
    <n v="12307.14"/>
    <n v="29942325"/>
    <n v="57687426.990000002"/>
    <n v="24586802455"/>
    <n v="432133.11"/>
    <n v="0"/>
    <n v="0"/>
    <n v="4394684133"/>
    <n v="3143241342"/>
    <n v="887.39490330000001"/>
    <n v="4769955"/>
    <n v="237141"/>
    <n v="40284"/>
    <n v="7398"/>
    <n v="378567"/>
    <n v="1134"/>
    <n v="163917"/>
    <n v="31968"/>
    <n v="46548"/>
    <n v="37881"/>
    <n v="13200232.5"/>
    <n v="129492"/>
    <n v="0"/>
    <n v="98766"/>
    <n v="3605985"/>
    <n v="1238448906"/>
    <n v="3434373"/>
    <n v="0"/>
    <n v="0"/>
    <n v="0"/>
    <n v="0"/>
    <n v="0"/>
    <n v="0"/>
    <n v="0"/>
    <n v="0"/>
    <n v="0"/>
    <n v="0"/>
    <n v="2.1044"/>
    <n v="10476"/>
    <n v="58543153.649999999"/>
    <n v="12463887473"/>
    <n v="10641333.15"/>
    <n v="12533413576"/>
    <n v="0"/>
    <n v="0"/>
    <n v="0"/>
    <s v="67.5"/>
    <s v="0.5940000000000002"/>
    <n v="1.44292427999999E+16"/>
    <n v="0"/>
    <n v="0"/>
    <n v="0"/>
    <n v="0"/>
    <n v="0"/>
    <n v="0"/>
    <n v="0"/>
    <n v="0"/>
    <n v="0"/>
    <n v="18159356.52"/>
  </r>
  <r>
    <x v="896"/>
    <s v="MA"/>
    <x v="5"/>
    <n v="5.5568999999999997"/>
    <n v="646167852.21000004"/>
    <n v="5558638.1099999994"/>
    <n v="970159776"/>
    <n v="127143312.58"/>
    <n v="73210751.849999994"/>
    <n v="30264027.750000004"/>
    <n v="19729246"/>
    <n v="28223013"/>
    <n v="32115234"/>
    <n v="131801759"/>
    <n v="142475195"/>
    <n v="10357533"/>
    <n v="143554360"/>
    <n v="5610307"/>
    <n v="34230349"/>
    <n v="318154772"/>
    <n v="118284838"/>
    <n v="5610307"/>
    <n v="34230349"/>
    <n v="318154772"/>
    <n v="118284838"/>
    <n v="5352416"/>
    <n v="0.99946628000000004"/>
    <n v="140.06"/>
    <n v="20501766210"/>
    <n v="21611840519"/>
    <n v="278021279"/>
    <n v="474029136"/>
    <n v="1100"/>
    <n v="2043672226800"/>
    <n v="7.65"/>
    <n v="0.84"/>
    <n v="1533.23555555555"/>
    <n v="1180.3315"/>
    <n v="1081.1095238095199"/>
    <n v="1347.3456000000001"/>
    <n v="11.557273955373301"/>
    <n v="1.95"/>
    <n v="47.36"/>
    <n v="0"/>
    <n v="0"/>
    <n v="12307.14"/>
    <n v="29942325"/>
    <n v="57687426.990000002"/>
    <n v="24586802455"/>
    <n v="432133.11"/>
    <n v="0"/>
    <n v="0"/>
    <n v="4394684133"/>
    <n v="3143241342"/>
    <n v="887.39490330000001"/>
    <n v="4769955"/>
    <n v="237141"/>
    <n v="40284"/>
    <n v="7398"/>
    <n v="378567"/>
    <n v="1134"/>
    <n v="163917"/>
    <n v="31968"/>
    <n v="46548"/>
    <n v="37881"/>
    <n v="184882882.5"/>
    <n v="129492"/>
    <n v="0"/>
    <n v="98766"/>
    <n v="3605985"/>
    <n v="1238448906"/>
    <n v="3434373"/>
    <n v="0"/>
    <n v="0"/>
    <n v="0"/>
    <n v="0"/>
    <n v="0"/>
    <n v="0"/>
    <n v="0"/>
    <n v="0"/>
    <n v="0"/>
    <n v="0"/>
    <n v="2.1044"/>
    <n v="10476"/>
    <n v="58543153.649999999"/>
    <n v="12463887473"/>
    <n v="10641333.15"/>
    <n v="12533413576"/>
    <n v="0"/>
    <n v="0"/>
    <n v="0"/>
    <s v="67.5"/>
    <s v="0.5940000000000002"/>
    <n v="1.44292427999999E+16"/>
    <n v="0"/>
    <n v="0"/>
    <n v="0"/>
    <n v="0"/>
    <n v="0"/>
    <n v="0"/>
    <n v="0"/>
    <n v="0"/>
    <n v="0"/>
    <n v="3590606.24"/>
  </r>
  <r>
    <x v="897"/>
    <s v="MA"/>
    <x v="6"/>
    <n v="5.5568999999999997"/>
    <n v="646167852.21000004"/>
    <n v="5558638.1099999994"/>
    <n v="970159776"/>
    <n v="127143312.58"/>
    <n v="73210751.849999994"/>
    <n v="30264027.750000004"/>
    <n v="19729246"/>
    <n v="28223013"/>
    <n v="32115234"/>
    <n v="131801759"/>
    <n v="142475195"/>
    <n v="10357533"/>
    <n v="143554360"/>
    <n v="5610307"/>
    <n v="34230349"/>
    <n v="318154772"/>
    <n v="118284838"/>
    <n v="5610307"/>
    <n v="34230349"/>
    <n v="318154772"/>
    <n v="118284838"/>
    <n v="5352416"/>
    <n v="0.99946628000000004"/>
    <n v="140.06"/>
    <n v="20501766210"/>
    <n v="21611840519"/>
    <n v="278021279"/>
    <n v="474029136"/>
    <n v="1100"/>
    <n v="2043672226800"/>
    <n v="7.65"/>
    <n v="0.84"/>
    <n v="1533.23555555555"/>
    <n v="1180.3315"/>
    <n v="1081.1095238095199"/>
    <n v="1347.3456000000001"/>
    <n v="11.557273955373301"/>
    <n v="1.95"/>
    <n v="47.36"/>
    <n v="0"/>
    <n v="0"/>
    <n v="12307.14"/>
    <n v="29942325"/>
    <n v="57687426.990000002"/>
    <n v="24586802455"/>
    <n v="432133.11"/>
    <n v="0"/>
    <n v="0"/>
    <n v="4394684133"/>
    <n v="3143241342"/>
    <n v="887.39490330000001"/>
    <n v="4769955"/>
    <n v="237141"/>
    <n v="40284"/>
    <n v="7398"/>
    <n v="378567"/>
    <n v="1134"/>
    <n v="163917"/>
    <n v="31968"/>
    <n v="46548"/>
    <n v="37881"/>
    <n v="119668603.5"/>
    <n v="129492"/>
    <n v="0"/>
    <n v="98766"/>
    <n v="3605985"/>
    <n v="1238448906"/>
    <n v="3434373"/>
    <n v="0"/>
    <n v="0"/>
    <n v="0"/>
    <n v="0"/>
    <n v="0"/>
    <n v="0"/>
    <n v="0"/>
    <n v="0"/>
    <n v="0"/>
    <n v="0"/>
    <n v="2.1044"/>
    <n v="10476"/>
    <n v="58543153.649999999"/>
    <n v="12463887473"/>
    <n v="10641333.15"/>
    <n v="12533413576"/>
    <n v="0"/>
    <n v="0"/>
    <n v="0"/>
    <s v="67.5"/>
    <s v="0.5940000000000002"/>
    <n v="1.44292427999999E+16"/>
    <n v="0"/>
    <n v="0"/>
    <n v="0"/>
    <n v="0"/>
    <n v="0"/>
    <n v="0"/>
    <n v="0"/>
    <n v="0"/>
    <n v="0"/>
    <n v="10958458.51"/>
  </r>
  <r>
    <x v="898"/>
    <s v="MA"/>
    <x v="0"/>
    <n v="5.6513999999999998"/>
    <n v="557771667.92000008"/>
    <n v="7975799.1999999993"/>
    <n v="991229983"/>
    <n v="135166000.19999999"/>
    <n v="170206723.82000002"/>
    <n v="28869655.539999995"/>
    <n v="30225659"/>
    <n v="23946369"/>
    <n v="30167094"/>
    <n v="149763710"/>
    <n v="166212730"/>
    <n v="12493931"/>
    <n v="140327643"/>
    <n v="6297711"/>
    <n v="29009974"/>
    <n v="312384514"/>
    <n v="113045019"/>
    <n v="6297711"/>
    <n v="29009974"/>
    <n v="312384514"/>
    <n v="113045019"/>
    <n v="7581288"/>
    <n v="0.86394703650000004"/>
    <n v="142.02000000000001"/>
    <n v="24432406778"/>
    <n v="20419466049"/>
    <n v="346821117"/>
    <n v="381527846"/>
    <n v="1100"/>
    <n v="2046959685600"/>
    <n v="8.76"/>
    <n v="0.73"/>
    <n v="1549.3955555555499"/>
    <n v="1189.7394999999999"/>
    <n v="1089.99047619047"/>
    <n v="1364.0608"/>
    <n v="11.1462722025278"/>
    <n v="1.73"/>
    <n v="29.99"/>
    <n v="0"/>
    <n v="0"/>
    <n v="12307.14"/>
    <n v="29942325"/>
    <n v="652706.1"/>
    <n v="335095023.10000002"/>
    <n v="676921.32"/>
    <n v="0"/>
    <n v="0"/>
    <n v="5446691721"/>
    <n v="4044641310"/>
    <n v="887.39490330000001"/>
    <n v="3831030"/>
    <n v="230175"/>
    <n v="91233"/>
    <n v="9234"/>
    <n v="143370"/>
    <n v="0"/>
    <n v="167751"/>
    <n v="40095"/>
    <n v="13662"/>
    <n v="350163"/>
    <n v="455383.34"/>
    <n v="80892"/>
    <n v="0"/>
    <n v="88965"/>
    <n v="2889459"/>
    <n v="1388928465"/>
    <n v="5123979"/>
    <n v="0"/>
    <n v="0"/>
    <n v="0"/>
    <n v="0"/>
    <n v="0"/>
    <n v="0"/>
    <n v="0"/>
    <n v="0"/>
    <n v="0"/>
    <n v="0"/>
    <n v="2.1044"/>
    <n v="60966"/>
    <n v="0"/>
    <n v="0"/>
    <n v="0"/>
    <n v="0"/>
    <n v="972"/>
    <n v="0"/>
    <n v="0"/>
    <s v="67.5"/>
    <s v="0.5940000000000002"/>
    <n v="1.44292427999999E+16"/>
    <n v="0"/>
    <n v="0"/>
    <n v="0"/>
    <n v="0"/>
    <n v="0"/>
    <n v="0"/>
    <n v="0"/>
    <n v="0"/>
    <n v="0"/>
    <n v="17124.43"/>
  </r>
  <r>
    <x v="899"/>
    <s v="MA"/>
    <x v="1"/>
    <n v="5.6513999999999998"/>
    <n v="557771667.92000008"/>
    <n v="7975799.1999999993"/>
    <n v="991229983"/>
    <n v="135166000.19999999"/>
    <n v="170206723.82000002"/>
    <n v="28869655.539999995"/>
    <n v="30225659"/>
    <n v="23946369"/>
    <n v="30167094"/>
    <n v="149763710"/>
    <n v="166212730"/>
    <n v="12493931"/>
    <n v="140327643"/>
    <n v="6297711"/>
    <n v="29009974"/>
    <n v="312384514"/>
    <n v="113045019"/>
    <n v="6297711"/>
    <n v="29009974"/>
    <n v="312384514"/>
    <n v="113045019"/>
    <n v="7581288"/>
    <n v="0.86394703650000004"/>
    <n v="142.02000000000001"/>
    <n v="24432406778"/>
    <n v="20419466049"/>
    <n v="346821117"/>
    <n v="381527846"/>
    <n v="1100"/>
    <n v="2046959685600"/>
    <n v="8.76"/>
    <n v="0.73"/>
    <n v="1549.3955555555499"/>
    <n v="1189.7394999999999"/>
    <n v="1089.99047619047"/>
    <n v="1364.0608"/>
    <n v="11.1462722025278"/>
    <n v="1.73"/>
    <n v="29.99"/>
    <n v="0"/>
    <n v="0"/>
    <n v="12307.14"/>
    <n v="29942325"/>
    <n v="652706.1"/>
    <n v="335095023.10000002"/>
    <n v="676921.32"/>
    <n v="0"/>
    <n v="0"/>
    <n v="5446691721"/>
    <n v="4044641310"/>
    <n v="887.39490330000001"/>
    <n v="3831030"/>
    <n v="230175"/>
    <n v="91233"/>
    <n v="9234"/>
    <n v="143370"/>
    <n v="0"/>
    <n v="167751"/>
    <n v="40095"/>
    <n v="13662"/>
    <n v="350163"/>
    <n v="23028695.379999999"/>
    <n v="80892"/>
    <n v="0"/>
    <n v="88965"/>
    <n v="2889459"/>
    <n v="1388928465"/>
    <n v="5123979"/>
    <n v="0"/>
    <n v="0"/>
    <n v="0"/>
    <n v="0"/>
    <n v="0"/>
    <n v="0"/>
    <n v="0"/>
    <n v="0"/>
    <n v="0"/>
    <n v="0"/>
    <n v="2.1044"/>
    <n v="60966"/>
    <n v="0"/>
    <n v="0"/>
    <n v="0"/>
    <n v="0"/>
    <n v="972"/>
    <n v="0"/>
    <n v="0"/>
    <s v="67.5"/>
    <s v="0.5940000000000002"/>
    <n v="1.44292427999999E+16"/>
    <n v="0"/>
    <n v="0"/>
    <n v="0"/>
    <n v="0"/>
    <n v="0"/>
    <n v="0"/>
    <n v="0"/>
    <n v="0"/>
    <n v="0"/>
    <n v="1550562.87"/>
  </r>
  <r>
    <x v="900"/>
    <s v="MA"/>
    <x v="2"/>
    <n v="5.6513999999999998"/>
    <n v="557771667.92000008"/>
    <n v="7975799.1999999993"/>
    <n v="991229983"/>
    <n v="135166000.19999999"/>
    <n v="170206723.82000002"/>
    <n v="28869655.539999995"/>
    <n v="30225659"/>
    <n v="23946369"/>
    <n v="30167094"/>
    <n v="149763710"/>
    <n v="166212730"/>
    <n v="12493931"/>
    <n v="140327643"/>
    <n v="6297711"/>
    <n v="29009974"/>
    <n v="312384514"/>
    <n v="113045019"/>
    <n v="6297711"/>
    <n v="29009974"/>
    <n v="312384514"/>
    <n v="113045019"/>
    <n v="7581288"/>
    <n v="0.86394703650000004"/>
    <n v="142.02000000000001"/>
    <n v="24432406778"/>
    <n v="20419466049"/>
    <n v="346821117"/>
    <n v="381527846"/>
    <n v="1100"/>
    <n v="2046959685600"/>
    <n v="8.76"/>
    <n v="0.73"/>
    <n v="1549.3955555555499"/>
    <n v="1189.7394999999999"/>
    <n v="1089.99047619047"/>
    <n v="1364.0608"/>
    <n v="11.1462722025278"/>
    <n v="1.73"/>
    <n v="29.99"/>
    <n v="0"/>
    <n v="0"/>
    <n v="12307.14"/>
    <n v="29942325"/>
    <n v="652706.1"/>
    <n v="335095023.10000002"/>
    <n v="676921.32"/>
    <n v="0"/>
    <n v="0"/>
    <n v="5446691721"/>
    <n v="4044641310"/>
    <n v="887.39490330000001"/>
    <n v="3831030"/>
    <n v="230175"/>
    <n v="91233"/>
    <n v="9234"/>
    <n v="143370"/>
    <n v="0"/>
    <n v="167751"/>
    <n v="40095"/>
    <n v="13662"/>
    <n v="350163"/>
    <n v="1369652566"/>
    <n v="80892"/>
    <n v="0"/>
    <n v="88965"/>
    <n v="2889459"/>
    <n v="1388928465"/>
    <n v="5123979"/>
    <n v="0"/>
    <n v="0"/>
    <n v="0"/>
    <n v="0"/>
    <n v="0"/>
    <n v="0"/>
    <n v="0"/>
    <n v="0"/>
    <n v="0"/>
    <n v="0"/>
    <n v="2.1044"/>
    <n v="60966"/>
    <n v="0"/>
    <n v="0"/>
    <n v="0"/>
    <n v="0"/>
    <n v="972"/>
    <n v="0"/>
    <n v="0"/>
    <s v="67.5"/>
    <s v="0.5940000000000002"/>
    <n v="1.44292427999999E+16"/>
    <n v="0"/>
    <n v="0"/>
    <n v="0"/>
    <n v="0"/>
    <n v="0"/>
    <n v="0"/>
    <n v="0"/>
    <n v="0"/>
    <n v="0"/>
    <n v="70182964.879999995"/>
  </r>
  <r>
    <x v="901"/>
    <s v="MA"/>
    <x v="3"/>
    <n v="5.6513999999999998"/>
    <n v="557771667.92000008"/>
    <n v="7975799.1999999993"/>
    <n v="991229983"/>
    <n v="135166000.19999999"/>
    <n v="170206723.82000002"/>
    <n v="28869655.539999995"/>
    <n v="30225659"/>
    <n v="23946369"/>
    <n v="30167094"/>
    <n v="149763710"/>
    <n v="166212730"/>
    <n v="12493931"/>
    <n v="140327643"/>
    <n v="6297711"/>
    <n v="29009974"/>
    <n v="312384514"/>
    <n v="113045019"/>
    <n v="6297711"/>
    <n v="29009974"/>
    <n v="312384514"/>
    <n v="113045019"/>
    <n v="7581288"/>
    <n v="0.86394703650000004"/>
    <n v="142.02000000000001"/>
    <n v="24432406778"/>
    <n v="20419466049"/>
    <n v="346821117"/>
    <n v="381527846"/>
    <n v="1100"/>
    <n v="2046959685600"/>
    <n v="8.76"/>
    <n v="0.73"/>
    <n v="1549.3955555555499"/>
    <n v="1189.7394999999999"/>
    <n v="1089.99047619047"/>
    <n v="1364.0608"/>
    <n v="11.1462722025278"/>
    <n v="1.73"/>
    <n v="29.99"/>
    <n v="0"/>
    <n v="0"/>
    <n v="12307.14"/>
    <n v="29942325"/>
    <n v="652706.1"/>
    <n v="335095023.10000002"/>
    <n v="676921.32"/>
    <n v="0"/>
    <n v="0"/>
    <n v="5446691721"/>
    <n v="4044641310"/>
    <n v="887.39490330000001"/>
    <n v="3831030"/>
    <n v="230175"/>
    <n v="91233"/>
    <n v="9234"/>
    <n v="143370"/>
    <n v="0"/>
    <n v="167751"/>
    <n v="40095"/>
    <n v="13662"/>
    <n v="350163"/>
    <n v="1708825075"/>
    <n v="80892"/>
    <n v="0"/>
    <n v="88965"/>
    <n v="2889459"/>
    <n v="1388928465"/>
    <n v="5123979"/>
    <n v="0"/>
    <n v="0"/>
    <n v="0"/>
    <n v="0"/>
    <n v="0"/>
    <n v="0"/>
    <n v="0"/>
    <n v="0"/>
    <n v="0"/>
    <n v="0"/>
    <n v="2.1044"/>
    <n v="60966"/>
    <n v="0"/>
    <n v="0"/>
    <n v="0"/>
    <n v="0"/>
    <n v="972"/>
    <n v="0"/>
    <n v="0"/>
    <s v="67.5"/>
    <s v="0.5940000000000002"/>
    <n v="1.44292427999999E+16"/>
    <n v="0"/>
    <n v="0"/>
    <n v="0"/>
    <n v="0"/>
    <n v="0"/>
    <n v="0"/>
    <n v="0"/>
    <n v="0"/>
    <n v="0"/>
    <n v="73650371.319999993"/>
  </r>
  <r>
    <x v="902"/>
    <s v="MA"/>
    <x v="4"/>
    <n v="5.6513999999999998"/>
    <n v="557771667.92000008"/>
    <n v="7975799.1999999993"/>
    <n v="991229983"/>
    <n v="135166000.19999999"/>
    <n v="170206723.82000002"/>
    <n v="28869655.539999995"/>
    <n v="30225659"/>
    <n v="23946369"/>
    <n v="30167094"/>
    <n v="149763710"/>
    <n v="166212730"/>
    <n v="12493931"/>
    <n v="140327643"/>
    <n v="6297711"/>
    <n v="29009974"/>
    <n v="312384514"/>
    <n v="113045019"/>
    <n v="6297711"/>
    <n v="29009974"/>
    <n v="312384514"/>
    <n v="113045019"/>
    <n v="7581288"/>
    <n v="0.86394703650000004"/>
    <n v="142.02000000000001"/>
    <n v="24432406778"/>
    <n v="20419466049"/>
    <n v="346821117"/>
    <n v="381527846"/>
    <n v="1100"/>
    <n v="2046959685600"/>
    <n v="8.76"/>
    <n v="0.73"/>
    <n v="1549.3955555555499"/>
    <n v="1189.7394999999999"/>
    <n v="1089.99047619047"/>
    <n v="1364.0608"/>
    <n v="11.1462722025278"/>
    <n v="1.73"/>
    <n v="29.99"/>
    <n v="0"/>
    <n v="0"/>
    <n v="12307.14"/>
    <n v="29942325"/>
    <n v="652706.1"/>
    <n v="335095023.10000002"/>
    <n v="676921.32"/>
    <n v="0"/>
    <n v="0"/>
    <n v="5446691721"/>
    <n v="4044641310"/>
    <n v="887.39490330000001"/>
    <n v="3831030"/>
    <n v="230175"/>
    <n v="91233"/>
    <n v="9234"/>
    <n v="143370"/>
    <n v="0"/>
    <n v="167751"/>
    <n v="40095"/>
    <n v="13662"/>
    <n v="350163"/>
    <n v="15840701.4"/>
    <n v="80892"/>
    <n v="0"/>
    <n v="88965"/>
    <n v="2889459"/>
    <n v="1388928465"/>
    <n v="5123979"/>
    <n v="0"/>
    <n v="0"/>
    <n v="0"/>
    <n v="0"/>
    <n v="0"/>
    <n v="0"/>
    <n v="0"/>
    <n v="0"/>
    <n v="0"/>
    <n v="0"/>
    <n v="2.1044"/>
    <n v="60966"/>
    <n v="0"/>
    <n v="0"/>
    <n v="0"/>
    <n v="0"/>
    <n v="972"/>
    <n v="0"/>
    <n v="0"/>
    <s v="67.5"/>
    <s v="0.5940000000000002"/>
    <n v="1.44292427999999E+16"/>
    <n v="0"/>
    <n v="0"/>
    <n v="0"/>
    <n v="0"/>
    <n v="0"/>
    <n v="0"/>
    <n v="0"/>
    <n v="0"/>
    <n v="0"/>
    <n v="14292006.390000001"/>
  </r>
  <r>
    <x v="903"/>
    <s v="MA"/>
    <x v="5"/>
    <n v="5.6513999999999998"/>
    <n v="557771667.92000008"/>
    <n v="7975799.1999999993"/>
    <n v="991229983"/>
    <n v="135166000.19999999"/>
    <n v="170206723.82000002"/>
    <n v="28869655.539999995"/>
    <n v="30225659"/>
    <n v="23946369"/>
    <n v="30167094"/>
    <n v="149763710"/>
    <n v="166212730"/>
    <n v="12493931"/>
    <n v="140327643"/>
    <n v="6297711"/>
    <n v="29009974"/>
    <n v="312384514"/>
    <n v="113045019"/>
    <n v="6297711"/>
    <n v="29009974"/>
    <n v="312384514"/>
    <n v="113045019"/>
    <n v="7581288"/>
    <n v="0.86394703650000004"/>
    <n v="142.02000000000001"/>
    <n v="24432406778"/>
    <n v="20419466049"/>
    <n v="346821117"/>
    <n v="381527846"/>
    <n v="1100"/>
    <n v="2046959685600"/>
    <n v="8.76"/>
    <n v="0.73"/>
    <n v="1549.3955555555499"/>
    <n v="1189.7394999999999"/>
    <n v="1089.99047619047"/>
    <n v="1364.0608"/>
    <n v="11.1462722025278"/>
    <n v="1.73"/>
    <n v="29.99"/>
    <n v="0"/>
    <n v="0"/>
    <n v="12307.14"/>
    <n v="29942325"/>
    <n v="652706.1"/>
    <n v="335095023.10000002"/>
    <n v="676921.32"/>
    <n v="0"/>
    <n v="0"/>
    <n v="5446691721"/>
    <n v="4044641310"/>
    <n v="887.39490330000001"/>
    <n v="3831030"/>
    <n v="230175"/>
    <n v="91233"/>
    <n v="9234"/>
    <n v="143370"/>
    <n v="0"/>
    <n v="167751"/>
    <n v="40095"/>
    <n v="13662"/>
    <n v="350163"/>
    <n v="221865375.30000001"/>
    <n v="80892"/>
    <n v="0"/>
    <n v="88965"/>
    <n v="2889459"/>
    <n v="1388928465"/>
    <n v="5123979"/>
    <n v="0"/>
    <n v="0"/>
    <n v="0"/>
    <n v="0"/>
    <n v="0"/>
    <n v="0"/>
    <n v="0"/>
    <n v="0"/>
    <n v="0"/>
    <n v="0"/>
    <n v="2.1044"/>
    <n v="60966"/>
    <n v="0"/>
    <n v="0"/>
    <n v="0"/>
    <n v="0"/>
    <n v="972"/>
    <n v="0"/>
    <n v="0"/>
    <s v="67.5"/>
    <s v="0.5940000000000002"/>
    <n v="1.44292427999999E+16"/>
    <n v="0"/>
    <n v="0"/>
    <n v="0"/>
    <n v="0"/>
    <n v="0"/>
    <n v="0"/>
    <n v="0"/>
    <n v="0"/>
    <n v="0"/>
    <n v="3323415.24"/>
  </r>
  <r>
    <x v="904"/>
    <s v="MA"/>
    <x v="6"/>
    <n v="5.6513999999999998"/>
    <n v="557771667.92000008"/>
    <n v="7975799.1999999993"/>
    <n v="991229983"/>
    <n v="135166000.19999999"/>
    <n v="170206723.82000002"/>
    <n v="28869655.539999995"/>
    <n v="30225659"/>
    <n v="23946369"/>
    <n v="30167094"/>
    <n v="149763710"/>
    <n v="166212730"/>
    <n v="12493931"/>
    <n v="140327643"/>
    <n v="6297711"/>
    <n v="29009974"/>
    <n v="312384514"/>
    <n v="113045019"/>
    <n v="6297711"/>
    <n v="29009974"/>
    <n v="312384514"/>
    <n v="113045019"/>
    <n v="7581288"/>
    <n v="0.86394703650000004"/>
    <n v="142.02000000000001"/>
    <n v="24432406778"/>
    <n v="20419466049"/>
    <n v="346821117"/>
    <n v="381527846"/>
    <n v="1100"/>
    <n v="2046959685600"/>
    <n v="8.76"/>
    <n v="0.73"/>
    <n v="1549.3955555555499"/>
    <n v="1189.7394999999999"/>
    <n v="1089.99047619047"/>
    <n v="1364.0608"/>
    <n v="11.1462722025278"/>
    <n v="1.73"/>
    <n v="29.99"/>
    <n v="0"/>
    <n v="0"/>
    <n v="12307.14"/>
    <n v="29942325"/>
    <n v="652706.1"/>
    <n v="335095023.10000002"/>
    <n v="676921.32"/>
    <n v="0"/>
    <n v="0"/>
    <n v="5446691721"/>
    <n v="4044641310"/>
    <n v="887.39490330000001"/>
    <n v="3831030"/>
    <n v="230175"/>
    <n v="91233"/>
    <n v="9234"/>
    <n v="143370"/>
    <n v="0"/>
    <n v="167751"/>
    <n v="40095"/>
    <n v="13662"/>
    <n v="350163"/>
    <n v="143606153.59999999"/>
    <n v="80892"/>
    <n v="0"/>
    <n v="88965"/>
    <n v="2889459"/>
    <n v="1388928465"/>
    <n v="5123979"/>
    <n v="0"/>
    <n v="0"/>
    <n v="0"/>
    <n v="0"/>
    <n v="0"/>
    <n v="0"/>
    <n v="0"/>
    <n v="0"/>
    <n v="0"/>
    <n v="0"/>
    <n v="2.1044"/>
    <n v="60966"/>
    <n v="0"/>
    <n v="0"/>
    <n v="0"/>
    <n v="0"/>
    <n v="972"/>
    <n v="0"/>
    <n v="0"/>
    <s v="67.5"/>
    <s v="0.5940000000000002"/>
    <n v="1.44292427999999E+16"/>
    <n v="0"/>
    <n v="0"/>
    <n v="0"/>
    <n v="0"/>
    <n v="0"/>
    <n v="0"/>
    <n v="0"/>
    <n v="0"/>
    <n v="0"/>
    <n v="8874277.85999999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3">
  <r>
    <x v="0"/>
    <m/>
    <x v="0"/>
    <n v="30.818670999999998"/>
    <x v="0"/>
    <x v="0"/>
    <m/>
    <n v="0"/>
    <n v="0"/>
    <n v="0"/>
    <n v="0"/>
    <n v="0"/>
    <m/>
    <n v="0"/>
    <x v="0"/>
    <n v="0"/>
    <n v="0"/>
    <n v="0"/>
    <n v="0"/>
    <n v="0"/>
    <m/>
    <m/>
    <m/>
    <n v="0"/>
    <s v="3 º DEC/DEZ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12"/>
  </r>
  <r>
    <x v="0"/>
    <m/>
    <x v="0"/>
    <n v="30.818670999999998"/>
    <x v="1"/>
    <x v="0"/>
    <m/>
    <n v="0"/>
    <n v="0"/>
    <n v="0"/>
    <n v="0"/>
    <n v="0"/>
    <m/>
    <n v="0"/>
    <x v="0"/>
    <n v="0"/>
    <n v="0"/>
    <n v="0"/>
    <n v="0"/>
    <n v="0"/>
    <m/>
    <m/>
    <m/>
    <n v="0"/>
    <s v="2 º DEC/DEZ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12"/>
  </r>
  <r>
    <x v="0"/>
    <m/>
    <x v="0"/>
    <n v="30.818670999999998"/>
    <x v="2"/>
    <x v="0"/>
    <m/>
    <n v="0"/>
    <n v="0"/>
    <n v="0"/>
    <n v="0"/>
    <n v="0"/>
    <m/>
    <n v="0"/>
    <x v="0"/>
    <n v="0"/>
    <n v="0"/>
    <n v="0"/>
    <n v="0"/>
    <n v="0"/>
    <m/>
    <m/>
    <m/>
    <n v="0"/>
    <s v="1 º DEC/DEZ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12"/>
  </r>
  <r>
    <x v="1"/>
    <n v="30"/>
    <x v="1"/>
    <n v="30.818670999999998"/>
    <x v="3"/>
    <x v="1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11"/>
  </r>
  <r>
    <x v="0"/>
    <m/>
    <x v="1"/>
    <n v="30.818670999999998"/>
    <x v="3"/>
    <x v="1"/>
    <m/>
    <n v="0"/>
    <n v="0"/>
    <n v="0"/>
    <n v="0"/>
    <n v="0"/>
    <m/>
    <n v="0"/>
    <x v="0"/>
    <n v="0"/>
    <n v="0"/>
    <n v="0"/>
    <n v="0"/>
    <n v="0"/>
    <m/>
    <m/>
    <m/>
    <n v="0"/>
    <s v="3 º DEC/NOV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11"/>
  </r>
  <r>
    <x v="0"/>
    <m/>
    <x v="1"/>
    <n v="30.818670999999998"/>
    <x v="4"/>
    <x v="1"/>
    <m/>
    <n v="0"/>
    <n v="0"/>
    <n v="0"/>
    <n v="0"/>
    <n v="0"/>
    <m/>
    <n v="0"/>
    <x v="0"/>
    <n v="0"/>
    <n v="0"/>
    <n v="0"/>
    <n v="0"/>
    <n v="0"/>
    <m/>
    <m/>
    <m/>
    <n v="0"/>
    <s v="2 º DEC/NOV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11"/>
  </r>
  <r>
    <x v="0"/>
    <m/>
    <x v="1"/>
    <n v="30.818670999999998"/>
    <x v="5"/>
    <x v="1"/>
    <m/>
    <n v="0"/>
    <n v="0"/>
    <n v="0"/>
    <n v="0"/>
    <n v="0"/>
    <m/>
    <n v="0"/>
    <x v="0"/>
    <n v="0"/>
    <n v="0"/>
    <n v="0"/>
    <n v="0"/>
    <n v="0"/>
    <m/>
    <m/>
    <m/>
    <n v="0"/>
    <s v="1 º DEC/NOV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11"/>
  </r>
  <r>
    <x v="1"/>
    <n v="31"/>
    <x v="2"/>
    <n v="30.818670999999998"/>
    <x v="6"/>
    <x v="2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10"/>
  </r>
  <r>
    <x v="0"/>
    <m/>
    <x v="2"/>
    <n v="30.818670999999998"/>
    <x v="7"/>
    <x v="2"/>
    <m/>
    <n v="0"/>
    <n v="0"/>
    <n v="0"/>
    <n v="0"/>
    <n v="0"/>
    <m/>
    <n v="0"/>
    <x v="0"/>
    <n v="0"/>
    <n v="0"/>
    <n v="0"/>
    <n v="0"/>
    <n v="0"/>
    <m/>
    <m/>
    <m/>
    <n v="0"/>
    <s v="3 º DEC/OUT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10"/>
  </r>
  <r>
    <x v="0"/>
    <m/>
    <x v="2"/>
    <n v="30.818670999999998"/>
    <x v="8"/>
    <x v="2"/>
    <m/>
    <n v="0"/>
    <n v="0"/>
    <n v="0"/>
    <n v="0"/>
    <n v="0"/>
    <m/>
    <n v="0"/>
    <x v="0"/>
    <n v="0"/>
    <n v="0"/>
    <n v="0"/>
    <n v="0"/>
    <n v="0"/>
    <m/>
    <m/>
    <m/>
    <n v="0"/>
    <s v="2 º DEC/OUT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10"/>
  </r>
  <r>
    <x v="0"/>
    <m/>
    <x v="2"/>
    <n v="30.818670999999998"/>
    <x v="9"/>
    <x v="2"/>
    <m/>
    <n v="0"/>
    <n v="0"/>
    <n v="0"/>
    <n v="0"/>
    <n v="0"/>
    <m/>
    <n v="0"/>
    <x v="0"/>
    <n v="0"/>
    <n v="0"/>
    <n v="0"/>
    <n v="0"/>
    <n v="0"/>
    <m/>
    <m/>
    <m/>
    <n v="0"/>
    <s v="1 º DEC/OUT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10"/>
  </r>
  <r>
    <x v="1"/>
    <n v="30"/>
    <x v="3"/>
    <n v="30.818670999999998"/>
    <x v="10"/>
    <x v="3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9"/>
  </r>
  <r>
    <x v="0"/>
    <m/>
    <x v="3"/>
    <n v="30.818670999999998"/>
    <x v="11"/>
    <x v="3"/>
    <m/>
    <n v="0"/>
    <n v="0"/>
    <n v="0"/>
    <n v="0"/>
    <n v="0"/>
    <m/>
    <n v="0"/>
    <x v="0"/>
    <n v="0"/>
    <n v="0"/>
    <n v="0"/>
    <n v="0"/>
    <n v="0"/>
    <m/>
    <m/>
    <m/>
    <n v="0"/>
    <s v="3 º DEC/SET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9"/>
  </r>
  <r>
    <x v="0"/>
    <m/>
    <x v="3"/>
    <n v="30.818670999999998"/>
    <x v="12"/>
    <x v="3"/>
    <m/>
    <n v="0"/>
    <n v="0"/>
    <n v="0"/>
    <n v="0"/>
    <n v="0"/>
    <m/>
    <n v="0"/>
    <x v="0"/>
    <n v="0"/>
    <n v="0"/>
    <n v="0"/>
    <n v="0"/>
    <n v="0"/>
    <m/>
    <m/>
    <m/>
    <n v="0"/>
    <s v="2 º DEC/SET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9"/>
  </r>
  <r>
    <x v="0"/>
    <m/>
    <x v="3"/>
    <n v="30.818670999999998"/>
    <x v="13"/>
    <x v="3"/>
    <m/>
    <n v="0"/>
    <n v="0"/>
    <n v="0"/>
    <n v="0"/>
    <n v="0"/>
    <m/>
    <n v="0"/>
    <x v="0"/>
    <n v="0"/>
    <n v="0"/>
    <n v="0"/>
    <n v="0"/>
    <n v="0"/>
    <m/>
    <m/>
    <m/>
    <n v="0"/>
    <s v="1 º DEC/SET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9"/>
  </r>
  <r>
    <x v="1"/>
    <n v="31"/>
    <x v="4"/>
    <n v="30.818670999999998"/>
    <x v="14"/>
    <x v="4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8"/>
  </r>
  <r>
    <x v="0"/>
    <m/>
    <x v="4"/>
    <n v="30.818670999999998"/>
    <x v="15"/>
    <x v="4"/>
    <m/>
    <n v="0"/>
    <n v="0"/>
    <n v="0"/>
    <n v="0"/>
    <n v="0"/>
    <m/>
    <n v="0"/>
    <x v="0"/>
    <n v="0"/>
    <n v="0"/>
    <n v="0"/>
    <n v="0"/>
    <n v="0"/>
    <m/>
    <m/>
    <m/>
    <n v="0"/>
    <s v="3 º DEC/AGO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8"/>
  </r>
  <r>
    <x v="0"/>
    <m/>
    <x v="4"/>
    <n v="30.818670999999998"/>
    <x v="16"/>
    <x v="4"/>
    <m/>
    <n v="0"/>
    <n v="0"/>
    <n v="0"/>
    <n v="0"/>
    <n v="0"/>
    <m/>
    <n v="0"/>
    <x v="0"/>
    <n v="0"/>
    <n v="0"/>
    <n v="0"/>
    <n v="0"/>
    <n v="0"/>
    <m/>
    <m/>
    <m/>
    <n v="0"/>
    <s v="2 º DEC/AGO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8"/>
  </r>
  <r>
    <x v="0"/>
    <m/>
    <x v="4"/>
    <n v="30.818670999999998"/>
    <x v="17"/>
    <x v="4"/>
    <m/>
    <n v="0"/>
    <n v="0"/>
    <n v="0"/>
    <n v="0"/>
    <n v="0"/>
    <m/>
    <n v="0"/>
    <x v="0"/>
    <n v="0"/>
    <n v="0"/>
    <n v="0"/>
    <n v="0"/>
    <n v="0"/>
    <m/>
    <m/>
    <m/>
    <n v="0"/>
    <s v="1 º DEC/AGO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8"/>
  </r>
  <r>
    <x v="1"/>
    <n v="31"/>
    <x v="5"/>
    <n v="30.818670999999998"/>
    <x v="18"/>
    <x v="5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7"/>
  </r>
  <r>
    <x v="0"/>
    <m/>
    <x v="5"/>
    <n v="30.818670999999998"/>
    <x v="19"/>
    <x v="5"/>
    <m/>
    <n v="0"/>
    <n v="0"/>
    <n v="0"/>
    <n v="0"/>
    <n v="0"/>
    <m/>
    <n v="0"/>
    <x v="0"/>
    <n v="0"/>
    <n v="0"/>
    <n v="0"/>
    <n v="0"/>
    <n v="0"/>
    <m/>
    <m/>
    <m/>
    <n v="0"/>
    <s v="3 º DEC/JUL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7"/>
  </r>
  <r>
    <x v="0"/>
    <m/>
    <x v="5"/>
    <n v="30.818670999999998"/>
    <x v="20"/>
    <x v="5"/>
    <m/>
    <n v="0"/>
    <n v="0"/>
    <n v="0"/>
    <n v="0"/>
    <n v="0"/>
    <m/>
    <n v="0"/>
    <x v="0"/>
    <n v="0"/>
    <n v="0"/>
    <n v="0"/>
    <n v="0"/>
    <n v="0"/>
    <m/>
    <m/>
    <m/>
    <n v="0"/>
    <s v="2 º DEC/JUL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7"/>
  </r>
  <r>
    <x v="0"/>
    <m/>
    <x v="5"/>
    <n v="30.818670999999998"/>
    <x v="21"/>
    <x v="5"/>
    <m/>
    <n v="0"/>
    <n v="0"/>
    <n v="0"/>
    <n v="0"/>
    <n v="0"/>
    <m/>
    <n v="0"/>
    <x v="0"/>
    <n v="0"/>
    <n v="0"/>
    <n v="0"/>
    <n v="0"/>
    <n v="0"/>
    <m/>
    <m/>
    <m/>
    <n v="0"/>
    <s v="1 º DEC/JUL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7"/>
  </r>
  <r>
    <x v="1"/>
    <n v="30"/>
    <x v="6"/>
    <n v="30.818670999999998"/>
    <x v="22"/>
    <x v="6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6"/>
  </r>
  <r>
    <x v="0"/>
    <m/>
    <x v="6"/>
    <n v="30.818670999999998"/>
    <x v="22"/>
    <x v="6"/>
    <m/>
    <n v="0"/>
    <n v="0"/>
    <n v="0"/>
    <n v="0"/>
    <n v="0"/>
    <m/>
    <n v="0"/>
    <x v="0"/>
    <n v="0"/>
    <n v="0"/>
    <n v="0"/>
    <n v="0"/>
    <n v="0"/>
    <m/>
    <m/>
    <m/>
    <n v="0"/>
    <s v="3 º DEC/JUN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6"/>
  </r>
  <r>
    <x v="0"/>
    <m/>
    <x v="6"/>
    <n v="30.818670999999998"/>
    <x v="23"/>
    <x v="6"/>
    <m/>
    <n v="0"/>
    <n v="0"/>
    <n v="0"/>
    <n v="0"/>
    <n v="0"/>
    <m/>
    <n v="0"/>
    <x v="0"/>
    <n v="0"/>
    <n v="0"/>
    <n v="0"/>
    <n v="0"/>
    <n v="0"/>
    <m/>
    <m/>
    <m/>
    <n v="0"/>
    <s v="2 º DEC/JUN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6"/>
  </r>
  <r>
    <x v="0"/>
    <m/>
    <x v="6"/>
    <n v="30.818670999999998"/>
    <x v="24"/>
    <x v="6"/>
    <m/>
    <n v="0"/>
    <n v="0"/>
    <n v="0"/>
    <n v="0"/>
    <n v="0"/>
    <m/>
    <n v="0"/>
    <x v="0"/>
    <n v="0"/>
    <n v="0"/>
    <n v="0"/>
    <n v="0"/>
    <n v="0"/>
    <m/>
    <m/>
    <m/>
    <n v="0"/>
    <s v="1 º DEC/JUN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6"/>
  </r>
  <r>
    <x v="1"/>
    <n v="31"/>
    <x v="7"/>
    <n v="30.818670999999998"/>
    <x v="25"/>
    <x v="7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5"/>
  </r>
  <r>
    <x v="0"/>
    <m/>
    <x v="7"/>
    <n v="30.818670999999998"/>
    <x v="26"/>
    <x v="7"/>
    <m/>
    <n v="0"/>
    <n v="0"/>
    <n v="0"/>
    <n v="0"/>
    <n v="0"/>
    <m/>
    <n v="0"/>
    <x v="0"/>
    <n v="0"/>
    <n v="0"/>
    <n v="0"/>
    <n v="0"/>
    <n v="0"/>
    <m/>
    <m/>
    <m/>
    <n v="0"/>
    <s v="3 º DEC/MAI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5"/>
  </r>
  <r>
    <x v="0"/>
    <m/>
    <x v="7"/>
    <n v="30.818670999999998"/>
    <x v="27"/>
    <x v="7"/>
    <m/>
    <n v="0"/>
    <n v="0"/>
    <n v="0"/>
    <n v="0"/>
    <n v="0"/>
    <m/>
    <n v="0"/>
    <x v="0"/>
    <n v="0"/>
    <n v="0"/>
    <n v="0"/>
    <n v="0"/>
    <n v="0"/>
    <m/>
    <m/>
    <m/>
    <n v="0"/>
    <s v="2 º DEC/MAI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5"/>
  </r>
  <r>
    <x v="0"/>
    <m/>
    <x v="7"/>
    <n v="30.818670999999998"/>
    <x v="28"/>
    <x v="7"/>
    <m/>
    <n v="0"/>
    <n v="0"/>
    <n v="0"/>
    <n v="0"/>
    <n v="0"/>
    <m/>
    <n v="0"/>
    <x v="0"/>
    <n v="0"/>
    <n v="0"/>
    <n v="0"/>
    <n v="0"/>
    <n v="0"/>
    <m/>
    <m/>
    <m/>
    <n v="0"/>
    <s v="1 º DEC/MAI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5"/>
  </r>
  <r>
    <x v="1"/>
    <n v="30"/>
    <x v="8"/>
    <n v="30.818670999999998"/>
    <x v="29"/>
    <x v="8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4"/>
  </r>
  <r>
    <x v="0"/>
    <m/>
    <x v="8"/>
    <n v="30.818670999999998"/>
    <x v="30"/>
    <x v="8"/>
    <m/>
    <n v="0"/>
    <n v="0"/>
    <n v="0"/>
    <n v="0"/>
    <n v="0"/>
    <m/>
    <n v="0"/>
    <x v="0"/>
    <n v="0"/>
    <n v="0"/>
    <n v="0"/>
    <n v="0"/>
    <n v="0"/>
    <m/>
    <m/>
    <m/>
    <n v="0"/>
    <s v="3 º DEC/ABR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4"/>
  </r>
  <r>
    <x v="0"/>
    <m/>
    <x v="8"/>
    <n v="30.818670999999998"/>
    <x v="31"/>
    <x v="8"/>
    <m/>
    <n v="0"/>
    <n v="0"/>
    <n v="0"/>
    <n v="0"/>
    <n v="0"/>
    <m/>
    <n v="0"/>
    <x v="0"/>
    <n v="0"/>
    <n v="0"/>
    <n v="0"/>
    <n v="0"/>
    <n v="0"/>
    <m/>
    <m/>
    <m/>
    <n v="0"/>
    <s v="2 º DEC/ABR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4"/>
  </r>
  <r>
    <x v="0"/>
    <m/>
    <x v="8"/>
    <n v="30.818670999999998"/>
    <x v="32"/>
    <x v="8"/>
    <m/>
    <n v="0"/>
    <n v="0"/>
    <n v="0"/>
    <n v="0"/>
    <n v="0"/>
    <m/>
    <n v="0"/>
    <x v="0"/>
    <n v="0"/>
    <n v="0"/>
    <n v="0"/>
    <n v="0"/>
    <n v="0"/>
    <m/>
    <m/>
    <m/>
    <n v="0"/>
    <s v="1 º DEC/ABR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4"/>
  </r>
  <r>
    <x v="1"/>
    <n v="31"/>
    <x v="9"/>
    <n v="30.818670999999998"/>
    <x v="33"/>
    <x v="9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3"/>
  </r>
  <r>
    <x v="0"/>
    <m/>
    <x v="9"/>
    <n v="30.818670999999998"/>
    <x v="34"/>
    <x v="9"/>
    <m/>
    <n v="0"/>
    <n v="0"/>
    <n v="0"/>
    <n v="0"/>
    <n v="0"/>
    <m/>
    <n v="0"/>
    <x v="0"/>
    <n v="0"/>
    <n v="0"/>
    <n v="0"/>
    <n v="0"/>
    <n v="0"/>
    <m/>
    <m/>
    <m/>
    <n v="0"/>
    <s v="3 º DEC/MAR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3"/>
  </r>
  <r>
    <x v="0"/>
    <m/>
    <x v="9"/>
    <n v="30.818670999999998"/>
    <x v="35"/>
    <x v="9"/>
    <m/>
    <n v="0"/>
    <n v="0"/>
    <n v="0"/>
    <n v="0"/>
    <n v="0"/>
    <m/>
    <n v="0"/>
    <x v="0"/>
    <n v="0"/>
    <n v="0"/>
    <n v="0"/>
    <n v="0"/>
    <n v="0"/>
    <m/>
    <m/>
    <m/>
    <n v="0"/>
    <s v="2 º DEC/MAR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3"/>
  </r>
  <r>
    <x v="0"/>
    <m/>
    <x v="9"/>
    <n v="30.818670999999998"/>
    <x v="36"/>
    <x v="9"/>
    <m/>
    <n v="0"/>
    <n v="0"/>
    <n v="0"/>
    <n v="0"/>
    <n v="0"/>
    <m/>
    <n v="0"/>
    <x v="0"/>
    <n v="0"/>
    <n v="0"/>
    <n v="0"/>
    <n v="0"/>
    <n v="0"/>
    <m/>
    <m/>
    <m/>
    <n v="0"/>
    <s v="1 º DEC/MAR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3"/>
  </r>
  <r>
    <x v="1"/>
    <n v="28"/>
    <x v="10"/>
    <n v="30.818670999999998"/>
    <x v="37"/>
    <x v="10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2"/>
  </r>
  <r>
    <x v="0"/>
    <m/>
    <x v="10"/>
    <n v="30.818670999999998"/>
    <x v="37"/>
    <x v="10"/>
    <m/>
    <n v="0"/>
    <n v="0"/>
    <n v="0"/>
    <n v="0"/>
    <n v="0"/>
    <m/>
    <n v="0"/>
    <x v="0"/>
    <n v="0"/>
    <n v="0"/>
    <n v="0"/>
    <n v="0"/>
    <n v="0"/>
    <m/>
    <m/>
    <m/>
    <n v="0"/>
    <s v="3 º DEC/FEV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2"/>
  </r>
  <r>
    <x v="0"/>
    <m/>
    <x v="10"/>
    <n v="30.818670999999998"/>
    <x v="38"/>
    <x v="10"/>
    <m/>
    <n v="0"/>
    <n v="0"/>
    <n v="0"/>
    <n v="0"/>
    <n v="0"/>
    <m/>
    <n v="0"/>
    <x v="0"/>
    <n v="0"/>
    <n v="0"/>
    <n v="0"/>
    <n v="0"/>
    <n v="0"/>
    <m/>
    <m/>
    <m/>
    <n v="0"/>
    <s v="2 º DEC/FEV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2"/>
  </r>
  <r>
    <x v="0"/>
    <m/>
    <x v="10"/>
    <n v="30.818670999999998"/>
    <x v="39"/>
    <x v="10"/>
    <m/>
    <n v="0"/>
    <n v="0"/>
    <n v="0"/>
    <n v="0"/>
    <n v="0"/>
    <m/>
    <n v="0"/>
    <x v="0"/>
    <n v="0"/>
    <n v="0"/>
    <n v="0"/>
    <n v="0"/>
    <n v="0"/>
    <m/>
    <m/>
    <m/>
    <n v="0"/>
    <s v="1 º DEC/FEV"/>
    <s v=" * "/>
    <m/>
    <m/>
    <m/>
    <n v="0"/>
    <n v="30.818670999999998"/>
    <n v="1"/>
    <n v="0"/>
    <n v="0"/>
    <m/>
    <m/>
    <m/>
    <n v="0"/>
    <n v="0"/>
    <n v="0"/>
    <n v="2023"/>
    <m/>
    <n v="0"/>
    <n v="0"/>
    <m/>
    <m/>
    <m/>
    <s v="NÃO HOUVE DEPOSITO"/>
    <s v=""/>
    <n v="0"/>
    <n v="0"/>
    <n v="0"/>
    <n v="0"/>
    <n v="0"/>
    <s v=""/>
    <n v="2"/>
  </r>
  <r>
    <x v="1"/>
    <n v="31"/>
    <x v="11"/>
    <n v="30.818670999999998"/>
    <x v="40"/>
    <x v="11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0.818670999999998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0"/>
    <s v=""/>
    <n v="1"/>
  </r>
  <r>
    <x v="0"/>
    <m/>
    <x v="11"/>
    <n v="30.818670999999998"/>
    <x v="41"/>
    <x v="11"/>
    <m/>
    <n v="0"/>
    <n v="0"/>
    <n v="0"/>
    <n v="0"/>
    <n v="0"/>
    <m/>
    <n v="0"/>
    <x v="0"/>
    <n v="0"/>
    <n v="0"/>
    <n v="0"/>
    <n v="0"/>
    <n v="0"/>
    <m/>
    <m/>
    <m/>
    <n v="0"/>
    <s v="3 º DEC/JAN"/>
    <s v=" * "/>
    <m/>
    <m/>
    <m/>
    <n v="0"/>
    <n v="30.818670999999998"/>
    <n v="1"/>
    <n v="0"/>
    <n v="0"/>
    <m/>
    <m/>
    <m/>
    <n v="0"/>
    <n v="0"/>
    <n v="0"/>
    <n v="2023"/>
    <n v="1.3647389999999999"/>
    <n v="0"/>
    <n v="0"/>
    <m/>
    <m/>
    <m/>
    <s v="NÃO HOUVE DEPOSITO"/>
    <s v=""/>
    <n v="0"/>
    <n v="0"/>
    <n v="0"/>
    <n v="0"/>
    <n v="0"/>
    <s v=""/>
    <n v="1"/>
  </r>
  <r>
    <x v="0"/>
    <n v="20"/>
    <x v="11"/>
    <n v="30.818670999999998"/>
    <x v="42"/>
    <x v="11"/>
    <n v="1745754.31"/>
    <n v="436438.57750000001"/>
    <n v="134504.57"/>
    <n v="26900.92"/>
    <n v="1076.05"/>
    <n v="106527.6"/>
    <n v="106527.6"/>
    <n v="134504.57"/>
    <x v="0"/>
    <n v="20175.6855"/>
    <n v="6725.2285000000011"/>
    <n v="79626.686000000016"/>
    <n v="21305.52"/>
    <n v="1131.99"/>
    <n v="20139.099999999999"/>
    <m/>
    <m/>
    <n v="0"/>
    <s v="2 º DEC/JAN"/>
    <d v="2023-01-20T00:00:00"/>
    <m/>
    <m/>
    <m/>
    <n v="0"/>
    <n v="30.818670999999998"/>
    <n v="1"/>
    <n v="106527.6"/>
    <n v="0"/>
    <m/>
    <m/>
    <m/>
    <n v="0"/>
    <n v="0"/>
    <n v="0"/>
    <n v="2023"/>
    <m/>
    <n v="0"/>
    <n v="0"/>
    <m/>
    <m/>
    <m/>
    <s v="DEPOSITADO"/>
    <n v="0"/>
    <n v="134504.57"/>
    <n v="26900.91"/>
    <n v="1076.04"/>
    <n v="106527.62000000001"/>
    <n v="-2.0000000004074536E-2"/>
    <n v="3"/>
    <n v="1"/>
  </r>
  <r>
    <x v="0"/>
    <n v="10"/>
    <x v="11"/>
    <n v="30.818670999999998"/>
    <x v="43"/>
    <x v="11"/>
    <n v="3512524.93"/>
    <n v="878131.23250000004"/>
    <n v="270628.38"/>
    <n v="54125.66"/>
    <n v="2165.0100000000002"/>
    <n v="214337.71"/>
    <n v="214337.71"/>
    <n v="270628.38"/>
    <x v="0"/>
    <n v="40594.256999999998"/>
    <n v="13531.419000000002"/>
    <n v="160212.03399999999"/>
    <n v="42867.54"/>
    <n v="2277.61"/>
    <n v="40520.65"/>
    <d v="2023-01-10T00:00:00"/>
    <m/>
    <n v="0"/>
    <s v="1 º DEC/JAN"/>
    <d v="2023-01-10T00:00:00"/>
    <m/>
    <m/>
    <m/>
    <n v="0"/>
    <n v="31.979144999999999"/>
    <n v="1"/>
    <n v="214337.71"/>
    <n v="0"/>
    <m/>
    <m/>
    <m/>
    <n v="0"/>
    <n v="0"/>
    <n v="0"/>
    <n v="2022"/>
    <m/>
    <n v="0"/>
    <n v="0"/>
    <m/>
    <m/>
    <m/>
    <s v="DEPOSITADO"/>
    <n v="0"/>
    <n v="280818.86"/>
    <n v="56163.77"/>
    <n v="2246.5500000000002"/>
    <n v="222408.54"/>
    <n v="-8070.8300000000163"/>
    <n v="2"/>
    <n v="1"/>
  </r>
  <r>
    <x v="2"/>
    <n v="31"/>
    <x v="0"/>
    <n v="31.979144999999999"/>
    <x v="44"/>
    <x v="12"/>
    <m/>
    <n v="0"/>
    <n v="0"/>
    <n v="0"/>
    <n v="0"/>
    <n v="0"/>
    <n v="16.427912977909997"/>
    <n v="16.427912977909997"/>
    <x v="1"/>
    <n v="0"/>
    <n v="0"/>
    <n v="0"/>
    <n v="3.29"/>
    <n v="-0.03"/>
    <m/>
    <m/>
    <m/>
    <n v="16.427912977909997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6.427912977909997"/>
    <s v=""/>
    <n v="12"/>
  </r>
  <r>
    <x v="3"/>
    <n v="29"/>
    <x v="0"/>
    <n v="31.979144999999999"/>
    <x v="45"/>
    <x v="12"/>
    <n v="1327364.25"/>
    <n v="331841.0625"/>
    <n v="106119.93"/>
    <n v="21223.980000000003"/>
    <n v="848.95"/>
    <n v="84046.999999999985"/>
    <n v="84047"/>
    <n v="106119.93"/>
    <x v="0"/>
    <n v="15917.989499999998"/>
    <n v="5305.9965000000002"/>
    <n v="62823.014000000003"/>
    <n v="16809.400000000001"/>
    <n v="893.11"/>
    <n v="14880.15"/>
    <m/>
    <m/>
    <n v="0"/>
    <s v="3 º DEC/DEZ"/>
    <d v="2022-12-29T00:00:00"/>
    <m/>
    <m/>
    <m/>
    <n v="1.4551915228366852E-11"/>
    <n v="31.979144999999999"/>
    <n v="1"/>
    <n v="84046.999999999985"/>
    <n v="0"/>
    <m/>
    <m/>
    <m/>
    <n v="0"/>
    <n v="0"/>
    <n v="0"/>
    <n v="2022"/>
    <n v="1.3647389999999999"/>
    <n v="0"/>
    <n v="0"/>
    <m/>
    <m/>
    <m/>
    <s v="DEPOSITADO"/>
    <n v="0"/>
    <n v="106119.93"/>
    <n v="21223.99"/>
    <n v="848.96"/>
    <n v="84046.979999999981"/>
    <n v="2.0000000018626451E-2"/>
    <n v="53"/>
    <n v="12"/>
  </r>
  <r>
    <x v="3"/>
    <n v="20"/>
    <x v="0"/>
    <n v="31.979144999999999"/>
    <x v="46"/>
    <x v="12"/>
    <n v="1417365.2"/>
    <n v="354341.3"/>
    <n v="113315.32"/>
    <n v="22663.06"/>
    <n v="906.52"/>
    <n v="89745.74"/>
    <n v="89745.74"/>
    <n v="113315.32"/>
    <x v="0"/>
    <n v="16997.297999999999"/>
    <n v="5665.7660000000005"/>
    <n v="67082.676000000007"/>
    <n v="17949.150000000001"/>
    <n v="953.66"/>
    <n v="15889.09"/>
    <m/>
    <m/>
    <n v="0"/>
    <s v="2 º DEC/DEZ"/>
    <d v="2022-12-20T00:00:00"/>
    <m/>
    <m/>
    <m/>
    <n v="0"/>
    <n v="31.979144999999999"/>
    <n v="1"/>
    <n v="89745.74"/>
    <n v="0"/>
    <m/>
    <m/>
    <m/>
    <n v="0"/>
    <n v="0"/>
    <n v="0"/>
    <n v="2022"/>
    <n v="1.3647389999999999"/>
    <n v="0"/>
    <n v="0"/>
    <m/>
    <m/>
    <m/>
    <s v="DEPOSITADO"/>
    <n v="0"/>
    <n v="113315.32"/>
    <n v="22663.06"/>
    <n v="906.52"/>
    <n v="89745.74"/>
    <n v="0"/>
    <n v="52"/>
    <n v="12"/>
  </r>
  <r>
    <x v="3"/>
    <n v="12"/>
    <x v="0"/>
    <n v="31.979144999999999"/>
    <x v="47"/>
    <x v="12"/>
    <n v="4723226.32"/>
    <n v="1180806.58"/>
    <n v="377611.85"/>
    <n v="75522.36"/>
    <n v="3020.89"/>
    <n v="299068.59999999998"/>
    <n v="299068.59999999998"/>
    <n v="377611.85"/>
    <x v="0"/>
    <n v="56641.777499999997"/>
    <n v="18880.592499999999"/>
    <n v="223546.22999999998"/>
    <n v="59813.72"/>
    <n v="3177.98"/>
    <n v="52948.78"/>
    <m/>
    <m/>
    <n v="0"/>
    <s v="1 º DEC/DEZ"/>
    <d v="2022-12-12T00:00:00"/>
    <m/>
    <m/>
    <m/>
    <n v="0"/>
    <n v="31.979144999999999"/>
    <n v="1"/>
    <n v="299068.59999999998"/>
    <n v="0"/>
    <m/>
    <m/>
    <m/>
    <n v="0"/>
    <n v="0"/>
    <n v="0"/>
    <n v="2022"/>
    <n v="1.3647389999999999"/>
    <n v="0"/>
    <n v="0"/>
    <m/>
    <m/>
    <m/>
    <s v="DEPOSITADO"/>
    <n v="-2"/>
    <n v="377611.85"/>
    <n v="75522.37"/>
    <n v="3020.89"/>
    <n v="299068.58999999997"/>
    <n v="1.0000000009313226E-2"/>
    <n v="51"/>
    <n v="12"/>
  </r>
  <r>
    <x v="2"/>
    <n v="30"/>
    <x v="1"/>
    <n v="31.979144999999999"/>
    <x v="48"/>
    <x v="13"/>
    <m/>
    <n v="0"/>
    <n v="0"/>
    <n v="0"/>
    <n v="0"/>
    <n v="0"/>
    <n v="15.710507829368003"/>
    <n v="15.710507829368003"/>
    <x v="1"/>
    <n v="0"/>
    <n v="0"/>
    <n v="0"/>
    <n v="3.14"/>
    <n v="-0.03"/>
    <m/>
    <m/>
    <m/>
    <n v="15.710507829368003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5.710507829368003"/>
    <s v=""/>
    <n v="11"/>
  </r>
  <r>
    <x v="3"/>
    <n v="30"/>
    <x v="1"/>
    <n v="31.979144999999999"/>
    <x v="48"/>
    <x v="13"/>
    <n v="785497.69000000006"/>
    <n v="196374.42250000002"/>
    <n v="62798.86"/>
    <n v="12559.77"/>
    <n v="502.39"/>
    <n v="49736.7"/>
    <n v="49736.7"/>
    <n v="62798.86"/>
    <x v="0"/>
    <n v="9419.8289999999997"/>
    <n v="3139.9430000000002"/>
    <n v="37176.928"/>
    <n v="9947.34"/>
    <n v="528.52"/>
    <n v="8805.66"/>
    <m/>
    <m/>
    <n v="0"/>
    <s v="3 º DEC/NOV"/>
    <d v="2022-11-30T00:00:00"/>
    <m/>
    <m/>
    <m/>
    <n v="0"/>
    <n v="31.979144999999999"/>
    <n v="1"/>
    <n v="49736.7"/>
    <n v="0"/>
    <m/>
    <m/>
    <m/>
    <n v="0"/>
    <n v="0"/>
    <n v="0"/>
    <n v="2022"/>
    <n v="1.3647389999999999"/>
    <n v="0"/>
    <n v="0"/>
    <m/>
    <m/>
    <m/>
    <s v="DEPOSITADO"/>
    <n v="0"/>
    <n v="62798.86"/>
    <n v="12559.77"/>
    <n v="502.39"/>
    <n v="49736.7"/>
    <n v="0"/>
    <n v="49"/>
    <n v="11"/>
  </r>
  <r>
    <x v="3"/>
    <m/>
    <x v="1"/>
    <n v="31.979144999999999"/>
    <x v="49"/>
    <x v="13"/>
    <n v="335884.32"/>
    <n v="83971.08"/>
    <n v="26853.23"/>
    <n v="5370.65"/>
    <n v="214.83"/>
    <n v="21267.75"/>
    <m/>
    <n v="0"/>
    <x v="0"/>
    <n v="0"/>
    <n v="0"/>
    <n v="0"/>
    <n v="0"/>
    <n v="0"/>
    <n v="3765.36"/>
    <m/>
    <m/>
    <n v="0"/>
    <s v="2 º DEC/NOV"/>
    <s v=" * "/>
    <m/>
    <m/>
    <m/>
    <n v="-21267.75"/>
    <n v="31.979144999999999"/>
    <n v="1"/>
    <n v="21267.75"/>
    <n v="0"/>
    <m/>
    <m/>
    <m/>
    <n v="0"/>
    <n v="0"/>
    <n v="0"/>
    <n v="2022"/>
    <n v="1.3647389999999999"/>
    <n v="0"/>
    <n v="0"/>
    <m/>
    <m/>
    <m/>
    <s v="NÃO HOUVE DEPOSITO"/>
    <n v="-70"/>
    <n v="26853.23"/>
    <n v="5370.65"/>
    <n v="214.83"/>
    <n v="21267.75"/>
    <n v="-21267.75"/>
    <s v=""/>
    <n v="11"/>
  </r>
  <r>
    <x v="3"/>
    <n v="11"/>
    <x v="1"/>
    <n v="31.979144999999999"/>
    <x v="50"/>
    <x v="13"/>
    <n v="4134807.5700000003"/>
    <n v="1033701.8925000001"/>
    <n v="330569.03000000003"/>
    <n v="66113.819999999992"/>
    <n v="2644.55"/>
    <n v="261810.66000000003"/>
    <n v="261810.66"/>
    <n v="330569.03000000003"/>
    <x v="0"/>
    <n v="49585.354500000001"/>
    <n v="16528.451500000003"/>
    <n v="195696.85400000002"/>
    <n v="52362.13"/>
    <n v="2782.07"/>
    <n v="46352.43"/>
    <m/>
    <m/>
    <n v="0"/>
    <s v="1 º DEC/NOV"/>
    <d v="2022-11-11T00:00:00"/>
    <m/>
    <m/>
    <m/>
    <n v="-2.9103830456733704E-11"/>
    <n v="31.979144999999999"/>
    <n v="1"/>
    <n v="261810.66000000003"/>
    <n v="0"/>
    <m/>
    <m/>
    <m/>
    <n v="0"/>
    <n v="0"/>
    <n v="0"/>
    <n v="2022"/>
    <n v="1.3647389999999999"/>
    <n v="0"/>
    <n v="0"/>
    <m/>
    <m/>
    <m/>
    <s v="DEPOSITADO"/>
    <n v="-1"/>
    <n v="330569.03000000003"/>
    <n v="66113.81"/>
    <n v="2644.55"/>
    <n v="261810.67000000004"/>
    <n v="-1.0000000038417056E-2"/>
    <n v="46"/>
    <n v="11"/>
  </r>
  <r>
    <x v="2"/>
    <n v="31"/>
    <x v="2"/>
    <n v="31.979144999999999"/>
    <x v="51"/>
    <x v="14"/>
    <m/>
    <n v="0"/>
    <n v="0"/>
    <n v="0"/>
    <n v="0"/>
    <n v="0"/>
    <n v="15.238031898583792"/>
    <n v="15.238031898583792"/>
    <x v="1"/>
    <n v="0"/>
    <n v="0"/>
    <n v="0"/>
    <n v="3.05"/>
    <n v="-0.03"/>
    <m/>
    <m/>
    <m/>
    <n v="15.238031898583792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5.238031898583792"/>
    <s v=""/>
    <n v="10"/>
  </r>
  <r>
    <x v="3"/>
    <n v="28"/>
    <x v="2"/>
    <n v="31.979144999999999"/>
    <x v="52"/>
    <x v="14"/>
    <n v="890952.17"/>
    <n v="222738.04250000001"/>
    <n v="71229.72"/>
    <n v="14245.92"/>
    <n v="569.82000000000005"/>
    <n v="56413.98"/>
    <n v="56413.98"/>
    <n v="71229.72"/>
    <x v="0"/>
    <n v="10684.458000000001"/>
    <n v="3561.4860000000003"/>
    <n v="42168.036000000007"/>
    <n v="11282.8"/>
    <n v="599.47"/>
    <n v="9987.84"/>
    <m/>
    <m/>
    <n v="0"/>
    <s v="3 º DEC/OUT"/>
    <d v="2022-10-28T00:00:00"/>
    <m/>
    <m/>
    <m/>
    <n v="0"/>
    <n v="31.979144999999999"/>
    <n v="1"/>
    <n v="56413.98"/>
    <n v="0"/>
    <m/>
    <m/>
    <m/>
    <n v="0"/>
    <n v="0"/>
    <n v="0"/>
    <n v="2022"/>
    <n v="1.3647389999999999"/>
    <n v="0"/>
    <n v="0"/>
    <m/>
    <m/>
    <m/>
    <s v="DEPOSITADO"/>
    <n v="0"/>
    <n v="71229.72"/>
    <n v="14245.94"/>
    <n v="569.84"/>
    <n v="56413.94"/>
    <n v="4.0000000000873115E-2"/>
    <n v="44"/>
    <n v="10"/>
  </r>
  <r>
    <x v="3"/>
    <n v="20"/>
    <x v="2"/>
    <n v="31.979144999999999"/>
    <x v="53"/>
    <x v="14"/>
    <n v="1804474.36"/>
    <n v="451118.59"/>
    <n v="144263.87"/>
    <n v="28852.799999999999"/>
    <n v="1154.1299999999999"/>
    <n v="114256.93999999999"/>
    <n v="114256.94"/>
    <n v="144263.87"/>
    <x v="0"/>
    <n v="21639.5805"/>
    <n v="7213.1935000000003"/>
    <n v="85404.166000000012"/>
    <n v="22851.39"/>
    <n v="1214.1199999999999"/>
    <n v="20228.7"/>
    <m/>
    <m/>
    <n v="0"/>
    <s v="2 º DEC/OUT"/>
    <d v="2022-10-20T00:00:00"/>
    <m/>
    <m/>
    <m/>
    <n v="1.4551915228366852E-11"/>
    <n v="31.979144999999999"/>
    <n v="1"/>
    <n v="114256.93999999999"/>
    <n v="0"/>
    <m/>
    <m/>
    <m/>
    <n v="0"/>
    <n v="0"/>
    <n v="0"/>
    <n v="2022"/>
    <n v="1.3647389999999999"/>
    <n v="0"/>
    <n v="0"/>
    <m/>
    <m/>
    <m/>
    <s v="DEPOSITADO"/>
    <n v="0"/>
    <n v="144263.87"/>
    <n v="28852.77"/>
    <n v="1154.1099999999999"/>
    <n v="114256.98999999999"/>
    <n v="-4.9999999988358468E-2"/>
    <n v="43"/>
    <n v="10"/>
  </r>
  <r>
    <x v="3"/>
    <n v="10"/>
    <x v="2"/>
    <n v="31.979144999999999"/>
    <x v="54"/>
    <x v="14"/>
    <n v="4533035.97"/>
    <n v="1133258.9924999999"/>
    <n v="362406.54"/>
    <n v="72481.259999999995"/>
    <n v="2899.23"/>
    <n v="287026.05"/>
    <n v="287026.05"/>
    <n v="362406.54"/>
    <x v="0"/>
    <n v="54360.980999999992"/>
    <n v="18120.327000000001"/>
    <n v="214544.742"/>
    <n v="57405.21"/>
    <n v="3050.01"/>
    <n v="50816.69"/>
    <m/>
    <m/>
    <n v="0"/>
    <s v="1 º DEC/OUT"/>
    <d v="2022-10-10T00:00:00"/>
    <m/>
    <m/>
    <m/>
    <n v="0"/>
    <n v="31.979144999999999"/>
    <n v="1"/>
    <n v="287026.05"/>
    <n v="0"/>
    <m/>
    <m/>
    <m/>
    <n v="0"/>
    <n v="0"/>
    <n v="0"/>
    <n v="2022"/>
    <n v="1.3647389999999999"/>
    <n v="0"/>
    <n v="0"/>
    <m/>
    <m/>
    <m/>
    <s v="DEPOSITADO"/>
    <n v="0"/>
    <n v="362406.54"/>
    <n v="72481.31"/>
    <n v="2899.25"/>
    <n v="287025.98"/>
    <n v="7.0000000006984919E-2"/>
    <n v="42"/>
    <n v="10"/>
  </r>
  <r>
    <x v="2"/>
    <n v="30"/>
    <x v="3"/>
    <n v="31.979144999999999"/>
    <x v="55"/>
    <x v="15"/>
    <m/>
    <n v="0"/>
    <n v="0"/>
    <n v="0"/>
    <n v="0"/>
    <n v="0"/>
    <n v="14.562115417619758"/>
    <n v="14.562115417619758"/>
    <x v="1"/>
    <n v="0"/>
    <n v="0"/>
    <n v="0"/>
    <n v="2.91"/>
    <n v="-0.03"/>
    <m/>
    <m/>
    <m/>
    <n v="14.562115417619758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4.562115417619758"/>
    <s v=""/>
    <n v="9"/>
  </r>
  <r>
    <x v="3"/>
    <n v="30"/>
    <x v="3"/>
    <n v="31.979144999999999"/>
    <x v="55"/>
    <x v="15"/>
    <n v="1372055.21"/>
    <n v="343013.80249999999"/>
    <n v="109692.88"/>
    <n v="21938.600000000002"/>
    <n v="877.55"/>
    <n v="86876.73"/>
    <n v="86876.73"/>
    <n v="109692.88"/>
    <x v="0"/>
    <n v="16453.932000000001"/>
    <n v="5484.6440000000002"/>
    <n v="64938.153999999995"/>
    <n v="17375.349999999999"/>
    <n v="923.18"/>
    <n v="15381.15"/>
    <m/>
    <m/>
    <n v="0"/>
    <s v="3 º DEC/SET"/>
    <d v="2022-09-30T00:00:00"/>
    <m/>
    <m/>
    <m/>
    <n v="0"/>
    <n v="31.979144999999999"/>
    <n v="1"/>
    <n v="86876.73"/>
    <n v="0"/>
    <m/>
    <m/>
    <m/>
    <n v="0"/>
    <n v="0"/>
    <n v="0"/>
    <n v="2022"/>
    <n v="1.3647389999999999"/>
    <n v="0"/>
    <n v="0"/>
    <m/>
    <m/>
    <m/>
    <s v="DEPOSITADO"/>
    <n v="0"/>
    <n v="109692.88"/>
    <n v="21938.58"/>
    <n v="877.54"/>
    <n v="86876.760000000009"/>
    <n v="-3.0000000013387762E-2"/>
    <n v="40"/>
    <n v="9"/>
  </r>
  <r>
    <x v="3"/>
    <n v="20"/>
    <x v="3"/>
    <n v="31.979144999999999"/>
    <x v="56"/>
    <x v="15"/>
    <n v="1493711.73"/>
    <n v="373427.9325"/>
    <n v="119419.06"/>
    <n v="23883.800000000003"/>
    <n v="955.35"/>
    <n v="94579.909999999989"/>
    <n v="94579.91"/>
    <n v="119419.06000000001"/>
    <x v="0"/>
    <n v="17912.859"/>
    <n v="5970.9530000000013"/>
    <n v="70696.097999999998"/>
    <n v="18915.98"/>
    <n v="1005.03"/>
    <n v="16744.96"/>
    <m/>
    <m/>
    <n v="0"/>
    <s v="2 º DEC/SET"/>
    <d v="2022-09-20T00:00:00"/>
    <m/>
    <m/>
    <m/>
    <n v="1.4551915228366852E-11"/>
    <n v="31.979144999999999"/>
    <n v="1"/>
    <n v="94579.909999999989"/>
    <n v="0"/>
    <m/>
    <m/>
    <m/>
    <n v="0"/>
    <n v="0"/>
    <n v="0"/>
    <n v="2022"/>
    <n v="1.3647389999999999"/>
    <n v="0"/>
    <n v="0"/>
    <m/>
    <m/>
    <m/>
    <s v="DEPOSITADO"/>
    <n v="0"/>
    <n v="119419.06"/>
    <n v="23883.81"/>
    <n v="955.35"/>
    <n v="94579.9"/>
    <n v="1.0000000009313226E-2"/>
    <n v="39"/>
    <n v="9"/>
  </r>
  <r>
    <x v="3"/>
    <n v="12"/>
    <x v="3"/>
    <n v="31.979144999999999"/>
    <x v="57"/>
    <x v="15"/>
    <n v="4216896.91"/>
    <n v="1054224.2275"/>
    <n v="337131.89"/>
    <n v="67426.38"/>
    <n v="2697.06"/>
    <n v="267008.45"/>
    <n v="267008.45"/>
    <n v="337131.89"/>
    <x v="0"/>
    <n v="50569.783499999998"/>
    <n v="16856.594500000003"/>
    <n v="199582.07200000001"/>
    <n v="53401.69"/>
    <n v="2837.3"/>
    <n v="47272.68"/>
    <m/>
    <m/>
    <n v="0"/>
    <s v="1 º DEC/SET"/>
    <d v="2022-09-12T00:00:00"/>
    <m/>
    <m/>
    <m/>
    <n v="0"/>
    <n v="31.979144999999999"/>
    <n v="1"/>
    <n v="267008.45"/>
    <n v="0"/>
    <m/>
    <m/>
    <m/>
    <n v="0"/>
    <n v="0"/>
    <n v="0"/>
    <n v="2022"/>
    <n v="1.3647389999999999"/>
    <n v="0"/>
    <n v="0"/>
    <m/>
    <m/>
    <m/>
    <s v="DEPOSITADO"/>
    <n v="-3"/>
    <n v="337131.89"/>
    <n v="67426.38"/>
    <n v="2697.06"/>
    <n v="267008.45"/>
    <n v="0"/>
    <n v="38"/>
    <n v="9"/>
  </r>
  <r>
    <x v="2"/>
    <n v="31"/>
    <x v="4"/>
    <n v="31.979144999999999"/>
    <x v="58"/>
    <x v="16"/>
    <m/>
    <n v="0"/>
    <n v="0"/>
    <n v="0"/>
    <n v="0"/>
    <n v="0"/>
    <n v="14.895311821903313"/>
    <n v="14.895311821903313"/>
    <x v="1"/>
    <n v="0"/>
    <n v="0"/>
    <n v="0"/>
    <n v="2.98"/>
    <n v="-0.03"/>
    <m/>
    <m/>
    <m/>
    <n v="14.895311821903313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4.895311821903313"/>
    <s v=""/>
    <n v="8"/>
  </r>
  <r>
    <x v="3"/>
    <n v="30"/>
    <x v="4"/>
    <n v="31.979144999999999"/>
    <x v="59"/>
    <x v="16"/>
    <n v="1474878.4100000001"/>
    <n v="368719.60250000004"/>
    <n v="117913.38"/>
    <n v="23582.66"/>
    <n v="943.29"/>
    <n v="93387.430000000008"/>
    <n v="93387.43"/>
    <n v="117913.37999999999"/>
    <x v="0"/>
    <n v="17687.006999999998"/>
    <n v="5895.6689999999999"/>
    <n v="69804.754000000001"/>
    <n v="18677.490000000002"/>
    <n v="992.36"/>
    <n v="16542.830000000002"/>
    <m/>
    <m/>
    <n v="0"/>
    <s v="3 º DEC/AGO"/>
    <d v="2022-08-30T00:00:00"/>
    <m/>
    <m/>
    <m/>
    <n v="-1.4551915228366852E-11"/>
    <n v="31.979144999999999"/>
    <n v="1"/>
    <n v="93387.430000000008"/>
    <n v="0"/>
    <m/>
    <m/>
    <m/>
    <n v="0"/>
    <n v="0"/>
    <n v="0"/>
    <n v="2022"/>
    <n v="1.3647389999999999"/>
    <n v="0"/>
    <n v="0"/>
    <m/>
    <m/>
    <m/>
    <s v="DEPOSITADO"/>
    <n v="0"/>
    <n v="117913.38"/>
    <n v="23582.68"/>
    <n v="943.31"/>
    <n v="93387.390000000014"/>
    <n v="3.9999999979045242E-2"/>
    <n v="36"/>
    <n v="8"/>
  </r>
  <r>
    <x v="3"/>
    <n v="19"/>
    <x v="4"/>
    <n v="31.979144999999999"/>
    <x v="60"/>
    <x v="16"/>
    <n v="317277.21000000002"/>
    <n v="79319.302500000005"/>
    <n v="25365.63"/>
    <n v="5073.13"/>
    <n v="202.93"/>
    <n v="20089.57"/>
    <n v="20089.61"/>
    <n v="25365.670000000002"/>
    <x v="0"/>
    <n v="3804.8505"/>
    <n v="1268.2835000000002"/>
    <n v="15016.476000000001"/>
    <n v="4017.92"/>
    <n v="213.48"/>
    <n v="3558.71"/>
    <m/>
    <m/>
    <n v="0"/>
    <s v="2 º DEC/AGO"/>
    <d v="2022-08-19T00:00:00"/>
    <m/>
    <m/>
    <m/>
    <n v="4.0000000000873115E-2"/>
    <n v="31.979144999999999"/>
    <n v="1"/>
    <n v="20089.57"/>
    <n v="0"/>
    <m/>
    <m/>
    <m/>
    <n v="0"/>
    <n v="0"/>
    <n v="0"/>
    <n v="2022"/>
    <n v="1.3647389999999999"/>
    <n v="0"/>
    <n v="0"/>
    <m/>
    <m/>
    <m/>
    <s v="DEPOSITADO"/>
    <n v="1"/>
    <n v="25365.63"/>
    <n v="5073.13"/>
    <n v="202.93"/>
    <n v="20089.57"/>
    <n v="4.0000000000873115E-2"/>
    <n v="34"/>
    <n v="8"/>
  </r>
  <r>
    <x v="3"/>
    <n v="10"/>
    <x v="4"/>
    <n v="31.979144999999999"/>
    <x v="61"/>
    <x v="16"/>
    <n v="3576675.87"/>
    <n v="894168.96750000003"/>
    <n v="285947.59000000003"/>
    <n v="57189.52"/>
    <n v="2287.58"/>
    <n v="226470.49000000005"/>
    <n v="226470.46"/>
    <n v="285947.56"/>
    <x v="0"/>
    <n v="42892.133999999998"/>
    <n v="14297.378000000001"/>
    <n v="169280.948"/>
    <n v="45294.09"/>
    <n v="2406.54"/>
    <n v="40117.440000000002"/>
    <m/>
    <m/>
    <n v="0"/>
    <s v="1 º DEC/AGO"/>
    <d v="2022-08-10T00:00:00"/>
    <m/>
    <m/>
    <m/>
    <n v="-3.0000000057043508E-2"/>
    <n v="31.979144999999999"/>
    <n v="1"/>
    <n v="226470.49000000005"/>
    <n v="0"/>
    <m/>
    <m/>
    <m/>
    <n v="0"/>
    <n v="0"/>
    <n v="0"/>
    <n v="2022"/>
    <n v="1.3647389999999999"/>
    <n v="0"/>
    <n v="0"/>
    <m/>
    <m/>
    <m/>
    <s v="DEPOSITADO"/>
    <n v="0"/>
    <n v="285947.59000000003"/>
    <n v="57189.52"/>
    <n v="2287.58"/>
    <n v="226470.49000000005"/>
    <n v="-3.0000000057043508E-2"/>
    <n v="33"/>
    <n v="8"/>
  </r>
  <r>
    <x v="2"/>
    <n v="31"/>
    <x v="5"/>
    <n v="31.979144999999999"/>
    <x v="62"/>
    <x v="17"/>
    <m/>
    <n v="0"/>
    <n v="0"/>
    <n v="0"/>
    <n v="0"/>
    <n v="0"/>
    <n v="15.310429367626789"/>
    <n v="15.310429367626789"/>
    <x v="1"/>
    <n v="0"/>
    <n v="0"/>
    <n v="0"/>
    <n v="3.06"/>
    <n v="-0.03"/>
    <m/>
    <m/>
    <m/>
    <n v="15.310429367626789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5.310429367626789"/>
    <s v=""/>
    <n v="7"/>
  </r>
  <r>
    <x v="3"/>
    <n v="29"/>
    <x v="5"/>
    <n v="31.979144999999999"/>
    <x v="63"/>
    <x v="17"/>
    <n v="642606.93999999994"/>
    <n v="160651.73499999999"/>
    <n v="51375.05"/>
    <n v="10275.01"/>
    <n v="411"/>
    <n v="40689.040000000001"/>
    <n v="54251.98"/>
    <n v="64937.990000000005"/>
    <x v="0"/>
    <n v="9740.6985000000004"/>
    <n v="3246.8995000000004"/>
    <n v="41264.382000000005"/>
    <n v="10850.4"/>
    <n v="405.25"/>
    <n v="9610.32"/>
    <m/>
    <m/>
    <n v="0"/>
    <s v="3 º DEC/JUL"/>
    <d v="2022-07-29T00:00:00"/>
    <s v="440/GABIN"/>
    <n v="426785.66"/>
    <n v="6740277.5999999996"/>
    <n v="13562.940000000002"/>
    <n v="31.979144999999999"/>
    <n v="1"/>
    <n v="40689.040000000001"/>
    <n v="0"/>
    <m/>
    <m/>
    <m/>
    <n v="0"/>
    <n v="0"/>
    <n v="0"/>
    <n v="2022"/>
    <n v="1.3647389999999999"/>
    <n v="0"/>
    <n v="0"/>
    <m/>
    <m/>
    <m/>
    <s v="DEPOSITADO"/>
    <n v="1"/>
    <n v="51375.05"/>
    <n v="10275.01"/>
    <n v="411"/>
    <n v="40689.040000000001"/>
    <n v="13562.940000000002"/>
    <n v="31"/>
    <n v="7"/>
  </r>
  <r>
    <x v="3"/>
    <n v="20"/>
    <x v="5"/>
    <n v="31.979144999999999"/>
    <x v="64"/>
    <x v="17"/>
    <n v="1585818.04"/>
    <n v="396454.51"/>
    <n v="126782.76"/>
    <n v="25356.55"/>
    <n v="1014.26"/>
    <n v="100411.95"/>
    <n v="100411.97"/>
    <n v="126782.78"/>
    <x v="0"/>
    <n v="19017.416999999998"/>
    <n v="6339.1390000000001"/>
    <n v="75055.414000000004"/>
    <n v="20082.39"/>
    <n v="1067"/>
    <n v="17787.169999999998"/>
    <m/>
    <m/>
    <n v="0"/>
    <s v="2 º DEC/JUL"/>
    <d v="2022-07-20T00:00:00"/>
    <m/>
    <m/>
    <m/>
    <n v="2.0000000004074536E-2"/>
    <n v="31.979144999999999"/>
    <n v="1"/>
    <n v="100411.95"/>
    <n v="0"/>
    <m/>
    <m/>
    <m/>
    <n v="0"/>
    <n v="0"/>
    <n v="0"/>
    <n v="2022"/>
    <n v="1.3647389999999999"/>
    <n v="0"/>
    <n v="0"/>
    <m/>
    <m/>
    <m/>
    <s v="DEPOSITADO"/>
    <n v="0"/>
    <n v="126782.76"/>
    <n v="25356.55"/>
    <n v="1014.26"/>
    <n v="100411.95"/>
    <n v="2.0000000004074536E-2"/>
    <n v="30"/>
    <n v="7"/>
  </r>
  <r>
    <x v="3"/>
    <n v="8"/>
    <x v="5"/>
    <n v="31.979144999999999"/>
    <x v="65"/>
    <x v="17"/>
    <n v="4297650.3100000005"/>
    <n v="1074412.5775000001"/>
    <n v="343587.96"/>
    <n v="68717.56"/>
    <n v="2748.68"/>
    <n v="272121.72000000003"/>
    <n v="272121.71999999997"/>
    <n v="343587.95999999996"/>
    <x v="0"/>
    <n v="51538.193999999996"/>
    <n v="17179.397999999997"/>
    <n v="203404.128"/>
    <n v="54424.34"/>
    <n v="2891.64"/>
    <n v="48204.18"/>
    <m/>
    <m/>
    <n v="0"/>
    <s v="1 º DEC/JUL"/>
    <d v="2022-07-08T00:00:00"/>
    <m/>
    <m/>
    <m/>
    <n v="-5.8207660913467407E-11"/>
    <n v="31.979144999999999"/>
    <n v="1"/>
    <n v="272121.72000000003"/>
    <n v="0"/>
    <m/>
    <m/>
    <m/>
    <n v="0"/>
    <n v="0"/>
    <n v="0"/>
    <n v="2022"/>
    <n v="1.3647389999999999"/>
    <n v="0"/>
    <n v="0"/>
    <m/>
    <m/>
    <m/>
    <s v="DEPOSITADO"/>
    <n v="0"/>
    <n v="343587.96"/>
    <n v="68717.59"/>
    <n v="2748.7"/>
    <n v="272121.67"/>
    <n v="4.9999999988358468E-2"/>
    <n v="28"/>
    <n v="7"/>
  </r>
  <r>
    <x v="2"/>
    <n v="30"/>
    <x v="6"/>
    <n v="31.979144999999999"/>
    <x v="66"/>
    <x v="18"/>
    <m/>
    <n v="0"/>
    <n v="0"/>
    <n v="0"/>
    <n v="0"/>
    <n v="0"/>
    <n v="16.099908747107094"/>
    <n v="16.099908747107094"/>
    <x v="1"/>
    <n v="0"/>
    <n v="0"/>
    <n v="0"/>
    <n v="3.22"/>
    <n v="-0.03"/>
    <m/>
    <m/>
    <m/>
    <n v="16.099908747107094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6.099908747107094"/>
    <s v=""/>
    <n v="6"/>
  </r>
  <r>
    <x v="3"/>
    <n v="30"/>
    <x v="6"/>
    <n v="31.979144999999999"/>
    <x v="66"/>
    <x v="18"/>
    <n v="931424.39"/>
    <n v="232856.0975"/>
    <n v="74465.39"/>
    <n v="14893.06"/>
    <n v="595.71"/>
    <n v="58976.62"/>
    <n v="58976.62"/>
    <n v="74465.39"/>
    <x v="0"/>
    <n v="11169.808499999999"/>
    <n v="3723.2695000000003"/>
    <n v="44083.542000000001"/>
    <n v="11795.32"/>
    <n v="626.70000000000005"/>
    <n v="10447.23"/>
    <m/>
    <m/>
    <n v="0"/>
    <s v="3 º DEC/JUN"/>
    <d v="2022-06-30T00:00:00"/>
    <s v="372/GABIN"/>
    <n v="414050.77"/>
    <n v="6539153.9500000002"/>
    <n v="0"/>
    <n v="31.979144999999999"/>
    <n v="1"/>
    <n v="58976.62"/>
    <n v="0"/>
    <m/>
    <m/>
    <m/>
    <n v="0"/>
    <n v="0"/>
    <n v="0"/>
    <n v="2022"/>
    <n v="1.3647389999999999"/>
    <n v="0"/>
    <n v="0"/>
    <m/>
    <m/>
    <m/>
    <s v="DEPOSITADO"/>
    <n v="0"/>
    <n v="74465.39"/>
    <n v="14893.08"/>
    <n v="595.72"/>
    <n v="58976.59"/>
    <n v="3.0000000006111804E-2"/>
    <n v="27"/>
    <n v="6"/>
  </r>
  <r>
    <x v="3"/>
    <n v="20"/>
    <x v="6"/>
    <n v="31.979144999999999"/>
    <x v="67"/>
    <x v="18"/>
    <n v="1829587.93"/>
    <n v="457396.98249999998"/>
    <n v="146271.64000000001"/>
    <n v="29254.34"/>
    <n v="1170.18"/>
    <n v="115847.12000000002"/>
    <n v="115847.12"/>
    <n v="146271.63999999998"/>
    <x v="0"/>
    <n v="21940.745999999996"/>
    <n v="7313.5819999999994"/>
    <n v="86592.792000000001"/>
    <n v="23169.42"/>
    <n v="1231.02"/>
    <n v="20521.39"/>
    <m/>
    <m/>
    <n v="0"/>
    <s v="2 º DEC/JUN"/>
    <d v="2022-06-20T00:00:00"/>
    <m/>
    <m/>
    <m/>
    <n v="-2.9103830456733704E-11"/>
    <n v="31.979144999999999"/>
    <n v="1"/>
    <n v="115847.12000000002"/>
    <n v="0"/>
    <m/>
    <m/>
    <m/>
    <n v="0"/>
    <n v="0"/>
    <n v="0"/>
    <n v="2022"/>
    <n v="1.3647389999999999"/>
    <n v="0"/>
    <n v="0"/>
    <m/>
    <m/>
    <m/>
    <s v="DEPOSITADO"/>
    <n v="0"/>
    <n v="146271.64000000001"/>
    <n v="29254.33"/>
    <n v="1170.17"/>
    <n v="115847.14000000001"/>
    <n v="-2.0000000018626451E-2"/>
    <n v="26"/>
    <n v="6"/>
  </r>
  <r>
    <x v="3"/>
    <n v="22"/>
    <x v="6"/>
    <n v="31.979144999999999"/>
    <x v="68"/>
    <x v="18"/>
    <n v="3778141.6300000004"/>
    <n v="944535.40750000009"/>
    <n v="302054.34999999998"/>
    <n v="60410.87"/>
    <n v="2416.4299999999998"/>
    <n v="239227.05"/>
    <n v="239227.05"/>
    <n v="302054.34999999998"/>
    <x v="0"/>
    <n v="45308.152499999997"/>
    <n v="15102.717499999999"/>
    <n v="178816.18"/>
    <n v="47845.41"/>
    <n v="2542.09"/>
    <n v="42377.16"/>
    <m/>
    <m/>
    <n v="0"/>
    <s v="1 º DEC/JUN"/>
    <d v="2022-06-22T00:00:00"/>
    <m/>
    <m/>
    <m/>
    <n v="0"/>
    <n v="31.979144999999999"/>
    <n v="1"/>
    <n v="239227.05"/>
    <n v="0"/>
    <m/>
    <m/>
    <m/>
    <n v="0"/>
    <n v="0"/>
    <n v="0"/>
    <n v="2022"/>
    <n v="1.3647389999999999"/>
    <n v="0"/>
    <n v="0"/>
    <m/>
    <m/>
    <m/>
    <s v="DEPOSITADO"/>
    <n v="-12"/>
    <n v="302054.34999999998"/>
    <n v="60410.87"/>
    <n v="2416.4299999999998"/>
    <n v="239227.05"/>
    <n v="0"/>
    <n v="26"/>
    <n v="6"/>
  </r>
  <r>
    <x v="2"/>
    <n v="31"/>
    <x v="7"/>
    <n v="31.979144999999999"/>
    <x v="69"/>
    <x v="19"/>
    <m/>
    <n v="0"/>
    <n v="0"/>
    <n v="0"/>
    <n v="0"/>
    <n v="0"/>
    <n v="15.327216397245614"/>
    <n v="15.327216397245614"/>
    <x v="1"/>
    <n v="0"/>
    <n v="0"/>
    <n v="0"/>
    <n v="3.07"/>
    <n v="-0.03"/>
    <m/>
    <m/>
    <m/>
    <n v="15.327216397245614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5.327216397245614"/>
    <s v=""/>
    <n v="5"/>
  </r>
  <r>
    <x v="3"/>
    <n v="30"/>
    <x v="7"/>
    <n v="31.979144999999999"/>
    <x v="70"/>
    <x v="19"/>
    <n v="615299.51"/>
    <n v="153824.8775"/>
    <n v="49191.88"/>
    <n v="9838.41"/>
    <n v="393.54999999999995"/>
    <n v="38959.919999999998"/>
    <n v="38959.919999999998"/>
    <n v="49191.880000000005"/>
    <x v="0"/>
    <n v="7378.7820000000002"/>
    <n v="2459.5940000000005"/>
    <n v="29121.543999999998"/>
    <n v="7791.98"/>
    <n v="414"/>
    <n v="6901.45"/>
    <d v="2022-05-30T00:00:00"/>
    <m/>
    <n v="0"/>
    <s v="3 º DEC/MAI"/>
    <d v="2022-05-30T00:00:00"/>
    <s v="0340/GABIN"/>
    <n v="293468.11"/>
    <n v="4634777.43"/>
    <n v="0"/>
    <n v="31.979144999999999"/>
    <n v="1"/>
    <n v="38959.919999999998"/>
    <n v="0"/>
    <m/>
    <m/>
    <m/>
    <n v="0"/>
    <n v="0"/>
    <n v="0"/>
    <n v="2022"/>
    <n v="1.3647389999999999"/>
    <n v="0"/>
    <n v="0"/>
    <m/>
    <m/>
    <m/>
    <s v="DEPOSITADO"/>
    <n v="0"/>
    <n v="49191.88"/>
    <n v="9838.3799999999992"/>
    <n v="393.54"/>
    <n v="38959.96"/>
    <n v="-4.0000000000873115E-2"/>
    <n v="23"/>
    <n v="5"/>
  </r>
  <r>
    <x v="3"/>
    <n v="20"/>
    <x v="7"/>
    <n v="31.979144999999999"/>
    <x v="71"/>
    <x v="19"/>
    <n v="1065878.48"/>
    <n v="266469.62"/>
    <n v="85214.71"/>
    <n v="17042.949999999997"/>
    <n v="681.72"/>
    <n v="67490.040000000008"/>
    <n v="67490.039999999994"/>
    <n v="85214.709999999992"/>
    <x v="0"/>
    <n v="12782.206499999998"/>
    <n v="4260.7354999999998"/>
    <n v="50447.097999999991"/>
    <n v="13498.01"/>
    <n v="717.17"/>
    <n v="11955.32"/>
    <d v="2022-05-20T00:00:00"/>
    <m/>
    <n v="0"/>
    <s v="2 º DEC/MAI"/>
    <d v="2022-05-20T00:00:00"/>
    <m/>
    <m/>
    <m/>
    <n v="-1.4551915228366852E-11"/>
    <n v="31.979144999999999"/>
    <n v="1"/>
    <n v="67490.040000000008"/>
    <n v="0"/>
    <m/>
    <m/>
    <m/>
    <n v="0"/>
    <n v="0"/>
    <n v="0"/>
    <n v="2022"/>
    <n v="1.3647389999999999"/>
    <n v="0"/>
    <n v="0"/>
    <m/>
    <m/>
    <m/>
    <s v="DEPOSITADO"/>
    <n v="0"/>
    <n v="85214.71"/>
    <n v="17042.939999999999"/>
    <n v="681.72"/>
    <n v="67490.05"/>
    <n v="-1.0000000009313226E-2"/>
    <n v="21"/>
    <n v="5"/>
  </r>
  <r>
    <x v="3"/>
    <m/>
    <x v="7"/>
    <n v="31.979144999999999"/>
    <x v="72"/>
    <x v="19"/>
    <n v="2953599.44"/>
    <n v="738399.86"/>
    <n v="236133.96"/>
    <n v="47226.79"/>
    <n v="1889.07"/>
    <n v="187018.09999999998"/>
    <n v="0"/>
    <n v="0"/>
    <x v="0"/>
    <n v="0"/>
    <n v="0"/>
    <n v="0"/>
    <n v="0"/>
    <n v="0"/>
    <n v="33128.76"/>
    <d v="2022-05-10T00:00:00"/>
    <m/>
    <n v="0"/>
    <s v="1 º DEC/MAI"/>
    <s v=" * "/>
    <m/>
    <m/>
    <m/>
    <n v="-187018.09999999998"/>
    <n v="31.979144999999999"/>
    <n v="1"/>
    <n v="187018.09999999998"/>
    <n v="0"/>
    <m/>
    <m/>
    <m/>
    <n v="0"/>
    <n v="0"/>
    <n v="0"/>
    <n v="2022"/>
    <n v="1.3647389999999999"/>
    <n v="0"/>
    <n v="0"/>
    <m/>
    <m/>
    <m/>
    <s v="NÃO HOUVE DEPOSITO"/>
    <n v="-262"/>
    <n v="236133.96"/>
    <n v="47226.79"/>
    <n v="1889.07"/>
    <n v="187018.09999999998"/>
    <n v="-187018.09999999998"/>
    <s v=""/>
    <n v="5"/>
  </r>
  <r>
    <x v="2"/>
    <n v="30"/>
    <x v="8"/>
    <n v="31.979144999999999"/>
    <x v="73"/>
    <x v="20"/>
    <m/>
    <n v="0"/>
    <n v="0"/>
    <n v="0"/>
    <n v="0"/>
    <n v="0"/>
    <n v="14.787714140783947"/>
    <n v="14.787714140783947"/>
    <x v="1"/>
    <n v="0"/>
    <n v="0"/>
    <n v="0"/>
    <n v="2.96"/>
    <n v="-0.03"/>
    <m/>
    <m/>
    <m/>
    <n v="14.787714140783947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4.787714140783947"/>
    <s v=""/>
    <n v="4"/>
  </r>
  <r>
    <x v="3"/>
    <n v="29"/>
    <x v="8"/>
    <n v="31.979144999999999"/>
    <x v="74"/>
    <x v="20"/>
    <n v="1406678.5899999999"/>
    <n v="351669.64749999996"/>
    <n v="112460.95"/>
    <n v="22492.199999999997"/>
    <n v="899.7"/>
    <n v="89069.05"/>
    <n v="89069.05"/>
    <n v="112460.95"/>
    <x v="0"/>
    <n v="16869.142499999998"/>
    <n v="5623.0475000000006"/>
    <n v="66576.86"/>
    <n v="17813.810000000001"/>
    <n v="946.47"/>
    <n v="15777.87"/>
    <m/>
    <m/>
    <n v="0"/>
    <s v="3 º DEC/ABR"/>
    <d v="2022-04-29T00:00:00"/>
    <s v="0285/GABIN"/>
    <n v="552007.62"/>
    <n v="8717923.1500000004"/>
    <n v="0"/>
    <n v="31.979144999999999"/>
    <n v="1"/>
    <n v="89069.05"/>
    <n v="0"/>
    <m/>
    <m/>
    <m/>
    <n v="0"/>
    <n v="0"/>
    <n v="0"/>
    <n v="2022"/>
    <n v="1.3647389999999999"/>
    <n v="0"/>
    <n v="0"/>
    <m/>
    <m/>
    <m/>
    <s v="DEPOSITADO"/>
    <n v="0"/>
    <n v="112460.95"/>
    <n v="22492.19"/>
    <n v="899.69"/>
    <n v="89069.069999999992"/>
    <n v="-1.9999999989522621E-2"/>
    <n v="18"/>
    <n v="4"/>
  </r>
  <r>
    <x v="3"/>
    <n v="20"/>
    <x v="8"/>
    <n v="31.979144999999999"/>
    <x v="75"/>
    <x v="20"/>
    <n v="1529489.93"/>
    <n v="382372.48249999998"/>
    <n v="122279.45"/>
    <n v="24455.899999999998"/>
    <n v="978.25"/>
    <n v="96845.3"/>
    <n v="96845.3"/>
    <n v="122279.45"/>
    <x v="0"/>
    <n v="18341.9175"/>
    <n v="6113.9724999999999"/>
    <n v="72389.41"/>
    <n v="19369.060000000001"/>
    <n v="1029.0999999999999"/>
    <n v="17155.37"/>
    <m/>
    <m/>
    <n v="0"/>
    <s v="2 º DEC/ABR"/>
    <d v="2022-04-20T00:00:00"/>
    <m/>
    <m/>
    <m/>
    <n v="0"/>
    <n v="31.979144999999999"/>
    <n v="1"/>
    <n v="96845.3"/>
    <n v="0"/>
    <m/>
    <m/>
    <m/>
    <n v="0"/>
    <n v="0"/>
    <n v="0"/>
    <n v="2022"/>
    <n v="1.3647389999999999"/>
    <n v="0"/>
    <n v="0"/>
    <m/>
    <m/>
    <m/>
    <s v="DEPOSITADO"/>
    <n v="0"/>
    <n v="122279.45"/>
    <n v="24455.89"/>
    <n v="978.24"/>
    <n v="96845.319999999992"/>
    <n v="-1.9999999989522621E-2"/>
    <n v="17"/>
    <n v="4"/>
  </r>
  <r>
    <x v="3"/>
    <n v="8"/>
    <x v="8"/>
    <n v="31.979144999999999"/>
    <x v="76"/>
    <x v="20"/>
    <n v="5781754.6299999999"/>
    <n v="1445438.6575"/>
    <n v="462238.92"/>
    <n v="92447.77"/>
    <n v="3697.8999999999996"/>
    <n v="366093.24999999994"/>
    <n v="366093.25"/>
    <n v="462238.92000000004"/>
    <x v="0"/>
    <n v="69335.838000000003"/>
    <n v="23111.946000000004"/>
    <n v="273645.46600000001"/>
    <n v="73218.649999999994"/>
    <n v="3890.2"/>
    <n v="64850.49"/>
    <m/>
    <m/>
    <n v="0"/>
    <s v="1 º DEC/ABR"/>
    <d v="2022-04-08T00:00:00"/>
    <m/>
    <m/>
    <m/>
    <n v="5.8207660913467407E-11"/>
    <n v="31.979144999999999"/>
    <n v="1"/>
    <n v="366093.24999999994"/>
    <n v="0"/>
    <m/>
    <m/>
    <m/>
    <n v="0"/>
    <n v="0"/>
    <n v="0"/>
    <n v="2022"/>
    <n v="1.3647389999999999"/>
    <n v="0"/>
    <n v="0"/>
    <m/>
    <m/>
    <m/>
    <s v="DEPOSITADO"/>
    <n v="0"/>
    <n v="462238.92"/>
    <n v="92447.78"/>
    <n v="3697.91"/>
    <n v="366093.23000000004"/>
    <n v="1.9999999960418791E-2"/>
    <n v="15"/>
    <n v="4"/>
  </r>
  <r>
    <x v="2"/>
    <n v="31"/>
    <x v="9"/>
    <n v="31.979144999999999"/>
    <x v="77"/>
    <x v="21"/>
    <m/>
    <n v="0"/>
    <n v="0"/>
    <n v="0"/>
    <n v="0"/>
    <n v="0"/>
    <n v="13.583726638416692"/>
    <n v="13.583726638416692"/>
    <x v="1"/>
    <n v="0"/>
    <n v="0"/>
    <n v="0"/>
    <n v="2.72"/>
    <n v="-0.03"/>
    <m/>
    <m/>
    <m/>
    <n v="13.583726638416692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3.583726638416692"/>
    <s v=""/>
    <n v="3"/>
  </r>
  <r>
    <x v="3"/>
    <n v="30"/>
    <x v="9"/>
    <n v="31.979144999999999"/>
    <x v="78"/>
    <x v="21"/>
    <n v="576585.71"/>
    <n v="144146.42749999999"/>
    <n v="46096.800000000003"/>
    <n v="9219.3700000000008"/>
    <n v="368.78"/>
    <n v="36508.65"/>
    <n v="36508.65"/>
    <n v="46096.800000000003"/>
    <x v="0"/>
    <n v="6914.52"/>
    <n v="2304.84"/>
    <n v="27289.29"/>
    <n v="7301.73"/>
    <n v="387.95"/>
    <n v="6467.22"/>
    <m/>
    <m/>
    <n v="0"/>
    <s v="3 º DEC/MAR"/>
    <d v="2022-03-30T00:00:00"/>
    <s v="219/GABIN "/>
    <n v="542764.88"/>
    <n v="8571951.3499999996"/>
    <n v="0"/>
    <n v="31.979144999999999"/>
    <n v="1"/>
    <n v="36508.65"/>
    <n v="0"/>
    <m/>
    <m/>
    <m/>
    <n v="0"/>
    <n v="0"/>
    <n v="0"/>
    <n v="2022"/>
    <n v="1.3647389999999999"/>
    <n v="0"/>
    <n v="0"/>
    <m/>
    <m/>
    <m/>
    <s v="DEPOSITADO"/>
    <n v="0"/>
    <n v="46096.800000000003"/>
    <n v="9219.36"/>
    <n v="368.77"/>
    <n v="36508.670000000006"/>
    <n v="-2.0000000004074536E-2"/>
    <n v="14"/>
    <n v="3"/>
  </r>
  <r>
    <x v="3"/>
    <n v="18"/>
    <x v="9"/>
    <n v="31.979144999999999"/>
    <x v="79"/>
    <x v="21"/>
    <n v="1900455.19"/>
    <n v="475113.79749999999"/>
    <n v="151937.32999999999"/>
    <n v="30387.47"/>
    <n v="1215.5"/>
    <n v="120334.35999999999"/>
    <n v="120334.36"/>
    <n v="151937.33000000002"/>
    <x v="0"/>
    <n v="22790.5995"/>
    <n v="7596.866500000001"/>
    <n v="89946.894"/>
    <n v="24066.87"/>
    <n v="1278.7"/>
    <n v="21316.27"/>
    <m/>
    <m/>
    <n v="0"/>
    <s v="2 º DEC/MAR"/>
    <d v="2022-03-18T00:00:00"/>
    <m/>
    <m/>
    <m/>
    <n v="1.4551915228366852E-11"/>
    <n v="31.979144999999999"/>
    <n v="1"/>
    <n v="120334.35999999999"/>
    <n v="0"/>
    <m/>
    <m/>
    <m/>
    <n v="0"/>
    <n v="0"/>
    <n v="0"/>
    <n v="2022"/>
    <n v="1.3647389999999999"/>
    <n v="0"/>
    <n v="0"/>
    <m/>
    <m/>
    <m/>
    <s v="DEPOSITADO"/>
    <n v="0"/>
    <n v="151937.32999999999"/>
    <n v="30387.47"/>
    <n v="1215.5"/>
    <n v="120334.35999999999"/>
    <n v="0"/>
    <n v="12"/>
    <n v="3"/>
  </r>
  <r>
    <x v="3"/>
    <n v="10"/>
    <x v="9"/>
    <n v="31.979144999999999"/>
    <x v="80"/>
    <x v="21"/>
    <n v="6094910.4500000002"/>
    <n v="1523727.6125"/>
    <n v="487275.06"/>
    <n v="97454.97"/>
    <n v="3898.2"/>
    <n v="385921.88999999996"/>
    <n v="385921.89"/>
    <n v="487275.06000000006"/>
    <x v="0"/>
    <n v="73091.259000000005"/>
    <n v="24363.753000000004"/>
    <n v="288466.87799999997"/>
    <n v="77184.38"/>
    <n v="4100.91"/>
    <n v="68362.97"/>
    <m/>
    <m/>
    <n v="0"/>
    <s v="1 º DEC/MAR"/>
    <d v="2022-03-10T00:00:00"/>
    <m/>
    <m/>
    <m/>
    <n v="5.8207660913467407E-11"/>
    <n v="31.979144999999999"/>
    <n v="1"/>
    <n v="385921.88999999996"/>
    <n v="0"/>
    <m/>
    <m/>
    <m/>
    <n v="0"/>
    <n v="0"/>
    <n v="0"/>
    <n v="2022"/>
    <n v="1.3647389999999999"/>
    <n v="0"/>
    <n v="0"/>
    <m/>
    <m/>
    <m/>
    <s v="DEPOSITADO"/>
    <n v="0"/>
    <n v="487275.06"/>
    <n v="97455.01"/>
    <n v="3898.2"/>
    <n v="385921.85"/>
    <n v="4.0000000037252903E-2"/>
    <n v="11"/>
    <n v="3"/>
  </r>
  <r>
    <x v="2"/>
    <n v="28"/>
    <x v="10"/>
    <n v="31.979144999999999"/>
    <x v="81"/>
    <x v="22"/>
    <m/>
    <n v="0"/>
    <n v="0"/>
    <n v="0"/>
    <n v="0"/>
    <n v="0"/>
    <n v="11.773003974037287"/>
    <n v="11.773003974037287"/>
    <x v="1"/>
    <n v="0"/>
    <n v="0"/>
    <n v="0"/>
    <n v="2.35"/>
    <n v="-0.02"/>
    <m/>
    <m/>
    <m/>
    <n v="11.773003974037287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1.773003974037287"/>
    <s v=""/>
    <n v="2"/>
  </r>
  <r>
    <x v="3"/>
    <n v="25"/>
    <x v="10"/>
    <n v="31.979144999999999"/>
    <x v="82"/>
    <x v="22"/>
    <n v="679813.97"/>
    <n v="169953.49249999999"/>
    <n v="54349.67"/>
    <n v="10869.91"/>
    <n v="434.8"/>
    <n v="43044.959999999992"/>
    <n v="43044.959999999999"/>
    <n v="54349.67"/>
    <x v="0"/>
    <n v="8152.450499999999"/>
    <n v="2717.4835000000003"/>
    <n v="32175.025999999998"/>
    <n v="8608.99"/>
    <n v="457.41"/>
    <n v="7625.07"/>
    <m/>
    <m/>
    <n v="0"/>
    <s v="3 º DEC/FEV"/>
    <d v="2022-02-25T00:00:00"/>
    <s v="153/GABIN"/>
    <n v="479094.62"/>
    <n v="7566399.2300000004"/>
    <n v="7.2759576141834259E-12"/>
    <n v="31.979144999999999"/>
    <n v="1"/>
    <n v="43044.959999999992"/>
    <n v="0"/>
    <m/>
    <m/>
    <m/>
    <n v="0"/>
    <n v="0"/>
    <n v="0"/>
    <n v="2022"/>
    <n v="1.3647389999999999"/>
    <n v="0"/>
    <n v="0"/>
    <m/>
    <m/>
    <m/>
    <s v="DEPOSITADO"/>
    <n v="0"/>
    <n v="54349.67"/>
    <n v="10869.93"/>
    <n v="434.8"/>
    <n v="43044.939999999995"/>
    <n v="2.0000000004074536E-2"/>
    <n v="9"/>
    <n v="2"/>
  </r>
  <r>
    <x v="3"/>
    <n v="18"/>
    <x v="10"/>
    <n v="31.979144999999999"/>
    <x v="83"/>
    <x v="22"/>
    <n v="1591463.5899999999"/>
    <n v="397865.89749999996"/>
    <n v="127234.11"/>
    <n v="25446.85"/>
    <n v="1017.92"/>
    <n v="100769.34000000001"/>
    <n v="100769.34"/>
    <n v="127234.10999999999"/>
    <x v="0"/>
    <n v="19085.116499999996"/>
    <n v="6361.7055"/>
    <n v="75322.517999999996"/>
    <n v="20153.87"/>
    <n v="1070.8"/>
    <n v="17850.5"/>
    <m/>
    <m/>
    <n v="0"/>
    <s v="2 º DEC/FEV"/>
    <d v="2022-02-18T00:00:00"/>
    <m/>
    <m/>
    <m/>
    <n v="-1.4551915228366852E-11"/>
    <n v="31.979144999999999"/>
    <n v="1"/>
    <n v="100769.34000000001"/>
    <n v="0"/>
    <m/>
    <m/>
    <m/>
    <n v="0"/>
    <n v="0"/>
    <n v="0"/>
    <n v="2022"/>
    <n v="1.3647389999999999"/>
    <n v="0"/>
    <n v="0"/>
    <m/>
    <m/>
    <m/>
    <s v="DEPOSITADO"/>
    <n v="0"/>
    <n v="127234.11"/>
    <n v="25446.82"/>
    <n v="1017.87"/>
    <n v="100769.42000000001"/>
    <n v="-8.0000000016298145E-2"/>
    <n v="8"/>
    <n v="2"/>
  </r>
  <r>
    <x v="3"/>
    <n v="10"/>
    <x v="10"/>
    <n v="31.979144999999999"/>
    <x v="84"/>
    <x v="22"/>
    <n v="4369207.1500000004"/>
    <n v="1092301.7875000001"/>
    <n v="349308.77"/>
    <n v="69861.78"/>
    <n v="2794.49"/>
    <n v="276652.5"/>
    <n v="335280.21000000002"/>
    <n v="407936.48"/>
    <x v="0"/>
    <n v="61190.471999999994"/>
    <n v="20396.824000000001"/>
    <n v="253692.91400000002"/>
    <n v="67056.039999999994"/>
    <n v="2822.53"/>
    <n v="59392.22"/>
    <m/>
    <m/>
    <n v="0"/>
    <s v="1 º DEC/FEV"/>
    <d v="2022-02-10T00:00:00"/>
    <m/>
    <m/>
    <m/>
    <n v="58627.710000000021"/>
    <n v="31.979144999999999"/>
    <n v="1"/>
    <n v="276652.5"/>
    <n v="0"/>
    <m/>
    <m/>
    <m/>
    <n v="0"/>
    <n v="0"/>
    <n v="0"/>
    <n v="2022"/>
    <n v="1.3647389999999999"/>
    <n v="0"/>
    <n v="0"/>
    <m/>
    <m/>
    <m/>
    <s v="DEPOSITADO"/>
    <n v="0"/>
    <n v="349308.77"/>
    <n v="69861.75"/>
    <n v="2794.47"/>
    <n v="276652.55000000005"/>
    <n v="58627.659999999974"/>
    <n v="7"/>
    <n v="2"/>
  </r>
  <r>
    <x v="2"/>
    <n v="31"/>
    <x v="11"/>
    <n v="31.979144999999999"/>
    <x v="85"/>
    <x v="23"/>
    <m/>
    <n v="0"/>
    <n v="0"/>
    <n v="0"/>
    <n v="0"/>
    <n v="0"/>
    <n v="10.655384589681516"/>
    <n v="10.655384589681516"/>
    <x v="1"/>
    <n v="0"/>
    <n v="0"/>
    <n v="0"/>
    <n v="2.13"/>
    <n v="-0.02"/>
    <m/>
    <m/>
    <m/>
    <n v="10.655384589681516"/>
    <n v="0"/>
    <s v=" * "/>
    <m/>
    <m/>
    <m/>
    <n v="0"/>
    <n v="31.979144999999999"/>
    <n v="0"/>
    <n v="0"/>
    <n v="0"/>
    <m/>
    <m/>
    <m/>
    <n v="0"/>
    <n v="0"/>
    <n v="0"/>
    <s v=""/>
    <n v="1.3647389999999999"/>
    <n v="0"/>
    <n v="0"/>
    <m/>
    <m/>
    <m/>
    <n v="0"/>
    <s v=""/>
    <n v="0"/>
    <n v="0"/>
    <n v="0"/>
    <n v="0"/>
    <n v="10.655384589681516"/>
    <s v=""/>
    <n v="1"/>
  </r>
  <r>
    <x v="3"/>
    <n v="28"/>
    <x v="11"/>
    <n v="31.979144999999999"/>
    <x v="86"/>
    <x v="23"/>
    <n v="292988"/>
    <n v="73247"/>
    <n v="23423.759999999998"/>
    <n v="4684.75"/>
    <n v="187.39"/>
    <n v="18551.62"/>
    <n v="18551.62"/>
    <n v="23423.759999999998"/>
    <x v="0"/>
    <n v="3513.5639999999999"/>
    <n v="1171.1879999999999"/>
    <n v="13866.867999999999"/>
    <n v="3710.32"/>
    <n v="197.13"/>
    <n v="3286.27"/>
    <m/>
    <m/>
    <n v="0"/>
    <s v="3 º DEC/JAN"/>
    <d v="2022-01-28T00:00:00"/>
    <s v="104/GABIN "/>
    <n v="535803.02"/>
    <n v="8462001.8699999992"/>
    <n v="0"/>
    <n v="31.979144999999999"/>
    <n v="1"/>
    <n v="18551.62"/>
    <n v="0"/>
    <m/>
    <m/>
    <m/>
    <n v="0"/>
    <n v="0"/>
    <n v="0"/>
    <n v="2022"/>
    <n v="1.3647389999999999"/>
    <n v="0"/>
    <n v="0"/>
    <m/>
    <m/>
    <m/>
    <s v="DEPOSITADO"/>
    <n v="0"/>
    <n v="23423.759999999998"/>
    <n v="4684.75"/>
    <n v="187.39"/>
    <n v="18551.62"/>
    <n v="0"/>
    <n v="5"/>
    <n v="1"/>
  </r>
  <r>
    <x v="3"/>
    <n v="20"/>
    <x v="11"/>
    <n v="31.979144999999999"/>
    <x v="87"/>
    <x v="23"/>
    <n v="2415662.3199999998"/>
    <n v="603915.57999999996"/>
    <n v="193127.04000000001"/>
    <n v="38625.420000000006"/>
    <n v="1545.03"/>
    <n v="152956.59"/>
    <n v="152956.59"/>
    <n v="193127.04000000001"/>
    <x v="0"/>
    <n v="28969.056"/>
    <n v="9656.3520000000008"/>
    <n v="114331.182"/>
    <n v="30591.32"/>
    <n v="1625.36"/>
    <n v="27095.040000000001"/>
    <m/>
    <m/>
    <n v="0"/>
    <s v="2 º DEC/JAN"/>
    <d v="2022-01-20T00:00:00"/>
    <m/>
    <m/>
    <m/>
    <n v="0"/>
    <n v="31.979144999999999"/>
    <n v="1"/>
    <n v="152956.59"/>
    <n v="0"/>
    <m/>
    <m/>
    <m/>
    <n v="0"/>
    <n v="0"/>
    <n v="0"/>
    <n v="2022"/>
    <n v="1.3647389999999999"/>
    <n v="0"/>
    <n v="0"/>
    <m/>
    <m/>
    <m/>
    <s v="DEPOSITADO"/>
    <n v="0"/>
    <n v="193127.04000000001"/>
    <n v="38625.410000000003"/>
    <n v="1545.02"/>
    <n v="152956.61000000002"/>
    <n v="-2.0000000018626451E-2"/>
    <n v="4"/>
    <n v="1"/>
  </r>
  <r>
    <x v="3"/>
    <n v="21"/>
    <x v="11"/>
    <n v="32.8664779"/>
    <x v="88"/>
    <x v="23"/>
    <n v="5753351.5499999998"/>
    <n v="1438337.8875"/>
    <n v="472731"/>
    <n v="94546.2"/>
    <n v="3781.85"/>
    <n v="374402.95"/>
    <n v="364294.86"/>
    <n v="462622.91"/>
    <x v="0"/>
    <n v="69393.436499999996"/>
    <n v="23131.145499999999"/>
    <n v="271770.27799999999"/>
    <n v="72858.97"/>
    <n v="3998.72"/>
    <n v="64531.91"/>
    <d v="2022-01-10T00:00:00"/>
    <m/>
    <n v="0"/>
    <s v="1 º DEC/JAN"/>
    <d v="2022-01-21T00:00:00"/>
    <m/>
    <m/>
    <m/>
    <n v="-10108.090000000026"/>
    <n v="32.8664779"/>
    <n v="1"/>
    <n v="374402.95"/>
    <n v="0"/>
    <m/>
    <m/>
    <m/>
    <n v="0"/>
    <n v="0"/>
    <n v="0"/>
    <n v="2021"/>
    <n v="1.333799"/>
    <n v="0"/>
    <n v="0"/>
    <m/>
    <m/>
    <m/>
    <s v="DEPOSITADO"/>
    <n v="-11"/>
    <n v="472731"/>
    <n v="94546.2"/>
    <n v="3781.85"/>
    <n v="374402.95"/>
    <n v="-10108.090000000026"/>
    <n v="4"/>
    <n v="1"/>
  </r>
  <r>
    <x v="4"/>
    <n v="31"/>
    <x v="0"/>
    <n v="32.8664779"/>
    <x v="89"/>
    <x v="24"/>
    <m/>
    <n v="0"/>
    <n v="0"/>
    <n v="0"/>
    <n v="0"/>
    <n v="0"/>
    <n v="10.061054893257904"/>
    <n v="10.061054893257904"/>
    <x v="1"/>
    <n v="0"/>
    <n v="0"/>
    <n v="0"/>
    <n v="2.0099999999999998"/>
    <n v="-0.02"/>
    <m/>
    <m/>
    <m/>
    <n v="10.061054893257904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10.061054893257904"/>
    <s v=""/>
    <n v="12"/>
  </r>
  <r>
    <x v="5"/>
    <m/>
    <x v="0"/>
    <n v="32.8664779"/>
    <x v="90"/>
    <x v="24"/>
    <n v="1926211.27"/>
    <n v="481552.8175"/>
    <n v="158269.45000000001"/>
    <n v="31653.89"/>
    <n v="1266.1600000000001"/>
    <n v="125349.40000000001"/>
    <m/>
    <n v="0"/>
    <x v="0"/>
    <n v="0"/>
    <n v="0"/>
    <n v="0"/>
    <n v="0"/>
    <n v="0"/>
    <n v="21961.23"/>
    <d v="2021-12-30T00:00:00"/>
    <m/>
    <n v="0"/>
    <s v="3 º DEC/DEZ"/>
    <s v=" * "/>
    <m/>
    <m/>
    <m/>
    <n v="-125349.40000000001"/>
    <n v="32.8664779"/>
    <n v="1"/>
    <n v="125349.40000000001"/>
    <n v="0"/>
    <m/>
    <m/>
    <m/>
    <n v="0"/>
    <n v="0"/>
    <n v="0"/>
    <n v="2021"/>
    <n v="1.333799"/>
    <n v="0"/>
    <n v="0"/>
    <m/>
    <m/>
    <m/>
    <s v="NÃO HOUVE DEPOSITO"/>
    <n v="-393"/>
    <n v="158269.45000000001"/>
    <n v="31653.89"/>
    <n v="1266.1600000000001"/>
    <n v="125349.40000000001"/>
    <n v="-125349.40000000001"/>
    <s v=""/>
    <n v="12"/>
  </r>
  <r>
    <x v="5"/>
    <n v="20"/>
    <x v="0"/>
    <n v="32.8664779"/>
    <x v="91"/>
    <x v="24"/>
    <n v="410776.47"/>
    <n v="102694.11749999999"/>
    <n v="33751.94"/>
    <n v="6750.4000000000005"/>
    <n v="270.02"/>
    <n v="26731.52"/>
    <n v="26731.52"/>
    <n v="33751.94"/>
    <x v="0"/>
    <n v="5062.7910000000002"/>
    <n v="1687.5970000000002"/>
    <n v="19981.131999999998"/>
    <n v="5346.3"/>
    <n v="284.06"/>
    <n v="4683.37"/>
    <m/>
    <m/>
    <n v="0"/>
    <s v="2 º DEC/DEZ"/>
    <d v="2021-12-20T00:00:00"/>
    <s v="043/GABIN"/>
    <n v="544581.61"/>
    <n v="8368442.0999999996"/>
    <n v="0"/>
    <n v="32.8664779"/>
    <n v="1"/>
    <n v="26731.52"/>
    <n v="0"/>
    <m/>
    <m/>
    <m/>
    <n v="0"/>
    <n v="0"/>
    <n v="0"/>
    <n v="2021"/>
    <n v="1.333799"/>
    <n v="0"/>
    <n v="0"/>
    <m/>
    <m/>
    <m/>
    <s v="DEPOSITADO"/>
    <n v="0"/>
    <n v="33751.94"/>
    <n v="6750.39"/>
    <n v="270.02"/>
    <n v="26731.530000000002"/>
    <n v="-1.0000000002037268E-2"/>
    <n v="52"/>
    <n v="12"/>
  </r>
  <r>
    <x v="5"/>
    <n v="10"/>
    <x v="0"/>
    <n v="32.8664779"/>
    <x v="92"/>
    <x v="24"/>
    <n v="6031454.3599999994"/>
    <n v="1507863.5899999999"/>
    <n v="495581.65"/>
    <n v="99116.33"/>
    <n v="3964.65"/>
    <n v="392500.67"/>
    <n v="392500.67"/>
    <n v="495581.65"/>
    <x v="0"/>
    <n v="74337.247499999998"/>
    <n v="24779.082500000004"/>
    <n v="293384.33999999997"/>
    <n v="78500.13"/>
    <n v="4170.82"/>
    <n v="68766.16"/>
    <m/>
    <m/>
    <n v="0"/>
    <s v="1 º DEC/DEZ"/>
    <d v="2021-12-10T00:00:00"/>
    <m/>
    <m/>
    <m/>
    <n v="0"/>
    <n v="32.8664779"/>
    <n v="1"/>
    <n v="392500.67"/>
    <n v="0"/>
    <m/>
    <m/>
    <m/>
    <n v="0"/>
    <n v="0"/>
    <n v="0"/>
    <n v="2021"/>
    <n v="1.333799"/>
    <n v="0"/>
    <n v="0"/>
    <m/>
    <m/>
    <m/>
    <s v="DEPOSITADO"/>
    <n v="0"/>
    <n v="495581.65"/>
    <n v="99116.33"/>
    <n v="3964.65"/>
    <n v="392500.67"/>
    <n v="0"/>
    <n v="50"/>
    <n v="12"/>
  </r>
  <r>
    <x v="4"/>
    <n v="30"/>
    <x v="1"/>
    <n v="32.8664779"/>
    <x v="93"/>
    <x v="25"/>
    <m/>
    <n v="0"/>
    <n v="0"/>
    <n v="0"/>
    <n v="0"/>
    <n v="0"/>
    <n v="9.2634318408199015"/>
    <n v="9.2634318408199015"/>
    <x v="1"/>
    <n v="0"/>
    <n v="0"/>
    <n v="0"/>
    <n v="1.85"/>
    <n v="-0.02"/>
    <m/>
    <m/>
    <m/>
    <n v="9.2634318408199015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9.2634318408199015"/>
    <s v=""/>
    <n v="11"/>
  </r>
  <r>
    <x v="5"/>
    <n v="30"/>
    <x v="1"/>
    <n v="32.8664779"/>
    <x v="93"/>
    <x v="25"/>
    <n v="1167120.8400000001"/>
    <n v="291780.21000000002"/>
    <n v="95897.88"/>
    <n v="19179.580000000002"/>
    <n v="767.18"/>
    <n v="75951.12000000001"/>
    <n v="75951.12"/>
    <n v="95897.87999999999"/>
    <x v="0"/>
    <n v="14384.681999999999"/>
    <n v="4794.8939999999993"/>
    <n v="56771.543999999994"/>
    <n v="15190.22"/>
    <n v="807.08"/>
    <n v="13306.64"/>
    <m/>
    <m/>
    <n v="0"/>
    <s v="3 º DEC/NOV"/>
    <d v="2021-11-30T00:00:00"/>
    <s v="591/GABIN"/>
    <n v="532674.49"/>
    <n v="8185468.5199999996"/>
    <n v="-1.4551915228366852E-11"/>
    <n v="32.8664779"/>
    <n v="1"/>
    <n v="75951.12000000001"/>
    <n v="0"/>
    <m/>
    <m/>
    <m/>
    <n v="0"/>
    <n v="0"/>
    <n v="0"/>
    <n v="2021"/>
    <n v="1.333799"/>
    <n v="0"/>
    <n v="0"/>
    <m/>
    <m/>
    <m/>
    <s v="DEPOSITADO"/>
    <n v="0"/>
    <n v="95897.88"/>
    <n v="19179.580000000002"/>
    <n v="767.18"/>
    <n v="75951.12000000001"/>
    <n v="0"/>
    <n v="49"/>
    <n v="11"/>
  </r>
  <r>
    <x v="5"/>
    <n v="19"/>
    <x v="1"/>
    <n v="32.8664779"/>
    <x v="94"/>
    <x v="25"/>
    <n v="2114794.4300000002"/>
    <n v="528698.60750000004"/>
    <n v="173764.61"/>
    <n v="34752.9"/>
    <n v="1390.12"/>
    <n v="137621.59"/>
    <n v="137621.59"/>
    <n v="173764.61"/>
    <x v="0"/>
    <n v="26064.691499999997"/>
    <n v="8688.2304999999997"/>
    <n v="102868.66799999999"/>
    <n v="27524.32"/>
    <n v="1462.4"/>
    <n v="24111.31"/>
    <m/>
    <m/>
    <n v="0"/>
    <s v="2 º DEC/NOV"/>
    <d v="2021-11-19T00:00:00"/>
    <m/>
    <m/>
    <m/>
    <n v="0"/>
    <n v="32.8664779"/>
    <n v="1"/>
    <n v="137621.59"/>
    <n v="0"/>
    <m/>
    <m/>
    <m/>
    <n v="0"/>
    <n v="0"/>
    <n v="0"/>
    <n v="2021"/>
    <n v="1.333799"/>
    <n v="0"/>
    <n v="0"/>
    <m/>
    <m/>
    <m/>
    <s v="DEPOSITADO"/>
    <n v="0"/>
    <n v="173764.61"/>
    <n v="34752.92"/>
    <n v="1390.12"/>
    <n v="137621.57"/>
    <n v="1.9999999989522621E-2"/>
    <n v="47"/>
    <n v="11"/>
  </r>
  <r>
    <x v="5"/>
    <n v="10"/>
    <x v="1"/>
    <n v="32.8664779"/>
    <x v="95"/>
    <x v="25"/>
    <n v="4903553.25"/>
    <n v="1225888.3125"/>
    <n v="402906.31"/>
    <n v="80581.31"/>
    <n v="3223.25"/>
    <n v="319101.75"/>
    <n v="319101.75"/>
    <n v="402906.31"/>
    <x v="0"/>
    <n v="60435.946499999998"/>
    <n v="20145.315500000001"/>
    <n v="238520.48800000001"/>
    <n v="63820.35"/>
    <n v="3390.86"/>
    <n v="55906.67"/>
    <m/>
    <m/>
    <n v="0"/>
    <s v="1 º DEC/NOV"/>
    <d v="2021-11-10T00:00:00"/>
    <m/>
    <m/>
    <m/>
    <n v="0"/>
    <n v="32.8664779"/>
    <n v="1"/>
    <n v="319101.75"/>
    <n v="0"/>
    <m/>
    <m/>
    <m/>
    <n v="0"/>
    <n v="0"/>
    <n v="0"/>
    <n v="2021"/>
    <n v="1.333799"/>
    <n v="0"/>
    <n v="0"/>
    <m/>
    <m/>
    <m/>
    <s v="DEPOSITADO"/>
    <n v="0"/>
    <n v="402906.31"/>
    <n v="80581.259999999995"/>
    <n v="3223.25"/>
    <n v="319101.8"/>
    <n v="-4.9999999988358468E-2"/>
    <n v="46"/>
    <n v="11"/>
  </r>
  <r>
    <x v="4"/>
    <n v="31"/>
    <x v="2"/>
    <n v="32.8664779"/>
    <x v="96"/>
    <x v="26"/>
    <m/>
    <n v="0"/>
    <n v="0"/>
    <n v="0"/>
    <n v="0"/>
    <n v="0"/>
    <n v="8.2351974649033099"/>
    <n v="8.2351974649033099"/>
    <x v="1"/>
    <n v="0"/>
    <n v="0"/>
    <n v="0"/>
    <n v="1.65"/>
    <n v="-0.02"/>
    <m/>
    <m/>
    <m/>
    <n v="8.2351974649033099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8.2351974649033099"/>
    <s v=""/>
    <n v="10"/>
  </r>
  <r>
    <x v="5"/>
    <n v="29"/>
    <x v="2"/>
    <n v="32.8664779"/>
    <x v="97"/>
    <x v="26"/>
    <n v="1246810.01"/>
    <n v="311702.5025"/>
    <n v="102445.63"/>
    <n v="20489.150000000001"/>
    <n v="819.57999999999993"/>
    <n v="81136.900000000009"/>
    <n v="81136.899999999994"/>
    <n v="102445.63"/>
    <x v="0"/>
    <n v="15366.844499999999"/>
    <n v="5122.281500000001"/>
    <n v="60647.77399999999"/>
    <n v="16227.38"/>
    <n v="862.18"/>
    <n v="14215.2"/>
    <d v="2021-10-29T00:00:00"/>
    <m/>
    <n v="0"/>
    <s v="3 º DEC/OUT"/>
    <d v="2021-10-29T00:00:00"/>
    <s v="531/GABIN"/>
    <n v="556036.14"/>
    <n v="8544460.7799999993"/>
    <n v="-1.4551915228366852E-11"/>
    <n v="32.8664779"/>
    <n v="1"/>
    <n v="81136.900000000009"/>
    <n v="0"/>
    <m/>
    <m/>
    <m/>
    <n v="0"/>
    <n v="0"/>
    <n v="0"/>
    <n v="2021"/>
    <n v="1.333799"/>
    <n v="0"/>
    <n v="0"/>
    <m/>
    <m/>
    <m/>
    <s v="DEPOSITADO"/>
    <n v="0"/>
    <n v="102445.63"/>
    <n v="20489.13"/>
    <n v="819.57"/>
    <n v="81136.929999999993"/>
    <n v="-2.9999999998835847E-2"/>
    <n v="44"/>
    <n v="10"/>
  </r>
  <r>
    <x v="5"/>
    <n v="20"/>
    <x v="2"/>
    <n v="32.8664779"/>
    <x v="98"/>
    <x v="26"/>
    <n v="2791453.71"/>
    <n v="697863.42749999999"/>
    <n v="229363.13"/>
    <n v="45872.63"/>
    <n v="1834.91"/>
    <n v="181655.59"/>
    <n v="125861.63"/>
    <n v="173569.17"/>
    <x v="0"/>
    <n v="26035.375500000002"/>
    <n v="8678.4585000000006"/>
    <n v="91147.796000000002"/>
    <n v="25172.33"/>
    <n v="2041.91"/>
    <n v="22050.97"/>
    <d v="2021-10-20T00:00:00"/>
    <m/>
    <n v="0"/>
    <s v="2 º DEC/OUT"/>
    <d v="2021-10-20T00:00:00"/>
    <m/>
    <m/>
    <m/>
    <n v="-55793.959999999992"/>
    <n v="32.8664779"/>
    <n v="1"/>
    <n v="181655.59"/>
    <n v="0"/>
    <m/>
    <m/>
    <m/>
    <n v="0"/>
    <n v="0"/>
    <n v="0"/>
    <n v="2021"/>
    <n v="1.333799"/>
    <n v="0"/>
    <n v="0"/>
    <m/>
    <m/>
    <m/>
    <s v="DEPOSITADO"/>
    <n v="0"/>
    <n v="229363.13"/>
    <n v="45872.63"/>
    <n v="1834.91"/>
    <n v="181655.59"/>
    <n v="-55793.959999999992"/>
    <n v="43"/>
    <n v="10"/>
  </r>
  <r>
    <x v="5"/>
    <n v="8"/>
    <x v="2"/>
    <n v="32.8664779"/>
    <x v="99"/>
    <x v="26"/>
    <n v="5363568.7299999995"/>
    <n v="1340892.1824999999"/>
    <n v="440704.03"/>
    <n v="88140.77"/>
    <n v="3525.62"/>
    <n v="349037.64"/>
    <n v="349037.64"/>
    <n v="440704.03"/>
    <x v="0"/>
    <n v="66105.604500000001"/>
    <n v="22035.201500000003"/>
    <n v="260896.834"/>
    <n v="69807.53"/>
    <n v="3708.97"/>
    <n v="61151.43"/>
    <d v="2021-10-08T00:00:00"/>
    <m/>
    <n v="0"/>
    <s v="1 º DEC/OUT"/>
    <d v="2021-10-08T00:00:00"/>
    <m/>
    <m/>
    <m/>
    <n v="0"/>
    <n v="32.8664779"/>
    <n v="1"/>
    <n v="349037.64"/>
    <n v="0"/>
    <m/>
    <m/>
    <m/>
    <n v="0"/>
    <n v="0"/>
    <n v="0"/>
    <n v="2021"/>
    <n v="1.333799"/>
    <n v="0"/>
    <n v="0"/>
    <m/>
    <m/>
    <m/>
    <s v="DEPOSITADO"/>
    <n v="0"/>
    <n v="440704.03"/>
    <n v="88140.81"/>
    <n v="3525.63"/>
    <n v="349037.59"/>
    <n v="4.9999999988358468E-2"/>
    <n v="41"/>
    <n v="10"/>
  </r>
  <r>
    <x v="4"/>
    <n v="30"/>
    <x v="3"/>
    <n v="32.8664779"/>
    <x v="100"/>
    <x v="27"/>
    <m/>
    <n v="0"/>
    <n v="0"/>
    <n v="0"/>
    <n v="0"/>
    <n v="0"/>
    <n v="6.8989604591637832"/>
    <n v="6.8989604591637832"/>
    <x v="1"/>
    <n v="0"/>
    <n v="0"/>
    <n v="0"/>
    <n v="1.38"/>
    <n v="-0.01"/>
    <m/>
    <m/>
    <m/>
    <n v="6.8989604591637832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6.8989604591637832"/>
    <s v=""/>
    <n v="9"/>
  </r>
  <r>
    <x v="5"/>
    <n v="30"/>
    <x v="3"/>
    <n v="32.8664779"/>
    <x v="100"/>
    <x v="27"/>
    <n v="1456466.68"/>
    <n v="364116.67"/>
    <n v="119672.32000000001"/>
    <n v="23934.41"/>
    <n v="957.33"/>
    <n v="94780.58"/>
    <n v="94780.58"/>
    <n v="119672.32000000001"/>
    <x v="0"/>
    <n v="17950.848000000002"/>
    <n v="5983.6160000000009"/>
    <n v="70846.116000000009"/>
    <n v="18956.12"/>
    <n v="1007.16"/>
    <n v="16605.55"/>
    <m/>
    <m/>
    <n v="0"/>
    <s v="3 º DEC/SET"/>
    <d v="2021-09-30T00:00:00"/>
    <s v="463/GABIN"/>
    <n v="540199.75"/>
    <n v="8301107.2699999996"/>
    <n v="0"/>
    <n v="32.8664779"/>
    <n v="1"/>
    <n v="94780.58"/>
    <n v="0"/>
    <m/>
    <m/>
    <m/>
    <n v="0"/>
    <n v="0"/>
    <n v="0"/>
    <n v="2021"/>
    <n v="1.333799"/>
    <n v="0"/>
    <n v="0"/>
    <m/>
    <m/>
    <m/>
    <s v="DEPOSITADO"/>
    <n v="0"/>
    <n v="119672.32000000001"/>
    <n v="23934.46"/>
    <n v="957.38"/>
    <n v="94780.48000000001"/>
    <n v="9.9999999991268851E-2"/>
    <n v="40"/>
    <n v="9"/>
  </r>
  <r>
    <x v="5"/>
    <n v="20"/>
    <x v="3"/>
    <n v="32.8664779"/>
    <x v="101"/>
    <x v="27"/>
    <n v="1870579.27"/>
    <n v="467644.8175"/>
    <n v="153698.38"/>
    <n v="30739.69"/>
    <n v="1229.5899999999999"/>
    <n v="121729.1"/>
    <n v="121729.1"/>
    <n v="153698.38"/>
    <x v="0"/>
    <n v="23054.757000000001"/>
    <n v="7684.9190000000008"/>
    <n v="90989.424000000014"/>
    <n v="24345.82"/>
    <n v="1293.53"/>
    <n v="21326.95"/>
    <m/>
    <m/>
    <n v="0"/>
    <s v="2 º DEC/SET"/>
    <d v="2021-09-20T00:00:00"/>
    <m/>
    <m/>
    <m/>
    <n v="0"/>
    <n v="32.8664779"/>
    <n v="1"/>
    <n v="121729.1"/>
    <n v="0"/>
    <m/>
    <m/>
    <m/>
    <n v="0"/>
    <n v="0"/>
    <n v="0"/>
    <n v="2021"/>
    <n v="1.333799"/>
    <n v="0"/>
    <n v="0"/>
    <m/>
    <m/>
    <m/>
    <s v="DEPOSITADO"/>
    <n v="0"/>
    <n v="153698.38"/>
    <n v="30739.68"/>
    <n v="1229.5899999999999"/>
    <n v="121729.11000000002"/>
    <n v="-1.0000000009313226E-2"/>
    <n v="39"/>
    <n v="9"/>
  </r>
  <r>
    <x v="5"/>
    <n v="10"/>
    <x v="3"/>
    <n v="32.8664779"/>
    <x v="102"/>
    <x v="27"/>
    <n v="4974061.32"/>
    <n v="1243515.33"/>
    <n v="408699.69"/>
    <n v="81739.91"/>
    <n v="3269.58"/>
    <n v="323690.2"/>
    <n v="323690.2"/>
    <n v="408699.69000000006"/>
    <x v="0"/>
    <n v="61304.953500000003"/>
    <n v="20434.984500000006"/>
    <n v="241950.26199999999"/>
    <n v="64738.04"/>
    <n v="3439.62"/>
    <n v="56710.55"/>
    <m/>
    <m/>
    <n v="0"/>
    <s v="1 º DEC/SET"/>
    <d v="2021-09-10T00:00:00"/>
    <m/>
    <m/>
    <m/>
    <n v="0"/>
    <n v="32.8664779"/>
    <n v="1"/>
    <n v="323690.2"/>
    <n v="0"/>
    <m/>
    <m/>
    <m/>
    <n v="0"/>
    <n v="0"/>
    <n v="0"/>
    <n v="2021"/>
    <n v="1.333799"/>
    <n v="0"/>
    <n v="0"/>
    <m/>
    <m/>
    <m/>
    <s v="DEPOSITADO"/>
    <n v="0"/>
    <n v="408699.69"/>
    <n v="81739.94"/>
    <n v="3269.6"/>
    <n v="323690.15000000002"/>
    <n v="4.9999999988358468E-2"/>
    <n v="37"/>
    <n v="9"/>
  </r>
  <r>
    <x v="4"/>
    <n v="31"/>
    <x v="4"/>
    <n v="32.8664779"/>
    <x v="103"/>
    <x v="28"/>
    <m/>
    <n v="0"/>
    <n v="0"/>
    <n v="0"/>
    <n v="0"/>
    <n v="0"/>
    <n v="5.6731518971567363"/>
    <n v="5.6731518971567363"/>
    <x v="1"/>
    <n v="0"/>
    <n v="0"/>
    <n v="0"/>
    <n v="1.1299999999999999"/>
    <n v="-0.01"/>
    <m/>
    <m/>
    <m/>
    <n v="5.6731518971567363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5.6731518971567363"/>
    <s v=""/>
    <n v="8"/>
  </r>
  <r>
    <x v="5"/>
    <n v="30"/>
    <x v="4"/>
    <n v="32.8664779"/>
    <x v="104"/>
    <x v="28"/>
    <n v="1498826.4700000002"/>
    <n v="374706.61750000005"/>
    <n v="123152.87"/>
    <n v="24630.54"/>
    <n v="985.2"/>
    <n v="97537.12999999999"/>
    <n v="97537.13"/>
    <n v="123152.87"/>
    <x v="0"/>
    <n v="18472.930499999999"/>
    <n v="6157.6435000000001"/>
    <n v="72906.555999999997"/>
    <n v="19507.43"/>
    <n v="1036.45"/>
    <n v="17088.509999999998"/>
    <m/>
    <m/>
    <n v="0"/>
    <s v="3 º DEC/AGO"/>
    <d v="2021-08-30T00:00:00"/>
    <s v="414/GABIN "/>
    <n v="454010.46"/>
    <n v="6976659.0700000003"/>
    <n v="1.4551915228366852E-11"/>
    <n v="32.8664779"/>
    <n v="1"/>
    <n v="97537.12999999999"/>
    <n v="0"/>
    <m/>
    <m/>
    <m/>
    <n v="0"/>
    <n v="0"/>
    <n v="0"/>
    <n v="2021"/>
    <n v="1.333799"/>
    <n v="0"/>
    <n v="0"/>
    <m/>
    <m/>
    <m/>
    <s v="DEPOSITADO"/>
    <n v="0"/>
    <n v="123152.87"/>
    <n v="24630.57"/>
    <n v="985.22"/>
    <n v="97537.079999999987"/>
    <n v="5.0000000017462298E-2"/>
    <n v="36"/>
    <n v="8"/>
  </r>
  <r>
    <x v="5"/>
    <n v="20"/>
    <x v="4"/>
    <n v="32.8664779"/>
    <x v="105"/>
    <x v="28"/>
    <n v="1371987.32"/>
    <n v="342996.83"/>
    <n v="112730.98"/>
    <n v="22546.170000000002"/>
    <n v="901.83"/>
    <n v="89282.98"/>
    <n v="89282.98"/>
    <n v="112730.98"/>
    <x v="0"/>
    <n v="16909.646999999997"/>
    <n v="5636.549"/>
    <n v="66736.784"/>
    <n v="17856.599999999999"/>
    <n v="948.74"/>
    <n v="15642.38"/>
    <m/>
    <m/>
    <n v="0"/>
    <s v="2 º DEC/AGO"/>
    <d v="2021-08-20T00:00:00"/>
    <m/>
    <m/>
    <m/>
    <n v="0"/>
    <n v="32.8664779"/>
    <n v="1"/>
    <n v="89282.98"/>
    <n v="0"/>
    <m/>
    <m/>
    <m/>
    <n v="0"/>
    <n v="0"/>
    <n v="0"/>
    <n v="2021"/>
    <n v="1.333799"/>
    <n v="0"/>
    <n v="0"/>
    <m/>
    <m/>
    <m/>
    <s v="DEPOSITADO"/>
    <n v="0"/>
    <n v="112730.98"/>
    <n v="22546.2"/>
    <n v="901.85"/>
    <n v="89282.93"/>
    <n v="5.0000000002910383E-2"/>
    <n v="34"/>
    <n v="8"/>
  </r>
  <r>
    <x v="5"/>
    <n v="10"/>
    <x v="4"/>
    <n v="32.8664779"/>
    <x v="106"/>
    <x v="28"/>
    <n v="4105845.28"/>
    <n v="1026461.32"/>
    <n v="337361.68"/>
    <n v="67472.33"/>
    <n v="2698.89"/>
    <n v="267190.45999999996"/>
    <n v="267190.46000000002"/>
    <n v="337361.68000000005"/>
    <x v="0"/>
    <n v="50604.252000000008"/>
    <n v="16868.084000000003"/>
    <n v="199718.12400000001"/>
    <n v="53438.09"/>
    <n v="2839.24"/>
    <n v="46811.8"/>
    <m/>
    <m/>
    <n v="0"/>
    <s v="1 º DEC/AGO"/>
    <d v="2021-08-10T00:00:00"/>
    <m/>
    <m/>
    <m/>
    <n v="5.8207660913467407E-11"/>
    <n v="32.8664779"/>
    <n v="1"/>
    <n v="267190.45999999996"/>
    <n v="0"/>
    <m/>
    <m/>
    <m/>
    <n v="0"/>
    <n v="0"/>
    <n v="0"/>
    <n v="2021"/>
    <n v="1.333799"/>
    <n v="0"/>
    <n v="0"/>
    <m/>
    <m/>
    <m/>
    <s v="DEPOSITADO"/>
    <n v="0"/>
    <n v="337361.68"/>
    <n v="67472.34"/>
    <n v="2698.89"/>
    <n v="267190.44999999995"/>
    <n v="1.0000000067520887E-2"/>
    <n v="33"/>
    <n v="8"/>
  </r>
  <r>
    <x v="4"/>
    <n v="31"/>
    <x v="5"/>
    <n v="32.8664779"/>
    <x v="107"/>
    <x v="29"/>
    <m/>
    <n v="0"/>
    <n v="0"/>
    <n v="0"/>
    <n v="0"/>
    <n v="0"/>
    <n v="4.7617248906084875"/>
    <n v="4.7617248906084875"/>
    <x v="1"/>
    <n v="0"/>
    <n v="0"/>
    <n v="0"/>
    <n v="0.95"/>
    <n v="-0.01"/>
    <m/>
    <m/>
    <m/>
    <n v="4.7617248906084875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4.7617248906084875"/>
    <s v=""/>
    <n v="7"/>
  </r>
  <r>
    <x v="5"/>
    <n v="30"/>
    <x v="5"/>
    <n v="32.8664779"/>
    <x v="108"/>
    <x v="29"/>
    <n v="1124393.8500000001"/>
    <n v="281098.46250000002"/>
    <n v="92387.16"/>
    <n v="18477.45"/>
    <n v="739.11"/>
    <n v="73170.600000000006"/>
    <n v="73170.600000000006"/>
    <n v="92387.16"/>
    <x v="0"/>
    <n v="13858.074000000001"/>
    <n v="4619.3580000000002"/>
    <n v="54693.168000000005"/>
    <n v="14634.12"/>
    <n v="777.53"/>
    <n v="12819.5"/>
    <m/>
    <m/>
    <n v="0"/>
    <s v="3 º DEC/JUL"/>
    <d v="2021-07-30T00:00:00"/>
    <s v="346/GABIN "/>
    <n v="539900.43999999994"/>
    <n v="8296507.8099999996"/>
    <n v="0"/>
    <n v="32.8664779"/>
    <n v="1"/>
    <n v="73170.600000000006"/>
    <n v="0"/>
    <m/>
    <m/>
    <m/>
    <n v="0"/>
    <n v="0"/>
    <n v="0"/>
    <n v="2021"/>
    <n v="1.333799"/>
    <n v="0"/>
    <n v="0"/>
    <m/>
    <m/>
    <m/>
    <s v="DEPOSITADO"/>
    <n v="0"/>
    <n v="92387.16"/>
    <n v="18477.43"/>
    <n v="739.1"/>
    <n v="73170.63"/>
    <n v="-2.9999999998835847E-2"/>
    <n v="31"/>
    <n v="7"/>
  </r>
  <r>
    <x v="5"/>
    <n v="20"/>
    <x v="5"/>
    <n v="32.8664779"/>
    <x v="109"/>
    <x v="29"/>
    <n v="1576092.88"/>
    <n v="394023.22"/>
    <n v="129501.55"/>
    <n v="25900.300000000003"/>
    <n v="1036.01"/>
    <n v="102565.24"/>
    <n v="102565.24"/>
    <n v="129501.55"/>
    <x v="0"/>
    <n v="19425.232499999998"/>
    <n v="6475.0775000000003"/>
    <n v="76664.930000000008"/>
    <n v="20513.05"/>
    <n v="1089.8900000000001"/>
    <n v="17969.439999999999"/>
    <m/>
    <m/>
    <n v="0"/>
    <s v="2 º DEC/JUL"/>
    <d v="2021-07-20T00:00:00"/>
    <m/>
    <m/>
    <m/>
    <n v="0"/>
    <n v="32.8664779"/>
    <n v="1"/>
    <n v="102565.24"/>
    <n v="0"/>
    <m/>
    <m/>
    <m/>
    <n v="0"/>
    <n v="0"/>
    <n v="0"/>
    <n v="2021"/>
    <n v="1.333799"/>
    <n v="0"/>
    <n v="0"/>
    <m/>
    <m/>
    <m/>
    <s v="DEPOSITADO"/>
    <n v="0"/>
    <n v="129501.55"/>
    <n v="25900.31"/>
    <n v="1036.01"/>
    <n v="102565.23000000001"/>
    <n v="9.9999999947613105E-3"/>
    <n v="30"/>
    <n v="7"/>
  </r>
  <r>
    <x v="5"/>
    <n v="9"/>
    <x v="5"/>
    <n v="32.8664779"/>
    <x v="110"/>
    <x v="29"/>
    <n v="5596021.0800000001"/>
    <n v="1399005.27"/>
    <n v="459803.76"/>
    <n v="91960.79"/>
    <n v="3678.43"/>
    <n v="364164.54000000004"/>
    <n v="364164.54"/>
    <n v="459803.75999999995"/>
    <x v="0"/>
    <n v="68970.563999999984"/>
    <n v="22990.187999999998"/>
    <n v="272203.788"/>
    <n v="72832.91"/>
    <n v="3869.71"/>
    <n v="63801.67"/>
    <m/>
    <m/>
    <n v="0"/>
    <s v="1 º DEC/JUL"/>
    <d v="2021-07-09T00:00:00"/>
    <m/>
    <m/>
    <m/>
    <n v="-5.8207660913467407E-11"/>
    <n v="32.8664779"/>
    <n v="1"/>
    <n v="364164.54000000004"/>
    <n v="0"/>
    <m/>
    <m/>
    <m/>
    <n v="0"/>
    <n v="0"/>
    <n v="0"/>
    <n v="2021"/>
    <n v="1.333799"/>
    <n v="0"/>
    <n v="0"/>
    <m/>
    <m/>
    <m/>
    <s v="DEPOSITADO"/>
    <n v="0"/>
    <n v="459803.76"/>
    <n v="91960.75"/>
    <n v="3678.43"/>
    <n v="364164.58"/>
    <n v="-4.0000000037252903E-2"/>
    <n v="28"/>
    <n v="7"/>
  </r>
  <r>
    <x v="4"/>
    <n v="30"/>
    <x v="6"/>
    <n v="32.8664779"/>
    <x v="111"/>
    <x v="30"/>
    <m/>
    <n v="0"/>
    <n v="0"/>
    <n v="0"/>
    <n v="0"/>
    <n v="0"/>
    <n v="3.7655753670844394"/>
    <n v="3.7655753670844394"/>
    <x v="1"/>
    <n v="0"/>
    <n v="0"/>
    <n v="0"/>
    <n v="0.75"/>
    <n v="-0.01"/>
    <m/>
    <m/>
    <m/>
    <n v="3.7655753670844394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3.7655753670844394"/>
    <s v=""/>
    <n v="6"/>
  </r>
  <r>
    <x v="5"/>
    <n v="30"/>
    <x v="6"/>
    <n v="32.8664779"/>
    <x v="111"/>
    <x v="30"/>
    <n v="1101758.83"/>
    <n v="275439.70750000002"/>
    <n v="90527.33"/>
    <n v="18105.47"/>
    <n v="724.22"/>
    <n v="71697.64"/>
    <n v="71697.64"/>
    <n v="90527.33"/>
    <x v="0"/>
    <n v="13579.0995"/>
    <n v="4526.3665000000001"/>
    <n v="53592.173999999999"/>
    <n v="14339.53"/>
    <n v="761.88"/>
    <n v="12561.44"/>
    <m/>
    <m/>
    <n v="0"/>
    <s v="3 º DEC/JUN"/>
    <d v="2021-06-30T00:00:00"/>
    <s v="291/GABIN"/>
    <n v="467446.08"/>
    <n v="7183120.7800000003"/>
    <n v="0"/>
    <n v="32.8664779"/>
    <n v="1"/>
    <n v="71697.64"/>
    <n v="0"/>
    <m/>
    <m/>
    <m/>
    <n v="0"/>
    <n v="0"/>
    <n v="0"/>
    <n v="2021"/>
    <n v="1.333799"/>
    <n v="0"/>
    <n v="0"/>
    <m/>
    <m/>
    <m/>
    <s v="DEPOSITADO"/>
    <n v="0"/>
    <n v="90527.33"/>
    <n v="18105.47"/>
    <n v="724.22"/>
    <n v="71697.64"/>
    <n v="0"/>
    <n v="27"/>
    <n v="6"/>
  </r>
  <r>
    <x v="5"/>
    <n v="18"/>
    <x v="6"/>
    <n v="32.8664779"/>
    <x v="112"/>
    <x v="30"/>
    <n v="1749439.76"/>
    <n v="437359.94"/>
    <n v="143744.81"/>
    <n v="28748.91"/>
    <n v="1149.93"/>
    <n v="113845.97"/>
    <n v="113845.97"/>
    <n v="143744.81"/>
    <x v="0"/>
    <n v="21561.7215"/>
    <n v="7187.2404999999999"/>
    <n v="85097.008000000002"/>
    <n v="22769.19"/>
    <n v="1209.76"/>
    <n v="19945.810000000001"/>
    <m/>
    <m/>
    <n v="0"/>
    <s v="2 º DEC/JUN"/>
    <d v="2021-06-18T00:00:00"/>
    <m/>
    <m/>
    <m/>
    <n v="0"/>
    <n v="32.8664779"/>
    <n v="1"/>
    <n v="113845.97"/>
    <n v="0"/>
    <m/>
    <m/>
    <m/>
    <n v="0"/>
    <n v="0"/>
    <n v="0"/>
    <n v="2021"/>
    <n v="1.333799"/>
    <n v="0"/>
    <n v="0"/>
    <m/>
    <m/>
    <m/>
    <s v="DEPOSITADO"/>
    <n v="0"/>
    <n v="143744.81"/>
    <n v="28748.959999999999"/>
    <n v="1149.96"/>
    <n v="113845.89"/>
    <n v="8.000000000174623E-2"/>
    <n v="25"/>
    <n v="6"/>
  </r>
  <r>
    <x v="5"/>
    <n v="10"/>
    <x v="6"/>
    <n v="32.8664779"/>
    <x v="113"/>
    <x v="30"/>
    <n v="4331922.1900000004"/>
    <n v="1082980.5475000001"/>
    <n v="355937.56"/>
    <n v="71187.509999999995"/>
    <n v="2847.5"/>
    <n v="281902.55"/>
    <n v="281902.55"/>
    <n v="355937.56"/>
    <x v="0"/>
    <n v="53390.633999999998"/>
    <n v="17796.878000000001"/>
    <n v="210715.038"/>
    <n v="56380.51"/>
    <n v="2995.57"/>
    <n v="49389.36"/>
    <m/>
    <m/>
    <n v="0"/>
    <s v="1 º DEC/JUN"/>
    <d v="2021-06-10T00:00:00"/>
    <m/>
    <m/>
    <m/>
    <n v="0"/>
    <n v="32.8664779"/>
    <n v="1"/>
    <n v="281902.55"/>
    <n v="0"/>
    <m/>
    <m/>
    <m/>
    <n v="0"/>
    <n v="0"/>
    <n v="0"/>
    <n v="2021"/>
    <n v="1.333799"/>
    <n v="0"/>
    <n v="0"/>
    <m/>
    <m/>
    <m/>
    <s v="DEPOSITADO"/>
    <n v="0"/>
    <n v="355937.56"/>
    <n v="71187.509999999995"/>
    <n v="2847.5"/>
    <n v="281902.55"/>
    <n v="0"/>
    <n v="24"/>
    <n v="6"/>
  </r>
  <r>
    <x v="4"/>
    <n v="31"/>
    <x v="7"/>
    <n v="32.8664779"/>
    <x v="114"/>
    <x v="31"/>
    <m/>
    <n v="0"/>
    <n v="0"/>
    <n v="0"/>
    <n v="0"/>
    <n v="0"/>
    <n v="3.2185172257877648"/>
    <n v="3.2185172257877648"/>
    <x v="1"/>
    <n v="0"/>
    <n v="0"/>
    <n v="0"/>
    <n v="0.64"/>
    <n v="-0.01"/>
    <m/>
    <m/>
    <m/>
    <n v="3.2185172257877648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3.2185172257877648"/>
    <s v=""/>
    <n v="5"/>
  </r>
  <r>
    <x v="5"/>
    <n v="7"/>
    <x v="6"/>
    <n v="32.8664779"/>
    <x v="115"/>
    <x v="31"/>
    <n v="1558734.56"/>
    <n v="389683.64"/>
    <n v="128075.29"/>
    <n v="25615.030000000002"/>
    <n v="1024.5899999999999"/>
    <n v="101435.67"/>
    <n v="101435.67"/>
    <n v="128075.29"/>
    <x v="0"/>
    <n v="19211.2935"/>
    <n v="6403.7645000000002"/>
    <n v="75820.611999999994"/>
    <n v="20287.13"/>
    <n v="1077.8800000000001"/>
    <n v="17771.53"/>
    <d v="2021-05-28T00:00:00"/>
    <m/>
    <n v="0"/>
    <s v="3 º DEC/MAI"/>
    <d v="2021-06-07T00:00:00"/>
    <s v="244/GABIN"/>
    <n v="509580.06"/>
    <n v="7830582.5099999998"/>
    <n v="0"/>
    <n v="32.8664779"/>
    <n v="1"/>
    <n v="101435.67"/>
    <n v="0"/>
    <m/>
    <m/>
    <m/>
    <n v="0"/>
    <n v="0"/>
    <n v="0"/>
    <n v="2021"/>
    <n v="1.333799"/>
    <n v="0"/>
    <n v="0"/>
    <m/>
    <m/>
    <m/>
    <s v="DEPOSITADO"/>
    <n v="-10"/>
    <n v="128075.29"/>
    <n v="25615.06"/>
    <n v="1024.5999999999999"/>
    <n v="101435.62999999999"/>
    <n v="4.0000000008149073E-2"/>
    <n v="24"/>
    <n v="5"/>
  </r>
  <r>
    <x v="5"/>
    <n v="20"/>
    <x v="7"/>
    <n v="32.8664779"/>
    <x v="116"/>
    <x v="31"/>
    <n v="988834.23"/>
    <n v="247208.5575"/>
    <n v="81248.75"/>
    <n v="16249.75"/>
    <n v="650"/>
    <n v="64349"/>
    <n v="64349"/>
    <n v="81248.75"/>
    <x v="0"/>
    <n v="12187.3125"/>
    <n v="4062.4375"/>
    <n v="48099.25"/>
    <n v="12869.8"/>
    <n v="683.79"/>
    <n v="11397.18"/>
    <d v="2021-05-20T00:00:00"/>
    <m/>
    <n v="0"/>
    <s v="2 º DEC/MAI"/>
    <d v="2021-05-20T00:00:00"/>
    <m/>
    <m/>
    <m/>
    <n v="0"/>
    <n v="32.8664779"/>
    <n v="1"/>
    <n v="64349"/>
    <n v="0"/>
    <m/>
    <m/>
    <m/>
    <n v="0"/>
    <n v="0"/>
    <n v="0"/>
    <n v="2021"/>
    <n v="1.333799"/>
    <n v="0"/>
    <n v="0"/>
    <m/>
    <m/>
    <m/>
    <s v="DEPOSITADO"/>
    <n v="0"/>
    <n v="81248.75"/>
    <n v="16249.75"/>
    <n v="649.99"/>
    <n v="64349.01"/>
    <n v="-1.0000000002037268E-2"/>
    <n v="21"/>
    <n v="5"/>
  </r>
  <r>
    <x v="5"/>
    <n v="10"/>
    <x v="7"/>
    <n v="32.8664779"/>
    <x v="117"/>
    <x v="31"/>
    <n v="5283013.72"/>
    <n v="1320753.43"/>
    <n v="434085.13"/>
    <n v="86817.04"/>
    <n v="3472.68"/>
    <n v="343795.41000000003"/>
    <n v="343795.41"/>
    <n v="434085.12999999995"/>
    <x v="0"/>
    <n v="65112.769499999988"/>
    <n v="21704.2565"/>
    <n v="256978.38399999999"/>
    <n v="68759.08"/>
    <n v="3653.26"/>
    <n v="60891.33"/>
    <d v="2021-05-10T00:00:00"/>
    <m/>
    <n v="0"/>
    <s v="1 º DEC/MAI"/>
    <d v="2021-05-10T00:00:00"/>
    <m/>
    <m/>
    <m/>
    <n v="-5.8207660913467407E-11"/>
    <n v="32.8664779"/>
    <n v="1"/>
    <n v="343795.41000000003"/>
    <n v="0"/>
    <m/>
    <m/>
    <m/>
    <n v="0"/>
    <n v="0"/>
    <n v="0"/>
    <n v="2021"/>
    <n v="1.333799"/>
    <n v="0"/>
    <n v="0"/>
    <m/>
    <m/>
    <m/>
    <s v="DEPOSITADO"/>
    <n v="0"/>
    <n v="434085.13"/>
    <n v="86817.03"/>
    <n v="3472.68"/>
    <n v="343795.42"/>
    <n v="-1.0000000009313226E-2"/>
    <n v="20"/>
    <n v="5"/>
  </r>
  <r>
    <x v="4"/>
    <n v="30"/>
    <x v="8"/>
    <n v="32.8664779"/>
    <x v="118"/>
    <x v="32"/>
    <m/>
    <n v="0"/>
    <n v="0"/>
    <n v="0"/>
    <n v="0"/>
    <n v="0"/>
    <n v="2.3688557232844909"/>
    <n v="2.3688557232844909"/>
    <x v="1"/>
    <n v="0"/>
    <n v="0"/>
    <n v="0"/>
    <n v="0.47"/>
    <n v="0"/>
    <m/>
    <m/>
    <m/>
    <n v="2.3688557232844909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2.3688557232844909"/>
    <s v=""/>
    <n v="4"/>
  </r>
  <r>
    <x v="5"/>
    <n v="30"/>
    <x v="8"/>
    <n v="32.8664779"/>
    <x v="118"/>
    <x v="32"/>
    <n v="1051909.8500000001"/>
    <n v="262977.46250000002"/>
    <n v="86431.43"/>
    <n v="17286.27"/>
    <n v="691.44"/>
    <n v="68453.719999999987"/>
    <n v="68453.72"/>
    <n v="86431.430000000008"/>
    <x v="0"/>
    <n v="12964.7145"/>
    <n v="4321.5715000000009"/>
    <n v="51167.434000000001"/>
    <n v="13690.74"/>
    <n v="727.41"/>
    <n v="12124.18"/>
    <d v="2021-04-30T00:00:00"/>
    <m/>
    <n v="0"/>
    <s v="3 º DEC/ABR"/>
    <d v="2021-04-30T00:00:00"/>
    <s v="200/GABIN"/>
    <n v="527211.78"/>
    <n v="8101524.5300000003"/>
    <n v="1.4551915228366852E-11"/>
    <n v="32.8664779"/>
    <n v="1"/>
    <n v="68453.719999999987"/>
    <n v="0"/>
    <m/>
    <m/>
    <m/>
    <n v="0"/>
    <n v="0"/>
    <n v="0"/>
    <n v="2021"/>
    <n v="1.333799"/>
    <n v="0"/>
    <n v="0"/>
    <m/>
    <m/>
    <m/>
    <s v="DEPOSITADO"/>
    <n v="0"/>
    <n v="86431.43"/>
    <n v="17286.29"/>
    <n v="691.45"/>
    <n v="68453.689999999988"/>
    <n v="3.0000000013387762E-2"/>
    <n v="18"/>
    <n v="4"/>
  </r>
  <r>
    <x v="5"/>
    <n v="20"/>
    <x v="8"/>
    <n v="32.8664779"/>
    <x v="119"/>
    <x v="32"/>
    <n v="0"/>
    <n v="0"/>
    <n v="309016.79292929289"/>
    <n v="61803.360000000001"/>
    <n v="2472.13"/>
    <n v="244741.3029292929"/>
    <n v="244741.30000000005"/>
    <n v="309016.79000000004"/>
    <x v="2"/>
    <n v="46352.518500000006"/>
    <n v="15450.839500000002"/>
    <n v="182937.94200000004"/>
    <n v="48948.26"/>
    <n v="2600.69"/>
    <m/>
    <m/>
    <m/>
    <n v="0"/>
    <s v="2 º DEC/ABR"/>
    <d v="2021-04-20T00:00:00"/>
    <m/>
    <m/>
    <m/>
    <n v="-2.9292928520590067E-3"/>
    <n v="32.8664779"/>
    <n v="0"/>
    <n v="0"/>
    <n v="0"/>
    <m/>
    <m/>
    <m/>
    <n v="0"/>
    <n v="0"/>
    <n v="0"/>
    <n v="2021"/>
    <n v="1.333799"/>
    <n v="0"/>
    <n v="0"/>
    <m/>
    <m/>
    <m/>
    <n v="0"/>
    <s v=""/>
    <n v="0"/>
    <n v="0"/>
    <n v="0"/>
    <n v="0"/>
    <n v="244741.30000000005"/>
    <n v="17"/>
    <n v="4"/>
  </r>
  <r>
    <x v="5"/>
    <n v="20"/>
    <x v="8"/>
    <n v="32.8664779"/>
    <x v="119"/>
    <x v="32"/>
    <n v="1880436.89"/>
    <n v="470109.22249999997"/>
    <n v="154508.34"/>
    <n v="30901.67"/>
    <n v="1236.07"/>
    <n v="122370.59999999999"/>
    <n v="122370.59999999999"/>
    <n v="154508.34"/>
    <x v="0"/>
    <n v="23176.251"/>
    <n v="7725.4170000000004"/>
    <n v="91468.931999999986"/>
    <n v="24474.12"/>
    <n v="1300.3399999999999"/>
    <n v="21673.67"/>
    <d v="2021-04-20T00:00:00"/>
    <m/>
    <n v="0"/>
    <s v="2 º DEC/ABR"/>
    <d v="2021-04-20T00:00:00"/>
    <m/>
    <m/>
    <m/>
    <n v="0"/>
    <n v="32.8664779"/>
    <n v="1"/>
    <n v="122370.59999999999"/>
    <n v="0"/>
    <m/>
    <m/>
    <m/>
    <n v="0"/>
    <n v="0"/>
    <n v="0"/>
    <n v="2021"/>
    <n v="1.333799"/>
    <n v="0"/>
    <n v="0"/>
    <m/>
    <m/>
    <m/>
    <s v="DEPOSITADO"/>
    <n v="0"/>
    <n v="154508.34"/>
    <n v="30901.67"/>
    <n v="1236.07"/>
    <n v="122370.59999999999"/>
    <n v="0"/>
    <n v="17"/>
    <n v="4"/>
  </r>
  <r>
    <x v="5"/>
    <n v="9"/>
    <x v="8"/>
    <n v="32.8664779"/>
    <x v="120"/>
    <x v="32"/>
    <n v="5169177.79"/>
    <n v="1292294.4475"/>
    <n v="424731.67"/>
    <n v="84946.34"/>
    <n v="3397.86"/>
    <n v="336387.47"/>
    <n v="336387.47"/>
    <n v="424731.66999999993"/>
    <x v="0"/>
    <n v="63709.750499999987"/>
    <n v="21236.583499999997"/>
    <n v="251441.136"/>
    <n v="67277.490000000005"/>
    <n v="3574.54"/>
    <n v="59579.27"/>
    <d v="2021-04-09T00:00:00"/>
    <m/>
    <n v="0"/>
    <s v="1 º DEC/ABR"/>
    <d v="2021-04-09T00:00:00"/>
    <m/>
    <m/>
    <m/>
    <n v="0"/>
    <n v="32.8664779"/>
    <n v="1"/>
    <n v="336387.47"/>
    <n v="0"/>
    <m/>
    <m/>
    <m/>
    <n v="0"/>
    <n v="0"/>
    <n v="0"/>
    <n v="2021"/>
    <n v="1.333799"/>
    <n v="0"/>
    <n v="0"/>
    <m/>
    <m/>
    <m/>
    <s v="DEPOSITADO"/>
    <n v="0"/>
    <n v="424731.67"/>
    <n v="84946.33"/>
    <n v="3397.85"/>
    <n v="336387.49"/>
    <n v="-2.0000000018626451E-2"/>
    <n v="15"/>
    <n v="4"/>
  </r>
  <r>
    <x v="4"/>
    <n v="31"/>
    <x v="9"/>
    <n v="32.8664779"/>
    <x v="121"/>
    <x v="33"/>
    <m/>
    <n v="0"/>
    <n v="0"/>
    <n v="0"/>
    <n v="0"/>
    <n v="0"/>
    <n v="2.0524929949999882"/>
    <n v="2.0524929949999882"/>
    <x v="1"/>
    <n v="0"/>
    <n v="0"/>
    <n v="0"/>
    <n v="0.41"/>
    <n v="0"/>
    <m/>
    <m/>
    <m/>
    <n v="2.0524929949999882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2.0524929949999882"/>
    <s v=""/>
    <n v="3"/>
  </r>
  <r>
    <x v="5"/>
    <n v="30"/>
    <x v="9"/>
    <n v="32.8664779"/>
    <x v="122"/>
    <x v="33"/>
    <n v="1389964.44"/>
    <n v="347491.11"/>
    <n v="114208.09"/>
    <n v="22841.62"/>
    <n v="913.66"/>
    <n v="90452.81"/>
    <n v="90452.81"/>
    <n v="114208.09"/>
    <x v="0"/>
    <n v="17131.213499999998"/>
    <n v="5710.4045000000006"/>
    <n v="67611.191999999995"/>
    <n v="18090.560000000001"/>
    <n v="961.18"/>
    <n v="15402.49"/>
    <m/>
    <m/>
    <n v="0"/>
    <s v="3 º DEC/MAR"/>
    <d v="2021-03-30T00:00:00"/>
    <s v="164 /GABIN"/>
    <n v="525659.31999999995"/>
    <n v="8077668.1900000004"/>
    <n v="0"/>
    <n v="32.8664779"/>
    <n v="1"/>
    <n v="90452.81"/>
    <n v="0"/>
    <m/>
    <m/>
    <m/>
    <n v="0"/>
    <n v="0"/>
    <n v="0"/>
    <n v="2021"/>
    <n v="1.333799"/>
    <n v="0"/>
    <n v="0"/>
    <m/>
    <m/>
    <m/>
    <s v="DEPOSITADO"/>
    <n v="0"/>
    <n v="114208.09"/>
    <n v="22841.62"/>
    <n v="913.66"/>
    <n v="90452.81"/>
    <n v="0"/>
    <n v="14"/>
    <n v="3"/>
  </r>
  <r>
    <x v="5"/>
    <n v="19"/>
    <x v="9"/>
    <n v="32.8664779"/>
    <x v="123"/>
    <x v="33"/>
    <n v="2188903.9900000002"/>
    <n v="547225.99750000006"/>
    <n v="179853.91"/>
    <n v="35970.75"/>
    <n v="1438.81"/>
    <n v="142444.35"/>
    <n v="142444.35"/>
    <n v="179853.91"/>
    <x v="0"/>
    <n v="26978.086500000001"/>
    <n v="8992.6954999999998"/>
    <n v="106473.568"/>
    <n v="28488.87"/>
    <n v="1513.65"/>
    <n v="24255.71"/>
    <m/>
    <m/>
    <n v="0"/>
    <s v="2 º DEC/MAR"/>
    <d v="2021-03-19T00:00:00"/>
    <m/>
    <m/>
    <m/>
    <n v="0"/>
    <n v="32.8664779"/>
    <n v="1"/>
    <n v="142444.35"/>
    <n v="0"/>
    <m/>
    <m/>
    <m/>
    <n v="0"/>
    <n v="0"/>
    <n v="0"/>
    <n v="2021"/>
    <n v="1.333799"/>
    <n v="0"/>
    <n v="0"/>
    <m/>
    <m/>
    <m/>
    <s v="DEPOSITADO"/>
    <n v="0"/>
    <n v="179853.91"/>
    <n v="35970.78"/>
    <n v="1438.83"/>
    <n v="142444.30000000002"/>
    <n v="4.9999999988358468E-2"/>
    <n v="12"/>
    <n v="3"/>
  </r>
  <r>
    <x v="5"/>
    <n v="10"/>
    <x v="9"/>
    <n v="32.8664779"/>
    <x v="124"/>
    <x v="33"/>
    <n v="4498799.76"/>
    <n v="1124699.94"/>
    <n v="369649.26"/>
    <n v="73929.83"/>
    <n v="2957.19"/>
    <n v="292762.23999999999"/>
    <n v="292762.23999999999"/>
    <n v="369649.26"/>
    <x v="0"/>
    <n v="55447.389000000003"/>
    <n v="18482.463"/>
    <n v="218832.38800000001"/>
    <n v="58552.45"/>
    <n v="3110.97"/>
    <n v="49852.15"/>
    <m/>
    <m/>
    <n v="0"/>
    <s v="1 º DEC/MAR"/>
    <d v="2021-03-10T00:00:00"/>
    <m/>
    <m/>
    <m/>
    <n v="0"/>
    <n v="32.8664779"/>
    <n v="1"/>
    <n v="292762.23999999999"/>
    <n v="0"/>
    <m/>
    <m/>
    <m/>
    <n v="0"/>
    <n v="0"/>
    <n v="0"/>
    <n v="2021"/>
    <n v="1.333799"/>
    <n v="0"/>
    <n v="0"/>
    <m/>
    <m/>
    <m/>
    <s v="DEPOSITADO"/>
    <n v="0"/>
    <n v="369649.26"/>
    <n v="73929.850000000006"/>
    <n v="2957.19"/>
    <n v="292762.22000000003"/>
    <n v="1.9999999960418791E-2"/>
    <n v="11"/>
    <n v="3"/>
  </r>
  <r>
    <x v="4"/>
    <n v="28"/>
    <x v="10"/>
    <n v="32.8664779"/>
    <x v="125"/>
    <x v="34"/>
    <m/>
    <n v="0"/>
    <n v="0"/>
    <n v="0"/>
    <n v="0"/>
    <n v="0"/>
    <n v="1.1121499999999784"/>
    <n v="1.1121499999999784"/>
    <x v="1"/>
    <n v="0"/>
    <n v="0"/>
    <n v="0"/>
    <n v="0.22"/>
    <n v="0"/>
    <m/>
    <m/>
    <m/>
    <n v="1.1121499999999784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1.1121499999999784"/>
    <s v=""/>
    <n v="2"/>
  </r>
  <r>
    <x v="5"/>
    <n v="26"/>
    <x v="10"/>
    <n v="32.8664779"/>
    <x v="126"/>
    <x v="34"/>
    <n v="759858.51"/>
    <n v="189964.6275"/>
    <n v="62434.68"/>
    <n v="12486.91"/>
    <n v="499.46000000000004"/>
    <n v="49448.310000000005"/>
    <n v="49448.31"/>
    <n v="62434.679999999993"/>
    <x v="0"/>
    <n v="9365.2019999999993"/>
    <n v="3121.7339999999999"/>
    <n v="36961.374000000003"/>
    <n v="9889.66"/>
    <n v="525.45000000000005"/>
    <n v="8420.15"/>
    <m/>
    <m/>
    <n v="0"/>
    <s v="3 º DEC/FEV"/>
    <d v="2021-02-26T00:00:00"/>
    <s v="092/GABIN"/>
    <n v="442688.5"/>
    <n v="6802677.5099999998"/>
    <n v="-7.2759576141834259E-12"/>
    <n v="32.8664779"/>
    <n v="1"/>
    <n v="49448.310000000005"/>
    <n v="0"/>
    <m/>
    <m/>
    <m/>
    <n v="0"/>
    <n v="0"/>
    <n v="0"/>
    <n v="2021"/>
    <n v="1.333799"/>
    <n v="0"/>
    <n v="0"/>
    <m/>
    <m/>
    <m/>
    <s v="DEPOSITADO"/>
    <n v="0"/>
    <n v="62434.68"/>
    <n v="12486.94"/>
    <n v="499.48"/>
    <n v="49448.259999999995"/>
    <n v="5.0000000002910383E-2"/>
    <n v="9"/>
    <n v="2"/>
  </r>
  <r>
    <x v="5"/>
    <n v="19"/>
    <x v="10"/>
    <n v="32.8664779"/>
    <x v="127"/>
    <x v="34"/>
    <n v="1517791.4300000002"/>
    <n v="379447.85750000004"/>
    <n v="124711.15"/>
    <n v="24942.27"/>
    <n v="997.72"/>
    <n v="98771.159999999989"/>
    <n v="98771.16"/>
    <n v="124711.15000000001"/>
    <x v="0"/>
    <n v="18706.672500000001"/>
    <n v="6235.5575000000008"/>
    <n v="73828.930000000008"/>
    <n v="19754.23"/>
    <n v="1049.57"/>
    <n v="16818.97"/>
    <m/>
    <m/>
    <n v="0"/>
    <s v="2 º DEC/FEV"/>
    <d v="2021-02-19T00:00:00"/>
    <m/>
    <m/>
    <m/>
    <n v="1.4551915228366852E-11"/>
    <n v="32.8664779"/>
    <n v="1"/>
    <n v="98771.159999999989"/>
    <n v="0"/>
    <m/>
    <m/>
    <m/>
    <n v="0"/>
    <n v="0"/>
    <n v="0"/>
    <n v="2021"/>
    <n v="1.333799"/>
    <n v="0"/>
    <n v="0"/>
    <m/>
    <m/>
    <m/>
    <s v="DEPOSITADO"/>
    <n v="0"/>
    <n v="124711.15"/>
    <n v="24942.23"/>
    <n v="997.69"/>
    <n v="98771.23"/>
    <n v="-6.9999999992433004E-2"/>
    <n v="8"/>
    <n v="2"/>
  </r>
  <r>
    <x v="5"/>
    <n v="10"/>
    <x v="10"/>
    <n v="32.8664779"/>
    <x v="128"/>
    <x v="34"/>
    <n v="4525027.57"/>
    <n v="1131256.8925000001"/>
    <n v="371804.3"/>
    <n v="74360.86"/>
    <n v="2974.43"/>
    <n v="294469.01"/>
    <n v="294469.01"/>
    <n v="371804.3"/>
    <x v="0"/>
    <n v="55770.644999999997"/>
    <n v="18590.215"/>
    <n v="220108.15000000002"/>
    <n v="58893.8"/>
    <n v="3129.11"/>
    <n v="50142.79"/>
    <m/>
    <m/>
    <n v="0"/>
    <s v="1 º DEC/FEV"/>
    <d v="2021-02-10T00:00:00"/>
    <m/>
    <m/>
    <m/>
    <n v="0"/>
    <n v="32.8664779"/>
    <n v="1"/>
    <n v="294469.01"/>
    <n v="0"/>
    <m/>
    <m/>
    <m/>
    <n v="0"/>
    <n v="0"/>
    <n v="0"/>
    <n v="2021"/>
    <n v="1.333799"/>
    <n v="0"/>
    <n v="0"/>
    <m/>
    <m/>
    <m/>
    <s v="DEPOSITADO"/>
    <n v="0"/>
    <n v="371804.3"/>
    <n v="74360.86"/>
    <n v="2974.43"/>
    <n v="294469.01"/>
    <n v="0"/>
    <n v="7"/>
    <n v="2"/>
  </r>
  <r>
    <x v="4"/>
    <n v="31"/>
    <x v="11"/>
    <n v="32.8664779"/>
    <x v="129"/>
    <x v="35"/>
    <m/>
    <n v="0"/>
    <n v="0"/>
    <n v="0"/>
    <n v="0"/>
    <n v="0"/>
    <n v="0.24999999999999467"/>
    <n v="0.24999999999999467"/>
    <x v="1"/>
    <n v="0"/>
    <n v="0"/>
    <n v="0"/>
    <n v="0.05"/>
    <n v="0"/>
    <m/>
    <m/>
    <m/>
    <n v="0.24999999999999467"/>
    <n v="0"/>
    <s v=" * "/>
    <m/>
    <m/>
    <m/>
    <n v="0"/>
    <n v="32.8664779"/>
    <n v="0"/>
    <n v="0"/>
    <n v="0"/>
    <m/>
    <m/>
    <m/>
    <n v="0"/>
    <n v="0"/>
    <n v="0"/>
    <s v=""/>
    <n v="1.333799"/>
    <n v="0"/>
    <n v="0"/>
    <m/>
    <m/>
    <m/>
    <n v="0"/>
    <s v=""/>
    <n v="0"/>
    <n v="0"/>
    <n v="0"/>
    <n v="0"/>
    <n v="0.24999999999999467"/>
    <s v=""/>
    <n v="1"/>
  </r>
  <r>
    <x v="5"/>
    <n v="29"/>
    <x v="11"/>
    <n v="32.8664779"/>
    <x v="130"/>
    <x v="35"/>
    <n v="1003548.35"/>
    <n v="250887.08749999999"/>
    <n v="82457.75"/>
    <n v="16491.53"/>
    <n v="659.66"/>
    <n v="65306.559999999998"/>
    <n v="65306.559999999998"/>
    <n v="82457.75"/>
    <x v="0"/>
    <n v="12368.6625"/>
    <n v="4122.8874999999998"/>
    <n v="48815.01"/>
    <n v="13061.31"/>
    <n v="693.96"/>
    <n v="11120.53"/>
    <m/>
    <m/>
    <n v="0"/>
    <s v="3 º DEC/JAN"/>
    <d v="2021-01-29T00:00:00"/>
    <s v="054/GABIN"/>
    <n v="541183.24"/>
    <n v="8316220.21"/>
    <n v="0"/>
    <n v="32.8664779"/>
    <n v="1"/>
    <n v="65306.559999999998"/>
    <n v="0"/>
    <m/>
    <m/>
    <m/>
    <n v="0"/>
    <n v="0"/>
    <n v="0"/>
    <n v="2021"/>
    <n v="1.333799"/>
    <n v="0"/>
    <n v="0"/>
    <m/>
    <m/>
    <m/>
    <s v="DEPOSITADO"/>
    <n v="0"/>
    <n v="82457.75"/>
    <n v="16491.55"/>
    <n v="659.66"/>
    <n v="65306.539999999994"/>
    <n v="2.0000000004074536E-2"/>
    <n v="5"/>
    <n v="1"/>
  </r>
  <r>
    <x v="5"/>
    <n v="20"/>
    <x v="11"/>
    <n v="32.8664779"/>
    <x v="131"/>
    <x v="35"/>
    <n v="1786653.67"/>
    <n v="446663.41749999998"/>
    <n v="146802.53"/>
    <n v="29360.51"/>
    <n v="1174.42"/>
    <n v="116267.6"/>
    <n v="116267.6"/>
    <n v="146802.53"/>
    <x v="0"/>
    <n v="22020.379499999999"/>
    <n v="7340.1265000000003"/>
    <n v="86907.094000000012"/>
    <n v="23253.52"/>
    <n v="1235.49"/>
    <n v="19798.29"/>
    <m/>
    <m/>
    <n v="0"/>
    <s v="2 º DEC/JAN"/>
    <d v="2021-01-20T00:00:00"/>
    <m/>
    <m/>
    <m/>
    <n v="0"/>
    <n v="32.8664779"/>
    <n v="1"/>
    <n v="116267.6"/>
    <n v="0"/>
    <m/>
    <m/>
    <m/>
    <n v="0"/>
    <n v="0"/>
    <n v="0"/>
    <n v="2021"/>
    <n v="1.333799"/>
    <n v="0"/>
    <n v="0"/>
    <m/>
    <m/>
    <m/>
    <s v="DEPOSITADO"/>
    <n v="0"/>
    <n v="146802.53"/>
    <n v="29360.51"/>
    <n v="1174.42"/>
    <n v="116267.6"/>
    <n v="0"/>
    <n v="4"/>
    <n v="1"/>
  </r>
  <r>
    <x v="5"/>
    <n v="8"/>
    <x v="11"/>
    <n v="34.241921099999999"/>
    <x v="132"/>
    <x v="35"/>
    <n v="5526018.1900000004"/>
    <n v="1381504.5475000001"/>
    <n v="473053.7"/>
    <n v="94610.74"/>
    <n v="3784.43"/>
    <n v="374658.53"/>
    <n v="359609.07"/>
    <n v="458004.24"/>
    <x v="0"/>
    <n v="68700.635999999999"/>
    <n v="22900.212"/>
    <n v="268008.22200000001"/>
    <n v="71921.81"/>
    <n v="4011.32"/>
    <n v="61234.98"/>
    <m/>
    <m/>
    <n v="0"/>
    <s v="1 º DEC/JAN"/>
    <d v="2021-01-08T00:00:00"/>
    <m/>
    <m/>
    <m/>
    <n v="-15049.460000000021"/>
    <n v="34.241921099999999"/>
    <n v="1"/>
    <n v="374658.53"/>
    <n v="0"/>
    <m/>
    <m/>
    <m/>
    <n v="0"/>
    <n v="0"/>
    <n v="0"/>
    <n v="2020"/>
    <n v="1.433581"/>
    <n v="0"/>
    <n v="0"/>
    <m/>
    <m/>
    <m/>
    <s v="DEPOSITADO"/>
    <n v="0"/>
    <n v="473053.7"/>
    <n v="94610.74"/>
    <n v="3784.43"/>
    <n v="374658.53"/>
    <n v="-15049.460000000021"/>
    <n v="2"/>
    <n v="1"/>
  </r>
  <r>
    <x v="6"/>
    <n v="31"/>
    <x v="0"/>
    <n v="34.241921099999999"/>
    <x v="133"/>
    <x v="36"/>
    <m/>
    <n v="0"/>
    <n v="0"/>
    <n v="0"/>
    <n v="0"/>
    <n v="0"/>
    <n v="8.2048745575980639"/>
    <n v="8.2048745575980639"/>
    <x v="1"/>
    <n v="0"/>
    <n v="0"/>
    <n v="0"/>
    <n v="1.64"/>
    <n v="-0.02"/>
    <m/>
    <m/>
    <m/>
    <n v="8.2048745575980639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8.2048745575980639"/>
    <s v=""/>
    <n v="12"/>
  </r>
  <r>
    <x v="7"/>
    <n v="30"/>
    <x v="0"/>
    <n v="34.241921099999999"/>
    <x v="134"/>
    <x v="36"/>
    <n v="1265468.3999999999"/>
    <n v="316367.09999999998"/>
    <n v="108330.17"/>
    <n v="21666.05"/>
    <n v="866.66"/>
    <n v="85797.459999999992"/>
    <n v="85797.46"/>
    <n v="108330.17000000001"/>
    <x v="0"/>
    <n v="16249.525500000002"/>
    <n v="5416.5085000000008"/>
    <n v="64131.425999999999"/>
    <n v="17159.490000000002"/>
    <n v="911.71"/>
    <n v="14022.92"/>
    <d v="2020-12-30T00:00:00"/>
    <m/>
    <n v="0"/>
    <s v="3 º DEC/DEZ"/>
    <d v="2020-12-30T00:00:00"/>
    <s v="022/GABIN"/>
    <n v="660026.22"/>
    <n v="9735042.9800000004"/>
    <n v="1.4551915228366852E-11"/>
    <n v="34.241921099999999"/>
    <n v="1"/>
    <n v="85797.459999999992"/>
    <n v="0"/>
    <m/>
    <m/>
    <m/>
    <n v="0"/>
    <n v="0"/>
    <n v="0"/>
    <n v="2020"/>
    <n v="1.433581"/>
    <n v="0"/>
    <n v="0"/>
    <m/>
    <m/>
    <m/>
    <s v="DEPOSITADO"/>
    <n v="0"/>
    <n v="108330.17"/>
    <n v="21666.03"/>
    <n v="866.64"/>
    <n v="85797.5"/>
    <n v="-3.9999999993597157E-2"/>
    <n v="53"/>
    <n v="12"/>
  </r>
  <r>
    <x v="7"/>
    <m/>
    <x v="0"/>
    <n v="34.241921099999999"/>
    <x v="135"/>
    <x v="36"/>
    <n v="2163768.0099999998"/>
    <n v="540942.00249999994"/>
    <n v="185228.93"/>
    <n v="37045.79"/>
    <n v="1481.83"/>
    <n v="146701.31"/>
    <m/>
    <n v="0"/>
    <x v="0"/>
    <n v="0"/>
    <n v="0"/>
    <n v="0"/>
    <n v="0"/>
    <n v="0"/>
    <n v="23977.17"/>
    <d v="2020-12-18T00:00:00"/>
    <m/>
    <n v="0"/>
    <s v="2 º DEC/DEZ"/>
    <s v=" * "/>
    <m/>
    <m/>
    <m/>
    <n v="-146701.31"/>
    <n v="34.241921099999999"/>
    <n v="1"/>
    <n v="146701.31"/>
    <n v="0"/>
    <m/>
    <m/>
    <m/>
    <n v="0"/>
    <n v="0"/>
    <n v="0"/>
    <n v="2020"/>
    <n v="1.433581"/>
    <n v="0"/>
    <n v="0"/>
    <m/>
    <m/>
    <m/>
    <s v="NÃO HOUVE DEPOSITO"/>
    <n v="-770"/>
    <n v="185228.93"/>
    <n v="37045.79"/>
    <n v="1481.83"/>
    <n v="146701.31"/>
    <n v="-146701.31"/>
    <s v=""/>
    <n v="12"/>
  </r>
  <r>
    <x v="7"/>
    <n v="10"/>
    <x v="0"/>
    <n v="34.241921099999999"/>
    <x v="136"/>
    <x v="36"/>
    <n v="6305806.5699999994"/>
    <n v="1576451.6424999998"/>
    <n v="539807.32999999996"/>
    <n v="107961.48"/>
    <n v="4318.4800000000005"/>
    <n v="427527.37"/>
    <n v="427527.37"/>
    <n v="539807.32999999996"/>
    <x v="0"/>
    <n v="80971.099499999997"/>
    <n v="26990.3665"/>
    <n v="319565.90399999998"/>
    <n v="85505.47"/>
    <n v="4543.0200000000004"/>
    <n v="69875.97"/>
    <d v="2020-12-10T00:00:00"/>
    <m/>
    <n v="0"/>
    <s v="1 º DEC/DEZ"/>
    <d v="2020-12-10T00:00:00"/>
    <m/>
    <m/>
    <m/>
    <n v="0"/>
    <n v="34.241921099999999"/>
    <n v="1"/>
    <n v="427527.37"/>
    <n v="0"/>
    <m/>
    <m/>
    <m/>
    <n v="0"/>
    <n v="0"/>
    <n v="0"/>
    <n v="2020"/>
    <n v="1.433581"/>
    <n v="0"/>
    <n v="0"/>
    <m/>
    <m/>
    <m/>
    <s v="DEPOSITADO"/>
    <n v="0"/>
    <n v="539807.32999999996"/>
    <n v="107961.47"/>
    <n v="4318.46"/>
    <n v="427527.39999999997"/>
    <n v="-2.9999999969732016E-2"/>
    <n v="50"/>
    <n v="12"/>
  </r>
  <r>
    <x v="6"/>
    <n v="30"/>
    <x v="1"/>
    <n v="34.241921099999999"/>
    <x v="137"/>
    <x v="37"/>
    <m/>
    <n v="0"/>
    <n v="0"/>
    <n v="0"/>
    <n v="0"/>
    <n v="0"/>
    <n v="6.763566411048938"/>
    <n v="6.763566411048938"/>
    <x v="1"/>
    <n v="0"/>
    <n v="0"/>
    <n v="0"/>
    <n v="1.35"/>
    <n v="-0.01"/>
    <m/>
    <m/>
    <m/>
    <n v="6.763566411048938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6.763566411048938"/>
    <s v=""/>
    <n v="11"/>
  </r>
  <r>
    <x v="7"/>
    <n v="30"/>
    <x v="1"/>
    <n v="34.241921099999999"/>
    <x v="137"/>
    <x v="37"/>
    <n v="1920427.63"/>
    <n v="480106.90749999997"/>
    <n v="164397.82999999999"/>
    <n v="32879.56"/>
    <n v="1315.17"/>
    <n v="130203.09999999999"/>
    <n v="130203.1"/>
    <n v="164397.83000000002"/>
    <x v="0"/>
    <n v="24659.674500000001"/>
    <n v="8219.8915000000015"/>
    <n v="97323.534000000014"/>
    <n v="26040.62"/>
    <n v="1383.57"/>
    <n v="21280.66"/>
    <d v="2020-11-30T00:00:00"/>
    <m/>
    <n v="0"/>
    <s v="3 º DEC/NOV"/>
    <d v="2020-11-30T00:00:00"/>
    <s v="425/GABIN"/>
    <n v="676398.1"/>
    <n v="9976519.8200000003"/>
    <n v="1.4551915228366852E-11"/>
    <n v="34.241921099999999"/>
    <n v="1"/>
    <n v="130203.09999999999"/>
    <n v="0"/>
    <m/>
    <m/>
    <m/>
    <n v="0"/>
    <n v="0"/>
    <n v="0"/>
    <n v="2020"/>
    <n v="1.433581"/>
    <n v="0"/>
    <n v="0"/>
    <m/>
    <m/>
    <m/>
    <s v="DEPOSITADO"/>
    <n v="0"/>
    <n v="164397.82999999999"/>
    <n v="32879.57"/>
    <n v="1315.18"/>
    <n v="130203.07999999999"/>
    <n v="2.0000000018626451E-2"/>
    <n v="49"/>
    <n v="11"/>
  </r>
  <r>
    <x v="7"/>
    <n v="20"/>
    <x v="1"/>
    <n v="34.241921099999999"/>
    <x v="138"/>
    <x v="37"/>
    <n v="1853175.19"/>
    <n v="463293.79749999999"/>
    <n v="158640.70000000001"/>
    <n v="31728.1"/>
    <n v="1269.1000000000001"/>
    <n v="125643.5"/>
    <n v="125643.5"/>
    <n v="158640.70000000001"/>
    <x v="0"/>
    <n v="23796.105"/>
    <n v="7932.0350000000008"/>
    <n v="93915.36"/>
    <n v="25128.7"/>
    <n v="1335.12"/>
    <n v="20535.43"/>
    <d v="2020-11-20T00:00:00"/>
    <m/>
    <n v="0"/>
    <s v="2 º DEC/NOV"/>
    <d v="2020-11-20T00:00:00"/>
    <m/>
    <m/>
    <m/>
    <n v="0"/>
    <n v="34.241921099999999"/>
    <n v="1"/>
    <n v="125643.5"/>
    <n v="0"/>
    <m/>
    <m/>
    <m/>
    <n v="0"/>
    <n v="0"/>
    <n v="0"/>
    <n v="2020"/>
    <n v="1.433581"/>
    <n v="0"/>
    <n v="0"/>
    <m/>
    <m/>
    <m/>
    <s v="DEPOSITADO"/>
    <n v="0"/>
    <n v="158640.70000000001"/>
    <n v="31728.14"/>
    <n v="1269.1300000000001"/>
    <n v="125643.43000000001"/>
    <n v="6.9999999992433004E-2"/>
    <n v="47"/>
    <n v="11"/>
  </r>
  <r>
    <x v="7"/>
    <n v="10"/>
    <x v="1"/>
    <n v="34.241921099999999"/>
    <x v="139"/>
    <x v="37"/>
    <n v="5482521.1600000001"/>
    <n v="1370630.29"/>
    <n v="469330.14"/>
    <n v="93866"/>
    <n v="3754.62"/>
    <n v="371709.52"/>
    <n v="371709.52"/>
    <n v="469330.14"/>
    <x v="0"/>
    <n v="70399.520999999993"/>
    <n v="23466.507000000001"/>
    <n v="277843.49200000003"/>
    <n v="74341.899999999994"/>
    <n v="3949.88"/>
    <n v="60752.98"/>
    <d v="2020-11-10T00:00:00"/>
    <m/>
    <n v="0"/>
    <s v="1 º DEC/NOV"/>
    <d v="2020-11-10T00:00:00"/>
    <m/>
    <m/>
    <m/>
    <n v="0"/>
    <n v="34.241921099999999"/>
    <n v="1"/>
    <n v="371709.52"/>
    <n v="0"/>
    <m/>
    <m/>
    <m/>
    <n v="0"/>
    <n v="0"/>
    <n v="0"/>
    <n v="2020"/>
    <n v="1.433581"/>
    <n v="0"/>
    <n v="0"/>
    <m/>
    <m/>
    <m/>
    <s v="DEPOSITADO"/>
    <n v="0"/>
    <n v="469330.14"/>
    <n v="93866.03"/>
    <n v="3754.64"/>
    <n v="371709.47"/>
    <n v="5.0000000046566129E-2"/>
    <n v="46"/>
    <n v="11"/>
  </r>
  <r>
    <x v="6"/>
    <n v="31"/>
    <x v="2"/>
    <n v="34.241921099999999"/>
    <x v="140"/>
    <x v="38"/>
    <m/>
    <n v="0"/>
    <n v="0"/>
    <n v="0"/>
    <n v="0"/>
    <n v="0"/>
    <n v="5.8217528110307004"/>
    <n v="5.8217528110307004"/>
    <x v="1"/>
    <n v="0"/>
    <n v="0"/>
    <n v="0"/>
    <n v="1.1599999999999999"/>
    <n v="-0.01"/>
    <m/>
    <m/>
    <m/>
    <n v="5.8217528110307004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5.8217528110307004"/>
    <s v=""/>
    <n v="10"/>
  </r>
  <r>
    <x v="7"/>
    <n v="3"/>
    <x v="1"/>
    <n v="34.241921099999999"/>
    <x v="141"/>
    <x v="38"/>
    <n v="909584.4"/>
    <n v="227396.1"/>
    <n v="77864.789999999994"/>
    <n v="15572.939999999999"/>
    <n v="622.91999999999996"/>
    <n v="61668.929999999993"/>
    <n v="61668.93"/>
    <n v="77864.789999999994"/>
    <x v="0"/>
    <n v="11679.718499999999"/>
    <n v="3893.2394999999997"/>
    <n v="46095.972000000009"/>
    <n v="12333.79"/>
    <n v="655.30999999999995"/>
    <n v="10079.299999999999"/>
    <d v="2020-10-30T00:00:00"/>
    <m/>
    <n v="0"/>
    <s v="3 º DEC/OUT"/>
    <d v="2020-11-03T00:00:00"/>
    <s v="376/GABIN"/>
    <n v="572497.69999999995"/>
    <n v="8444042.9399999995"/>
    <n v="7.2759576141834259E-12"/>
    <n v="34.241921099999999"/>
    <n v="1"/>
    <n v="61668.929999999993"/>
    <n v="0"/>
    <m/>
    <m/>
    <m/>
    <n v="0"/>
    <n v="0"/>
    <n v="0"/>
    <n v="2020"/>
    <n v="1.433581"/>
    <n v="0"/>
    <n v="0"/>
    <m/>
    <m/>
    <m/>
    <s v="DEPOSITADO"/>
    <n v="-4"/>
    <n v="77864.789999999994"/>
    <n v="15572.96"/>
    <n v="622.91999999999996"/>
    <n v="61668.909999999996"/>
    <n v="2.0000000004074536E-2"/>
    <n v="45"/>
    <n v="10"/>
  </r>
  <r>
    <x v="7"/>
    <n v="20"/>
    <x v="2"/>
    <n v="34.241921099999999"/>
    <x v="142"/>
    <x v="38"/>
    <n v="1958772.73"/>
    <n v="489693.1825"/>
    <n v="167680.35"/>
    <n v="33536.120000000003"/>
    <n v="1341.46"/>
    <n v="132802.77000000002"/>
    <n v="132802.76999999999"/>
    <n v="167680.34999999998"/>
    <x v="0"/>
    <n v="25152.052499999994"/>
    <n v="8384.0174999999999"/>
    <n v="99266.7"/>
    <n v="26560.55"/>
    <n v="1411.2"/>
    <n v="21705.57"/>
    <d v="2020-10-20T00:00:00"/>
    <m/>
    <n v="0"/>
    <s v="2 º DEC/OUT"/>
    <d v="2020-10-20T00:00:00"/>
    <m/>
    <m/>
    <m/>
    <n v="-2.9103830456733704E-11"/>
    <n v="34.241921099999999"/>
    <n v="1"/>
    <n v="132802.77000000002"/>
    <n v="0"/>
    <m/>
    <m/>
    <m/>
    <n v="0"/>
    <n v="0"/>
    <n v="0"/>
    <n v="2020"/>
    <n v="1.433581"/>
    <n v="0"/>
    <n v="0"/>
    <m/>
    <m/>
    <m/>
    <s v="DEPOSITADO"/>
    <n v="0"/>
    <n v="167680.35"/>
    <n v="33536.07"/>
    <n v="1341.44"/>
    <n v="132802.84"/>
    <n v="-7.0000000006984919E-2"/>
    <n v="43"/>
    <n v="10"/>
  </r>
  <r>
    <x v="7"/>
    <n v="9"/>
    <x v="2"/>
    <n v="34.241921099999999"/>
    <x v="143"/>
    <x v="38"/>
    <n v="5575685.8099999996"/>
    <n v="1393921.4524999999"/>
    <n v="477305.48"/>
    <n v="95461.08"/>
    <n v="3818.43"/>
    <n v="378025.97"/>
    <n v="378025.97"/>
    <n v="477305.48"/>
    <x v="0"/>
    <n v="71595.822"/>
    <n v="23865.274000000001"/>
    <n v="282564.87400000001"/>
    <n v="75605.19"/>
    <n v="4017"/>
    <n v="61785.35"/>
    <d v="2020-10-09T00:00:00"/>
    <m/>
    <n v="0"/>
    <s v="1 º DEC/OUT"/>
    <d v="2020-10-09T00:00:00"/>
    <m/>
    <m/>
    <m/>
    <n v="0"/>
    <n v="34.241921099999999"/>
    <n v="1"/>
    <n v="378025.97"/>
    <n v="0"/>
    <m/>
    <m/>
    <m/>
    <n v="0"/>
    <n v="0"/>
    <n v="0"/>
    <n v="2020"/>
    <n v="1.433581"/>
    <n v="0"/>
    <n v="0"/>
    <m/>
    <m/>
    <m/>
    <s v="DEPOSITADO"/>
    <n v="0"/>
    <n v="477305.48"/>
    <n v="95461.1"/>
    <n v="3818.44"/>
    <n v="378025.94"/>
    <n v="2.9999999969732016E-2"/>
    <n v="41"/>
    <n v="10"/>
  </r>
  <r>
    <x v="6"/>
    <n v="30"/>
    <x v="3"/>
    <n v="34.241921099999999"/>
    <x v="144"/>
    <x v="39"/>
    <m/>
    <n v="0"/>
    <n v="0"/>
    <n v="0"/>
    <n v="0"/>
    <n v="0"/>
    <n v="4.9194455790508407"/>
    <n v="4.9194455790508407"/>
    <x v="1"/>
    <n v="0"/>
    <n v="0"/>
    <n v="0"/>
    <n v="0.98"/>
    <n v="-0.01"/>
    <m/>
    <m/>
    <m/>
    <n v="4.9194455790508407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4.9194455790508407"/>
    <s v=""/>
    <n v="9"/>
  </r>
  <r>
    <x v="7"/>
    <n v="30"/>
    <x v="3"/>
    <n v="34.241921099999999"/>
    <x v="144"/>
    <x v="39"/>
    <n v="981562.77"/>
    <n v="245390.6925"/>
    <n v="84026.49"/>
    <n v="16805.27"/>
    <n v="672.19"/>
    <n v="66549.03"/>
    <n v="66549.03"/>
    <n v="84026.49"/>
    <x v="0"/>
    <n v="12603.9735"/>
    <n v="4201.3245000000006"/>
    <n v="49743.731999999996"/>
    <n v="13309.81"/>
    <n v="707.17"/>
    <n v="10876.9"/>
    <m/>
    <m/>
    <n v="0"/>
    <s v="3 º DEC/SET"/>
    <d v="2020-09-30T00:00:00"/>
    <s v="332/GABIN"/>
    <n v="500233.92"/>
    <n v="7378189.7699999996"/>
    <n v="0"/>
    <n v="34.241921099999999"/>
    <n v="1"/>
    <n v="66549.03"/>
    <n v="0"/>
    <m/>
    <m/>
    <m/>
    <n v="0"/>
    <n v="0"/>
    <n v="0"/>
    <n v="2020"/>
    <n v="1.433581"/>
    <n v="0"/>
    <n v="0"/>
    <m/>
    <m/>
    <m/>
    <s v="DEPOSITADO"/>
    <n v="0"/>
    <n v="84026.49"/>
    <n v="16805.3"/>
    <n v="672.21"/>
    <n v="66548.98"/>
    <n v="5.0000000002910383E-2"/>
    <n v="40"/>
    <n v="9"/>
  </r>
  <r>
    <x v="7"/>
    <n v="18"/>
    <x v="3"/>
    <n v="34.241921099999999"/>
    <x v="145"/>
    <x v="39"/>
    <n v="1704736.11"/>
    <n v="426184.02750000003"/>
    <n v="145933.6"/>
    <n v="29186.690000000002"/>
    <n v="1167.45"/>
    <n v="115579.46"/>
    <n v="115579.46"/>
    <n v="145933.6"/>
    <x v="0"/>
    <n v="21890.04"/>
    <n v="7296.68"/>
    <n v="86392.74000000002"/>
    <n v="23115.89"/>
    <n v="1228.18"/>
    <n v="18890.54"/>
    <m/>
    <m/>
    <n v="0"/>
    <s v="2 º DEC/SET"/>
    <d v="2020-09-18T00:00:00"/>
    <m/>
    <m/>
    <m/>
    <n v="0"/>
    <n v="34.241921099999999"/>
    <n v="1"/>
    <n v="115579.46"/>
    <n v="0"/>
    <m/>
    <m/>
    <m/>
    <n v="0"/>
    <n v="0"/>
    <n v="0"/>
    <n v="2020"/>
    <n v="1.433581"/>
    <n v="0"/>
    <n v="0"/>
    <m/>
    <m/>
    <m/>
    <s v="DEPOSITADO"/>
    <n v="0"/>
    <n v="145933.6"/>
    <n v="29186.720000000001"/>
    <n v="1167.47"/>
    <n v="115579.41"/>
    <n v="5.0000000002910383E-2"/>
    <n v="38"/>
    <n v="9"/>
  </r>
  <r>
    <x v="7"/>
    <n v="10"/>
    <x v="3"/>
    <n v="34.241921099999999"/>
    <x v="146"/>
    <x v="39"/>
    <n v="4691890.8899999997"/>
    <n v="1172972.7224999999"/>
    <n v="401648.39"/>
    <n v="80329.659999999989"/>
    <n v="3213.19"/>
    <n v="318105.54000000004"/>
    <n v="318105.53999999998"/>
    <n v="401648.38999999996"/>
    <x v="0"/>
    <n v="60247.258499999989"/>
    <n v="20082.4195"/>
    <n v="237775.86199999999"/>
    <n v="63621.11"/>
    <n v="3380.27"/>
    <n v="51991.83"/>
    <m/>
    <m/>
    <n v="0"/>
    <s v="1 º DEC/SET"/>
    <d v="2020-09-10T00:00:00"/>
    <m/>
    <m/>
    <m/>
    <n v="-5.8207660913467407E-11"/>
    <n v="34.241921099999999"/>
    <n v="1"/>
    <n v="318105.54000000004"/>
    <n v="0"/>
    <m/>
    <m/>
    <m/>
    <n v="0"/>
    <n v="0"/>
    <n v="0"/>
    <n v="2020"/>
    <n v="1.433581"/>
    <n v="0"/>
    <n v="0"/>
    <m/>
    <m/>
    <m/>
    <s v="DEPOSITADO"/>
    <n v="0"/>
    <n v="401648.39"/>
    <n v="80329.679999999993"/>
    <n v="3213.19"/>
    <n v="318105.52"/>
    <n v="1.9999999960418791E-2"/>
    <n v="37"/>
    <n v="9"/>
  </r>
  <r>
    <x v="6"/>
    <n v="31"/>
    <x v="4"/>
    <n v="34.241921099999999"/>
    <x v="147"/>
    <x v="40"/>
    <m/>
    <n v="0"/>
    <n v="0"/>
    <n v="0"/>
    <n v="0"/>
    <n v="0"/>
    <n v="4.2522312987389288"/>
    <n v="4.2522312987389288"/>
    <x v="1"/>
    <n v="0"/>
    <n v="0"/>
    <n v="0"/>
    <n v="0.85"/>
    <n v="-0.01"/>
    <m/>
    <m/>
    <m/>
    <n v="4.2522312987389288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4.2522312987389288"/>
    <s v=""/>
    <n v="8"/>
  </r>
  <r>
    <x v="7"/>
    <n v="28"/>
    <x v="4"/>
    <n v="34.241921099999999"/>
    <x v="148"/>
    <x v="40"/>
    <n v="1338954.44"/>
    <n v="334738.61"/>
    <n v="114620.93"/>
    <n v="22924.19"/>
    <n v="917.07"/>
    <n v="90779.669999999984"/>
    <n v="90779.67"/>
    <n v="114620.93000000001"/>
    <x v="0"/>
    <n v="17193.139500000001"/>
    <n v="5731.0465000000004"/>
    <n v="67855.483999999997"/>
    <n v="18155.93"/>
    <n v="964.65"/>
    <n v="14837.24"/>
    <m/>
    <m/>
    <n v="0"/>
    <s v="3 º DEC/AGO"/>
    <d v="2020-08-28T00:00:00"/>
    <s v="277/GABIN"/>
    <n v="425868.68"/>
    <n v="6281341.1900000004"/>
    <n v="1.4551915228366852E-11"/>
    <n v="34.241921099999999"/>
    <n v="1"/>
    <n v="90779.669999999984"/>
    <n v="0"/>
    <m/>
    <m/>
    <m/>
    <n v="0"/>
    <n v="0"/>
    <n v="0"/>
    <n v="2020"/>
    <n v="1.433581"/>
    <n v="0"/>
    <n v="0"/>
    <m/>
    <m/>
    <m/>
    <s v="DEPOSITADO"/>
    <n v="0"/>
    <n v="114620.93"/>
    <n v="22924.19"/>
    <n v="916.97"/>
    <n v="90779.76999999999"/>
    <n v="-9.9999999991268851E-2"/>
    <n v="35"/>
    <n v="8"/>
  </r>
  <r>
    <x v="7"/>
    <n v="20"/>
    <x v="4"/>
    <n v="34.241921099999999"/>
    <x v="149"/>
    <x v="40"/>
    <n v="1318105.79"/>
    <n v="329526.44750000001"/>
    <n v="112836.19"/>
    <n v="22567.24"/>
    <n v="902.68000000000006"/>
    <n v="89366.27"/>
    <n v="89366.27"/>
    <n v="112836.19"/>
    <x v="0"/>
    <n v="16925.428499999998"/>
    <n v="5641.8095000000003"/>
    <n v="66799.032000000007"/>
    <n v="17873.25"/>
    <n v="949.63"/>
    <n v="14606.21"/>
    <m/>
    <m/>
    <n v="0"/>
    <s v="2 º DEC/AGO"/>
    <d v="2020-08-20T00:00:00"/>
    <m/>
    <m/>
    <m/>
    <n v="0"/>
    <n v="34.241921099999999"/>
    <n v="1"/>
    <n v="89366.27"/>
    <n v="0"/>
    <m/>
    <m/>
    <m/>
    <n v="0"/>
    <n v="0"/>
    <n v="0"/>
    <n v="2020"/>
    <n v="1.433581"/>
    <n v="0"/>
    <n v="0"/>
    <m/>
    <m/>
    <m/>
    <s v="DEPOSITADO"/>
    <n v="0"/>
    <n v="112836.19"/>
    <n v="22567.24"/>
    <n v="902.69"/>
    <n v="89366.26"/>
    <n v="1.0000000009313226E-2"/>
    <n v="34"/>
    <n v="8"/>
  </r>
  <r>
    <x v="7"/>
    <n v="10"/>
    <x v="4"/>
    <n v="34.241921099999999"/>
    <x v="150"/>
    <x v="40"/>
    <n v="3624280.96"/>
    <n v="906070.24"/>
    <n v="310255.86"/>
    <n v="62051.15"/>
    <n v="2482.0500000000002"/>
    <n v="245722.66"/>
    <n v="245722.66"/>
    <n v="310255.86"/>
    <x v="0"/>
    <n v="46538.378999999994"/>
    <n v="15512.793"/>
    <n v="183671.48800000001"/>
    <n v="49144.53"/>
    <n v="2611.11"/>
    <n v="40161.42"/>
    <m/>
    <m/>
    <n v="0"/>
    <s v="1 º DEC/AGO"/>
    <d v="2020-08-10T00:00:00"/>
    <m/>
    <m/>
    <m/>
    <n v="0"/>
    <n v="34.241921099999999"/>
    <n v="1"/>
    <n v="245722.66"/>
    <n v="0"/>
    <m/>
    <m/>
    <m/>
    <n v="0"/>
    <n v="0"/>
    <n v="0"/>
    <n v="2020"/>
    <n v="1.433581"/>
    <n v="0"/>
    <n v="0"/>
    <m/>
    <m/>
    <m/>
    <s v="DEPOSITADO"/>
    <n v="0"/>
    <n v="310255.86"/>
    <n v="62051.17"/>
    <n v="2482.0500000000002"/>
    <n v="245722.64"/>
    <n v="1.9999999989522621E-2"/>
    <n v="33"/>
    <n v="8"/>
  </r>
  <r>
    <x v="6"/>
    <n v="31"/>
    <x v="5"/>
    <n v="34.241921099999999"/>
    <x v="151"/>
    <x v="41"/>
    <m/>
    <n v="0"/>
    <n v="0"/>
    <n v="0"/>
    <n v="0"/>
    <n v="0"/>
    <n v="4.0026249987419993"/>
    <n v="4.0026249987419993"/>
    <x v="1"/>
    <n v="0"/>
    <n v="0"/>
    <n v="0"/>
    <n v="0.8"/>
    <n v="-0.01"/>
    <m/>
    <m/>
    <m/>
    <n v="4.0026249987419993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4.0026249987419993"/>
    <s v=""/>
    <n v="7"/>
  </r>
  <r>
    <x v="7"/>
    <n v="30"/>
    <x v="5"/>
    <n v="34.241921099999999"/>
    <x v="152"/>
    <x v="41"/>
    <n v="796095.41"/>
    <n v="199023.85250000001"/>
    <n v="68149.59"/>
    <n v="13629.89"/>
    <n v="545.18000000000006"/>
    <n v="53974.52"/>
    <n v="53974.52"/>
    <n v="68149.59"/>
    <x v="0"/>
    <n v="10222.438499999998"/>
    <n v="3407.4794999999999"/>
    <n v="40344.601999999999"/>
    <n v="10794.9"/>
    <n v="573.54999999999995"/>
    <n v="8821.7000000000007"/>
    <m/>
    <m/>
    <n v="0"/>
    <s v="3 º DEC/JUL"/>
    <d v="2020-07-30T00:00:00"/>
    <s v="254/GABIN"/>
    <n v="368234.02"/>
    <n v="5431259.9699999997"/>
    <n v="0"/>
    <n v="34.241921099999999"/>
    <n v="1"/>
    <n v="53974.52"/>
    <n v="0"/>
    <m/>
    <m/>
    <m/>
    <n v="0"/>
    <n v="0"/>
    <n v="0"/>
    <n v="2020"/>
    <n v="1.433581"/>
    <n v="0"/>
    <n v="0"/>
    <m/>
    <m/>
    <m/>
    <s v="DEPOSITADO"/>
    <n v="0"/>
    <n v="68149.59"/>
    <n v="13629.92"/>
    <n v="545.20000000000005"/>
    <n v="53974.47"/>
    <n v="4.9999999995634425E-2"/>
    <n v="31"/>
    <n v="7"/>
  </r>
  <r>
    <x v="7"/>
    <n v="20"/>
    <x v="5"/>
    <n v="34.241921099999999"/>
    <x v="153"/>
    <x v="41"/>
    <n v="1586716.76"/>
    <n v="396679.19"/>
    <n v="135830.57999999999"/>
    <n v="27166.059999999998"/>
    <n v="1086.6200000000001"/>
    <n v="107577.9"/>
    <n v="107577.9"/>
    <n v="135830.57999999999"/>
    <x v="0"/>
    <n v="20374.586999999996"/>
    <n v="6791.5289999999995"/>
    <n v="80411.784"/>
    <n v="21515.58"/>
    <n v="1143.1500000000001"/>
    <n v="17582.740000000002"/>
    <m/>
    <m/>
    <n v="0"/>
    <s v="2 º DEC/JUL"/>
    <d v="2020-07-20T00:00:00"/>
    <m/>
    <m/>
    <m/>
    <n v="0"/>
    <n v="34.241921099999999"/>
    <n v="1"/>
    <n v="107577.9"/>
    <n v="0"/>
    <m/>
    <m/>
    <m/>
    <n v="0"/>
    <n v="0"/>
    <n v="0"/>
    <n v="2020"/>
    <n v="1.433581"/>
    <n v="0"/>
    <n v="0"/>
    <m/>
    <m/>
    <m/>
    <s v="DEPOSITADO"/>
    <n v="0"/>
    <n v="135830.57999999999"/>
    <n v="27166.12"/>
    <n v="1086.6400000000001"/>
    <n v="107577.81999999999"/>
    <n v="8.000000000174623E-2"/>
    <n v="30"/>
    <n v="7"/>
  </r>
  <r>
    <x v="7"/>
    <n v="10"/>
    <x v="5"/>
    <n v="34.241921099999999"/>
    <x v="154"/>
    <x v="41"/>
    <n v="3048447.8"/>
    <n v="762111.95"/>
    <n v="260961.77"/>
    <n v="52192.32"/>
    <n v="2087.66"/>
    <n v="206681.78999999998"/>
    <n v="206681.79"/>
    <n v="260961.77000000002"/>
    <x v="0"/>
    <n v="39144.265500000001"/>
    <n v="13048.088500000002"/>
    <n v="154489.43599999999"/>
    <n v="41336.36"/>
    <n v="2196.25"/>
    <n v="33780.49"/>
    <m/>
    <m/>
    <n v="0"/>
    <s v="1 º DEC/JUL"/>
    <d v="2020-07-10T00:00:00"/>
    <m/>
    <m/>
    <m/>
    <n v="2.9103830456733704E-11"/>
    <n v="34.241921099999999"/>
    <n v="1"/>
    <n v="206681.78999999998"/>
    <n v="0"/>
    <m/>
    <m/>
    <m/>
    <n v="0"/>
    <n v="0"/>
    <n v="0"/>
    <n v="2020"/>
    <n v="1.433581"/>
    <n v="0"/>
    <n v="0"/>
    <m/>
    <m/>
    <m/>
    <s v="DEPOSITADO"/>
    <n v="0"/>
    <n v="260961.77"/>
    <n v="52192.35"/>
    <n v="2087.69"/>
    <n v="206681.72999999998"/>
    <n v="6.0000000026775524E-2"/>
    <n v="28"/>
    <n v="7"/>
  </r>
  <r>
    <x v="6"/>
    <n v="30"/>
    <x v="6"/>
    <n v="34.241921099999999"/>
    <x v="155"/>
    <x v="42"/>
    <m/>
    <n v="0"/>
    <n v="0"/>
    <n v="0"/>
    <n v="0"/>
    <n v="0"/>
    <n v="3.6295585878258096"/>
    <n v="3.6295585878258096"/>
    <x v="1"/>
    <n v="0"/>
    <n v="0"/>
    <n v="0"/>
    <n v="0.73"/>
    <n v="-0.01"/>
    <m/>
    <m/>
    <m/>
    <n v="3.6295585878258096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3.6295585878258096"/>
    <s v=""/>
    <n v="6"/>
  </r>
  <r>
    <x v="7"/>
    <m/>
    <x v="6"/>
    <n v="34.241921099999999"/>
    <x v="155"/>
    <x v="42"/>
    <n v="654143.79"/>
    <n v="163535.94750000001"/>
    <n v="55997.85"/>
    <n v="11199.57"/>
    <n v="447.98"/>
    <n v="44350.299999999996"/>
    <m/>
    <n v="0"/>
    <x v="0"/>
    <n v="0"/>
    <n v="0"/>
    <n v="0"/>
    <n v="0"/>
    <n v="0"/>
    <n v="7248.71"/>
    <d v="2020-06-30T00:00:00"/>
    <m/>
    <n v="0"/>
    <s v="3 º DEC/JUN"/>
    <s v=" * "/>
    <s v="219/GABIN"/>
    <n v="306535.06"/>
    <n v="4521232.4400000004"/>
    <n v="-44350.299999999996"/>
    <n v="34.241921099999999"/>
    <n v="1"/>
    <n v="44350.299999999996"/>
    <n v="0"/>
    <m/>
    <m/>
    <m/>
    <n v="0"/>
    <n v="0"/>
    <n v="0"/>
    <n v="2020"/>
    <n v="1.433581"/>
    <n v="0"/>
    <n v="0"/>
    <m/>
    <m/>
    <m/>
    <s v="NÃO HOUVE DEPOSITO"/>
    <n v="-941"/>
    <n v="55997.85"/>
    <n v="11199.57"/>
    <n v="447.98"/>
    <n v="44350.299999999996"/>
    <n v="-44350.299999999996"/>
    <s v=""/>
    <n v="6"/>
  </r>
  <r>
    <x v="7"/>
    <n v="19"/>
    <x v="6"/>
    <n v="34.241921099999999"/>
    <x v="156"/>
    <x v="42"/>
    <n v="1331023.1200000001"/>
    <n v="332755.78000000003"/>
    <n v="113941.97"/>
    <n v="22788.36"/>
    <n v="911.54"/>
    <n v="90242.07"/>
    <n v="90242.07"/>
    <n v="113941.97"/>
    <x v="0"/>
    <n v="17091.2955"/>
    <n v="5697.0985000000001"/>
    <n v="67453.676000000007"/>
    <n v="18048.41"/>
    <n v="958.94"/>
    <n v="14749.35"/>
    <d v="2020-06-19T00:00:00"/>
    <m/>
    <n v="0"/>
    <s v="2 º DEC/JUN"/>
    <d v="2020-06-19T00:00:00"/>
    <m/>
    <m/>
    <m/>
    <n v="0"/>
    <n v="34.241921099999999"/>
    <n v="1"/>
    <n v="90242.07"/>
    <n v="0"/>
    <m/>
    <m/>
    <m/>
    <n v="0"/>
    <n v="0"/>
    <n v="0"/>
    <n v="2020"/>
    <n v="1.433581"/>
    <n v="0"/>
    <n v="0"/>
    <m/>
    <m/>
    <m/>
    <s v="DEPOSITADO"/>
    <n v="0"/>
    <n v="113941.97"/>
    <n v="22788.39"/>
    <n v="911.54"/>
    <n v="90242.040000000008"/>
    <n v="2.9999999998835847E-2"/>
    <n v="25"/>
    <n v="6"/>
  </r>
  <r>
    <x v="7"/>
    <n v="10"/>
    <x v="6"/>
    <n v="34.241921099999999"/>
    <x v="157"/>
    <x v="42"/>
    <n v="2536065.5299999998"/>
    <n v="634016.38249999995"/>
    <n v="217099.39"/>
    <n v="43419.899999999994"/>
    <n v="1736.8"/>
    <n v="171942.69000000003"/>
    <n v="171942.69"/>
    <n v="217099.38999999998"/>
    <x v="0"/>
    <n v="32564.908499999998"/>
    <n v="10854.969499999999"/>
    <n v="128522.81200000001"/>
    <n v="34388.54"/>
    <n v="1827.11"/>
    <n v="28102.68"/>
    <d v="2020-06-10T00:00:00"/>
    <m/>
    <n v="0"/>
    <s v="1 º DEC/JUN"/>
    <d v="2020-06-10T00:00:00"/>
    <m/>
    <m/>
    <m/>
    <n v="-2.9103830456733704E-11"/>
    <n v="34.241921099999999"/>
    <n v="1"/>
    <n v="171942.69000000003"/>
    <n v="0"/>
    <m/>
    <m/>
    <m/>
    <n v="0"/>
    <n v="0"/>
    <n v="0"/>
    <n v="2020"/>
    <n v="1.433581"/>
    <n v="0"/>
    <n v="0"/>
    <m/>
    <m/>
    <m/>
    <s v="DEPOSITADO"/>
    <n v="0"/>
    <n v="217099.39"/>
    <n v="43419.88"/>
    <n v="1736.8"/>
    <n v="171942.71000000002"/>
    <n v="-2.0000000018626451E-2"/>
    <n v="24"/>
    <n v="6"/>
  </r>
  <r>
    <x v="6"/>
    <n v="31"/>
    <x v="7"/>
    <n v="34.241921099999999"/>
    <x v="158"/>
    <x v="43"/>
    <m/>
    <n v="0"/>
    <n v="0"/>
    <n v="0"/>
    <n v="0"/>
    <n v="0"/>
    <n v="3.3608204546437648"/>
    <n v="3.3608204546437648"/>
    <x v="1"/>
    <n v="0"/>
    <n v="0"/>
    <n v="0"/>
    <n v="0.67"/>
    <n v="-0.01"/>
    <m/>
    <m/>
    <m/>
    <n v="3.3608204546437648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3.3608204546437648"/>
    <s v=""/>
    <n v="5"/>
  </r>
  <r>
    <x v="7"/>
    <m/>
    <x v="7"/>
    <n v="34.241921099999999"/>
    <x v="159"/>
    <x v="43"/>
    <n v="952451.6"/>
    <n v="238112.9"/>
    <n v="81534.429999999993"/>
    <n v="16306.89"/>
    <n v="652.28"/>
    <n v="64575.259999999995"/>
    <m/>
    <n v="0"/>
    <x v="0"/>
    <n v="0"/>
    <n v="0"/>
    <n v="0"/>
    <n v="0"/>
    <n v="0"/>
    <n v="10554.32"/>
    <d v="2020-05-29T00:00:00"/>
    <m/>
    <n v="0"/>
    <s v="3 º DEC/MAI"/>
    <s v=" * "/>
    <s v="172/GABIN"/>
    <n v="340862.74"/>
    <n v="5027547.92"/>
    <n v="-64575.259999999995"/>
    <n v="34.241921099999999"/>
    <n v="1"/>
    <n v="64575.259999999995"/>
    <n v="0"/>
    <m/>
    <m/>
    <m/>
    <n v="0"/>
    <n v="0"/>
    <n v="0"/>
    <n v="2020"/>
    <n v="1.433581"/>
    <n v="0"/>
    <n v="0"/>
    <m/>
    <m/>
    <m/>
    <s v="NÃO HOUVE DEPOSITO"/>
    <n v="-973"/>
    <n v="81534.429999999993"/>
    <n v="16306.89"/>
    <n v="652.28"/>
    <n v="64575.259999999995"/>
    <n v="-64575.259999999995"/>
    <s v=""/>
    <n v="5"/>
  </r>
  <r>
    <x v="7"/>
    <n v="21"/>
    <x v="7"/>
    <n v="34.241921099999999"/>
    <x v="160"/>
    <x v="43"/>
    <n v="785416.17"/>
    <n v="196354.04250000001"/>
    <n v="67235.399999999994"/>
    <n v="13447.03"/>
    <n v="537.88"/>
    <n v="53250.49"/>
    <n v="53250.49"/>
    <n v="67235.399999999994"/>
    <x v="0"/>
    <n v="10085.31"/>
    <n v="3361.77"/>
    <n v="39803.410000000003"/>
    <n v="10650.1"/>
    <n v="565.85"/>
    <n v="8703.36"/>
    <d v="2020-05-20T00:00:00"/>
    <m/>
    <n v="0"/>
    <s v="2 º DEC/MAI"/>
    <d v="2020-05-21T00:00:00"/>
    <m/>
    <m/>
    <m/>
    <n v="0"/>
    <n v="34.241921099999999"/>
    <n v="1"/>
    <n v="53250.49"/>
    <n v="0"/>
    <m/>
    <m/>
    <m/>
    <n v="0"/>
    <n v="0"/>
    <n v="0"/>
    <n v="2020"/>
    <n v="1.433581"/>
    <n v="0"/>
    <n v="0"/>
    <m/>
    <m/>
    <m/>
    <s v="DEPOSITADO"/>
    <n v="-1"/>
    <n v="67235.399999999994"/>
    <n v="13447.08"/>
    <n v="537.88"/>
    <n v="53250.439999999995"/>
    <n v="5.0000000002910383E-2"/>
    <n v="21"/>
    <n v="5"/>
  </r>
  <r>
    <x v="7"/>
    <m/>
    <x v="7"/>
    <n v="34.241921099999999"/>
    <x v="161"/>
    <x v="43"/>
    <n v="3289680.15"/>
    <n v="822420.03749999998"/>
    <n v="281612.42"/>
    <n v="56322.48"/>
    <n v="2252.9"/>
    <n v="223037.03999999998"/>
    <m/>
    <n v="0"/>
    <x v="0"/>
    <n v="0"/>
    <n v="0"/>
    <n v="0"/>
    <n v="0"/>
    <n v="0"/>
    <n v="36453.64"/>
    <d v="2020-05-08T00:00:00"/>
    <m/>
    <n v="0"/>
    <s v="1 º DEC/MAI"/>
    <s v=" * "/>
    <m/>
    <m/>
    <m/>
    <n v="-223037.03999999998"/>
    <n v="34.241921099999999"/>
    <n v="1"/>
    <n v="223037.03999999998"/>
    <n v="0"/>
    <m/>
    <m/>
    <m/>
    <n v="0"/>
    <n v="0"/>
    <n v="0"/>
    <n v="2020"/>
    <n v="1.433581"/>
    <n v="0"/>
    <n v="0"/>
    <m/>
    <m/>
    <m/>
    <s v="NÃO HOUVE DEPOSITO"/>
    <n v="-994"/>
    <n v="281612.42"/>
    <n v="56322.48"/>
    <n v="2252.9"/>
    <n v="223037.03999999998"/>
    <n v="-223037.03999999998"/>
    <s v=""/>
    <n v="5"/>
  </r>
  <r>
    <x v="6"/>
    <n v="30"/>
    <x v="8"/>
    <n v="34.241921099999999"/>
    <x v="162"/>
    <x v="44"/>
    <m/>
    <n v="0"/>
    <n v="0"/>
    <n v="0"/>
    <n v="0"/>
    <n v="0"/>
    <n v="3.7550897958680496"/>
    <n v="3.7550897958680496"/>
    <x v="1"/>
    <n v="0"/>
    <n v="0"/>
    <n v="0"/>
    <n v="0.75"/>
    <n v="-0.01"/>
    <m/>
    <m/>
    <m/>
    <n v="3.7550897958680496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3.7550897958680496"/>
    <s v=""/>
    <n v="4"/>
  </r>
  <r>
    <x v="7"/>
    <n v="30"/>
    <x v="8"/>
    <n v="34.241921099999999"/>
    <x v="162"/>
    <x v="44"/>
    <n v="540327.65"/>
    <n v="135081.91250000001"/>
    <n v="46254.64"/>
    <n v="9250.91"/>
    <n v="370.04"/>
    <n v="36633.689999999995"/>
    <n v="36633.69"/>
    <n v="46254.64"/>
    <x v="0"/>
    <n v="6938.1959999999999"/>
    <n v="2312.732"/>
    <n v="27382.762000000002"/>
    <n v="7326.74"/>
    <n v="389.28"/>
    <n v="5987.48"/>
    <d v="2020-04-30T00:00:00"/>
    <m/>
    <n v="0"/>
    <s v="3 º DEC/ABR"/>
    <d v="2020-04-30T00:00:00"/>
    <s v="152/GABIN"/>
    <n v="341866.83"/>
    <n v="5042357.6900000004"/>
    <n v="7.2759576141834259E-12"/>
    <n v="34.241921099999999"/>
    <n v="1"/>
    <n v="36633.689999999995"/>
    <n v="0"/>
    <m/>
    <m/>
    <m/>
    <n v="0"/>
    <n v="0"/>
    <n v="0"/>
    <n v="2020"/>
    <n v="1.433581"/>
    <n v="0"/>
    <n v="0"/>
    <m/>
    <m/>
    <m/>
    <s v="DEPOSITADO"/>
    <n v="0"/>
    <n v="46254.64"/>
    <n v="9250.93"/>
    <n v="370.04"/>
    <n v="36633.67"/>
    <n v="2.0000000004074536E-2"/>
    <n v="18"/>
    <n v="4"/>
  </r>
  <r>
    <x v="7"/>
    <n v="20"/>
    <x v="8"/>
    <n v="34.241921099999999"/>
    <x v="163"/>
    <x v="44"/>
    <n v="1347582.31"/>
    <n v="336895.57750000001"/>
    <n v="115359.52"/>
    <n v="23071.870000000003"/>
    <n v="922.86"/>
    <n v="91364.79"/>
    <n v="91364.79"/>
    <n v="115359.51999999999"/>
    <x v="0"/>
    <n v="17303.927999999996"/>
    <n v="5767.9759999999997"/>
    <n v="68292.885999999999"/>
    <n v="18272.96"/>
    <n v="970.87"/>
    <n v="14932.84"/>
    <d v="2020-04-20T00:00:00"/>
    <m/>
    <n v="0"/>
    <s v="2 º DEC/ABR"/>
    <d v="2020-04-20T00:00:00"/>
    <m/>
    <m/>
    <m/>
    <n v="0"/>
    <n v="34.241921099999999"/>
    <n v="1"/>
    <n v="91364.79"/>
    <n v="0"/>
    <m/>
    <m/>
    <m/>
    <n v="0"/>
    <n v="0"/>
    <n v="0"/>
    <n v="2020"/>
    <n v="1.433581"/>
    <n v="0"/>
    <n v="0"/>
    <m/>
    <m/>
    <m/>
    <s v="DEPOSITADO"/>
    <n v="0"/>
    <n v="115359.52"/>
    <n v="23071.9"/>
    <n v="922.88"/>
    <n v="91364.739999999991"/>
    <n v="5.0000000002910383E-2"/>
    <n v="17"/>
    <n v="4"/>
  </r>
  <r>
    <x v="7"/>
    <m/>
    <x v="8"/>
    <n v="34.241921099999999"/>
    <x v="164"/>
    <x v="44"/>
    <n v="3154447.73"/>
    <n v="788611.9325"/>
    <n v="270035.88"/>
    <n v="54007.18"/>
    <n v="2160.29"/>
    <n v="213868.41"/>
    <m/>
    <n v="0"/>
    <x v="0"/>
    <n v="0"/>
    <n v="0"/>
    <n v="0"/>
    <n v="0"/>
    <n v="0"/>
    <n v="34955.1"/>
    <d v="2020-04-09T00:00:00"/>
    <m/>
    <n v="0"/>
    <s v="1 º DEC/ABR"/>
    <s v=" * "/>
    <m/>
    <m/>
    <m/>
    <n v="-213868.41"/>
    <n v="34.241921099999999"/>
    <n v="1"/>
    <n v="213868.41"/>
    <n v="0"/>
    <m/>
    <m/>
    <m/>
    <n v="0"/>
    <n v="0"/>
    <n v="0"/>
    <n v="2020"/>
    <n v="1.433581"/>
    <n v="0"/>
    <n v="0"/>
    <m/>
    <m/>
    <m/>
    <s v="NÃO HOUVE DEPOSITO"/>
    <n v="-1023"/>
    <n v="270035.88"/>
    <n v="54007.18"/>
    <n v="2160.29"/>
    <n v="213868.41"/>
    <n v="-213868.41"/>
    <s v=""/>
    <n v="4"/>
  </r>
  <r>
    <x v="6"/>
    <n v="31"/>
    <x v="9"/>
    <n v="34.241921099999999"/>
    <x v="165"/>
    <x v="45"/>
    <m/>
    <n v="0"/>
    <n v="0"/>
    <n v="0"/>
    <n v="0"/>
    <n v="0"/>
    <n v="4.077730761227838"/>
    <n v="4.077730761227838"/>
    <x v="1"/>
    <n v="0"/>
    <n v="0"/>
    <n v="0"/>
    <n v="0.82"/>
    <n v="-0.01"/>
    <m/>
    <m/>
    <m/>
    <n v="4.077730761227838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4.077730761227838"/>
    <s v=""/>
    <n v="3"/>
  </r>
  <r>
    <x v="7"/>
    <n v="30"/>
    <x v="9"/>
    <n v="34.241921099999999"/>
    <x v="166"/>
    <x v="45"/>
    <n v="1003063.4"/>
    <n v="250765.85"/>
    <n v="85867.04"/>
    <n v="17173.45"/>
    <n v="686.94"/>
    <n v="68006.649999999994"/>
    <n v="68006.649999999994"/>
    <n v="85867.04"/>
    <x v="0"/>
    <n v="12880.055999999999"/>
    <n v="4293.3519999999999"/>
    <n v="50833.241999999998"/>
    <n v="13601.33"/>
    <n v="722.66"/>
    <n v="11115.16"/>
    <m/>
    <m/>
    <n v="0"/>
    <s v="3 º DEC/MAR"/>
    <d v="2020-03-30T00:00:00"/>
    <s v="130/GABIN"/>
    <n v="380945.23"/>
    <n v="5618743.7699999996"/>
    <n v="0"/>
    <n v="34.241921099999999"/>
    <n v="1"/>
    <n v="68006.649999999994"/>
    <n v="0"/>
    <m/>
    <m/>
    <m/>
    <n v="0"/>
    <n v="0"/>
    <n v="0"/>
    <n v="2020"/>
    <n v="1.433581"/>
    <n v="0"/>
    <n v="0"/>
    <m/>
    <m/>
    <m/>
    <s v="DEPOSITADO"/>
    <n v="0"/>
    <n v="85867.04"/>
    <n v="17173.41"/>
    <n v="686.94"/>
    <n v="68006.689999999988"/>
    <n v="-3.9999999993597157E-2"/>
    <n v="14"/>
    <n v="3"/>
  </r>
  <r>
    <x v="7"/>
    <n v="20"/>
    <x v="9"/>
    <n v="34.241921099999999"/>
    <x v="167"/>
    <x v="45"/>
    <n v="1577077.4100000001"/>
    <n v="394269.35250000004"/>
    <n v="135005.4"/>
    <n v="27001.070000000003"/>
    <n v="1080.04"/>
    <n v="106924.29"/>
    <n v="106924.29"/>
    <n v="135005.4"/>
    <x v="0"/>
    <n v="20250.809999999998"/>
    <n v="6750.27"/>
    <n v="79923.209999999992"/>
    <n v="21384.86"/>
    <n v="1136.21"/>
    <n v="17475.93"/>
    <m/>
    <m/>
    <n v="0"/>
    <s v="2 º DEC/MAR"/>
    <d v="2020-03-20T00:00:00"/>
    <m/>
    <m/>
    <m/>
    <n v="0"/>
    <n v="34.241921099999999"/>
    <n v="1"/>
    <n v="106924.29"/>
    <n v="0"/>
    <m/>
    <m/>
    <m/>
    <n v="0"/>
    <n v="0"/>
    <n v="0"/>
    <n v="2020"/>
    <n v="1.433581"/>
    <n v="0"/>
    <n v="0"/>
    <m/>
    <m/>
    <m/>
    <s v="DEPOSITADO"/>
    <n v="0"/>
    <n v="135005.4"/>
    <n v="27001.08"/>
    <n v="1080.04"/>
    <n v="106924.28"/>
    <n v="9.9999999947613105E-3"/>
    <n v="12"/>
    <n v="3"/>
  </r>
  <r>
    <x v="7"/>
    <n v="10"/>
    <x v="9"/>
    <n v="34.241921099999999"/>
    <x v="168"/>
    <x v="45"/>
    <n v="3038602.96"/>
    <n v="759650.74"/>
    <n v="260119.01"/>
    <n v="52023.770000000004"/>
    <n v="2080.9499999999998"/>
    <n v="206014.28999999998"/>
    <n v="206014.29"/>
    <n v="260119.01"/>
    <x v="0"/>
    <n v="39017.851499999997"/>
    <n v="13005.950500000001"/>
    <n v="153990.48800000001"/>
    <n v="41202.86"/>
    <n v="2189.16"/>
    <n v="33671.4"/>
    <m/>
    <m/>
    <n v="0"/>
    <s v="1 º DEC/MAR"/>
    <d v="2020-03-10T00:00:00"/>
    <m/>
    <m/>
    <m/>
    <n v="2.9103830456733704E-11"/>
    <n v="34.241921099999999"/>
    <n v="1"/>
    <n v="206014.28999999998"/>
    <n v="0"/>
    <m/>
    <m/>
    <m/>
    <n v="0"/>
    <n v="0"/>
    <n v="0"/>
    <n v="2020"/>
    <n v="1.433581"/>
    <n v="0"/>
    <n v="0"/>
    <m/>
    <m/>
    <m/>
    <s v="DEPOSITADO"/>
    <n v="0"/>
    <n v="260119.01"/>
    <n v="52023.8"/>
    <n v="2080.9499999999998"/>
    <n v="206014.26"/>
    <n v="2.9999999998835847E-2"/>
    <n v="11"/>
    <n v="3"/>
  </r>
  <r>
    <x v="6"/>
    <n v="29"/>
    <x v="10"/>
    <n v="34.241921099999999"/>
    <x v="169"/>
    <x v="46"/>
    <m/>
    <n v="0"/>
    <n v="0"/>
    <n v="0"/>
    <n v="0"/>
    <n v="0"/>
    <n v="0.46052500000000052"/>
    <n v="0.46052500000000052"/>
    <x v="1"/>
    <n v="0"/>
    <n v="0"/>
    <n v="0"/>
    <n v="0.09"/>
    <n v="0"/>
    <m/>
    <m/>
    <m/>
    <n v="0.46052500000000052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0.46052500000000052"/>
    <s v=""/>
    <n v="2"/>
  </r>
  <r>
    <x v="7"/>
    <n v="28"/>
    <x v="10"/>
    <n v="34.241921099999999"/>
    <x v="170"/>
    <x v="46"/>
    <n v="1420162.4100000001"/>
    <n v="355040.60250000004"/>
    <n v="121572.72"/>
    <n v="24314.510000000002"/>
    <n v="972.58"/>
    <n v="96285.62999999999"/>
    <n v="96285.63"/>
    <n v="121572.72"/>
    <x v="0"/>
    <n v="18235.907999999999"/>
    <n v="6078.6360000000004"/>
    <n v="71971.08600000001"/>
    <n v="19257.13"/>
    <n v="1023.16"/>
    <n v="15737.12"/>
    <m/>
    <m/>
    <n v="0"/>
    <s v="3 º DEC/FEV"/>
    <d v="2020-02-28T00:00:00"/>
    <s v="111/GABIN"/>
    <n v="412790.12"/>
    <n v="6088439.25"/>
    <n v="1.4551915228366852E-11"/>
    <n v="34.241921099999999"/>
    <n v="1"/>
    <n v="96285.62999999999"/>
    <n v="0"/>
    <m/>
    <m/>
    <m/>
    <n v="0"/>
    <n v="0"/>
    <n v="0"/>
    <n v="2020"/>
    <n v="1.433581"/>
    <n v="0"/>
    <n v="0"/>
    <m/>
    <m/>
    <m/>
    <s v="DEPOSITADO"/>
    <n v="0"/>
    <n v="121572.72"/>
    <n v="24314.54"/>
    <n v="972.58"/>
    <n v="96285.599999999991"/>
    <n v="3.0000000013387762E-2"/>
    <n v="9"/>
    <n v="2"/>
  </r>
  <r>
    <x v="7"/>
    <n v="20"/>
    <x v="10"/>
    <n v="34.241921099999999"/>
    <x v="171"/>
    <x v="46"/>
    <n v="1264761.3700000001"/>
    <n v="316190.34250000003"/>
    <n v="108269.65"/>
    <n v="21653.9"/>
    <n v="866.16"/>
    <n v="85749.59"/>
    <n v="85749.59"/>
    <n v="108269.65"/>
    <x v="0"/>
    <n v="16240.447499999998"/>
    <n v="5413.4825000000001"/>
    <n v="64095.66"/>
    <n v="17149.919999999998"/>
    <n v="911.2"/>
    <n v="14015.09"/>
    <m/>
    <m/>
    <n v="0"/>
    <s v="2 º DEC/FEV"/>
    <d v="2020-02-20T00:00:00"/>
    <m/>
    <m/>
    <m/>
    <n v="0"/>
    <n v="34.241921099999999"/>
    <n v="1"/>
    <n v="85749.59"/>
    <n v="0"/>
    <m/>
    <m/>
    <m/>
    <n v="0"/>
    <n v="0"/>
    <n v="0"/>
    <n v="2020"/>
    <n v="1.433581"/>
    <n v="0"/>
    <n v="0"/>
    <m/>
    <m/>
    <m/>
    <s v="DEPOSITADO"/>
    <n v="0"/>
    <n v="108269.65"/>
    <n v="21653.93"/>
    <n v="866.16"/>
    <n v="85749.56"/>
    <n v="2.9999999998835847E-2"/>
    <n v="8"/>
    <n v="2"/>
  </r>
  <r>
    <x v="7"/>
    <n v="10"/>
    <x v="10"/>
    <n v="34.241921099999999"/>
    <x v="172"/>
    <x v="46"/>
    <n v="3403515.47"/>
    <n v="850878.86750000005"/>
    <n v="291357.27"/>
    <n v="58271.45"/>
    <n v="2330.86"/>
    <n v="230754.96000000002"/>
    <n v="230754.96"/>
    <n v="291357.26999999996"/>
    <x v="0"/>
    <n v="43703.590499999991"/>
    <n v="14567.863499999999"/>
    <n v="172483.50599999999"/>
    <n v="46150.99"/>
    <n v="2452.06"/>
    <n v="37715.07"/>
    <m/>
    <m/>
    <n v="0"/>
    <s v="1 º DEC/FEV"/>
    <d v="2020-02-10T00:00:00"/>
    <m/>
    <m/>
    <m/>
    <n v="-2.9103830456733704E-11"/>
    <n v="34.241921099999999"/>
    <n v="1"/>
    <n v="230754.96000000002"/>
    <n v="0"/>
    <m/>
    <m/>
    <m/>
    <n v="0"/>
    <n v="0"/>
    <n v="0"/>
    <n v="2020"/>
    <n v="1.433581"/>
    <n v="0"/>
    <n v="0"/>
    <m/>
    <m/>
    <m/>
    <s v="DEPOSITADO"/>
    <n v="0"/>
    <n v="291357.27"/>
    <n v="58271.45"/>
    <n v="2330.86"/>
    <n v="230754.96000000002"/>
    <n v="0"/>
    <n v="7"/>
    <n v="2"/>
  </r>
  <r>
    <x v="6"/>
    <n v="31"/>
    <x v="11"/>
    <n v="34.241921099999999"/>
    <x v="173"/>
    <x v="47"/>
    <m/>
    <n v="0"/>
    <n v="0"/>
    <n v="0"/>
    <n v="0"/>
    <n v="0"/>
    <n v="0.21"/>
    <n v="0.21"/>
    <x v="1"/>
    <n v="0"/>
    <n v="0"/>
    <n v="0"/>
    <n v="0.04"/>
    <n v="0"/>
    <m/>
    <m/>
    <m/>
    <n v="0.21"/>
    <n v="0"/>
    <s v=" * "/>
    <m/>
    <m/>
    <m/>
    <n v="0"/>
    <n v="34.241921099999999"/>
    <n v="0"/>
    <n v="0"/>
    <n v="0"/>
    <m/>
    <m/>
    <m/>
    <n v="0"/>
    <n v="0"/>
    <n v="0"/>
    <s v=""/>
    <n v="1.433581"/>
    <n v="0"/>
    <n v="0"/>
    <m/>
    <m/>
    <m/>
    <n v="0"/>
    <s v=""/>
    <n v="0"/>
    <n v="0"/>
    <n v="0"/>
    <n v="0"/>
    <n v="0.21"/>
    <s v=""/>
    <n v="1"/>
  </r>
  <r>
    <x v="7"/>
    <n v="30"/>
    <x v="11"/>
    <n v="34.241921099999999"/>
    <x v="174"/>
    <x v="47"/>
    <n v="897302.61"/>
    <n v="224325.6525"/>
    <n v="76813.41"/>
    <n v="15362.720000000001"/>
    <n v="614.51"/>
    <n v="60836.18"/>
    <n v="60836.18"/>
    <n v="76813.41"/>
    <x v="0"/>
    <n v="11522.011500000001"/>
    <n v="3840.6705000000002"/>
    <n v="45473.498"/>
    <n v="12167.24"/>
    <n v="646.46"/>
    <n v="9943.2000000000007"/>
    <m/>
    <m/>
    <n v="0"/>
    <s v="3 º DEC/JAN"/>
    <d v="2020-01-30T00:00:00"/>
    <s v="067/GABIN"/>
    <n v="381596.78"/>
    <n v="5628353.7699999996"/>
    <n v="0"/>
    <n v="34.241921099999999"/>
    <n v="1"/>
    <n v="60836.18"/>
    <n v="0"/>
    <m/>
    <m/>
    <m/>
    <n v="0"/>
    <n v="0"/>
    <n v="0"/>
    <n v="2020"/>
    <n v="1.433581"/>
    <n v="0"/>
    <n v="0"/>
    <m/>
    <m/>
    <m/>
    <s v="DEPOSITADO"/>
    <n v="0"/>
    <n v="76813.41"/>
    <n v="15362.68"/>
    <n v="614.51"/>
    <n v="60836.22"/>
    <n v="-4.0000000000873115E-2"/>
    <n v="5"/>
    <n v="1"/>
  </r>
  <r>
    <x v="7"/>
    <n v="20"/>
    <x v="11"/>
    <n v="34.241921099999999"/>
    <x v="175"/>
    <x v="47"/>
    <n v="1615188.76"/>
    <n v="403797.19"/>
    <n v="138267.92000000001"/>
    <n v="27653.58"/>
    <n v="1106.1400000000001"/>
    <n v="109508.20000000001"/>
    <n v="109508.2"/>
    <n v="138267.91999999998"/>
    <x v="0"/>
    <n v="20740.187999999998"/>
    <n v="6913.3959999999997"/>
    <n v="81854.616000000009"/>
    <n v="21901.64"/>
    <n v="1163.6600000000001"/>
    <n v="17898.25"/>
    <m/>
    <m/>
    <n v="0"/>
    <s v="2 º DEC/JAN"/>
    <d v="2020-01-20T00:00:00"/>
    <m/>
    <m/>
    <m/>
    <n v="-1.4551915228366852E-11"/>
    <n v="34.241921099999999"/>
    <n v="1"/>
    <n v="109508.20000000001"/>
    <n v="0"/>
    <m/>
    <m/>
    <m/>
    <n v="0"/>
    <n v="0"/>
    <n v="0"/>
    <n v="2020"/>
    <n v="1.433581"/>
    <n v="0"/>
    <n v="0"/>
    <m/>
    <m/>
    <m/>
    <s v="DEPOSITADO"/>
    <n v="0"/>
    <n v="138267.92000000001"/>
    <n v="27653.58"/>
    <n v="1106.1400000000001"/>
    <n v="109508.20000000001"/>
    <n v="0"/>
    <n v="4"/>
    <n v="1"/>
  </r>
  <r>
    <x v="7"/>
    <n v="10"/>
    <x v="11"/>
    <n v="34.518789599999998"/>
    <x v="176"/>
    <x v="47"/>
    <n v="3115862.4"/>
    <n v="778965.6"/>
    <n v="268889.5"/>
    <n v="53777.9"/>
    <n v="2151.12"/>
    <n v="212960.48"/>
    <n v="211252.3"/>
    <n v="267181.32"/>
    <x v="0"/>
    <n v="40077.197999999997"/>
    <n v="13359.066000000001"/>
    <n v="157816.03599999999"/>
    <n v="42250.46"/>
    <n v="2266.39"/>
    <n v="34527.53"/>
    <m/>
    <m/>
    <n v="0"/>
    <s v="1 º DEC/JAN"/>
    <d v="2020-01-10T00:00:00"/>
    <m/>
    <m/>
    <m/>
    <n v="-1708.1800000000221"/>
    <n v="34.518789599999998"/>
    <n v="1"/>
    <n v="212960.48"/>
    <n v="0"/>
    <m/>
    <m/>
    <m/>
    <n v="0"/>
    <n v="0"/>
    <n v="0"/>
    <n v="2019"/>
    <n v="1.433581"/>
    <n v="0"/>
    <n v="0"/>
    <m/>
    <m/>
    <m/>
    <s v="DEPOSITADO"/>
    <n v="0"/>
    <n v="268889.5"/>
    <n v="53777.9"/>
    <n v="2151.12"/>
    <n v="212960.48"/>
    <n v="-1708.1800000000221"/>
    <n v="2"/>
    <n v="1"/>
  </r>
  <r>
    <x v="8"/>
    <n v="31"/>
    <x v="0"/>
    <n v="34.518789599999998"/>
    <x v="177"/>
    <x v="48"/>
    <m/>
    <n v="0"/>
    <n v="0"/>
    <n v="0"/>
    <n v="0"/>
    <n v="0"/>
    <n v="4.3060399841131636"/>
    <n v="4.3060399841131636"/>
    <x v="1"/>
    <n v="0"/>
    <n v="0"/>
    <n v="0"/>
    <n v="0.86"/>
    <n v="-0.01"/>
    <m/>
    <m/>
    <m/>
    <n v="4.3060399841131636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4.3060399841131636"/>
    <s v=""/>
    <n v="12"/>
  </r>
  <r>
    <x v="9"/>
    <n v="30"/>
    <x v="0"/>
    <n v="34.518789599999998"/>
    <x v="178"/>
    <x v="48"/>
    <n v="2045262.77"/>
    <n v="511315.6925"/>
    <n v="176499.99"/>
    <n v="35299.96"/>
    <n v="1411.96"/>
    <n v="139788.07"/>
    <n v="139788.07"/>
    <n v="176499.99"/>
    <x v="0"/>
    <n v="26474.998499999998"/>
    <n v="8824.9994999999999"/>
    <n v="104488.072"/>
    <n v="27957.61"/>
    <n v="1485.42"/>
    <n v="21566.76"/>
    <d v="2019-12-30T00:00:00"/>
    <m/>
    <n v="0"/>
    <s v="3 º DEC/DEZ"/>
    <d v="2019-12-30T00:00:00"/>
    <s v="030/GABIN"/>
    <n v="547193.28"/>
    <n v="8006081.4500000002"/>
    <n v="0"/>
    <n v="34.518789599999998"/>
    <n v="1"/>
    <n v="139788.07"/>
    <n v="0"/>
    <m/>
    <m/>
    <m/>
    <n v="0"/>
    <n v="0"/>
    <n v="0"/>
    <n v="2019"/>
    <n v="1.4947220000000001"/>
    <n v="0"/>
    <n v="0"/>
    <m/>
    <m/>
    <m/>
    <s v="DEPOSITADO"/>
    <n v="0"/>
    <n v="176499.99"/>
    <n v="35300"/>
    <n v="1412"/>
    <n v="139787.99"/>
    <n v="8.0000000016298145E-2"/>
    <n v="53"/>
    <n v="12"/>
  </r>
  <r>
    <x v="9"/>
    <n v="20"/>
    <x v="0"/>
    <n v="34.518789599999998"/>
    <x v="179"/>
    <x v="48"/>
    <n v="1525552.8"/>
    <n v="381388.2"/>
    <n v="131650.59"/>
    <n v="26330.12"/>
    <n v="1053.22"/>
    <n v="104267.25"/>
    <n v="104267.25"/>
    <n v="131650.59"/>
    <x v="0"/>
    <n v="19747.588499999998"/>
    <n v="6582.5295000000006"/>
    <n v="77937.131999999998"/>
    <n v="20853.45"/>
    <n v="1107.97"/>
    <n v="16086.55"/>
    <m/>
    <m/>
    <n v="0"/>
    <s v="2 º DEC/DEZ"/>
    <d v="2019-12-20T00:00:00"/>
    <m/>
    <m/>
    <m/>
    <n v="0"/>
    <n v="34.518789599999998"/>
    <n v="1"/>
    <n v="104267.25"/>
    <n v="0"/>
    <m/>
    <m/>
    <m/>
    <n v="0"/>
    <n v="0"/>
    <n v="0"/>
    <n v="2019"/>
    <n v="1.433581"/>
    <n v="0"/>
    <n v="0"/>
    <m/>
    <m/>
    <m/>
    <s v="DEPOSITADO"/>
    <n v="0"/>
    <n v="131650.59"/>
    <n v="26330.12"/>
    <n v="1053.2"/>
    <n v="104267.27"/>
    <n v="-2.0000000004074536E-2"/>
    <n v="51"/>
    <n v="12"/>
  </r>
  <r>
    <x v="9"/>
    <n v="10"/>
    <x v="0"/>
    <n v="34.518789599999998"/>
    <x v="180"/>
    <x v="48"/>
    <n v="4435265.88"/>
    <n v="1108816.47"/>
    <n v="382750.02"/>
    <n v="76550.02"/>
    <n v="3062"/>
    <n v="303138"/>
    <n v="303138"/>
    <n v="382750.02"/>
    <x v="0"/>
    <n v="57412.503000000004"/>
    <n v="19137.501"/>
    <n v="226587.99600000001"/>
    <n v="60627.6"/>
    <n v="3221.22"/>
    <n v="46768.71"/>
    <m/>
    <m/>
    <n v="0"/>
    <s v="1 º DEC/DEZ"/>
    <d v="2019-12-10T00:00:00"/>
    <m/>
    <m/>
    <m/>
    <n v="0"/>
    <n v="34.518789599999998"/>
    <n v="1"/>
    <n v="303138"/>
    <n v="0"/>
    <m/>
    <m/>
    <m/>
    <n v="0"/>
    <n v="0"/>
    <n v="0"/>
    <n v="2019"/>
    <n v="1.433581"/>
    <n v="0"/>
    <n v="0"/>
    <m/>
    <m/>
    <m/>
    <s v="DEPOSITADO"/>
    <n v="0"/>
    <n v="382750.02"/>
    <n v="76550"/>
    <n v="3062"/>
    <n v="303138.02"/>
    <n v="-2.0000000018626451E-2"/>
    <n v="50"/>
    <n v="12"/>
  </r>
  <r>
    <x v="8"/>
    <n v="30"/>
    <x v="1"/>
    <n v="34.518789599999998"/>
    <x v="181"/>
    <x v="49"/>
    <m/>
    <n v="0"/>
    <n v="0"/>
    <n v="0"/>
    <n v="0"/>
    <n v="0"/>
    <n v="3.1201581652132493"/>
    <n v="3.1201581652132493"/>
    <x v="1"/>
    <n v="0"/>
    <n v="0"/>
    <n v="0"/>
    <n v="0.62"/>
    <n v="-0.01"/>
    <m/>
    <m/>
    <m/>
    <n v="3.1201581652132493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3.1201581652132493"/>
    <s v=""/>
    <n v="11"/>
  </r>
  <r>
    <x v="9"/>
    <n v="29"/>
    <x v="1"/>
    <n v="34.518789599999998"/>
    <x v="182"/>
    <x v="49"/>
    <n v="1030038.53"/>
    <n v="257509.63250000001"/>
    <n v="88889.21"/>
    <n v="17777.8"/>
    <n v="711.09"/>
    <n v="70400.320000000007"/>
    <n v="70400.320000000007"/>
    <n v="88889.21"/>
    <x v="0"/>
    <n v="13333.381500000001"/>
    <n v="4444.4605000000001"/>
    <n v="52622.478000000003"/>
    <n v="14080.06"/>
    <n v="748.09"/>
    <n v="10861.49"/>
    <d v="2019-11-29T00:00:00"/>
    <m/>
    <n v="0"/>
    <s v="3 º DEC/NOV"/>
    <d v="2019-11-29T00:00:00"/>
    <s v="689/GABIN"/>
    <n v="465534.89"/>
    <n v="6811323.2199999997"/>
    <n v="0"/>
    <n v="34.518789599999998"/>
    <n v="1"/>
    <n v="70400.320000000007"/>
    <n v="0"/>
    <m/>
    <m/>
    <m/>
    <n v="0"/>
    <n v="0"/>
    <n v="0"/>
    <n v="2019"/>
    <n v="1.4947220000000001"/>
    <n v="0"/>
    <n v="0"/>
    <m/>
    <m/>
    <m/>
    <s v="DEPOSITADO"/>
    <n v="0"/>
    <n v="88889.21"/>
    <n v="17777.84"/>
    <n v="711.11"/>
    <n v="70400.260000000009"/>
    <n v="5.9999999997671694E-2"/>
    <n v="48"/>
    <n v="11"/>
  </r>
  <r>
    <x v="9"/>
    <n v="20"/>
    <x v="1"/>
    <n v="34.518789599999998"/>
    <x v="183"/>
    <x v="49"/>
    <n v="1351291.96"/>
    <n v="337822.99"/>
    <n v="116612.41"/>
    <n v="23322.46"/>
    <n v="932.88"/>
    <n v="92357.07"/>
    <n v="92357.07"/>
    <n v="116612.41"/>
    <x v="0"/>
    <n v="17491.861499999999"/>
    <n v="5830.6205000000009"/>
    <n v="69034.588000000003"/>
    <n v="18471.41"/>
    <n v="981.41"/>
    <n v="14249.02"/>
    <d v="2019-11-20T00:00:00"/>
    <m/>
    <n v="0"/>
    <s v="2 º DEC/NOV"/>
    <d v="2019-11-20T00:00:00"/>
    <m/>
    <m/>
    <m/>
    <n v="0"/>
    <n v="34.518789599999998"/>
    <n v="1"/>
    <n v="92357.07"/>
    <n v="0"/>
    <m/>
    <m/>
    <m/>
    <n v="0"/>
    <n v="0"/>
    <n v="0"/>
    <n v="2019"/>
    <n v="1.4947220000000001"/>
    <n v="0"/>
    <n v="0"/>
    <m/>
    <m/>
    <m/>
    <s v="DEPOSITADO"/>
    <n v="0"/>
    <n v="116612.41"/>
    <n v="23322.48"/>
    <n v="932.9"/>
    <n v="92357.030000000013"/>
    <n v="3.9999999993597157E-2"/>
    <n v="47"/>
    <n v="11"/>
  </r>
  <r>
    <x v="9"/>
    <m/>
    <x v="1"/>
    <n v="34.518789599999998"/>
    <x v="184"/>
    <x v="49"/>
    <n v="4429992.7299999995"/>
    <n v="1107498.1824999999"/>
    <n v="382294.97"/>
    <n v="76458.990000000005"/>
    <n v="3058.36"/>
    <n v="302777.62"/>
    <m/>
    <n v="0"/>
    <x v="0"/>
    <n v="0"/>
    <n v="0"/>
    <n v="0"/>
    <n v="0"/>
    <n v="0"/>
    <n v="46713.11"/>
    <d v="2019-11-08T00:00:00"/>
    <m/>
    <n v="0"/>
    <s v="1 º DEC/NOV"/>
    <s v=" * "/>
    <m/>
    <m/>
    <m/>
    <n v="-302777.62"/>
    <n v="34.518789599999998"/>
    <n v="1"/>
    <n v="302777.62"/>
    <n v="0"/>
    <m/>
    <m/>
    <m/>
    <n v="0"/>
    <n v="0"/>
    <n v="0"/>
    <n v="2019"/>
    <n v="1.4947220000000001"/>
    <n v="0"/>
    <n v="0"/>
    <m/>
    <m/>
    <m/>
    <s v="NÃO HOUVE DEPOSITO"/>
    <n v="-1176"/>
    <n v="382294.97"/>
    <n v="76458.990000000005"/>
    <n v="3058.36"/>
    <n v="302777.62"/>
    <n v="-302777.62"/>
    <s v=""/>
    <n v="11"/>
  </r>
  <r>
    <x v="8"/>
    <n v="31"/>
    <x v="2"/>
    <n v="34.518789599999998"/>
    <x v="185"/>
    <x v="50"/>
    <m/>
    <n v="0"/>
    <n v="0"/>
    <n v="0"/>
    <n v="0"/>
    <n v="0"/>
    <n v="2.596913904301279"/>
    <n v="2.596913904301279"/>
    <x v="1"/>
    <n v="0"/>
    <n v="0"/>
    <n v="0"/>
    <n v="0.52"/>
    <n v="-0.01"/>
    <m/>
    <m/>
    <m/>
    <n v="2.596913904301279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2.596913904301279"/>
    <s v=""/>
    <n v="10"/>
  </r>
  <r>
    <x v="9"/>
    <n v="30"/>
    <x v="2"/>
    <n v="34.518789599999998"/>
    <x v="186"/>
    <x v="50"/>
    <n v="497088.77"/>
    <n v="124272.1925"/>
    <n v="42897.26"/>
    <n v="8579.4700000000012"/>
    <n v="343.18"/>
    <n v="33974.61"/>
    <n v="33974.61"/>
    <n v="42897.26"/>
    <x v="0"/>
    <n v="6434.5889999999999"/>
    <n v="2144.8630000000003"/>
    <n v="25395.157999999999"/>
    <n v="6794.92"/>
    <n v="361.02"/>
    <n v="5241.67"/>
    <m/>
    <m/>
    <n v="0"/>
    <s v="3 º DEC/OUT"/>
    <d v="2019-10-30T00:00:00"/>
    <s v="658/GABIN"/>
    <n v="443305.25"/>
    <n v="6486077.3799999999"/>
    <n v="0"/>
    <n v="34.518789599999998"/>
    <n v="1"/>
    <n v="33974.61"/>
    <n v="0"/>
    <m/>
    <m/>
    <m/>
    <n v="0"/>
    <n v="0"/>
    <n v="0"/>
    <n v="2019"/>
    <n v="1.4947220000000001"/>
    <n v="0"/>
    <n v="0"/>
    <m/>
    <m/>
    <m/>
    <s v="DEPOSITADO"/>
    <n v="0"/>
    <n v="42897.26"/>
    <n v="8579.4500000000007"/>
    <n v="343.18"/>
    <n v="33974.629999999997"/>
    <n v="-1.9999999996798579E-2"/>
    <n v="44"/>
    <n v="10"/>
  </r>
  <r>
    <x v="9"/>
    <n v="18"/>
    <x v="2"/>
    <n v="34.518789599999998"/>
    <x v="187"/>
    <x v="50"/>
    <n v="1715798.97"/>
    <n v="428949.74249999999"/>
    <n v="148068.26"/>
    <n v="29613.670000000002"/>
    <n v="1184.55"/>
    <n v="117270.04000000001"/>
    <n v="117270.04"/>
    <n v="148068.26"/>
    <x v="0"/>
    <n v="22210.239000000001"/>
    <n v="7403.4130000000005"/>
    <n v="87656.387999999992"/>
    <n v="23454.01"/>
    <n v="1246.1400000000001"/>
    <n v="18092.650000000001"/>
    <m/>
    <m/>
    <n v="0"/>
    <s v="2 º DEC/OUT"/>
    <d v="2019-10-18T00:00:00"/>
    <m/>
    <m/>
    <m/>
    <n v="-1.4551915228366852E-11"/>
    <n v="34.518789599999998"/>
    <n v="1"/>
    <n v="117270.04000000001"/>
    <n v="0"/>
    <m/>
    <m/>
    <m/>
    <n v="0"/>
    <n v="0"/>
    <n v="0"/>
    <n v="2019"/>
    <n v="1.4947220000000001"/>
    <n v="0"/>
    <n v="0"/>
    <m/>
    <m/>
    <m/>
    <s v="DEPOSITADO"/>
    <n v="0"/>
    <n v="148068.26"/>
    <n v="29613.65"/>
    <n v="1184.55"/>
    <n v="117270.06000000001"/>
    <n v="-2.0000000018626451E-2"/>
    <n v="42"/>
    <n v="10"/>
  </r>
  <r>
    <x v="9"/>
    <n v="10"/>
    <x v="2"/>
    <n v="34.518789599999998"/>
    <x v="188"/>
    <x v="50"/>
    <n v="4273189.6399999997"/>
    <n v="1068297.4099999999"/>
    <n v="368763.34"/>
    <n v="73752.679999999993"/>
    <n v="2950.11"/>
    <n v="292060.55000000005"/>
    <n v="292060.55"/>
    <n v="368763.33999999997"/>
    <x v="0"/>
    <n v="55314.500999999997"/>
    <n v="18438.166999999998"/>
    <n v="218307.88200000001"/>
    <n v="58412.11"/>
    <n v="3103.51"/>
    <n v="45059.66"/>
    <m/>
    <m/>
    <n v="0"/>
    <s v="1 º DEC/OUT"/>
    <d v="2019-10-10T00:00:00"/>
    <m/>
    <m/>
    <m/>
    <n v="-5.8207660913467407E-11"/>
    <n v="34.518789599999998"/>
    <n v="1"/>
    <n v="292060.55000000005"/>
    <n v="0"/>
    <m/>
    <m/>
    <m/>
    <n v="0"/>
    <n v="0"/>
    <n v="0"/>
    <n v="2019"/>
    <n v="1.4947220000000001"/>
    <n v="0"/>
    <n v="0"/>
    <m/>
    <m/>
    <m/>
    <s v="DEPOSITADO"/>
    <n v="0"/>
    <n v="368763.34"/>
    <n v="73752.67"/>
    <n v="2950.11"/>
    <n v="292060.56000000006"/>
    <n v="-1.0000000067520887E-2"/>
    <n v="41"/>
    <n v="10"/>
  </r>
  <r>
    <x v="8"/>
    <n v="30"/>
    <x v="3"/>
    <n v="34.518789599999998"/>
    <x v="189"/>
    <x v="51"/>
    <m/>
    <n v="0"/>
    <n v="0"/>
    <n v="0"/>
    <n v="0"/>
    <n v="0"/>
    <n v="2.4944194848164791"/>
    <n v="2.4944194848164791"/>
    <x v="1"/>
    <n v="0"/>
    <n v="0"/>
    <n v="0"/>
    <n v="0.5"/>
    <n v="-0.01"/>
    <m/>
    <m/>
    <m/>
    <n v="2.4944194848164791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2.4944194848164791"/>
    <s v=""/>
    <n v="9"/>
  </r>
  <r>
    <x v="9"/>
    <n v="30"/>
    <x v="3"/>
    <n v="34.518789599999998"/>
    <x v="189"/>
    <x v="51"/>
    <n v="1262396.6000000001"/>
    <n v="315599.15000000002"/>
    <n v="108941.01"/>
    <n v="21788.170000000002"/>
    <n v="871.51"/>
    <n v="86281.33"/>
    <n v="86281.33"/>
    <n v="108941.01"/>
    <x v="0"/>
    <n v="16341.151499999998"/>
    <n v="5447.0505000000003"/>
    <n v="64493.128000000012"/>
    <n v="17256.27"/>
    <n v="916.85"/>
    <n v="13311.64"/>
    <m/>
    <m/>
    <n v="0"/>
    <s v="3 º DEC/SET"/>
    <d v="2019-09-30T00:00:00"/>
    <s v="603/GABIN"/>
    <n v="500916.34"/>
    <n v="7328995.46"/>
    <n v="0"/>
    <n v="34.518789599999998"/>
    <n v="1"/>
    <n v="86281.33"/>
    <n v="0"/>
    <m/>
    <m/>
    <m/>
    <n v="0"/>
    <n v="0"/>
    <n v="0"/>
    <n v="2019"/>
    <n v="1.4947220000000001"/>
    <n v="0"/>
    <n v="0"/>
    <m/>
    <m/>
    <m/>
    <s v="DEPOSITADO"/>
    <n v="0"/>
    <n v="108941.01"/>
    <n v="21788.2"/>
    <n v="871.53"/>
    <n v="86281.279999999999"/>
    <n v="5.0000000002910383E-2"/>
    <n v="40"/>
    <n v="9"/>
  </r>
  <r>
    <x v="9"/>
    <n v="20"/>
    <x v="3"/>
    <n v="34.518789599999998"/>
    <x v="190"/>
    <x v="51"/>
    <n v="1721021.31"/>
    <n v="430255.32750000001"/>
    <n v="148518.93"/>
    <n v="29703.760000000002"/>
    <n v="1188.1400000000001"/>
    <n v="117627.02999999998"/>
    <n v="117627.03"/>
    <n v="148518.93"/>
    <x v="0"/>
    <n v="22277.839499999998"/>
    <n v="7425.9465"/>
    <n v="87923.243999999992"/>
    <n v="23525.41"/>
    <n v="1249.94"/>
    <n v="18147.72"/>
    <m/>
    <m/>
    <n v="0"/>
    <s v="2 º DEC/SET"/>
    <d v="2019-09-20T00:00:00"/>
    <m/>
    <m/>
    <m/>
    <n v="1.4551915228366852E-11"/>
    <n v="34.518789599999998"/>
    <n v="1"/>
    <n v="117627.02999999998"/>
    <n v="0"/>
    <m/>
    <m/>
    <m/>
    <n v="0"/>
    <n v="0"/>
    <n v="0"/>
    <n v="2019"/>
    <n v="1.4947220000000001"/>
    <n v="0"/>
    <n v="0"/>
    <m/>
    <m/>
    <m/>
    <s v="DEPOSITADO"/>
    <n v="0"/>
    <n v="148518.93"/>
    <n v="29703.79"/>
    <n v="1188.1500000000001"/>
    <n v="117626.98999999999"/>
    <n v="4.0000000008149073E-2"/>
    <n v="38"/>
    <n v="9"/>
  </r>
  <r>
    <x v="9"/>
    <n v="10"/>
    <x v="3"/>
    <n v="34.518789599999998"/>
    <x v="191"/>
    <x v="51"/>
    <n v="4345577.55"/>
    <n v="1086394.3875"/>
    <n v="375010.19"/>
    <n v="75002.01999999999"/>
    <n v="3000.08"/>
    <n v="297008.09000000003"/>
    <n v="297008.09000000003"/>
    <n v="375010.19000000006"/>
    <x v="0"/>
    <n v="56251.528500000008"/>
    <n v="18750.509500000004"/>
    <n v="222006.052"/>
    <n v="59401.62"/>
    <n v="3156.09"/>
    <n v="45822.97"/>
    <m/>
    <m/>
    <n v="0"/>
    <s v="1 º DEC/SET"/>
    <d v="2019-09-10T00:00:00"/>
    <m/>
    <m/>
    <m/>
    <n v="0"/>
    <n v="34.518789599999998"/>
    <n v="1"/>
    <n v="297008.09000000003"/>
    <n v="0"/>
    <m/>
    <m/>
    <m/>
    <n v="0"/>
    <n v="0"/>
    <n v="0"/>
    <n v="2019"/>
    <n v="1.4947220000000001"/>
    <n v="0"/>
    <n v="0"/>
    <m/>
    <m/>
    <m/>
    <s v="DEPOSITADO"/>
    <n v="0"/>
    <n v="375010.19"/>
    <n v="75002.039999999994"/>
    <n v="3000.08"/>
    <n v="297008.07"/>
    <n v="2.0000000018626451E-2"/>
    <n v="37"/>
    <n v="9"/>
  </r>
  <r>
    <x v="8"/>
    <n v="31"/>
    <x v="4"/>
    <n v="34.518789599999998"/>
    <x v="192"/>
    <x v="52"/>
    <m/>
    <n v="0"/>
    <n v="0"/>
    <n v="0"/>
    <n v="0"/>
    <n v="0"/>
    <n v="2.5354336582797954"/>
    <n v="2.5354336582797954"/>
    <x v="1"/>
    <n v="0"/>
    <n v="0"/>
    <n v="0"/>
    <n v="0.51"/>
    <n v="-0.01"/>
    <m/>
    <m/>
    <m/>
    <n v="2.5354336582797954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2.5354336582797954"/>
    <s v=""/>
    <n v="8"/>
  </r>
  <r>
    <x v="9"/>
    <n v="30"/>
    <x v="4"/>
    <n v="34.518789599999998"/>
    <x v="193"/>
    <x v="52"/>
    <n v="1047422.16"/>
    <n v="261855.54"/>
    <n v="90389.36"/>
    <n v="18077.87"/>
    <n v="723.15"/>
    <n v="71588.340000000011"/>
    <n v="16502.34"/>
    <n v="35303.360000000001"/>
    <x v="0"/>
    <n v="5295.5039999999999"/>
    <n v="1765.1680000000001"/>
    <n v="9441.6679999999997"/>
    <n v="3300.47"/>
    <n v="870.89"/>
    <n v="11044.79"/>
    <d v="2019-08-30T00:00:00"/>
    <m/>
    <n v="0"/>
    <s v="3 º DEC/AGO"/>
    <d v="2019-08-30T00:00:00"/>
    <s v="683/GABIN"/>
    <n v="410915.58"/>
    <n v="6012178.3300000001"/>
    <n v="-55086.000000000015"/>
    <n v="34.518789599999998"/>
    <n v="1"/>
    <n v="71588.340000000011"/>
    <n v="0"/>
    <m/>
    <m/>
    <m/>
    <n v="0"/>
    <n v="0"/>
    <n v="0"/>
    <n v="2019"/>
    <n v="1.4947220000000001"/>
    <n v="0"/>
    <n v="0"/>
    <m/>
    <m/>
    <m/>
    <s v="DEPOSITADO"/>
    <n v="0"/>
    <n v="90389.36"/>
    <n v="18077.87"/>
    <n v="723.11"/>
    <n v="71588.38"/>
    <n v="-55086.040000000008"/>
    <n v="35"/>
    <n v="8"/>
  </r>
  <r>
    <x v="9"/>
    <n v="20"/>
    <x v="4"/>
    <n v="34.518789599999998"/>
    <x v="194"/>
    <x v="52"/>
    <n v="1337872.6099999999"/>
    <n v="334468.15249999997"/>
    <n v="115454.36"/>
    <n v="23090.85"/>
    <n v="923.62"/>
    <n v="91439.890000000014"/>
    <n v="91439.89"/>
    <n v="115454.35999999999"/>
    <x v="0"/>
    <n v="17318.153999999999"/>
    <n v="5772.7179999999998"/>
    <n v="68349.018000000011"/>
    <n v="18287.98"/>
    <n v="971.66"/>
    <n v="14107.52"/>
    <d v="2019-08-20T00:00:00"/>
    <m/>
    <n v="0"/>
    <s v="2 º DEC/AGO"/>
    <d v="2019-08-20T00:00:00"/>
    <m/>
    <m/>
    <m/>
    <n v="-1.4551915228366852E-11"/>
    <n v="34.518789599999998"/>
    <n v="1"/>
    <n v="91439.890000000014"/>
    <n v="0"/>
    <m/>
    <m/>
    <m/>
    <n v="0"/>
    <n v="0"/>
    <n v="0"/>
    <n v="2019"/>
    <n v="1.4947220000000001"/>
    <n v="0"/>
    <n v="0"/>
    <m/>
    <m/>
    <m/>
    <s v="DEPOSITADO"/>
    <n v="0"/>
    <n v="115454.36"/>
    <n v="23090.87"/>
    <n v="923.63"/>
    <n v="91439.86"/>
    <n v="2.9999999998835847E-2"/>
    <n v="34"/>
    <n v="8"/>
  </r>
  <r>
    <x v="9"/>
    <n v="9"/>
    <x v="4"/>
    <n v="34.518789599999998"/>
    <x v="195"/>
    <x v="52"/>
    <n v="3626883.56"/>
    <n v="906720.89"/>
    <n v="312989.08"/>
    <n v="62597.83"/>
    <n v="2503.91"/>
    <n v="247887.34"/>
    <n v="302973.34000000003"/>
    <n v="368075.08"/>
    <x v="0"/>
    <n v="55211.262000000002"/>
    <n v="18403.754000000001"/>
    <n v="229358.32400000002"/>
    <n v="60594.67"/>
    <n v="2523.94"/>
    <n v="38244.53"/>
    <d v="2019-08-09T00:00:00"/>
    <m/>
    <n v="0"/>
    <s v="1 º DEC/AGO"/>
    <d v="2019-08-09T00:00:00"/>
    <m/>
    <m/>
    <m/>
    <n v="55086.000000000029"/>
    <n v="34.518789599999998"/>
    <n v="1"/>
    <n v="247887.34"/>
    <n v="0"/>
    <m/>
    <m/>
    <m/>
    <n v="0"/>
    <n v="0"/>
    <n v="0"/>
    <n v="2019"/>
    <n v="1.4947220000000001"/>
    <n v="0"/>
    <n v="0"/>
    <m/>
    <m/>
    <m/>
    <s v="DEPOSITADO"/>
    <n v="0"/>
    <n v="312989.08"/>
    <n v="62597.82"/>
    <n v="2503.91"/>
    <n v="247887.35"/>
    <n v="55085.99000000002"/>
    <n v="32"/>
    <n v="8"/>
  </r>
  <r>
    <x v="8"/>
    <n v="31"/>
    <x v="5"/>
    <n v="34.518789599999998"/>
    <x v="196"/>
    <x v="53"/>
    <m/>
    <n v="0"/>
    <n v="0"/>
    <n v="0"/>
    <n v="0"/>
    <m/>
    <n v="2.4227686128056591"/>
    <n v="2.4227686128056591"/>
    <x v="1"/>
    <n v="0"/>
    <n v="0"/>
    <n v="0"/>
    <n v="0.48"/>
    <n v="0"/>
    <m/>
    <m/>
    <m/>
    <n v="2.4227686128056591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2.4227686128056591"/>
    <s v=""/>
    <n v="7"/>
  </r>
  <r>
    <x v="9"/>
    <n v="30"/>
    <x v="5"/>
    <n v="34.518789599999998"/>
    <x v="197"/>
    <x v="53"/>
    <n v="732335.17"/>
    <n v="183083.79250000001"/>
    <n v="63198.31"/>
    <n v="12639.64"/>
    <n v="505.57"/>
    <n v="50053.1"/>
    <n v="50053.1"/>
    <n v="63198.31"/>
    <x v="0"/>
    <n v="9479.7464999999993"/>
    <n v="3159.9155000000001"/>
    <n v="37413.437999999995"/>
    <n v="10010.620000000001"/>
    <n v="531.88"/>
    <n v="7722.28"/>
    <m/>
    <m/>
    <n v="0"/>
    <s v="3 º DEC/JUL"/>
    <d v="2019-07-30T00:00:00"/>
    <s v="502/GABIN"/>
    <n v="459119.05"/>
    <n v="6717451.9100000001"/>
    <n v="0"/>
    <n v="34.518789599999998"/>
    <n v="1"/>
    <n v="50053.1"/>
    <n v="0"/>
    <m/>
    <m/>
    <m/>
    <n v="0"/>
    <n v="0"/>
    <n v="0"/>
    <n v="2019"/>
    <n v="1.4947220000000001"/>
    <n v="0"/>
    <n v="0"/>
    <m/>
    <m/>
    <m/>
    <s v="DEPOSITADO"/>
    <n v="0"/>
    <n v="63198.31"/>
    <n v="12639.66"/>
    <n v="505.59"/>
    <n v="50053.06"/>
    <n v="4.0000000000873115E-2"/>
    <n v="31"/>
    <n v="7"/>
  </r>
  <r>
    <x v="9"/>
    <n v="19"/>
    <x v="5"/>
    <n v="34.518789599999998"/>
    <x v="198"/>
    <x v="53"/>
    <n v="1750490.17"/>
    <n v="437622.54249999998"/>
    <n v="151062"/>
    <n v="30212.440000000002"/>
    <n v="1208.54"/>
    <n v="119641.02"/>
    <n v="119641.02"/>
    <n v="151062"/>
    <x v="0"/>
    <n v="22659.3"/>
    <n v="7553.1"/>
    <n v="89428.62"/>
    <n v="23928.2"/>
    <n v="1271.3399999999999"/>
    <n v="18458.46"/>
    <m/>
    <m/>
    <n v="0"/>
    <s v="2 º DEC/JUL"/>
    <d v="2019-07-19T00:00:00"/>
    <m/>
    <m/>
    <m/>
    <n v="0"/>
    <n v="34.518789599999998"/>
    <n v="1"/>
    <n v="119641.02"/>
    <n v="0"/>
    <m/>
    <m/>
    <m/>
    <n v="0"/>
    <n v="0"/>
    <n v="0"/>
    <n v="2019"/>
    <n v="1.4947220000000001"/>
    <n v="0"/>
    <n v="0"/>
    <m/>
    <m/>
    <m/>
    <s v="DEPOSITADO"/>
    <n v="0"/>
    <n v="151062"/>
    <n v="30212.400000000001"/>
    <n v="1208.5"/>
    <n v="119641.1"/>
    <n v="-8.000000000174623E-2"/>
    <n v="29"/>
    <n v="7"/>
  </r>
  <r>
    <x v="9"/>
    <n v="10"/>
    <x v="5"/>
    <n v="34.518789599999998"/>
    <x v="199"/>
    <x v="53"/>
    <n v="4234626.57"/>
    <n v="1058656.6425000001"/>
    <n v="365435.46"/>
    <n v="73087.069999999992"/>
    <n v="2923.47"/>
    <n v="289424.92000000004"/>
    <n v="289424.92"/>
    <n v="365435.45999999996"/>
    <x v="0"/>
    <n v="54815.318999999996"/>
    <n v="18271.772999999997"/>
    <n v="216337.82800000001"/>
    <n v="57884.98"/>
    <n v="3075.5"/>
    <n v="44653.02"/>
    <m/>
    <m/>
    <n v="0"/>
    <s v="1 º DEC/JUL"/>
    <d v="2019-07-10T00:00:00"/>
    <m/>
    <m/>
    <m/>
    <n v="-5.8207660913467407E-11"/>
    <n v="34.518789599999998"/>
    <n v="1"/>
    <n v="289424.92000000004"/>
    <n v="0"/>
    <m/>
    <m/>
    <m/>
    <n v="0"/>
    <n v="0"/>
    <n v="0"/>
    <n v="2019"/>
    <n v="1.4947220000000001"/>
    <n v="0"/>
    <n v="0"/>
    <m/>
    <m/>
    <m/>
    <s v="DEPOSITADO"/>
    <n v="0"/>
    <n v="365435.46"/>
    <n v="73087.09"/>
    <n v="2923.48"/>
    <n v="289424.89"/>
    <n v="2.9999999969732016E-2"/>
    <n v="28"/>
    <n v="7"/>
  </r>
  <r>
    <x v="8"/>
    <n v="30"/>
    <x v="6"/>
    <n v="34.518789599999998"/>
    <x v="200"/>
    <x v="54"/>
    <m/>
    <n v="0"/>
    <n v="0"/>
    <n v="0"/>
    <n v="0"/>
    <n v="0"/>
    <n v="2.2285343974505434"/>
    <n v="2.2285343974505434"/>
    <x v="1"/>
    <n v="0"/>
    <n v="0"/>
    <n v="0"/>
    <n v="0.45"/>
    <n v="0"/>
    <m/>
    <m/>
    <m/>
    <n v="2.2285343974505434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2.2285343974505434"/>
    <s v=""/>
    <n v="6"/>
  </r>
  <r>
    <x v="9"/>
    <n v="28"/>
    <x v="6"/>
    <n v="34.518789599999998"/>
    <x v="201"/>
    <x v="54"/>
    <n v="950658.79"/>
    <n v="237664.69750000001"/>
    <n v="82038.98"/>
    <n v="16407.82"/>
    <n v="656.32999999999993"/>
    <n v="64974.83"/>
    <n v="64974.83"/>
    <n v="82038.98000000001"/>
    <x v="0"/>
    <n v="12305.847000000002"/>
    <n v="4101.9490000000005"/>
    <n v="48567.034"/>
    <n v="12994.97"/>
    <n v="690.44"/>
    <n v="10024.450000000001"/>
    <m/>
    <m/>
    <n v="0"/>
    <s v="3 º DEC/JUN"/>
    <d v="2019-06-28T00:00:00"/>
    <s v="448 /GABIN"/>
    <n v="453530.23"/>
    <n v="6635680.8899999997"/>
    <n v="0"/>
    <n v="34.518789599999998"/>
    <n v="1"/>
    <n v="64974.83"/>
    <n v="0"/>
    <m/>
    <m/>
    <m/>
    <n v="0"/>
    <n v="0"/>
    <n v="0"/>
    <n v="2019"/>
    <n v="1.4947220000000001"/>
    <n v="0"/>
    <n v="0"/>
    <m/>
    <m/>
    <m/>
    <s v="DEPOSITADO"/>
    <n v="0"/>
    <n v="82038.98"/>
    <n v="16407.8"/>
    <n v="656.31"/>
    <n v="64974.869999999995"/>
    <n v="-3.9999999993597157E-2"/>
    <n v="26"/>
    <n v="6"/>
  </r>
  <r>
    <x v="9"/>
    <n v="19"/>
    <x v="6"/>
    <n v="34.518789599999998"/>
    <x v="202"/>
    <x v="54"/>
    <n v="1384951.65"/>
    <n v="346237.91249999998"/>
    <n v="119517.14"/>
    <n v="23903.420000000002"/>
    <n v="956.13"/>
    <n v="94657.59"/>
    <n v="94657.59"/>
    <n v="119517.14"/>
    <x v="0"/>
    <n v="17927.571"/>
    <n v="5975.857"/>
    <n v="70754.161999999997"/>
    <n v="18931.52"/>
    <n v="1005.86"/>
    <n v="14603.95"/>
    <m/>
    <m/>
    <n v="0"/>
    <s v="2 º DEC/JUN"/>
    <d v="2019-06-19T00:00:00"/>
    <m/>
    <m/>
    <m/>
    <n v="0"/>
    <n v="34.518789599999998"/>
    <n v="1"/>
    <n v="94657.59"/>
    <n v="0"/>
    <m/>
    <m/>
    <m/>
    <n v="0"/>
    <n v="0"/>
    <n v="0"/>
    <n v="2019"/>
    <n v="1.4947220000000001"/>
    <n v="0"/>
    <n v="0"/>
    <m/>
    <m/>
    <m/>
    <s v="DEPOSITADO"/>
    <n v="0"/>
    <n v="119517.14"/>
    <n v="23903.43"/>
    <n v="956.14"/>
    <n v="94657.569999999992"/>
    <n v="2.0000000004074536E-2"/>
    <n v="25"/>
    <n v="6"/>
  </r>
  <r>
    <x v="9"/>
    <n v="10"/>
    <x v="6"/>
    <n v="34.518789599999998"/>
    <x v="203"/>
    <x v="54"/>
    <n v="4300070.45"/>
    <n v="1075017.6125"/>
    <n v="371083.07"/>
    <n v="74216.600000000006"/>
    <n v="2968.6499999999996"/>
    <n v="293897.81999999995"/>
    <n v="293897.82"/>
    <n v="371083.07000000007"/>
    <x v="0"/>
    <n v="55662.460500000008"/>
    <n v="18554.153500000004"/>
    <n v="219681.20599999998"/>
    <n v="58779.56"/>
    <n v="3123.04"/>
    <n v="45343.11"/>
    <m/>
    <m/>
    <n v="0"/>
    <s v="1 º DEC/JUN"/>
    <d v="2019-06-10T00:00:00"/>
    <m/>
    <m/>
    <m/>
    <n v="5.8207660913467407E-11"/>
    <n v="34.518789599999998"/>
    <n v="1"/>
    <n v="293897.81999999995"/>
    <n v="0"/>
    <m/>
    <m/>
    <m/>
    <n v="0"/>
    <n v="0"/>
    <n v="0"/>
    <n v="2019"/>
    <n v="1.4947220000000001"/>
    <n v="0"/>
    <n v="0"/>
    <m/>
    <m/>
    <m/>
    <s v="DEPOSITADO"/>
    <n v="0"/>
    <n v="371083.07"/>
    <n v="74216.61"/>
    <n v="2968.66"/>
    <n v="293897.80000000005"/>
    <n v="1.9999999960418791E-2"/>
    <n v="24"/>
    <n v="6"/>
  </r>
  <r>
    <x v="8"/>
    <n v="31"/>
    <x v="7"/>
    <n v="34.518789599999998"/>
    <x v="204"/>
    <x v="55"/>
    <m/>
    <n v="0"/>
    <n v="0"/>
    <n v="0"/>
    <n v="0"/>
    <n v="0"/>
    <n v="2.218312566193914"/>
    <n v="2.218312566193914"/>
    <x v="1"/>
    <n v="0"/>
    <n v="0"/>
    <n v="0"/>
    <n v="0.44"/>
    <n v="0"/>
    <m/>
    <m/>
    <m/>
    <n v="2.218312566193914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2.218312566193914"/>
    <s v=""/>
    <n v="5"/>
  </r>
  <r>
    <x v="9"/>
    <n v="30"/>
    <x v="7"/>
    <n v="34.518789599999998"/>
    <x v="205"/>
    <x v="55"/>
    <n v="815611.28"/>
    <n v="203902.82"/>
    <n v="70384.789999999994"/>
    <n v="14076.939999999999"/>
    <n v="563.06000000000006"/>
    <n v="55744.789999999994"/>
    <n v="55744.79"/>
    <n v="70384.789999999994"/>
    <x v="0"/>
    <n v="10557.718499999999"/>
    <n v="3519.2394999999997"/>
    <n v="41667.832000000009"/>
    <n v="11148.96"/>
    <n v="592.36"/>
    <n v="8600.41"/>
    <d v="2019-05-30T00:00:00"/>
    <m/>
    <n v="0"/>
    <s v="3 º DEC/MAI"/>
    <d v="2019-05-30T00:00:00"/>
    <s v="0387 /GABIN"/>
    <n v="432462.16"/>
    <n v="6327430.2000000002"/>
    <n v="7.2759576141834259E-12"/>
    <n v="34.518789599999998"/>
    <n v="1"/>
    <n v="55744.789999999994"/>
    <n v="0"/>
    <m/>
    <m/>
    <m/>
    <n v="0"/>
    <n v="0"/>
    <n v="0"/>
    <n v="2019"/>
    <n v="1.4947220000000001"/>
    <n v="0"/>
    <n v="0"/>
    <m/>
    <m/>
    <m/>
    <s v="DEPOSITADO"/>
    <n v="0"/>
    <n v="70384.789999999994"/>
    <n v="14076.96"/>
    <n v="563.08000000000004"/>
    <n v="55744.749999999993"/>
    <n v="4.0000000008149073E-2"/>
    <n v="22"/>
    <n v="5"/>
  </r>
  <r>
    <x v="9"/>
    <n v="20"/>
    <x v="7"/>
    <n v="34.518789599999998"/>
    <x v="206"/>
    <x v="55"/>
    <n v="1396490.17"/>
    <n v="349122.54249999998"/>
    <n v="120512.88"/>
    <n v="24102.570000000003"/>
    <n v="964.08"/>
    <n v="95446.23"/>
    <n v="95446.23"/>
    <n v="120512.88"/>
    <x v="0"/>
    <n v="18076.932000000001"/>
    <n v="6025.6440000000002"/>
    <n v="71343.653999999995"/>
    <n v="19089.25"/>
    <n v="1014.24"/>
    <n v="14725.62"/>
    <d v="2019-05-20T00:00:00"/>
    <m/>
    <n v="0"/>
    <s v="2 º DEC/MAI"/>
    <d v="2019-05-20T00:00:00"/>
    <m/>
    <m/>
    <m/>
    <n v="0"/>
    <n v="34.518789599999998"/>
    <n v="1"/>
    <n v="95446.23"/>
    <n v="0"/>
    <m/>
    <m/>
    <m/>
    <n v="0"/>
    <n v="0"/>
    <n v="0"/>
    <n v="2019"/>
    <n v="1.4947220000000001"/>
    <n v="0"/>
    <n v="0"/>
    <m/>
    <m/>
    <m/>
    <s v="DEPOSITADO"/>
    <n v="0"/>
    <n v="120512.88"/>
    <n v="24102.58"/>
    <n v="964.1"/>
    <n v="95446.2"/>
    <n v="2.9999999998835847E-2"/>
    <n v="21"/>
    <n v="5"/>
  </r>
  <r>
    <x v="9"/>
    <n v="10"/>
    <x v="7"/>
    <n v="34.518789599999998"/>
    <x v="207"/>
    <x v="55"/>
    <n v="4115328.75"/>
    <n v="1028832.1875"/>
    <n v="355140.42"/>
    <n v="71028.06"/>
    <n v="2841.1099999999997"/>
    <n v="281271.25"/>
    <n v="281271.25"/>
    <n v="355140.42"/>
    <x v="0"/>
    <n v="53271.062999999995"/>
    <n v="17757.021000000001"/>
    <n v="210243.166"/>
    <n v="56254.25"/>
    <n v="2988.86"/>
    <n v="43395.06"/>
    <d v="2019-05-10T00:00:00"/>
    <m/>
    <n v="0"/>
    <s v="1 º DEC/MAI"/>
    <d v="2019-05-10T00:00:00"/>
    <m/>
    <m/>
    <m/>
    <n v="0"/>
    <n v="34.518789599999998"/>
    <n v="1"/>
    <n v="281271.25"/>
    <n v="0"/>
    <m/>
    <m/>
    <m/>
    <n v="0"/>
    <n v="0"/>
    <n v="0"/>
    <n v="2019"/>
    <n v="1.4947220000000001"/>
    <n v="0"/>
    <n v="0"/>
    <m/>
    <m/>
    <m/>
    <s v="DEPOSITADO"/>
    <n v="0"/>
    <n v="355140.42"/>
    <n v="71028.08"/>
    <n v="2841.12"/>
    <n v="281271.21999999997"/>
    <n v="3.0000000027939677E-2"/>
    <n v="19"/>
    <n v="5"/>
  </r>
  <r>
    <x v="8"/>
    <n v="30"/>
    <x v="8"/>
    <n v="34.518789599999998"/>
    <x v="208"/>
    <x v="56"/>
    <m/>
    <n v="0"/>
    <n v="0"/>
    <n v="0"/>
    <n v="0"/>
    <n v="0"/>
    <n v="2.0856012845240191"/>
    <n v="2.0856012845240191"/>
    <x v="1"/>
    <n v="0"/>
    <n v="0"/>
    <n v="0"/>
    <n v="0.42"/>
    <n v="0"/>
    <m/>
    <m/>
    <m/>
    <n v="2.0856012845240191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2.0856012845240191"/>
    <s v=""/>
    <n v="4"/>
  </r>
  <r>
    <x v="9"/>
    <n v="30"/>
    <x v="8"/>
    <n v="34.518789599999998"/>
    <x v="208"/>
    <x v="56"/>
    <n v="446495.93"/>
    <n v="111623.9825"/>
    <n v="38531.25"/>
    <n v="7706.28"/>
    <n v="308.27999999999997"/>
    <n v="30516.690000000002"/>
    <n v="30516.69"/>
    <n v="38531.25"/>
    <x v="0"/>
    <n v="5779.6875"/>
    <n v="1926.5625"/>
    <n v="22810.44"/>
    <n v="6103.34"/>
    <n v="324.27999999999997"/>
    <n v="4708.18"/>
    <d v="2019-04-30T00:00:00"/>
    <m/>
    <n v="0"/>
    <s v="3 º DEC/ABR"/>
    <d v="2019-04-30T00:00:00"/>
    <s v="332/GABIN"/>
    <n v="441654.27"/>
    <n v="6461921.54"/>
    <n v="-3.637978807091713E-12"/>
    <n v="34.518789599999998"/>
    <n v="1"/>
    <n v="30516.690000000002"/>
    <n v="0"/>
    <m/>
    <m/>
    <m/>
    <n v="0"/>
    <n v="0"/>
    <n v="0"/>
    <n v="2019"/>
    <n v="1.4947220000000001"/>
    <n v="0"/>
    <n v="0"/>
    <m/>
    <m/>
    <m/>
    <s v="DEPOSITADO"/>
    <n v="0"/>
    <n v="38531.25"/>
    <n v="7706.25"/>
    <n v="308.25"/>
    <n v="30516.75"/>
    <n v="-6.0000000001309672E-2"/>
    <n v="18"/>
    <n v="4"/>
  </r>
  <r>
    <x v="9"/>
    <m/>
    <x v="8"/>
    <n v="34.518789599999998"/>
    <x v="209"/>
    <x v="56"/>
    <n v="1519125.01"/>
    <n v="379781.2525"/>
    <n v="131095.89000000001"/>
    <n v="26219.18"/>
    <n v="1048.77"/>
    <n v="103827.94000000002"/>
    <m/>
    <n v="0"/>
    <x v="0"/>
    <n v="0"/>
    <n v="0"/>
    <n v="0"/>
    <n v="0"/>
    <n v="0"/>
    <n v="16018.77"/>
    <d v="2019-04-18T00:00:00"/>
    <m/>
    <n v="0"/>
    <s v="2 º DEC/ABR"/>
    <s v=" * "/>
    <m/>
    <m/>
    <m/>
    <n v="-103827.94000000002"/>
    <n v="34.518789599999998"/>
    <n v="1"/>
    <n v="103827.94000000002"/>
    <n v="0"/>
    <m/>
    <m/>
    <m/>
    <n v="0"/>
    <n v="0"/>
    <n v="0"/>
    <n v="2019"/>
    <n v="1.4947220000000001"/>
    <n v="0"/>
    <n v="0"/>
    <m/>
    <m/>
    <m/>
    <s v="NÃO HOUVE DEPOSITO"/>
    <n v="-1380"/>
    <n v="131095.89000000001"/>
    <n v="26219.18"/>
    <n v="1048.77"/>
    <n v="103827.94000000002"/>
    <n v="-103827.94000000002"/>
    <s v=""/>
    <n v="4"/>
  </r>
  <r>
    <x v="9"/>
    <n v="10"/>
    <x v="8"/>
    <n v="34.518789599999998"/>
    <x v="210"/>
    <x v="56"/>
    <n v="4496300.5999999996"/>
    <n v="1124075.1499999999"/>
    <n v="388017.14"/>
    <n v="77603.469999999987"/>
    <n v="3104.17"/>
    <n v="307309.50000000006"/>
    <n v="307309.5"/>
    <n v="388017.13999999996"/>
    <x v="0"/>
    <n v="58202.570999999989"/>
    <n v="19400.857"/>
    <n v="229706.07200000001"/>
    <n v="61461.9"/>
    <n v="3265.55"/>
    <n v="47412.31"/>
    <d v="2019-04-10T00:00:00"/>
    <m/>
    <n v="0"/>
    <s v="1 º DEC/ABR"/>
    <d v="2019-04-10T00:00:00"/>
    <m/>
    <m/>
    <m/>
    <n v="-5.8207660913467407E-11"/>
    <n v="34.518789599999998"/>
    <n v="1"/>
    <n v="307309.50000000006"/>
    <n v="0"/>
    <m/>
    <m/>
    <m/>
    <n v="0"/>
    <n v="0"/>
    <n v="0"/>
    <n v="2019"/>
    <n v="1.4947220000000001"/>
    <n v="0"/>
    <n v="0"/>
    <m/>
    <m/>
    <m/>
    <s v="DEPOSITADO"/>
    <n v="0"/>
    <n v="388017.14"/>
    <n v="77603.429999999993"/>
    <n v="3104.14"/>
    <n v="307309.57"/>
    <n v="-7.0000000006984919E-2"/>
    <n v="15"/>
    <n v="4"/>
  </r>
  <r>
    <x v="8"/>
    <n v="31"/>
    <x v="9"/>
    <n v="34.518789599999998"/>
    <x v="211"/>
    <x v="57"/>
    <m/>
    <n v="0"/>
    <n v="0"/>
    <n v="0"/>
    <n v="0"/>
    <n v="0"/>
    <n v="1.5070113200000179"/>
    <n v="1.5070113200000179"/>
    <x v="1"/>
    <n v="0"/>
    <n v="0"/>
    <n v="0"/>
    <n v="0.3"/>
    <n v="0"/>
    <m/>
    <m/>
    <m/>
    <n v="1.5070113200000179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1.5070113200000179"/>
    <s v=""/>
    <n v="3"/>
  </r>
  <r>
    <x v="9"/>
    <n v="1"/>
    <x v="8"/>
    <n v="34.518789599999998"/>
    <x v="212"/>
    <x v="57"/>
    <n v="1066287.04"/>
    <n v="266571.76"/>
    <n v="92017.34"/>
    <n v="18403.43"/>
    <n v="736.11"/>
    <n v="72877.8"/>
    <n v="72877.8"/>
    <n v="92017.34"/>
    <x v="0"/>
    <n v="13802.600999999999"/>
    <n v="4600.8670000000002"/>
    <n v="54474.332000000009"/>
    <n v="14575.56"/>
    <n v="774.42"/>
    <n v="11243.72"/>
    <d v="2019-03-29T00:00:00"/>
    <m/>
    <n v="0"/>
    <s v="3 º DEC/MAR"/>
    <d v="2019-04-01T00:00:00"/>
    <s v="263/GABIN"/>
    <n v="435637.49"/>
    <n v="6373889.0300000003"/>
    <n v="0"/>
    <n v="34.518789599999998"/>
    <n v="1"/>
    <n v="72877.8"/>
    <n v="0"/>
    <m/>
    <m/>
    <m/>
    <n v="0"/>
    <n v="0"/>
    <n v="0"/>
    <n v="2019"/>
    <n v="1.4947220000000001"/>
    <n v="0"/>
    <n v="0"/>
    <m/>
    <m/>
    <m/>
    <s v="DEPOSITADO"/>
    <n v="-3"/>
    <n v="92017.34"/>
    <n v="18403.47"/>
    <n v="736.14"/>
    <n v="72877.73"/>
    <n v="7.0000000006984919E-2"/>
    <n v="14"/>
    <n v="3"/>
  </r>
  <r>
    <x v="9"/>
    <m/>
    <x v="9"/>
    <n v="34.518789599999998"/>
    <x v="213"/>
    <x v="57"/>
    <n v="1191187.8700000001"/>
    <n v="297796.96750000003"/>
    <n v="102795.91"/>
    <n v="20559.18"/>
    <n v="822.37"/>
    <n v="81414.360000000015"/>
    <m/>
    <n v="0"/>
    <x v="0"/>
    <n v="0"/>
    <n v="0"/>
    <n v="0"/>
    <n v="0"/>
    <n v="0"/>
    <n v="12560.76"/>
    <d v="2019-03-20T00:00:00"/>
    <m/>
    <n v="0"/>
    <s v="2 º DEC/MAR"/>
    <s v=" * "/>
    <m/>
    <m/>
    <m/>
    <n v="-81414.360000000015"/>
    <n v="34.518789599999998"/>
    <n v="1"/>
    <n v="81414.360000000015"/>
    <n v="0"/>
    <m/>
    <m/>
    <m/>
    <n v="0"/>
    <n v="0"/>
    <n v="0"/>
    <n v="2019"/>
    <n v="1.4947220000000001"/>
    <n v="0"/>
    <n v="0"/>
    <m/>
    <m/>
    <m/>
    <s v="NÃO HOUVE DEPOSITO"/>
    <n v="-1409"/>
    <n v="102795.91"/>
    <n v="20559.18"/>
    <n v="822.37"/>
    <n v="81414.360000000015"/>
    <n v="-81414.360000000015"/>
    <s v=""/>
    <n v="3"/>
  </r>
  <r>
    <x v="9"/>
    <m/>
    <x v="9"/>
    <n v="34.518789599999998"/>
    <x v="214"/>
    <x v="57"/>
    <n v="4116414.12"/>
    <n v="1029103.53"/>
    <n v="355234.08"/>
    <n v="71046.820000000007"/>
    <n v="2841.87"/>
    <n v="281345.39"/>
    <m/>
    <n v="0"/>
    <x v="0"/>
    <n v="0"/>
    <n v="0"/>
    <n v="0"/>
    <n v="0"/>
    <n v="0"/>
    <n v="43406.51"/>
    <d v="2019-03-08T00:00:00"/>
    <m/>
    <n v="0"/>
    <s v="1 º DEC/MAR"/>
    <s v=" * "/>
    <m/>
    <m/>
    <m/>
    <n v="-281345.39"/>
    <n v="34.518789599999998"/>
    <n v="1"/>
    <n v="281345.39"/>
    <n v="0"/>
    <m/>
    <m/>
    <m/>
    <n v="0"/>
    <n v="0"/>
    <n v="0"/>
    <n v="2019"/>
    <n v="1.4947220000000001"/>
    <n v="0"/>
    <n v="0"/>
    <m/>
    <m/>
    <m/>
    <s v="NÃO HOUVE DEPOSITO"/>
    <n v="-1421"/>
    <n v="355234.08"/>
    <n v="71046.820000000007"/>
    <n v="2841.87"/>
    <n v="281345.39"/>
    <n v="-281345.39"/>
    <s v=""/>
    <n v="3"/>
  </r>
  <r>
    <x v="8"/>
    <n v="28"/>
    <x v="10"/>
    <n v="34.518789599999998"/>
    <x v="215"/>
    <x v="58"/>
    <m/>
    <n v="0"/>
    <n v="0"/>
    <n v="0"/>
    <n v="0"/>
    <n v="0"/>
    <n v="0.7513760000000147"/>
    <n v="0.7513760000000147"/>
    <x v="1"/>
    <n v="0"/>
    <n v="0"/>
    <n v="0"/>
    <n v="0.15"/>
    <n v="0"/>
    <m/>
    <m/>
    <m/>
    <n v="0.7513760000000147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0.7513760000000147"/>
    <s v=""/>
    <n v="2"/>
  </r>
  <r>
    <x v="9"/>
    <n v="28"/>
    <x v="10"/>
    <n v="34.518789599999998"/>
    <x v="215"/>
    <x v="58"/>
    <n v="929198.79"/>
    <n v="232299.69750000001"/>
    <n v="80187.039999999994"/>
    <n v="16037.42"/>
    <n v="641.5"/>
    <n v="63508.119999999995"/>
    <n v="63508.12"/>
    <n v="80187.040000000008"/>
    <x v="0"/>
    <n v="12028.056"/>
    <n v="4009.3520000000008"/>
    <n v="47470.712"/>
    <n v="12701.62"/>
    <n v="674.85"/>
    <n v="9798.16"/>
    <d v="2019-02-28T00:00:00"/>
    <m/>
    <n v="0"/>
    <s v="3 º DEC/FEV"/>
    <d v="2019-02-28T00:00:00"/>
    <s v="172/GABIN"/>
    <n v="451072.43"/>
    <n v="6599720.29"/>
    <n v="7.2759576141834259E-12"/>
    <n v="34.518789599999998"/>
    <n v="1"/>
    <n v="63508.119999999995"/>
    <n v="0"/>
    <m/>
    <m/>
    <m/>
    <n v="0"/>
    <n v="0"/>
    <n v="0"/>
    <n v="2019"/>
    <n v="1.4947220000000001"/>
    <n v="0"/>
    <n v="0"/>
    <m/>
    <m/>
    <m/>
    <s v="DEPOSITADO"/>
    <n v="0"/>
    <n v="80187.039999999994"/>
    <n v="16037.41"/>
    <n v="641.5"/>
    <n v="63508.12999999999"/>
    <n v="-9.9999999874853529E-3"/>
    <n v="9"/>
    <n v="2"/>
  </r>
  <r>
    <x v="9"/>
    <n v="20"/>
    <x v="10"/>
    <n v="34.518789599999998"/>
    <x v="216"/>
    <x v="58"/>
    <n v="1149734.83"/>
    <n v="287433.70750000002"/>
    <n v="99218.64"/>
    <n v="19843.73"/>
    <n v="793.75"/>
    <n v="78581.16"/>
    <n v="78581.16"/>
    <n v="99218.64"/>
    <x v="0"/>
    <n v="14882.795999999998"/>
    <n v="4960.9320000000007"/>
    <n v="58737.432000000001"/>
    <n v="15716.23"/>
    <n v="835.02"/>
    <n v="12123.65"/>
    <d v="2019-02-20T00:00:00"/>
    <m/>
    <n v="0"/>
    <s v="2 º DEC/FEV"/>
    <d v="2019-02-20T00:00:00"/>
    <m/>
    <m/>
    <m/>
    <n v="0"/>
    <n v="34.518789599999998"/>
    <n v="1"/>
    <n v="78581.16"/>
    <n v="0"/>
    <m/>
    <m/>
    <m/>
    <n v="0"/>
    <n v="0"/>
    <n v="0"/>
    <n v="2019"/>
    <n v="1.4947220000000001"/>
    <n v="0"/>
    <n v="0"/>
    <m/>
    <m/>
    <m/>
    <s v="DEPOSITADO"/>
    <n v="0"/>
    <n v="99218.64"/>
    <n v="19843.73"/>
    <n v="793.75"/>
    <n v="78581.16"/>
    <n v="0"/>
    <n v="8"/>
    <n v="2"/>
  </r>
  <r>
    <x v="9"/>
    <n v="8"/>
    <x v="10"/>
    <n v="34.518789599999998"/>
    <x v="217"/>
    <x v="58"/>
    <n v="4520786.67"/>
    <n v="1130196.6675"/>
    <n v="390130.21"/>
    <n v="78025.969999999987"/>
    <n v="3120.98"/>
    <n v="308983.26000000007"/>
    <n v="308983.26"/>
    <n v="390130.20999999996"/>
    <x v="0"/>
    <n v="58519.53149999999"/>
    <n v="19506.5105"/>
    <n v="230957.21800000002"/>
    <n v="61796.65"/>
    <n v="3283.34"/>
    <n v="47670.51"/>
    <d v="2019-02-08T00:00:00"/>
    <m/>
    <n v="0"/>
    <s v="1 º DEC/FEV"/>
    <d v="2019-02-08T00:00:00"/>
    <m/>
    <m/>
    <m/>
    <n v="-5.8207660913467407E-11"/>
    <n v="34.518789599999998"/>
    <n v="1"/>
    <n v="308983.26000000007"/>
    <n v="0"/>
    <m/>
    <m/>
    <m/>
    <n v="0"/>
    <n v="0"/>
    <n v="0"/>
    <n v="2019"/>
    <n v="1.4947220000000001"/>
    <n v="0"/>
    <n v="0"/>
    <m/>
    <m/>
    <m/>
    <s v="DEPOSITADO"/>
    <n v="0"/>
    <n v="390130.21"/>
    <n v="78026.039999999994"/>
    <n v="3121.04"/>
    <n v="308983.13000000006"/>
    <n v="0.12999999994644895"/>
    <n v="6"/>
    <n v="2"/>
  </r>
  <r>
    <x v="8"/>
    <n v="31"/>
    <x v="11"/>
    <n v="34.518789599999998"/>
    <x v="218"/>
    <x v="59"/>
    <m/>
    <n v="0"/>
    <n v="0"/>
    <n v="0"/>
    <n v="0"/>
    <n v="0"/>
    <n v="0.32"/>
    <n v="0.32"/>
    <x v="1"/>
    <n v="0"/>
    <n v="0"/>
    <n v="0"/>
    <n v="0.06"/>
    <n v="0"/>
    <m/>
    <m/>
    <m/>
    <n v="0.32"/>
    <n v="0"/>
    <s v=" * "/>
    <m/>
    <m/>
    <m/>
    <n v="0"/>
    <n v="34.518789599999998"/>
    <n v="0"/>
    <n v="0"/>
    <n v="0"/>
    <m/>
    <m/>
    <m/>
    <n v="0"/>
    <n v="0"/>
    <n v="0"/>
    <s v=""/>
    <n v="1.4947220000000001"/>
    <n v="0"/>
    <n v="0"/>
    <m/>
    <m/>
    <m/>
    <n v="0"/>
    <s v=""/>
    <n v="0"/>
    <n v="0"/>
    <n v="0"/>
    <n v="0"/>
    <n v="0.32"/>
    <s v=""/>
    <n v="1"/>
  </r>
  <r>
    <x v="9"/>
    <m/>
    <x v="11"/>
    <n v="34.518789599999998"/>
    <x v="219"/>
    <x v="59"/>
    <n v="0"/>
    <n v="0"/>
    <n v="0"/>
    <n v="0"/>
    <n v="0"/>
    <n v="0"/>
    <m/>
    <n v="0"/>
    <x v="0"/>
    <n v="0"/>
    <n v="0"/>
    <n v="0"/>
    <n v="0"/>
    <n v="0"/>
    <m/>
    <m/>
    <m/>
    <n v="0"/>
    <s v="3 º DEC/JAN"/>
    <s v=" * "/>
    <s v="096/GABIN"/>
    <n v="426119.63"/>
    <n v="6234631.5499999998"/>
    <n v="0"/>
    <n v="34.518789599999998"/>
    <n v="1"/>
    <n v="0"/>
    <n v="0"/>
    <m/>
    <m/>
    <m/>
    <n v="0"/>
    <n v="0"/>
    <n v="0"/>
    <n v="2019"/>
    <n v="1.4947220000000001"/>
    <n v="0"/>
    <n v="0"/>
    <m/>
    <m/>
    <m/>
    <s v="Governo Federal não fez repasse neste comunicado"/>
    <s v=""/>
    <n v="0"/>
    <n v="0"/>
    <n v="0"/>
    <n v="0"/>
    <n v="0"/>
    <s v=""/>
    <n v="1"/>
  </r>
  <r>
    <x v="9"/>
    <n v="21"/>
    <x v="11"/>
    <n v="34.518789599999998"/>
    <x v="220"/>
    <x v="59"/>
    <n v="1741343.8699999999"/>
    <n v="435335.96749999997"/>
    <n v="150272.71"/>
    <n v="30054.54"/>
    <n v="1202.18"/>
    <n v="119015.98999999999"/>
    <n v="111987.86"/>
    <n v="143244.57999999999"/>
    <x v="0"/>
    <n v="21486.686999999998"/>
    <n v="7162.2289999999994"/>
    <n v="83338.944000000018"/>
    <n v="22397.57"/>
    <n v="1278.75"/>
    <n v="18362.009999999998"/>
    <d v="2019-01-18T00:00:00"/>
    <m/>
    <n v="0"/>
    <s v="2 º DEC/JAN"/>
    <d v="2019-01-21T00:00:00"/>
    <m/>
    <m/>
    <m/>
    <n v="-7028.1299999999901"/>
    <n v="34.518789599999998"/>
    <n v="1"/>
    <n v="119015.98999999999"/>
    <n v="0"/>
    <m/>
    <m/>
    <m/>
    <n v="0"/>
    <n v="0"/>
    <n v="0"/>
    <n v="2019"/>
    <n v="1.4947220000000001"/>
    <n v="0"/>
    <n v="0"/>
    <m/>
    <m/>
    <m/>
    <s v="DEPOSITADO"/>
    <n v="-3"/>
    <n v="150272.71"/>
    <n v="30054.54"/>
    <n v="1202.18"/>
    <n v="119015.98999999999"/>
    <n v="-7028.1299999999901"/>
    <n v="4"/>
    <n v="1"/>
  </r>
  <r>
    <x v="9"/>
    <n v="10"/>
    <x v="11"/>
    <n v="32.480378199999997"/>
    <x v="221"/>
    <x v="59"/>
    <n v="4493287.68"/>
    <n v="1123321.92"/>
    <n v="364859.21"/>
    <n v="72971.839999999997"/>
    <n v="2918.87"/>
    <n v="288968.5"/>
    <n v="307103.71000000002"/>
    <n v="382994.42000000004"/>
    <x v="0"/>
    <n v="57449.163000000008"/>
    <n v="19149.721000000001"/>
    <n v="230504.82600000003"/>
    <n v="61420.74"/>
    <n v="3034.38"/>
    <n v="47380.54"/>
    <d v="2019-01-10T00:00:00"/>
    <m/>
    <n v="0"/>
    <s v="1 º DEC/JAN"/>
    <d v="2019-01-10T00:00:00"/>
    <m/>
    <m/>
    <m/>
    <n v="18135.210000000021"/>
    <n v="32.480378199999997"/>
    <n v="1"/>
    <n v="288968.5"/>
    <n v="0"/>
    <m/>
    <m/>
    <m/>
    <n v="0"/>
    <n v="0"/>
    <n v="0"/>
    <n v="2018"/>
    <n v="1.1539489999999999"/>
    <n v="0"/>
    <n v="0"/>
    <m/>
    <m/>
    <m/>
    <s v="DEPOSITADO"/>
    <n v="0"/>
    <n v="364859.21"/>
    <n v="72971.839999999997"/>
    <n v="2918.87"/>
    <n v="288968.5"/>
    <n v="18135.210000000021"/>
    <n v="2"/>
    <n v="1"/>
  </r>
  <r>
    <x v="10"/>
    <n v="31"/>
    <x v="0"/>
    <n v="32.480378199999997"/>
    <x v="222"/>
    <x v="60"/>
    <m/>
    <n v="0"/>
    <n v="0"/>
    <n v="0"/>
    <n v="0"/>
    <n v="0"/>
    <n v="3.7454821218273926"/>
    <n v="3.7454821218273926"/>
    <x v="1"/>
    <n v="0"/>
    <n v="0"/>
    <n v="0"/>
    <n v="0.75"/>
    <n v="-0.01"/>
    <m/>
    <m/>
    <m/>
    <n v="3.7454821218273926"/>
    <n v="0"/>
    <s v=" * "/>
    <m/>
    <m/>
    <m/>
    <n v="0"/>
    <n v="32.480378199999997"/>
    <n v="0"/>
    <n v="0"/>
    <n v="0"/>
    <m/>
    <m/>
    <m/>
    <n v="0"/>
    <n v="0"/>
    <n v="0"/>
    <s v=""/>
    <n v="1.1539489999999999"/>
    <n v="0"/>
    <n v="0"/>
    <m/>
    <m/>
    <m/>
    <n v="0"/>
    <s v=""/>
    <n v="0"/>
    <n v="0"/>
    <n v="0"/>
    <n v="0"/>
    <n v="3.7454821218273926"/>
    <s v=""/>
    <n v="12"/>
  </r>
  <r>
    <x v="11"/>
    <n v="28"/>
    <x v="0"/>
    <n v="32.480378199999997"/>
    <x v="223"/>
    <x v="60"/>
    <n v="1186936.52"/>
    <n v="296734.13"/>
    <n v="96380.37"/>
    <n v="19276.03"/>
    <n v="770.99"/>
    <n v="76333.349999999991"/>
    <n v="76333.350000000006"/>
    <n v="96380.37000000001"/>
    <x v="0"/>
    <n v="14457.0555"/>
    <n v="4819.018500000001"/>
    <n v="57057.276000000005"/>
    <n v="15266.67"/>
    <n v="811.14"/>
    <n v="12683.9"/>
    <m/>
    <m/>
    <n v="0"/>
    <s v="3 º DEC/DEZ"/>
    <d v="2018-12-28T00:00:00"/>
    <s v="410/GABIN "/>
    <n v="341649.87"/>
    <n v="5312451.6399999997"/>
    <n v="1.4551915228366852E-11"/>
    <n v="32.480378199999997"/>
    <n v="1"/>
    <n v="76333.349999999991"/>
    <n v="0"/>
    <m/>
    <m/>
    <m/>
    <n v="0"/>
    <n v="0"/>
    <n v="0"/>
    <n v="2018"/>
    <n v="1.1539489999999999"/>
    <n v="0"/>
    <n v="0"/>
    <m/>
    <m/>
    <m/>
    <s v="DEPOSITADO"/>
    <n v="0"/>
    <n v="96380.37"/>
    <n v="19276.07"/>
    <n v="771.04"/>
    <n v="76333.259999999995"/>
    <n v="9.0000000011059456E-2"/>
    <n v="52"/>
    <n v="12"/>
  </r>
  <r>
    <x v="11"/>
    <n v="20"/>
    <x v="0"/>
    <n v="32.480378199999997"/>
    <x v="224"/>
    <x v="60"/>
    <n v="921627.11"/>
    <n v="230406.7775"/>
    <n v="74836.990000000005"/>
    <n v="14967.39"/>
    <n v="598.70000000000005"/>
    <n v="59270.900000000009"/>
    <n v="59270.9"/>
    <n v="74836.989999999991"/>
    <x v="0"/>
    <n v="11225.548499999999"/>
    <n v="3741.8494999999998"/>
    <n v="44303.502000000008"/>
    <n v="11854.18"/>
    <n v="629.83000000000004"/>
    <n v="9849.51"/>
    <m/>
    <m/>
    <n v="0"/>
    <s v="2 º DEC/DEZ"/>
    <d v="2018-12-20T00:00:00"/>
    <m/>
    <m/>
    <m/>
    <n v="-7.2759576141834259E-12"/>
    <n v="32.480378199999997"/>
    <n v="1"/>
    <n v="59270.900000000009"/>
    <n v="0"/>
    <m/>
    <m/>
    <m/>
    <n v="0"/>
    <n v="0"/>
    <n v="0"/>
    <n v="2018"/>
    <n v="1.1539489999999999"/>
    <n v="0"/>
    <n v="0"/>
    <m/>
    <m/>
    <m/>
    <s v="DEPOSITADO"/>
    <n v="0"/>
    <n v="74836.990000000005"/>
    <n v="14967.4"/>
    <n v="598.70000000000005"/>
    <n v="59270.890000000007"/>
    <n v="9.9999999947613105E-3"/>
    <n v="51"/>
    <n v="12"/>
  </r>
  <r>
    <x v="11"/>
    <n v="10"/>
    <x v="0"/>
    <n v="32.480378199999997"/>
    <x v="225"/>
    <x v="60"/>
    <n v="4037078.4299999997"/>
    <n v="1009269.6074999999"/>
    <n v="327814.59000000003"/>
    <n v="65562.95"/>
    <n v="2622.52"/>
    <n v="259629.12000000002"/>
    <n v="259629.12"/>
    <n v="327814.59000000003"/>
    <x v="0"/>
    <n v="49172.188500000004"/>
    <n v="16390.729500000001"/>
    <n v="194066.20199999999"/>
    <n v="51925.82"/>
    <n v="2758.89"/>
    <n v="43144.6"/>
    <m/>
    <m/>
    <n v="0"/>
    <s v="1 º DEC/DEZ"/>
    <d v="2018-12-10T00:00:00"/>
    <m/>
    <m/>
    <m/>
    <n v="-2.9103830456733704E-11"/>
    <n v="32.480378199999997"/>
    <n v="1"/>
    <n v="259629.12000000002"/>
    <n v="0"/>
    <m/>
    <m/>
    <m/>
    <n v="0"/>
    <n v="0"/>
    <n v="0"/>
    <n v="2018"/>
    <n v="1.1539489999999999"/>
    <n v="0"/>
    <n v="0"/>
    <m/>
    <m/>
    <m/>
    <s v="DEPOSITADO"/>
    <n v="0"/>
    <n v="327814.59000000003"/>
    <n v="65562.92"/>
    <n v="2622.52"/>
    <n v="259629.15000000005"/>
    <n v="-3.0000000057043508E-2"/>
    <n v="50"/>
    <n v="12"/>
  </r>
  <r>
    <x v="10"/>
    <n v="30"/>
    <x v="1"/>
    <n v="32.480378199999997"/>
    <x v="226"/>
    <x v="61"/>
    <m/>
    <n v="0"/>
    <n v="0"/>
    <n v="0"/>
    <n v="0"/>
    <n v="0"/>
    <n v="3.5900969763628332"/>
    <n v="3.5900969763628332"/>
    <x v="1"/>
    <n v="0"/>
    <n v="0"/>
    <n v="0"/>
    <n v="0.72"/>
    <n v="-0.01"/>
    <m/>
    <m/>
    <m/>
    <n v="3.5900969763628332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3.5900969763628332"/>
    <s v=""/>
    <n v="11"/>
  </r>
  <r>
    <x v="11"/>
    <n v="30"/>
    <x v="1"/>
    <n v="32.480378199999997"/>
    <x v="226"/>
    <x v="61"/>
    <n v="544354.53"/>
    <n v="136088.63250000001"/>
    <n v="44202.1"/>
    <n v="8840.41"/>
    <n v="353.62"/>
    <n v="35008.07"/>
    <n v="35008.07"/>
    <n v="44202.100000000006"/>
    <x v="0"/>
    <n v="6630.3150000000005"/>
    <n v="2210.1050000000005"/>
    <n v="26167.649999999998"/>
    <n v="7001.61"/>
    <n v="372"/>
    <n v="22788.99"/>
    <m/>
    <m/>
    <n v="0"/>
    <s v="3 º DEC/NOV"/>
    <d v="2018-11-30T00:00:00"/>
    <s v="438/GABIN "/>
    <n v="328004.15000000002"/>
    <n v="5100268.93"/>
    <n v="0"/>
    <n v="32.480378199999997"/>
    <n v="1"/>
    <n v="35008.07"/>
    <n v="0"/>
    <m/>
    <m/>
    <m/>
    <n v="0"/>
    <n v="0"/>
    <n v="0"/>
    <n v="2018"/>
    <n v="1.1539489999999999"/>
    <n v="0"/>
    <n v="0"/>
    <m/>
    <m/>
    <m/>
    <s v="DEPOSITADO"/>
    <n v="0"/>
    <n v="44202.1"/>
    <n v="8840.42"/>
    <n v="353.62"/>
    <n v="35008.06"/>
    <n v="1.0000000002037268E-2"/>
    <n v="48"/>
    <n v="11"/>
  </r>
  <r>
    <x v="11"/>
    <n v="21"/>
    <x v="1"/>
    <n v="32.480378199999997"/>
    <x v="227"/>
    <x v="61"/>
    <n v="1010817.64"/>
    <n v="252704.41"/>
    <n v="82079.350000000006"/>
    <n v="16415.84"/>
    <n v="656.63"/>
    <n v="65006.880000000012"/>
    <n v="65006.879999999997"/>
    <n v="82079.349999999991"/>
    <x v="0"/>
    <n v="12311.902499999998"/>
    <n v="4103.9674999999997"/>
    <n v="48591.01"/>
    <n v="13001.38"/>
    <n v="690.78"/>
    <n v="10802.69"/>
    <m/>
    <m/>
    <n v="0"/>
    <s v="2 º DEC/NOV"/>
    <d v="2018-11-21T00:00:00"/>
    <m/>
    <m/>
    <m/>
    <n v="-1.4551915228366852E-11"/>
    <n v="32.480378199999997"/>
    <n v="1"/>
    <n v="65006.880000000012"/>
    <n v="0"/>
    <m/>
    <m/>
    <m/>
    <n v="0"/>
    <n v="0"/>
    <n v="0"/>
    <n v="2018"/>
    <n v="1.1539489999999999"/>
    <n v="0"/>
    <n v="0"/>
    <m/>
    <m/>
    <m/>
    <s v="DEPOSITADO"/>
    <n v="-1"/>
    <n v="82079.350000000006"/>
    <n v="16415.87"/>
    <n v="656.63"/>
    <n v="65006.850000000013"/>
    <n v="2.9999999984283932E-2"/>
    <n v="47"/>
    <n v="11"/>
  </r>
  <r>
    <x v="11"/>
    <n v="9"/>
    <x v="1"/>
    <n v="32.480378199999997"/>
    <x v="228"/>
    <x v="61"/>
    <n v="3545096.76"/>
    <n v="886274.19"/>
    <n v="287865.21000000002"/>
    <n v="57573.06"/>
    <n v="2302.9300000000003"/>
    <n v="227989.22000000003"/>
    <n v="227989.22"/>
    <n v="287865.20999999996"/>
    <x v="0"/>
    <n v="43179.78149999999"/>
    <n v="14393.260499999999"/>
    <n v="170416.17800000001"/>
    <n v="45597.84"/>
    <n v="2422.67"/>
    <n v="37886.75"/>
    <m/>
    <m/>
    <n v="0"/>
    <s v="1 º DEC/NOV"/>
    <d v="2018-11-09T00:00:00"/>
    <m/>
    <m/>
    <m/>
    <n v="-2.9103830456733704E-11"/>
    <n v="32.480378199999997"/>
    <n v="1"/>
    <n v="227989.22000000003"/>
    <n v="0"/>
    <m/>
    <m/>
    <m/>
    <n v="0"/>
    <n v="0"/>
    <n v="0"/>
    <n v="2018"/>
    <n v="1.1539489999999999"/>
    <n v="0"/>
    <n v="0"/>
    <m/>
    <m/>
    <m/>
    <s v="DEPOSITADO"/>
    <n v="0"/>
    <n v="287865.21000000002"/>
    <n v="57573.04"/>
    <n v="2302.92"/>
    <n v="227989.25"/>
    <n v="-2.9999999998835847E-2"/>
    <n v="45"/>
    <n v="11"/>
  </r>
  <r>
    <x v="10"/>
    <n v="31"/>
    <x v="2"/>
    <n v="32.480378199999997"/>
    <x v="229"/>
    <x v="62"/>
    <m/>
    <n v="0"/>
    <n v="0"/>
    <n v="0"/>
    <n v="0"/>
    <n v="0"/>
    <n v="3.8080939737076269"/>
    <n v="3.8080939737076269"/>
    <x v="1"/>
    <n v="0"/>
    <n v="0"/>
    <n v="0"/>
    <n v="0.76"/>
    <n v="-0.01"/>
    <m/>
    <m/>
    <m/>
    <n v="3.8080939737076269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3.8080939737076269"/>
    <s v=""/>
    <n v="10"/>
  </r>
  <r>
    <x v="11"/>
    <n v="30"/>
    <x v="2"/>
    <n v="32.480378199999997"/>
    <x v="230"/>
    <x v="62"/>
    <n v="629245.28"/>
    <n v="157311.32"/>
    <n v="51095.31"/>
    <n v="10219.09"/>
    <n v="408.76"/>
    <n v="40467.46"/>
    <n v="40467.46"/>
    <n v="51095.31"/>
    <x v="0"/>
    <n v="7664.2964999999995"/>
    <n v="2554.7655"/>
    <n v="30248.398000000001"/>
    <n v="8093.49"/>
    <n v="430.02"/>
    <n v="6724.8"/>
    <m/>
    <m/>
    <n v="0"/>
    <s v="3 º DEC/OUT"/>
    <d v="2018-10-30T00:00:00"/>
    <s v="410/GABIN "/>
    <n v="341649.87"/>
    <n v="5312451.6399999997"/>
    <n v="0"/>
    <n v="32.480378199999997"/>
    <n v="1"/>
    <n v="40467.46"/>
    <n v="0"/>
    <m/>
    <m/>
    <m/>
    <n v="0"/>
    <n v="0"/>
    <n v="0"/>
    <n v="2018"/>
    <n v="1.1539489999999999"/>
    <n v="0"/>
    <n v="0"/>
    <m/>
    <m/>
    <m/>
    <s v="DEPOSITADO"/>
    <n v="0"/>
    <n v="51095.31"/>
    <n v="10219.06"/>
    <n v="408.76"/>
    <n v="40467.49"/>
    <n v="-2.9999999998835847E-2"/>
    <n v="44"/>
    <n v="10"/>
  </r>
  <r>
    <x v="11"/>
    <n v="19"/>
    <x v="2"/>
    <n v="32.480378199999997"/>
    <x v="231"/>
    <x v="62"/>
    <n v="1389817.49"/>
    <n v="347454.3725"/>
    <n v="112854.49"/>
    <n v="22570.870000000003"/>
    <n v="902.82"/>
    <n v="89380.799999999988"/>
    <n v="89380.800000000003"/>
    <n v="112854.49000000002"/>
    <x v="0"/>
    <n v="16928.173500000001"/>
    <n v="5642.7245000000012"/>
    <n v="66809.902000000002"/>
    <n v="17876.16"/>
    <n v="949.78"/>
    <n v="14853.1"/>
    <m/>
    <m/>
    <n v="0"/>
    <s v="2 º DEC/OUT"/>
    <d v="2018-10-19T00:00:00"/>
    <m/>
    <m/>
    <m/>
    <n v="1.4551915228366852E-11"/>
    <n v="32.480378199999997"/>
    <n v="1"/>
    <n v="89380.799999999988"/>
    <n v="0"/>
    <m/>
    <m/>
    <m/>
    <n v="0"/>
    <n v="0"/>
    <n v="0"/>
    <n v="2018"/>
    <n v="1.1539489999999999"/>
    <n v="0"/>
    <n v="0"/>
    <m/>
    <m/>
    <m/>
    <s v="DEPOSITADO"/>
    <n v="0"/>
    <n v="112854.49"/>
    <n v="22570.9"/>
    <n v="902.84"/>
    <n v="89380.75"/>
    <n v="5.0000000002910383E-2"/>
    <n v="42"/>
    <n v="10"/>
  </r>
  <r>
    <x v="11"/>
    <n v="10"/>
    <x v="2"/>
    <n v="32.480378199999997"/>
    <x v="232"/>
    <x v="62"/>
    <n v="3293388.8099999996"/>
    <n v="823347.2024999999"/>
    <n v="267426.28999999998"/>
    <n v="53485.279999999999"/>
    <n v="2139.41"/>
    <n v="211801.59999999998"/>
    <n v="211801.60000000001"/>
    <n v="267426.29000000004"/>
    <x v="0"/>
    <n v="40113.943500000001"/>
    <n v="13371.314500000002"/>
    <n v="158316.342"/>
    <n v="42360.32"/>
    <n v="2250.66"/>
    <n v="35196.730000000003"/>
    <m/>
    <m/>
    <n v="0"/>
    <s v="1 º DEC/OUT"/>
    <d v="2018-10-10T00:00:00"/>
    <m/>
    <m/>
    <m/>
    <n v="2.9103830456733704E-11"/>
    <n v="32.480378199999997"/>
    <n v="1"/>
    <n v="211801.59999999998"/>
    <n v="0"/>
    <m/>
    <m/>
    <m/>
    <n v="0"/>
    <n v="0"/>
    <n v="0"/>
    <n v="2018"/>
    <n v="1.1539489999999999"/>
    <n v="0"/>
    <n v="0"/>
    <m/>
    <m/>
    <m/>
    <s v="DEPOSITADO"/>
    <n v="0"/>
    <n v="267426.28999999998"/>
    <n v="53485.26"/>
    <n v="2139.41"/>
    <n v="211801.61999999997"/>
    <n v="-1.9999999960418791E-2"/>
    <n v="41"/>
    <n v="10"/>
  </r>
  <r>
    <x v="10"/>
    <n v="30"/>
    <x v="3"/>
    <n v="32.480378199999997"/>
    <x v="233"/>
    <x v="63"/>
    <m/>
    <n v="0"/>
    <n v="0"/>
    <n v="0"/>
    <n v="0"/>
    <n v="0"/>
    <n v="3.3430502475934265"/>
    <n v="3.3430502475934265"/>
    <x v="1"/>
    <n v="0"/>
    <n v="0"/>
    <n v="0"/>
    <n v="0.67"/>
    <n v="-0.01"/>
    <m/>
    <m/>
    <m/>
    <n v="3.3430502475934265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3.3430502475934265"/>
    <s v=""/>
    <n v="9"/>
  </r>
  <r>
    <x v="11"/>
    <n v="28"/>
    <x v="3"/>
    <n v="32.480378199999997"/>
    <x v="234"/>
    <x v="63"/>
    <n v="1107327.24"/>
    <n v="276831.81"/>
    <n v="89916.02"/>
    <n v="17983.18"/>
    <n v="719.31000000000006"/>
    <n v="71213.53"/>
    <n v="71213.53"/>
    <n v="89916.01999999999"/>
    <x v="0"/>
    <n v="13487.402999999998"/>
    <n v="4495.8009999999995"/>
    <n v="53230.326000000001"/>
    <n v="14242.71"/>
    <n v="756.73"/>
    <n v="11834.1"/>
    <m/>
    <m/>
    <n v="0"/>
    <s v="3 º DEC/SET"/>
    <d v="2018-09-28T00:00:00"/>
    <s v="376/GABIN"/>
    <n v="336603.57"/>
    <n v="5233984.6399999997"/>
    <n v="0"/>
    <n v="32.480378199999997"/>
    <n v="1"/>
    <n v="71213.53"/>
    <n v="0"/>
    <m/>
    <m/>
    <m/>
    <n v="0"/>
    <n v="0"/>
    <n v="0"/>
    <n v="2018"/>
    <n v="1.1539489999999999"/>
    <n v="0"/>
    <n v="0"/>
    <m/>
    <m/>
    <m/>
    <s v="DEPOSITADO"/>
    <n v="0"/>
    <n v="89916.02"/>
    <n v="17983.2"/>
    <n v="719.33"/>
    <n v="71213.490000000005"/>
    <n v="3.9999999993597157E-2"/>
    <n v="39"/>
    <n v="9"/>
  </r>
  <r>
    <x v="11"/>
    <n v="20"/>
    <x v="3"/>
    <n v="32.480378199999997"/>
    <x v="235"/>
    <x v="63"/>
    <n v="961460.68"/>
    <n v="240365.17"/>
    <n v="78071.520000000004"/>
    <n v="15614.32"/>
    <n v="624.57000000000005"/>
    <n v="61832.630000000005"/>
    <n v="61832.63"/>
    <n v="78071.51999999999"/>
    <x v="0"/>
    <n v="11710.727999999997"/>
    <n v="3903.5759999999996"/>
    <n v="46218.326000000001"/>
    <n v="12366.53"/>
    <n v="657.05"/>
    <n v="10275.209999999999"/>
    <m/>
    <m/>
    <n v="0"/>
    <s v="2 º DEC/SET"/>
    <d v="2018-09-20T00:00:00"/>
    <m/>
    <m/>
    <m/>
    <n v="-7.2759576141834259E-12"/>
    <n v="32.480378199999997"/>
    <n v="1"/>
    <n v="61832.630000000005"/>
    <n v="0"/>
    <m/>
    <m/>
    <m/>
    <n v="0"/>
    <n v="0"/>
    <n v="0"/>
    <n v="2018"/>
    <n v="1.1539489999999999"/>
    <n v="0"/>
    <n v="0"/>
    <m/>
    <m/>
    <m/>
    <s v="DEPOSITADO"/>
    <n v="0"/>
    <n v="78071.520000000004"/>
    <n v="15614.3"/>
    <n v="624.57000000000005"/>
    <n v="61832.65"/>
    <n v="-2.0000000004074536E-2"/>
    <n v="38"/>
    <n v="9"/>
  </r>
  <r>
    <x v="11"/>
    <n v="10"/>
    <x v="3"/>
    <n v="32.480378199999997"/>
    <x v="236"/>
    <x v="63"/>
    <n v="3165196.72"/>
    <n v="791299.18"/>
    <n v="257016.97"/>
    <n v="51403.409999999996"/>
    <n v="2056.14"/>
    <n v="203557.41999999998"/>
    <n v="203557.42"/>
    <n v="257016.97000000003"/>
    <x v="0"/>
    <n v="38552.5455"/>
    <n v="12850.848500000002"/>
    <n v="152154.02600000001"/>
    <n v="40711.480000000003"/>
    <n v="2163.0500000000002"/>
    <n v="33826.730000000003"/>
    <m/>
    <m/>
    <n v="0"/>
    <s v="1 º DEC/SET"/>
    <d v="2018-09-10T00:00:00"/>
    <m/>
    <m/>
    <m/>
    <n v="2.9103830456733704E-11"/>
    <n v="32.480378199999997"/>
    <n v="1"/>
    <n v="203557.41999999998"/>
    <n v="0"/>
    <m/>
    <m/>
    <m/>
    <n v="0"/>
    <n v="0"/>
    <n v="0"/>
    <n v="2018"/>
    <n v="1.1539489999999999"/>
    <n v="0"/>
    <n v="0"/>
    <m/>
    <m/>
    <m/>
    <s v="DEPOSITADO"/>
    <n v="0"/>
    <n v="257016.97"/>
    <n v="51403.39"/>
    <n v="2056.14"/>
    <n v="203557.44"/>
    <n v="-1.9999999989522621E-2"/>
    <n v="37"/>
    <n v="9"/>
  </r>
  <r>
    <x v="10"/>
    <n v="31"/>
    <x v="4"/>
    <n v="32.480378199999997"/>
    <x v="237"/>
    <x v="64"/>
    <m/>
    <n v="0"/>
    <n v="0"/>
    <n v="0"/>
    <n v="0"/>
    <n v="0"/>
    <n v="2.8493732559648377"/>
    <n v="2.8493732559648377"/>
    <x v="1"/>
    <n v="0"/>
    <n v="0"/>
    <n v="0"/>
    <n v="0.56999999999999995"/>
    <n v="-0.01"/>
    <m/>
    <m/>
    <m/>
    <n v="2.8493732559648377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2.8493732559648377"/>
    <s v=""/>
    <n v="8"/>
  </r>
  <r>
    <x v="11"/>
    <n v="30"/>
    <x v="4"/>
    <n v="32.480378199999997"/>
    <x v="238"/>
    <x v="64"/>
    <n v="752526.41"/>
    <n v="188131.60250000001"/>
    <n v="61105.86"/>
    <n v="12221.14"/>
    <n v="488.83000000000004"/>
    <n v="48395.89"/>
    <n v="48395.89"/>
    <n v="61105.86"/>
    <x v="0"/>
    <n v="9165.878999999999"/>
    <n v="3055.2930000000001"/>
    <n v="36174.718000000001"/>
    <n v="9679.18"/>
    <n v="514.27"/>
    <n v="8042.31"/>
    <m/>
    <m/>
    <n v="0"/>
    <s v="3 º DEC/AGO"/>
    <d v="2018-08-30T00:00:00"/>
    <s v="334/GABIN"/>
    <n v="336651.44"/>
    <n v="5234728.99"/>
    <n v="0"/>
    <n v="32.480378199999997"/>
    <n v="1"/>
    <n v="48395.89"/>
    <n v="0"/>
    <m/>
    <m/>
    <m/>
    <n v="0"/>
    <n v="0"/>
    <n v="0"/>
    <n v="2018"/>
    <n v="1.1539489999999999"/>
    <n v="0"/>
    <n v="0"/>
    <m/>
    <m/>
    <m/>
    <s v="DEPOSITADO"/>
    <n v="0"/>
    <n v="61105.86"/>
    <n v="12221.17"/>
    <n v="488.85"/>
    <n v="48395.840000000004"/>
    <n v="4.9999999995634425E-2"/>
    <n v="35"/>
    <n v="8"/>
  </r>
  <r>
    <x v="11"/>
    <n v="20"/>
    <x v="4"/>
    <n v="32.480378199999997"/>
    <x v="239"/>
    <x v="64"/>
    <n v="1244258.81"/>
    <n v="311064.70250000001"/>
    <n v="101034.99"/>
    <n v="20206.96"/>
    <n v="808.25"/>
    <n v="80019.78"/>
    <n v="80019.78"/>
    <n v="101034.98999999999"/>
    <x v="0"/>
    <n v="15155.248499999998"/>
    <n v="5051.7494999999999"/>
    <n v="59812.781999999999"/>
    <n v="16003.96"/>
    <n v="850.31"/>
    <n v="13297.5"/>
    <m/>
    <m/>
    <n v="0"/>
    <s v="2 º DEC/AGO"/>
    <d v="2018-08-20T00:00:00"/>
    <m/>
    <m/>
    <m/>
    <n v="0"/>
    <n v="32.480378199999997"/>
    <n v="1"/>
    <n v="80019.78"/>
    <n v="0"/>
    <m/>
    <m/>
    <m/>
    <n v="0"/>
    <n v="0"/>
    <n v="0"/>
    <n v="2018"/>
    <n v="1.1539489999999999"/>
    <n v="0"/>
    <n v="0"/>
    <m/>
    <m/>
    <m/>
    <s v="DEPOSITADO"/>
    <n v="0"/>
    <n v="101034.99"/>
    <n v="20207"/>
    <n v="808.28"/>
    <n v="80019.710000000006"/>
    <n v="6.9999999992433004E-2"/>
    <n v="34"/>
    <n v="8"/>
  </r>
  <r>
    <x v="11"/>
    <n v="10"/>
    <x v="4"/>
    <n v="32.480378199999997"/>
    <x v="240"/>
    <x v="64"/>
    <n v="3237943.77"/>
    <n v="809485.9425"/>
    <n v="262924.09999999998"/>
    <n v="52584.79"/>
    <n v="2103.39"/>
    <n v="208235.91999999995"/>
    <n v="208235.92"/>
    <n v="262924.10000000003"/>
    <x v="0"/>
    <n v="39438.615000000005"/>
    <n v="13146.205000000002"/>
    <n v="155651.09999999998"/>
    <n v="41647.18"/>
    <n v="2212.77"/>
    <n v="34604.18"/>
    <m/>
    <m/>
    <n v="0"/>
    <s v="1 º DEC/AGO"/>
    <d v="2018-08-10T00:00:00"/>
    <m/>
    <m/>
    <m/>
    <n v="5.8207660913467407E-11"/>
    <n v="32.480378199999997"/>
    <n v="1"/>
    <n v="208235.91999999995"/>
    <n v="0"/>
    <m/>
    <m/>
    <m/>
    <n v="0"/>
    <n v="0"/>
    <n v="0"/>
    <n v="2018"/>
    <n v="1.1539489999999999"/>
    <n v="0"/>
    <n v="0"/>
    <m/>
    <m/>
    <m/>
    <s v="DEPOSITADO"/>
    <n v="0"/>
    <n v="262924.09999999998"/>
    <n v="52584.82"/>
    <n v="2103.39"/>
    <n v="208235.88999999996"/>
    <n v="3.0000000057043508E-2"/>
    <n v="32"/>
    <n v="8"/>
  </r>
  <r>
    <x v="10"/>
    <n v="31"/>
    <x v="5"/>
    <n v="32.480378199999997"/>
    <x v="241"/>
    <x v="65"/>
    <m/>
    <n v="0"/>
    <n v="0"/>
    <n v="0"/>
    <n v="0"/>
    <n v="0"/>
    <n v="2.9420210749322662"/>
    <n v="2.9420210749322662"/>
    <x v="1"/>
    <n v="0"/>
    <n v="0"/>
    <n v="0"/>
    <n v="0.59"/>
    <n v="-0.01"/>
    <m/>
    <m/>
    <m/>
    <n v="2.9420210749322662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2.9420210749322662"/>
    <s v=""/>
    <n v="7"/>
  </r>
  <r>
    <x v="11"/>
    <n v="30"/>
    <x v="5"/>
    <n v="32.480378199999997"/>
    <x v="242"/>
    <x v="65"/>
    <n v="934467.2"/>
    <n v="233616.8"/>
    <n v="75879.62"/>
    <n v="15175.92"/>
    <n v="607.04"/>
    <n v="60096.659999999996"/>
    <n v="60102.55"/>
    <n v="75885.510000000009"/>
    <x v="0"/>
    <n v="11382.826500000001"/>
    <n v="3794.2755000000006"/>
    <n v="44925.447999999997"/>
    <n v="12020.51"/>
    <n v="638.59"/>
    <n v="9986.73"/>
    <m/>
    <m/>
    <n v="0"/>
    <s v="3 º DEC/JUL"/>
    <d v="2018-07-30T00:00:00"/>
    <s v="298/GABIN"/>
    <n v="311276.82"/>
    <n v="4840168.8600000003"/>
    <n v="5.8900000000066939"/>
    <n v="32.480378199999997"/>
    <n v="1"/>
    <n v="60096.659999999996"/>
    <n v="0"/>
    <m/>
    <m/>
    <m/>
    <n v="0"/>
    <n v="0"/>
    <n v="0"/>
    <n v="2018"/>
    <n v="1.1539489999999999"/>
    <n v="0"/>
    <n v="0"/>
    <m/>
    <m/>
    <m/>
    <s v="DEPOSITADO"/>
    <n v="0"/>
    <n v="75879.62"/>
    <n v="15175.92"/>
    <n v="607.04"/>
    <n v="60096.659999999996"/>
    <n v="5.8900000000066939"/>
    <n v="31"/>
    <n v="7"/>
  </r>
  <r>
    <x v="11"/>
    <n v="20"/>
    <x v="5"/>
    <n v="32.480378199999997"/>
    <x v="243"/>
    <x v="65"/>
    <n v="1056301.75"/>
    <n v="264075.4375"/>
    <n v="85772.7"/>
    <n v="17154.54"/>
    <n v="686.18"/>
    <n v="67931.98000000001"/>
    <n v="67931.98"/>
    <n v="85772.699999999983"/>
    <x v="0"/>
    <n v="12865.904999999997"/>
    <n v="4288.6349999999993"/>
    <n v="50777.439999999995"/>
    <n v="13586.4"/>
    <n v="721.86"/>
    <n v="11288.79"/>
    <m/>
    <m/>
    <n v="0"/>
    <s v="2 º DEC/JUL"/>
    <d v="2018-07-20T00:00:00"/>
    <m/>
    <m/>
    <m/>
    <n v="-1.4551915228366852E-11"/>
    <n v="32.480378199999997"/>
    <n v="1"/>
    <n v="67931.98000000001"/>
    <n v="0"/>
    <m/>
    <m/>
    <m/>
    <n v="0"/>
    <n v="0"/>
    <n v="0"/>
    <n v="2018"/>
    <n v="1.1539489999999999"/>
    <n v="0"/>
    <n v="0"/>
    <m/>
    <m/>
    <m/>
    <s v="DEPOSITADO"/>
    <n v="0"/>
    <n v="85772.7"/>
    <n v="17154.54"/>
    <n v="686.18"/>
    <n v="67931.98000000001"/>
    <n v="0"/>
    <n v="29"/>
    <n v="7"/>
  </r>
  <r>
    <x v="11"/>
    <n v="10"/>
    <x v="5"/>
    <n v="32.480378199999997"/>
    <x v="244"/>
    <x v="65"/>
    <n v="2849399.91"/>
    <n v="712349.97750000004"/>
    <n v="231373.97"/>
    <n v="46274.79"/>
    <n v="1850.99"/>
    <n v="183248.19"/>
    <n v="183248.19"/>
    <n v="231373.97"/>
    <x v="0"/>
    <n v="34706.095499999996"/>
    <n v="11568.6985"/>
    <n v="136973.39600000001"/>
    <n v="36649.64"/>
    <n v="1947.24"/>
    <n v="30451.78"/>
    <m/>
    <m/>
    <n v="0"/>
    <s v="1 º DEC/JUL"/>
    <d v="2018-07-10T00:00:00"/>
    <m/>
    <m/>
    <m/>
    <n v="0"/>
    <n v="32.480378199999997"/>
    <n v="1"/>
    <n v="183248.19"/>
    <n v="0"/>
    <m/>
    <m/>
    <m/>
    <n v="0"/>
    <n v="0"/>
    <n v="0"/>
    <n v="2018"/>
    <n v="1.1539489999999999"/>
    <n v="0"/>
    <n v="0"/>
    <m/>
    <m/>
    <m/>
    <s v="DEPOSITADO"/>
    <n v="0"/>
    <n v="231373.97"/>
    <n v="46274.79"/>
    <n v="1850.99"/>
    <n v="183248.19"/>
    <n v="0"/>
    <n v="28"/>
    <n v="7"/>
  </r>
  <r>
    <x v="10"/>
    <n v="30"/>
    <x v="6"/>
    <n v="32.480378199999997"/>
    <x v="245"/>
    <x v="66"/>
    <m/>
    <n v="0"/>
    <n v="0"/>
    <n v="0"/>
    <n v="0"/>
    <n v="0"/>
    <n v="2.6034297567350206"/>
    <n v="2.6034297567350206"/>
    <x v="1"/>
    <n v="0"/>
    <n v="0"/>
    <n v="0"/>
    <n v="0.52"/>
    <n v="-0.01"/>
    <m/>
    <m/>
    <m/>
    <n v="2.6034297567350206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2.6034297567350206"/>
    <s v=""/>
    <n v="6"/>
  </r>
  <r>
    <x v="11"/>
    <n v="3"/>
    <x v="5"/>
    <n v="32.480378199999997"/>
    <x v="246"/>
    <x v="66"/>
    <n v="949966.09"/>
    <n v="237491.52249999999"/>
    <n v="77138.14"/>
    <n v="15427.609999999999"/>
    <n v="617.11"/>
    <n v="61093.42"/>
    <n v="61093.42"/>
    <n v="77138.14"/>
    <x v="0"/>
    <n v="11570.721"/>
    <n v="3856.9070000000002"/>
    <n v="45665.792000000001"/>
    <n v="12218.68"/>
    <n v="649.19000000000005"/>
    <n v="10152.370000000001"/>
    <m/>
    <m/>
    <n v="0"/>
    <s v="2 º DEC/JUN"/>
    <d v="2018-07-03T00:00:00"/>
    <s v="275/GABIN"/>
    <n v="369892.54"/>
    <n v="5751608.3600000003"/>
    <n v="0"/>
    <n v="32.480378199999997"/>
    <n v="1"/>
    <n v="61093.42"/>
    <n v="0"/>
    <m/>
    <m/>
    <m/>
    <n v="0"/>
    <n v="0"/>
    <n v="0"/>
    <n v="2018"/>
    <n v="1.1539489999999999"/>
    <n v="0"/>
    <n v="0"/>
    <m/>
    <m/>
    <m/>
    <s v="DEPOSITADO"/>
    <n v="-4"/>
    <n v="77138.14"/>
    <n v="15427.63"/>
    <n v="617.11"/>
    <n v="61093.4"/>
    <n v="1.9999999996798579E-2"/>
    <n v="27"/>
    <n v="6"/>
  </r>
  <r>
    <x v="11"/>
    <n v="21"/>
    <x v="6"/>
    <n v="32.480378199999997"/>
    <x v="247"/>
    <x v="66"/>
    <n v="944018.84"/>
    <n v="236004.71"/>
    <n v="76655.22"/>
    <n v="15331.02"/>
    <n v="613.24"/>
    <n v="60710.96"/>
    <n v="60710.92"/>
    <n v="76655.179999999993"/>
    <x v="0"/>
    <n v="11498.276999999998"/>
    <n v="3832.759"/>
    <n v="45379.883999999998"/>
    <n v="12142.18"/>
    <n v="645.13"/>
    <n v="10088.81"/>
    <m/>
    <m/>
    <n v="0"/>
    <s v="1 º DEC/JUN"/>
    <d v="2018-06-21T00:00:00"/>
    <m/>
    <m/>
    <m/>
    <n v="-4.0000000000873115E-2"/>
    <n v="32.480378199999997"/>
    <n v="1"/>
    <n v="60710.96"/>
    <n v="0"/>
    <m/>
    <m/>
    <m/>
    <n v="0"/>
    <n v="0"/>
    <n v="0"/>
    <n v="2018"/>
    <n v="1.1539489999999999"/>
    <n v="0"/>
    <n v="0"/>
    <m/>
    <m/>
    <m/>
    <s v="DEPOSITADO"/>
    <n v="-1"/>
    <n v="76655.22"/>
    <n v="15331.04"/>
    <n v="613.24"/>
    <n v="60710.94"/>
    <n v="-2.0000000004074536E-2"/>
    <n v="25"/>
    <n v="6"/>
  </r>
  <r>
    <x v="11"/>
    <n v="8"/>
    <x v="6"/>
    <n v="32.480378199999997"/>
    <x v="248"/>
    <x v="66"/>
    <n v="3857623.4299999997"/>
    <n v="964405.85749999993"/>
    <n v="313242.67"/>
    <n v="62648.549999999996"/>
    <n v="2505.9500000000003"/>
    <n v="248088.16999999998"/>
    <n v="248088.17"/>
    <n v="313242.67000000004"/>
    <x v="0"/>
    <n v="46986.400500000003"/>
    <n v="15662.133500000004"/>
    <n v="185439.636"/>
    <n v="49617.63"/>
    <n v="2636.25"/>
    <n v="41226.76"/>
    <m/>
    <m/>
    <n v="0"/>
    <s v="1 º DEC/JUN"/>
    <d v="2018-06-08T00:00:00"/>
    <m/>
    <m/>
    <m/>
    <n v="2.9103830456733704E-11"/>
    <n v="32.480378199999997"/>
    <n v="1"/>
    <n v="248088.16999999998"/>
    <n v="0"/>
    <m/>
    <m/>
    <m/>
    <n v="0"/>
    <n v="0"/>
    <n v="0"/>
    <n v="2018"/>
    <n v="1.1539489999999999"/>
    <n v="0"/>
    <n v="0"/>
    <m/>
    <m/>
    <m/>
    <s v="DEPOSITADO"/>
    <n v="0"/>
    <n v="313242.67"/>
    <n v="62648.53"/>
    <n v="2505.94"/>
    <n v="248088.19999999998"/>
    <n v="-2.9999999969732016E-2"/>
    <n v="23"/>
    <n v="6"/>
  </r>
  <r>
    <x v="10"/>
    <n v="31"/>
    <x v="7"/>
    <n v="32.480378199999997"/>
    <x v="249"/>
    <x v="67"/>
    <m/>
    <n v="0"/>
    <n v="0"/>
    <n v="0"/>
    <n v="0"/>
    <n v="0"/>
    <n v="1.3267131707831892"/>
    <n v="1.3267131707831892"/>
    <x v="1"/>
    <n v="0"/>
    <n v="0"/>
    <n v="0"/>
    <n v="0.27"/>
    <n v="0"/>
    <m/>
    <m/>
    <m/>
    <n v="1.3267131707831892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1.3267131707831892"/>
    <s v=""/>
    <n v="5"/>
  </r>
  <r>
    <x v="11"/>
    <n v="30"/>
    <x v="7"/>
    <n v="32.480378199999997"/>
    <x v="250"/>
    <x v="67"/>
    <n v="559385.42999999993"/>
    <n v="139846.35749999998"/>
    <n v="45422.63"/>
    <n v="9084.5700000000015"/>
    <n v="363.40999999999997"/>
    <n v="35974.649999999994"/>
    <n v="35974.65"/>
    <n v="45422.630000000005"/>
    <x v="0"/>
    <n v="6813.3945000000003"/>
    <n v="2271.1315000000004"/>
    <n v="26890.124"/>
    <n v="7194.93"/>
    <n v="382.28"/>
    <n v="5978.2"/>
    <m/>
    <m/>
    <n v="0"/>
    <s v="3 º DEC/MAI"/>
    <d v="2018-05-30T00:00:00"/>
    <s v="227/GABIN"/>
    <n v="336869.41"/>
    <n v="5238118.32"/>
    <n v="7.2759576141834259E-12"/>
    <n v="32.480378199999997"/>
    <n v="1"/>
    <n v="35974.649999999994"/>
    <n v="0"/>
    <m/>
    <m/>
    <m/>
    <n v="0"/>
    <n v="0"/>
    <n v="0"/>
    <n v="2018"/>
    <n v="1.1539489999999999"/>
    <n v="0"/>
    <n v="0"/>
    <m/>
    <m/>
    <m/>
    <s v="DEPOSITADO"/>
    <n v="0"/>
    <n v="45422.63"/>
    <n v="9084.5300000000007"/>
    <n v="363.38"/>
    <n v="35974.720000000001"/>
    <n v="-6.9999999999708962E-2"/>
    <n v="22"/>
    <n v="5"/>
  </r>
  <r>
    <x v="11"/>
    <n v="21"/>
    <x v="7"/>
    <n v="32.480378199999997"/>
    <x v="251"/>
    <x v="67"/>
    <n v="1161691.8900000001"/>
    <n v="290422.97250000003"/>
    <n v="94330.48"/>
    <n v="18866.07"/>
    <n v="754.61"/>
    <n v="74709.8"/>
    <n v="74709.8"/>
    <n v="94330.48000000001"/>
    <x v="0"/>
    <n v="14149.572000000002"/>
    <n v="4716.5240000000003"/>
    <n v="55843.704000000005"/>
    <n v="14941.96"/>
    <n v="793.89"/>
    <n v="12415.1"/>
    <m/>
    <m/>
    <n v="0"/>
    <s v="2 º DEC/MAI"/>
    <d v="2018-05-21T00:00:00"/>
    <m/>
    <m/>
    <m/>
    <n v="0"/>
    <n v="32.480378199999997"/>
    <n v="1"/>
    <n v="74709.8"/>
    <n v="0"/>
    <m/>
    <m/>
    <m/>
    <n v="0"/>
    <n v="0"/>
    <n v="0"/>
    <n v="2018"/>
    <n v="1.1539489999999999"/>
    <n v="0"/>
    <n v="0"/>
    <m/>
    <m/>
    <m/>
    <s v="DEPOSITADO"/>
    <n v="-3"/>
    <n v="94330.48"/>
    <n v="18866.099999999999"/>
    <n v="754.64"/>
    <n v="74709.740000000005"/>
    <n v="5.9999999997671694E-2"/>
    <n v="21"/>
    <n v="5"/>
  </r>
  <r>
    <x v="11"/>
    <n v="10"/>
    <x v="7"/>
    <n v="32.480378199999997"/>
    <x v="252"/>
    <x v="67"/>
    <n v="3516541"/>
    <n v="879135.25"/>
    <n v="285546.45"/>
    <n v="57109.29"/>
    <n v="2284.37"/>
    <n v="226152.79"/>
    <n v="226152.79"/>
    <n v="285546.45"/>
    <x v="0"/>
    <n v="42831.967499999999"/>
    <n v="14277.322500000002"/>
    <n v="169043.5"/>
    <n v="45230.559999999998"/>
    <n v="2403.16"/>
    <n v="37581.58"/>
    <m/>
    <m/>
    <n v="0"/>
    <s v="1 º DEC/MAI"/>
    <d v="2018-05-10T00:00:00"/>
    <m/>
    <m/>
    <m/>
    <n v="0"/>
    <n v="32.480378199999997"/>
    <n v="1"/>
    <n v="226152.79"/>
    <n v="0"/>
    <m/>
    <m/>
    <m/>
    <n v="0"/>
    <n v="0"/>
    <n v="0"/>
    <n v="2018"/>
    <n v="1.1539489999999999"/>
    <n v="0"/>
    <n v="0"/>
    <m/>
    <m/>
    <m/>
    <s v="DEPOSITADO"/>
    <n v="0"/>
    <n v="285546.45"/>
    <n v="57109.29"/>
    <n v="2284.37"/>
    <n v="226152.79"/>
    <n v="0"/>
    <n v="19"/>
    <n v="5"/>
  </r>
  <r>
    <x v="10"/>
    <n v="30"/>
    <x v="8"/>
    <n v="32.480378199999997"/>
    <x v="253"/>
    <x v="68"/>
    <m/>
    <n v="0"/>
    <n v="0"/>
    <n v="0"/>
    <n v="0"/>
    <n v="0"/>
    <n v="0.92302108643742553"/>
    <n v="0.92302108643742553"/>
    <x v="1"/>
    <n v="0"/>
    <n v="0"/>
    <n v="0"/>
    <n v="0.18"/>
    <n v="0"/>
    <m/>
    <m/>
    <m/>
    <n v="0.92302108643742553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0.92302108643742553"/>
    <s v=""/>
    <n v="4"/>
  </r>
  <r>
    <x v="11"/>
    <n v="30"/>
    <x v="8"/>
    <n v="32.480378199999997"/>
    <x v="253"/>
    <x v="68"/>
    <n v="769456.49"/>
    <n v="192364.1225"/>
    <n v="62480.59"/>
    <n v="12496.140000000001"/>
    <n v="499.85999999999996"/>
    <n v="49484.59"/>
    <n v="49484.59"/>
    <n v="62480.59"/>
    <x v="0"/>
    <n v="9372.0884999999998"/>
    <n v="3124.0295000000001"/>
    <n v="36988.472000000002"/>
    <n v="9896.92"/>
    <n v="525.84"/>
    <n v="8223.25"/>
    <m/>
    <m/>
    <n v="0"/>
    <s v="3 º DEC/ABR"/>
    <d v="2018-04-30T00:00:00"/>
    <s v="188/GABIN"/>
    <n v="330503.89"/>
    <n v="5139138.3099999996"/>
    <n v="0"/>
    <n v="32.480378199999997"/>
    <n v="1"/>
    <n v="49484.59"/>
    <n v="0"/>
    <m/>
    <m/>
    <m/>
    <n v="0"/>
    <n v="0"/>
    <n v="0"/>
    <n v="2018"/>
    <n v="1.1539489999999999"/>
    <n v="0"/>
    <n v="0"/>
    <m/>
    <m/>
    <m/>
    <s v="DEPOSITADO"/>
    <n v="0"/>
    <n v="62480.59"/>
    <n v="12496.12"/>
    <n v="499.84"/>
    <n v="49484.63"/>
    <n v="-4.0000000000873115E-2"/>
    <n v="18"/>
    <n v="4"/>
  </r>
  <r>
    <x v="11"/>
    <n v="23"/>
    <x v="8"/>
    <n v="32.480378199999997"/>
    <x v="254"/>
    <x v="68"/>
    <n v="1085374.53"/>
    <n v="271343.63250000001"/>
    <n v="88133.440000000002"/>
    <n v="17626.71"/>
    <n v="705.07"/>
    <n v="69801.66"/>
    <n v="69801.66"/>
    <n v="88133.440000000002"/>
    <x v="0"/>
    <n v="13220.016"/>
    <n v="4406.6720000000005"/>
    <n v="52174.972000000002"/>
    <n v="13960.33"/>
    <n v="741.73"/>
    <n v="11599.49"/>
    <m/>
    <m/>
    <n v="0"/>
    <s v="2 º DEC/ABR"/>
    <d v="2018-04-23T00:00:00"/>
    <m/>
    <m/>
    <m/>
    <n v="0"/>
    <n v="32.480378199999997"/>
    <n v="1"/>
    <n v="69801.66"/>
    <n v="0"/>
    <m/>
    <m/>
    <m/>
    <n v="0"/>
    <n v="0"/>
    <n v="0"/>
    <n v="2018"/>
    <n v="1.1539489999999999"/>
    <n v="0"/>
    <n v="0"/>
    <m/>
    <m/>
    <m/>
    <s v="DEPOSITADO"/>
    <n v="-3"/>
    <n v="88133.440000000002"/>
    <n v="17626.689999999999"/>
    <n v="705.07"/>
    <n v="69801.679999999993"/>
    <n v="-1.9999999989522621E-2"/>
    <n v="17"/>
    <n v="4"/>
  </r>
  <r>
    <x v="11"/>
    <n v="10"/>
    <x v="8"/>
    <n v="32.480378199999997"/>
    <x v="255"/>
    <x v="68"/>
    <n v="3284307.29"/>
    <n v="821076.82250000001"/>
    <n v="266688.86"/>
    <n v="53337.789999999994"/>
    <n v="2133.5100000000002"/>
    <n v="211217.56"/>
    <n v="211217.56"/>
    <n v="266688.86"/>
    <x v="0"/>
    <n v="40003.328999999998"/>
    <n v="13334.442999999999"/>
    <n v="157879.788"/>
    <n v="42243.51"/>
    <n v="2244.4499999999998"/>
    <n v="35099.67"/>
    <m/>
    <m/>
    <n v="0"/>
    <s v="1 º DEC/ABR"/>
    <d v="2018-04-10T00:00:00"/>
    <m/>
    <m/>
    <m/>
    <n v="0"/>
    <n v="32.480378199999997"/>
    <n v="1"/>
    <n v="211217.56"/>
    <n v="0"/>
    <m/>
    <m/>
    <m/>
    <n v="0"/>
    <n v="0"/>
    <n v="0"/>
    <n v="2018"/>
    <n v="1.1539489999999999"/>
    <n v="0"/>
    <n v="0"/>
    <m/>
    <m/>
    <m/>
    <s v="DEPOSITADO"/>
    <n v="0"/>
    <n v="266688.86"/>
    <n v="53337.77"/>
    <n v="2133.5100000000002"/>
    <n v="211217.58"/>
    <n v="-1.9999999989522621E-2"/>
    <n v="15"/>
    <n v="4"/>
  </r>
  <r>
    <x v="10"/>
    <n v="31"/>
    <x v="9"/>
    <n v="32.480378199999997"/>
    <x v="256"/>
    <x v="69"/>
    <m/>
    <n v="0"/>
    <n v="0"/>
    <n v="0"/>
    <n v="0"/>
    <n v="0"/>
    <n v="0.70147783520000395"/>
    <n v="0.70147783520000395"/>
    <x v="1"/>
    <n v="0"/>
    <n v="0"/>
    <n v="0"/>
    <n v="0.14000000000000001"/>
    <n v="0"/>
    <m/>
    <m/>
    <m/>
    <n v="0.70147783520000395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0.70147783520000395"/>
    <s v=""/>
    <n v="3"/>
  </r>
  <r>
    <x v="11"/>
    <n v="2"/>
    <x v="8"/>
    <n v="32.480378199999997"/>
    <x v="257"/>
    <x v="69"/>
    <n v="684397.69000000006"/>
    <n v="171099.42250000002"/>
    <n v="55573.74"/>
    <n v="11114.74"/>
    <n v="444.59"/>
    <n v="44014.41"/>
    <n v="44014.41"/>
    <n v="55573.74"/>
    <x v="0"/>
    <n v="8336.0609999999997"/>
    <n v="2778.6869999999999"/>
    <n v="32899.662000000004"/>
    <n v="8802.8799999999992"/>
    <n v="467.71"/>
    <n v="7314.22"/>
    <m/>
    <m/>
    <n v="0"/>
    <s v="3 º DEC/MAR"/>
    <d v="2018-04-02T00:00:00"/>
    <s v="151/GABIN"/>
    <n v="309567.67"/>
    <n v="4813592.6100000003"/>
    <n v="0"/>
    <n v="32.480378199999997"/>
    <n v="1"/>
    <n v="44014.41"/>
    <n v="0"/>
    <m/>
    <m/>
    <m/>
    <n v="0"/>
    <n v="0"/>
    <n v="0"/>
    <n v="2018"/>
    <n v="1.1539489999999999"/>
    <n v="0"/>
    <n v="0"/>
    <m/>
    <m/>
    <m/>
    <s v="DEPOSITADO"/>
    <n v="-4"/>
    <n v="55573.74"/>
    <n v="11114.75"/>
    <n v="444.59"/>
    <n v="44014.400000000001"/>
    <n v="1.0000000002037268E-2"/>
    <n v="14"/>
    <n v="3"/>
  </r>
  <r>
    <x v="11"/>
    <n v="20"/>
    <x v="9"/>
    <n v="32.480378199999997"/>
    <x v="258"/>
    <x v="69"/>
    <n v="1012118.45"/>
    <n v="253029.61249999999"/>
    <n v="82184.98"/>
    <n v="16436.98"/>
    <n v="657.47"/>
    <n v="65090.53"/>
    <n v="65090.53"/>
    <n v="82184.98"/>
    <x v="0"/>
    <n v="12327.746999999999"/>
    <n v="4109.2489999999998"/>
    <n v="48653.534"/>
    <n v="13018.11"/>
    <n v="691.67"/>
    <n v="10816.6"/>
    <m/>
    <m/>
    <n v="0"/>
    <s v="2 º DEC/MAR"/>
    <d v="2018-03-20T00:00:00"/>
    <m/>
    <m/>
    <m/>
    <n v="0"/>
    <n v="32.480378199999997"/>
    <n v="1"/>
    <n v="65090.53"/>
    <n v="0"/>
    <m/>
    <m/>
    <m/>
    <n v="0"/>
    <n v="0"/>
    <n v="0"/>
    <n v="2018"/>
    <n v="1.1539489999999999"/>
    <n v="0"/>
    <n v="0"/>
    <m/>
    <m/>
    <m/>
    <s v="DEPOSITADO"/>
    <n v="0"/>
    <n v="82184.98"/>
    <n v="16437"/>
    <n v="657.48"/>
    <n v="65090.499999999993"/>
    <n v="3.0000000006111804E-2"/>
    <n v="12"/>
    <n v="3"/>
  </r>
  <r>
    <x v="11"/>
    <n v="12"/>
    <x v="9"/>
    <n v="32.480378199999997"/>
    <x v="259"/>
    <x v="69"/>
    <n v="3117076.47"/>
    <n v="779269.11750000005"/>
    <n v="253109.56"/>
    <n v="50621.890000000007"/>
    <n v="2024.8600000000001"/>
    <n v="200462.81"/>
    <n v="200462.81"/>
    <n v="253109.56"/>
    <x v="0"/>
    <n v="37966.434000000001"/>
    <n v="12655.478000000001"/>
    <n v="149840.89799999999"/>
    <n v="40092.559999999998"/>
    <n v="2130.17"/>
    <n v="33312.46"/>
    <m/>
    <m/>
    <n v="0"/>
    <s v="1 º DEC/MAR"/>
    <d v="2018-03-12T00:00:00"/>
    <m/>
    <m/>
    <m/>
    <n v="0"/>
    <n v="32.480378199999997"/>
    <n v="1"/>
    <n v="200462.81"/>
    <n v="0"/>
    <m/>
    <m/>
    <m/>
    <n v="0"/>
    <n v="0"/>
    <n v="0"/>
    <n v="2018"/>
    <n v="1.1539489999999999"/>
    <n v="0"/>
    <n v="0"/>
    <m/>
    <m/>
    <m/>
    <s v="DEPOSITADO"/>
    <n v="-3"/>
    <n v="253109.56"/>
    <n v="50621.91"/>
    <n v="2024.88"/>
    <n v="200462.77"/>
    <n v="4.0000000008149073E-2"/>
    <n v="11"/>
    <n v="3"/>
  </r>
  <r>
    <x v="10"/>
    <n v="28"/>
    <x v="10"/>
    <n v="32.480378199999997"/>
    <x v="260"/>
    <x v="70"/>
    <m/>
    <n v="0"/>
    <n v="0"/>
    <n v="0"/>
    <n v="0"/>
    <n v="0"/>
    <n v="0.61092799999999947"/>
    <n v="0.61092799999999947"/>
    <x v="1"/>
    <n v="0"/>
    <n v="0"/>
    <n v="0"/>
    <n v="0.12"/>
    <n v="0"/>
    <m/>
    <m/>
    <m/>
    <n v="0.61092799999999947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0.61092799999999947"/>
    <s v=""/>
    <n v="2"/>
  </r>
  <r>
    <x v="11"/>
    <n v="28"/>
    <x v="10"/>
    <n v="32.480378199999997"/>
    <x v="260"/>
    <x v="70"/>
    <m/>
    <n v="0"/>
    <n v="0"/>
    <n v="0"/>
    <n v="0"/>
    <n v="0"/>
    <n v="-23324119.449999999"/>
    <n v="-23324119.449999999"/>
    <x v="3"/>
    <n v="-3498617.9175"/>
    <n v="-1166205.9724999999"/>
    <n v="-18659295.559999999"/>
    <n v="-4664823.8899999997"/>
    <n v="46648.24"/>
    <n v="6066.9"/>
    <m/>
    <m/>
    <n v="0"/>
    <s v="IGNORADO"/>
    <d v="2018-02-28T00:00:00"/>
    <s v="110/GABIN"/>
    <n v="370905.76"/>
    <n v="5767363.2300000004"/>
    <n v="-23324119.449999999"/>
    <n v="32.480378199999997"/>
    <n v="0"/>
    <n v="0"/>
    <n v="0"/>
    <m/>
    <m/>
    <m/>
    <n v="0"/>
    <n v="0"/>
    <n v="0"/>
    <e v="#VALUE!"/>
    <n v="1.1539489999999999"/>
    <n v="0"/>
    <n v="0"/>
    <m/>
    <m/>
    <m/>
    <n v="0"/>
    <s v=""/>
    <n v="0"/>
    <n v="0"/>
    <n v="0"/>
    <n v="0"/>
    <n v="-23324119.449999999"/>
    <n v="9"/>
    <n v="2"/>
  </r>
  <r>
    <x v="11"/>
    <n v="28"/>
    <x v="10"/>
    <n v="32.480378199999997"/>
    <x v="260"/>
    <x v="70"/>
    <n v="567685.07999999996"/>
    <n v="141921.26999999999"/>
    <n v="46096.57"/>
    <n v="9219.33"/>
    <n v="368.77"/>
    <n v="36508.47"/>
    <n v="36508.47"/>
    <n v="46096.57"/>
    <x v="0"/>
    <n v="6914.4854999999998"/>
    <n v="2304.8285000000001"/>
    <n v="27289.156000000003"/>
    <n v="7301.69"/>
    <n v="387.95"/>
    <n v="6066.9"/>
    <m/>
    <m/>
    <n v="0"/>
    <s v="3 º DEC/FEV"/>
    <d v="2018-02-28T00:00:00"/>
    <s v="110/GABIN"/>
    <n v="370905.76"/>
    <n v="5767363.2300000004"/>
    <n v="0"/>
    <n v="32.480378199999997"/>
    <n v="1"/>
    <n v="36508.47"/>
    <n v="0"/>
    <m/>
    <m/>
    <m/>
    <n v="0"/>
    <n v="0"/>
    <n v="0"/>
    <n v="2018"/>
    <n v="1.1539489999999999"/>
    <n v="0"/>
    <n v="0"/>
    <m/>
    <m/>
    <m/>
    <s v="DEPOSITADO"/>
    <n v="0"/>
    <n v="46096.57"/>
    <n v="9219.31"/>
    <n v="368.77"/>
    <n v="36508.490000000005"/>
    <n v="-2.0000000004074536E-2"/>
    <n v="9"/>
    <n v="2"/>
  </r>
  <r>
    <x v="11"/>
    <n v="26"/>
    <x v="10"/>
    <n v="32.480378199999997"/>
    <x v="261"/>
    <x v="70"/>
    <m/>
    <n v="0"/>
    <n v="0"/>
    <n v="0"/>
    <n v="0"/>
    <n v="0"/>
    <n v="23324119.449999999"/>
    <n v="23324119.449999999"/>
    <x v="3"/>
    <n v="3498617.9175"/>
    <n v="1166205.9724999999"/>
    <n v="18659295.559999999"/>
    <n v="4664823.8899999997"/>
    <n v="-46648.24"/>
    <n v="11049.87"/>
    <m/>
    <m/>
    <n v="0"/>
    <s v="ERRO -ICMS"/>
    <d v="2018-02-26T00:00:00"/>
    <m/>
    <m/>
    <m/>
    <n v="23324119.449999999"/>
    <n v="32.480378199999997"/>
    <n v="0"/>
    <n v="0"/>
    <n v="0"/>
    <m/>
    <m/>
    <m/>
    <n v="0"/>
    <n v="0"/>
    <n v="0"/>
    <e v="#VALUE!"/>
    <n v="1.1539489999999999"/>
    <n v="0"/>
    <n v="0"/>
    <m/>
    <m/>
    <m/>
    <n v="0"/>
    <s v=""/>
    <n v="0"/>
    <n v="0"/>
    <n v="0"/>
    <n v="0"/>
    <n v="23324119.449999999"/>
    <n v="9"/>
    <n v="2"/>
  </r>
  <r>
    <x v="11"/>
    <n v="22"/>
    <x v="10"/>
    <n v="32.480378199999997"/>
    <x v="262"/>
    <x v="70"/>
    <n v="1033946.41"/>
    <n v="258486.60250000001"/>
    <n v="83957.43"/>
    <n v="16791.47"/>
    <n v="671.64"/>
    <n v="66494.319999999992"/>
    <n v="66494.320000000007"/>
    <n v="83957.430000000008"/>
    <x v="0"/>
    <n v="12593.614500000001"/>
    <n v="4197.8715000000002"/>
    <n v="49702.834000000003"/>
    <n v="13298.86"/>
    <n v="706.59"/>
    <n v="11049.87"/>
    <m/>
    <m/>
    <n v="0"/>
    <s v="2 º DEC/FEV"/>
    <d v="2018-02-22T00:00:00"/>
    <m/>
    <m/>
    <m/>
    <n v="1.4551915228366852E-11"/>
    <n v="32.480378199999997"/>
    <n v="1"/>
    <n v="66494.319999999992"/>
    <n v="0"/>
    <m/>
    <m/>
    <m/>
    <n v="0"/>
    <n v="0"/>
    <n v="0"/>
    <n v="2018"/>
    <n v="1.1539489999999999"/>
    <n v="0"/>
    <n v="0"/>
    <m/>
    <m/>
    <m/>
    <s v="DEPOSITADO"/>
    <n v="-2"/>
    <n v="83957.43"/>
    <n v="16791.490000000002"/>
    <n v="671.66"/>
    <n v="66494.279999999984"/>
    <n v="4.0000000022700988E-2"/>
    <n v="8"/>
    <n v="2"/>
  </r>
  <r>
    <x v="11"/>
    <n v="14"/>
    <x v="10"/>
    <n v="32.480378199999997"/>
    <x v="263"/>
    <x v="70"/>
    <n v="4169731.7399999998"/>
    <n v="1042432.9349999999"/>
    <n v="338586.16"/>
    <n v="67717.259999999995"/>
    <n v="2708.7200000000003"/>
    <n v="268160.18"/>
    <n v="268160.18"/>
    <n v="338586.16"/>
    <x v="0"/>
    <n v="50787.923999999992"/>
    <n v="16929.308000000001"/>
    <n v="200442.948"/>
    <n v="53632.04"/>
    <n v="2849.54"/>
    <n v="44562.28"/>
    <m/>
    <m/>
    <n v="0"/>
    <s v="1 º DEC/FEV"/>
    <d v="2018-02-14T00:00:00"/>
    <m/>
    <m/>
    <m/>
    <n v="0"/>
    <n v="32.480378199999997"/>
    <n v="1"/>
    <n v="268160.18"/>
    <n v="0"/>
    <m/>
    <m/>
    <m/>
    <n v="0"/>
    <n v="0"/>
    <n v="0"/>
    <n v="2018"/>
    <n v="1.1539489999999999"/>
    <n v="0"/>
    <n v="0"/>
    <m/>
    <m/>
    <m/>
    <s v="DEPOSITADO"/>
    <n v="-5"/>
    <n v="338586.16"/>
    <n v="67717.23"/>
    <n v="2708.69"/>
    <n v="268160.24"/>
    <n v="-5.9999999997671694E-2"/>
    <n v="7"/>
    <n v="2"/>
  </r>
  <r>
    <x v="12"/>
    <n v="31"/>
    <x v="0"/>
    <n v="32.480378199999997"/>
    <x v="264"/>
    <x v="71"/>
    <m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32.480378199999997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0"/>
    <s v=""/>
    <n v="12"/>
  </r>
  <r>
    <x v="11"/>
    <n v="30"/>
    <x v="11"/>
    <n v="32.480378199999997"/>
    <x v="265"/>
    <x v="72"/>
    <n v="637407.42999999993"/>
    <n v="159351.85749999998"/>
    <n v="51758.09"/>
    <n v="10351.640000000001"/>
    <n v="414.07"/>
    <n v="40992.379999999997"/>
    <n v="40992.379999999997"/>
    <n v="51758.09"/>
    <x v="0"/>
    <n v="7763.7134999999989"/>
    <n v="2587.9045000000001"/>
    <n v="30640.761999999999"/>
    <n v="8198.48"/>
    <n v="435.6"/>
    <n v="6812.03"/>
    <m/>
    <m/>
    <n v="0.28999999999999998"/>
    <s v="3 º DEC/JAN"/>
    <d v="2018-01-30T00:00:00"/>
    <s v="74/GABIN"/>
    <n v="363831.57"/>
    <n v="5657363.8499999996"/>
    <n v="0"/>
    <n v="32.480378199999997"/>
    <n v="1"/>
    <n v="40992.379999999997"/>
    <n v="0"/>
    <m/>
    <m/>
    <m/>
    <n v="0"/>
    <n v="0"/>
    <n v="0"/>
    <n v="2018"/>
    <n v="1.1539489999999999"/>
    <n v="0"/>
    <n v="0"/>
    <m/>
    <m/>
    <m/>
    <s v="DEPOSITADO"/>
    <n v="0"/>
    <n v="51758.09"/>
    <n v="10351.620000000001"/>
    <n v="414.06"/>
    <n v="40992.409999999996"/>
    <n v="-2.9999999998835847E-2"/>
    <n v="5"/>
    <n v="1"/>
  </r>
  <r>
    <x v="11"/>
    <n v="22"/>
    <x v="11"/>
    <n v="32.480378199999997"/>
    <x v="266"/>
    <x v="72"/>
    <n v="1273441.49"/>
    <n v="318360.3725"/>
    <n v="103404.65"/>
    <n v="20680.96"/>
    <n v="827.26"/>
    <n v="81896.430000000008"/>
    <n v="81896.429999999993"/>
    <n v="103404.65"/>
    <x v="0"/>
    <n v="15510.697499999998"/>
    <n v="5170.2325000000001"/>
    <n v="61215.5"/>
    <n v="16379.29"/>
    <n v="870.25"/>
    <n v="13609.38"/>
    <m/>
    <m/>
    <n v="0"/>
    <s v="2 º DEC/JAN"/>
    <d v="2018-01-22T00:00:00"/>
    <m/>
    <m/>
    <m/>
    <n v="-1.4551915228366852E-11"/>
    <n v="32.480378199999997"/>
    <n v="1"/>
    <n v="81896.430000000008"/>
    <n v="0"/>
    <m/>
    <m/>
    <m/>
    <n v="0"/>
    <n v="0"/>
    <n v="0"/>
    <n v="2018"/>
    <n v="1.1539489999999999"/>
    <n v="0"/>
    <n v="0"/>
    <m/>
    <m/>
    <m/>
    <s v="DEPOSITADO"/>
    <n v="-3"/>
    <n v="103404.65"/>
    <n v="20680.93"/>
    <n v="827.24"/>
    <n v="81896.479999999996"/>
    <n v="-5.0000000002910383E-2"/>
    <n v="4"/>
    <n v="1"/>
  </r>
  <r>
    <x v="11"/>
    <n v="11"/>
    <x v="11"/>
    <n v="31.432478700000001"/>
    <x v="267"/>
    <x v="72"/>
    <n v="3746514.93"/>
    <n v="936628.73250000004"/>
    <n v="294405.63"/>
    <n v="58881.13"/>
    <n v="2355.25"/>
    <n v="233169.25"/>
    <n v="240942.66"/>
    <n v="302179.03999999998"/>
    <x v="0"/>
    <n v="45326.855999999992"/>
    <n v="15108.951999999999"/>
    <n v="180506.85200000001"/>
    <n v="48188.53"/>
    <n v="2462.17"/>
    <n v="40039.33"/>
    <m/>
    <m/>
    <n v="0"/>
    <s v="1 º DEC/JAN"/>
    <d v="2018-01-11T00:00:00"/>
    <m/>
    <m/>
    <m/>
    <n v="7773.4100000000035"/>
    <n v="31.432478700000001"/>
    <n v="1"/>
    <n v="233169.25"/>
    <n v="0"/>
    <m/>
    <m/>
    <m/>
    <n v="0"/>
    <n v="0"/>
    <n v="0"/>
    <n v="2017"/>
    <n v="1.1539489999999999"/>
    <n v="0"/>
    <n v="0"/>
    <m/>
    <m/>
    <m/>
    <s v="DEPOSITADO"/>
    <n v="-1"/>
    <n v="294405.63"/>
    <n v="58881.13"/>
    <n v="2355.25"/>
    <n v="233169.25"/>
    <n v="7773.4100000000035"/>
    <n v="2"/>
    <n v="1"/>
  </r>
  <r>
    <x v="12"/>
    <n v="31"/>
    <x v="0"/>
    <n v="31.432478700000001"/>
    <x v="264"/>
    <x v="71"/>
    <m/>
    <n v="0"/>
    <n v="0"/>
    <n v="0"/>
    <n v="0"/>
    <n v="0"/>
    <n v="2.9473499083458643"/>
    <n v="2.9473499083458643"/>
    <x v="1"/>
    <n v="0"/>
    <n v="0"/>
    <n v="0"/>
    <n v="0.59"/>
    <n v="-0.01"/>
    <m/>
    <m/>
    <m/>
    <n v="2.9473499083458643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2.9473499083458643"/>
    <s v=""/>
    <n v="12"/>
  </r>
  <r>
    <x v="13"/>
    <n v="29"/>
    <x v="0"/>
    <n v="31.432478700000001"/>
    <x v="268"/>
    <x v="71"/>
    <n v="1242221.56"/>
    <n v="310555.39"/>
    <n v="97615.26"/>
    <n v="19523.05"/>
    <n v="780.92"/>
    <n v="77311.289999999994"/>
    <n v="77311.28"/>
    <n v="97615.25"/>
    <x v="0"/>
    <n v="14642.2875"/>
    <n v="4880.7624999999998"/>
    <n v="57788.23"/>
    <n v="15462.26"/>
    <n v="821.53"/>
    <n v="13740.39"/>
    <m/>
    <m/>
    <n v="0"/>
    <s v="3 º DEC/DEZ"/>
    <d v="2017-12-29T00:00:00"/>
    <s v="35/GABIN"/>
    <n v="478617.92"/>
    <n v="7690332.8799999999"/>
    <n v="-9.9999999947613105E-3"/>
    <n v="31.432478700000001"/>
    <n v="1"/>
    <n v="77311.289999999994"/>
    <n v="0"/>
    <m/>
    <m/>
    <m/>
    <n v="0"/>
    <n v="0"/>
    <n v="0"/>
    <n v="2017"/>
    <n v="1.3792450000000001"/>
    <n v="0"/>
    <n v="0"/>
    <m/>
    <m/>
    <m/>
    <s v="DEPOSITADO"/>
    <n v="0"/>
    <n v="97615.26"/>
    <n v="19523.05"/>
    <n v="780.92"/>
    <n v="77311.289999999994"/>
    <n v="-9.9999999947613105E-3"/>
    <n v="52"/>
    <n v="12"/>
  </r>
  <r>
    <x v="13"/>
    <n v="20"/>
    <x v="0"/>
    <n v="31.432478700000001"/>
    <x v="269"/>
    <x v="71"/>
    <n v="1084976.3700000001"/>
    <n v="271244.09250000003"/>
    <n v="85258.74"/>
    <n v="17051.849999999999"/>
    <n v="682.06000000000006"/>
    <n v="67524.830000000016"/>
    <n v="67524.83"/>
    <n v="85258.739999999991"/>
    <x v="0"/>
    <n v="12788.810999999998"/>
    <n v="4262.9369999999999"/>
    <n v="50473.082000000002"/>
    <n v="13504.97"/>
    <n v="717.54"/>
    <n v="12001.08"/>
    <m/>
    <m/>
    <n v="0"/>
    <s v="2 º DEC/DEZ"/>
    <d v="2017-12-20T00:00:00"/>
    <m/>
    <m/>
    <m/>
    <n v="-1.4551915228366852E-11"/>
    <n v="31.432478700000001"/>
    <n v="1"/>
    <n v="67524.830000000016"/>
    <n v="0"/>
    <m/>
    <m/>
    <m/>
    <n v="0"/>
    <n v="0"/>
    <n v="0"/>
    <n v="2017"/>
    <n v="1.3792450000000001"/>
    <n v="0"/>
    <n v="0"/>
    <m/>
    <m/>
    <m/>
    <s v="DEPOSITADO"/>
    <n v="0"/>
    <n v="85258.74"/>
    <n v="17051.75"/>
    <n v="682.07"/>
    <n v="67524.92"/>
    <n v="-8.999999999650754E-2"/>
    <n v="51"/>
    <n v="12"/>
  </r>
  <r>
    <x v="13"/>
    <n v="11"/>
    <x v="0"/>
    <n v="31.432478700000001"/>
    <x v="270"/>
    <x v="71"/>
    <n v="5363134.95"/>
    <n v="1340783.7375"/>
    <n v="421441.56"/>
    <n v="84288.3"/>
    <n v="3371.53"/>
    <n v="333781.73"/>
    <n v="333781.71000000002"/>
    <n v="421441.54000000004"/>
    <x v="0"/>
    <n v="63216.231"/>
    <n v="21072.077000000005"/>
    <n v="249493.40200000006"/>
    <n v="66756.34"/>
    <n v="3546.85"/>
    <n v="59322.39"/>
    <m/>
    <m/>
    <n v="0"/>
    <s v="1 º DEC/DEZ"/>
    <d v="2017-12-11T00:00:00"/>
    <m/>
    <m/>
    <m/>
    <n v="-1.9999999960418791E-2"/>
    <n v="31.432478700000001"/>
    <n v="1"/>
    <n v="333781.73"/>
    <n v="0"/>
    <m/>
    <m/>
    <m/>
    <n v="0"/>
    <n v="0"/>
    <n v="0"/>
    <n v="2017"/>
    <n v="1.3792450000000001"/>
    <n v="0"/>
    <n v="0"/>
    <m/>
    <m/>
    <m/>
    <s v="DEPOSITADO"/>
    <n v="0"/>
    <n v="421441.56"/>
    <n v="84288.31"/>
    <n v="3371.53"/>
    <n v="333781.71999999997"/>
    <n v="-9.9999999511055648E-3"/>
    <n v="50"/>
    <n v="12"/>
  </r>
  <r>
    <x v="12"/>
    <n v="30"/>
    <x v="1"/>
    <n v="31.432478700000001"/>
    <x v="271"/>
    <x v="73"/>
    <m/>
    <n v="0"/>
    <n v="0"/>
    <n v="0"/>
    <n v="0"/>
    <n v="0"/>
    <n v="2.4963658983929715"/>
    <n v="2.4963658983929715"/>
    <x v="1"/>
    <n v="0"/>
    <n v="0"/>
    <n v="0"/>
    <n v="0.5"/>
    <n v="-0.01"/>
    <m/>
    <m/>
    <m/>
    <n v="2.4963658983929715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2.4963658983929715"/>
    <s v=""/>
    <n v="11"/>
  </r>
  <r>
    <x v="13"/>
    <n v="30"/>
    <x v="1"/>
    <n v="31.432478700000001"/>
    <x v="271"/>
    <x v="73"/>
    <n v="290235.77"/>
    <n v="72558.942500000005"/>
    <n v="22807.07"/>
    <n v="4561.41"/>
    <n v="182.45000000000002"/>
    <n v="18063.21"/>
    <n v="18063.21"/>
    <n v="22807.07"/>
    <x v="0"/>
    <n v="3421.0605"/>
    <n v="1140.3534999999999"/>
    <n v="13501.796"/>
    <n v="3612.64"/>
    <n v="191.94"/>
    <n v="3210.34"/>
    <m/>
    <m/>
    <n v="0"/>
    <s v="3 º DEC/NOV"/>
    <d v="2017-11-30T00:00:00"/>
    <s v="599/GABIN"/>
    <n v="346897.59"/>
    <n v="5573878.0199999996"/>
    <n v="0"/>
    <n v="31.432478700000001"/>
    <n v="1"/>
    <n v="18063.21"/>
    <n v="0"/>
    <m/>
    <m/>
    <m/>
    <n v="0"/>
    <n v="0"/>
    <n v="0"/>
    <n v="2017"/>
    <n v="1.3792450000000001"/>
    <n v="0"/>
    <n v="0"/>
    <m/>
    <m/>
    <m/>
    <s v="DEPOSITADO"/>
    <n v="0"/>
    <n v="22807.07"/>
    <n v="4561.41"/>
    <n v="182.46"/>
    <n v="18063.2"/>
    <n v="9.9999999983992893E-3"/>
    <n v="48"/>
    <n v="11"/>
  </r>
  <r>
    <x v="13"/>
    <n v="20"/>
    <x v="1"/>
    <n v="31.432478700000001"/>
    <x v="272"/>
    <x v="73"/>
    <n v="1352460.88"/>
    <n v="338115.22"/>
    <n v="106277.99"/>
    <n v="21255.599999999999"/>
    <n v="850.22"/>
    <n v="84172.170000000013"/>
    <n v="84172.17"/>
    <n v="106277.98999999999"/>
    <x v="0"/>
    <n v="15941.698499999999"/>
    <n v="5313.8994999999995"/>
    <n v="62916.572"/>
    <n v="16834.43"/>
    <n v="894.44"/>
    <n v="14959.77"/>
    <m/>
    <m/>
    <n v="0"/>
    <s v="2 º DEC/NOV"/>
    <d v="2017-11-20T00:00:00"/>
    <m/>
    <m/>
    <m/>
    <n v="-1.4551915228366852E-11"/>
    <n v="31.432478700000001"/>
    <n v="1"/>
    <n v="84172.170000000013"/>
    <n v="0"/>
    <m/>
    <m/>
    <m/>
    <n v="0"/>
    <n v="0"/>
    <n v="0"/>
    <n v="2017"/>
    <n v="1.3792450000000001"/>
    <n v="0"/>
    <n v="0"/>
    <m/>
    <m/>
    <m/>
    <s v="DEPOSITADO"/>
    <n v="0"/>
    <n v="106277.99"/>
    <n v="21255.599999999999"/>
    <n v="850.22"/>
    <n v="84172.170000000013"/>
    <n v="0"/>
    <n v="47"/>
    <n v="11"/>
  </r>
  <r>
    <x v="13"/>
    <n v="10"/>
    <x v="1"/>
    <n v="31.432478700000001"/>
    <x v="273"/>
    <x v="73"/>
    <n v="3931181.3699999996"/>
    <n v="982795.34249999991"/>
    <n v="308916.94"/>
    <n v="61783.360000000001"/>
    <n v="2471.3200000000002"/>
    <n v="244662.26"/>
    <n v="244662.26"/>
    <n v="308916.94"/>
    <x v="0"/>
    <n v="46337.540999999997"/>
    <n v="15445.847000000002"/>
    <n v="182878.872"/>
    <n v="48932.45"/>
    <n v="2599.84"/>
    <n v="43483.38"/>
    <m/>
    <m/>
    <n v="0"/>
    <s v="1 º DEC/NOV"/>
    <d v="2017-11-10T00:00:00"/>
    <m/>
    <m/>
    <m/>
    <n v="0"/>
    <n v="31.432478700000001"/>
    <n v="1"/>
    <n v="244662.26"/>
    <n v="0"/>
    <m/>
    <m/>
    <m/>
    <n v="0"/>
    <n v="0"/>
    <n v="0"/>
    <n v="2017"/>
    <n v="1.3792450000000001"/>
    <n v="0"/>
    <n v="0"/>
    <m/>
    <m/>
    <m/>
    <s v="DEPOSITADO"/>
    <n v="0"/>
    <n v="308916.94"/>
    <n v="61783.39"/>
    <n v="2471.34"/>
    <n v="244662.21"/>
    <n v="5.0000000017462298E-2"/>
    <n v="45"/>
    <n v="11"/>
  </r>
  <r>
    <x v="12"/>
    <n v="31"/>
    <x v="2"/>
    <n v="31.432478700000001"/>
    <x v="274"/>
    <x v="74"/>
    <m/>
    <n v="0"/>
    <n v="0"/>
    <n v="0"/>
    <n v="0"/>
    <n v="0"/>
    <n v="2.210177401668334"/>
    <n v="2.210177401668334"/>
    <x v="1"/>
    <n v="0"/>
    <n v="0"/>
    <n v="0"/>
    <n v="0.44"/>
    <n v="0"/>
    <m/>
    <m/>
    <m/>
    <n v="2.210177401668334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2.210177401668334"/>
    <s v=""/>
    <n v="10"/>
  </r>
  <r>
    <x v="13"/>
    <n v="30"/>
    <x v="2"/>
    <n v="31.432478700000001"/>
    <x v="275"/>
    <x v="74"/>
    <m/>
    <n v="0"/>
    <n v="55611.24"/>
    <n v="11122.25"/>
    <n v="444.89"/>
    <n v="44044.1"/>
    <n v="44044.099999999991"/>
    <n v="55611.239999999991"/>
    <x v="2"/>
    <n v="8341.6859999999979"/>
    <n v="2780.5619999999999"/>
    <n v="32921.851999999992"/>
    <n v="8808.82"/>
    <n v="468.02"/>
    <m/>
    <m/>
    <m/>
    <n v="0"/>
    <s v="3 º DEC/OUT"/>
    <d v="2017-10-30T00:00:00"/>
    <s v="562/GABIN"/>
    <n v="424829.87"/>
    <n v="6826077.5899999999"/>
    <n v="-7.2759576141834259E-1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44044.099999999991"/>
    <n v="44"/>
    <n v="10"/>
  </r>
  <r>
    <x v="13"/>
    <n v="30"/>
    <x v="2"/>
    <n v="31.432478700000001"/>
    <x v="275"/>
    <x v="74"/>
    <n v="843425.04"/>
    <n v="210856.26"/>
    <n v="66277.350000000006"/>
    <n v="13255.47"/>
    <n v="530.22"/>
    <n v="52491.66"/>
    <n v="52491.66"/>
    <n v="66277.350000000006"/>
    <x v="0"/>
    <n v="9941.6025000000009"/>
    <n v="3313.8675000000003"/>
    <n v="39236.19"/>
    <n v="10498.33"/>
    <n v="557.79"/>
    <n v="9329.25"/>
    <m/>
    <m/>
    <n v="0"/>
    <s v="3 º DEC/OUT"/>
    <d v="2017-10-30T00:00:00"/>
    <m/>
    <m/>
    <m/>
    <n v="0"/>
    <n v="31.432478700000001"/>
    <n v="1"/>
    <n v="52491.66"/>
    <n v="0"/>
    <m/>
    <m/>
    <m/>
    <n v="0"/>
    <n v="0"/>
    <n v="0"/>
    <n v="2017"/>
    <n v="1.3792450000000001"/>
    <n v="0"/>
    <n v="0"/>
    <m/>
    <m/>
    <m/>
    <s v="DEPOSITADO"/>
    <n v="0"/>
    <n v="66277.350000000006"/>
    <n v="13255.47"/>
    <n v="530.22"/>
    <n v="52491.66"/>
    <n v="0"/>
    <n v="44"/>
    <n v="10"/>
  </r>
  <r>
    <x v="13"/>
    <n v="26"/>
    <x v="2"/>
    <n v="31.432478700000001"/>
    <x v="276"/>
    <x v="74"/>
    <m/>
    <n v="0"/>
    <m/>
    <n v="0"/>
    <n v="0"/>
    <n v="0"/>
    <n v="-2634191.0099999998"/>
    <n v="-2634191.0099999998"/>
    <x v="3"/>
    <n v="-395128.65149999998"/>
    <n v="-131709.55049999998"/>
    <n v="-2107352.8079999997"/>
    <n v="-526838.19999999995"/>
    <n v="5268.38"/>
    <m/>
    <m/>
    <m/>
    <n v="0"/>
    <s v="ERRO -ICMS"/>
    <d v="2017-10-26T00:00:00"/>
    <m/>
    <m/>
    <m/>
    <n v="-2634191.0099999998"/>
    <n v="31.432478700000001"/>
    <n v="0"/>
    <n v="0"/>
    <n v="0"/>
    <m/>
    <m/>
    <m/>
    <n v="0"/>
    <n v="0"/>
    <n v="0"/>
    <e v="#VALUE!"/>
    <n v="1.3792450000000001"/>
    <n v="0"/>
    <n v="0"/>
    <m/>
    <m/>
    <m/>
    <n v="0"/>
    <s v=""/>
    <n v="0"/>
    <n v="0"/>
    <n v="0"/>
    <n v="0"/>
    <n v="-2634191.0099999998"/>
    <n v="43"/>
    <n v="10"/>
  </r>
  <r>
    <x v="13"/>
    <n v="20"/>
    <x v="2"/>
    <n v="31.432478700000001"/>
    <x v="277"/>
    <x v="74"/>
    <m/>
    <n v="0"/>
    <n v="987.1"/>
    <n v="197.42"/>
    <n v="7.9"/>
    <n v="781.78000000000009"/>
    <n v="781.78000000000009"/>
    <n v="987.1"/>
    <x v="2"/>
    <n v="148.065"/>
    <n v="49.355000000000004"/>
    <n v="584.36000000000013"/>
    <n v="156.36000000000001"/>
    <n v="8.31"/>
    <m/>
    <m/>
    <m/>
    <n v="0"/>
    <s v="2 º DEC/OUT"/>
    <d v="2017-10-20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781.78000000000009"/>
    <n v="42"/>
    <n v="10"/>
  </r>
  <r>
    <x v="13"/>
    <n v="20"/>
    <x v="2"/>
    <n v="31.432478700000001"/>
    <x v="277"/>
    <x v="74"/>
    <n v="1288757.17"/>
    <n v="322189.29249999998"/>
    <n v="101272.08"/>
    <n v="20254.419999999998"/>
    <n v="810.18"/>
    <n v="80207.48000000001"/>
    <n v="80207.48000000001"/>
    <n v="101272.08"/>
    <x v="0"/>
    <n v="15190.812"/>
    <n v="5063.6040000000003"/>
    <n v="59953.064000000013"/>
    <n v="16041.5"/>
    <n v="852.31"/>
    <n v="14255.13"/>
    <m/>
    <m/>
    <n v="0"/>
    <s v="2 º DEC/OUT"/>
    <d v="2017-10-20T00:00:00"/>
    <m/>
    <m/>
    <m/>
    <n v="0"/>
    <n v="31.432478700000001"/>
    <n v="1"/>
    <n v="80207.48000000001"/>
    <n v="0"/>
    <m/>
    <m/>
    <m/>
    <n v="0"/>
    <n v="0"/>
    <n v="0"/>
    <n v="2017"/>
    <n v="1.3792450000000001"/>
    <n v="0"/>
    <n v="0"/>
    <m/>
    <m/>
    <m/>
    <s v="DEPOSITADO"/>
    <n v="0"/>
    <n v="101272.08"/>
    <n v="20254.419999999998"/>
    <n v="810.18"/>
    <n v="80207.48000000001"/>
    <n v="0"/>
    <n v="42"/>
    <n v="10"/>
  </r>
  <r>
    <x v="13"/>
    <n v="10"/>
    <x v="2"/>
    <n v="31.432478700000001"/>
    <x v="278"/>
    <x v="74"/>
    <m/>
    <n v="0"/>
    <n v="3064.62"/>
    <n v="612.91999999999996"/>
    <n v="24.52"/>
    <n v="2427.1799999999998"/>
    <n v="2427.1699999999546"/>
    <n v="3064.6099999999547"/>
    <x v="2"/>
    <n v="459.6914999999932"/>
    <n v="153.23049999999773"/>
    <n v="1814.2479999999637"/>
    <n v="485.43"/>
    <n v="25.79"/>
    <m/>
    <m/>
    <m/>
    <n v="0"/>
    <s v="1 º DEC/OUT"/>
    <d v="2017-10-10T00:00:00"/>
    <m/>
    <m/>
    <m/>
    <n v="-1.0000000045238266E-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2427.1699999999546"/>
    <n v="41"/>
    <n v="10"/>
  </r>
  <r>
    <x v="13"/>
    <n v="10"/>
    <x v="2"/>
    <n v="31.432478700000001"/>
    <x v="278"/>
    <x v="74"/>
    <n v="4001177.01"/>
    <n v="1000294.2524999999"/>
    <n v="314417.28000000003"/>
    <n v="62883.46"/>
    <n v="2515.34"/>
    <n v="249018.48000000004"/>
    <n v="249018.48000000004"/>
    <n v="314417.28000000003"/>
    <x v="0"/>
    <n v="47162.592000000004"/>
    <n v="15720.864000000001"/>
    <n v="186135.02400000003"/>
    <n v="49803.7"/>
    <n v="2646.14"/>
    <n v="44257.61"/>
    <m/>
    <m/>
    <n v="0"/>
    <s v="1 º DEC/OUT"/>
    <d v="2017-10-10T00:00:00"/>
    <m/>
    <m/>
    <m/>
    <n v="0"/>
    <n v="31.432478700000001"/>
    <n v="1"/>
    <n v="249018.48000000004"/>
    <n v="0"/>
    <m/>
    <m/>
    <m/>
    <n v="0"/>
    <n v="0"/>
    <n v="0"/>
    <n v="2017"/>
    <n v="1.3792450000000001"/>
    <n v="0"/>
    <n v="0"/>
    <m/>
    <m/>
    <m/>
    <s v="DEPOSITADO"/>
    <n v="0"/>
    <n v="314417.28000000003"/>
    <n v="62883.46"/>
    <n v="2515.34"/>
    <n v="249018.48000000004"/>
    <n v="0"/>
    <n v="41"/>
    <n v="10"/>
  </r>
  <r>
    <x v="12"/>
    <n v="30"/>
    <x v="3"/>
    <n v="31.432478700000001"/>
    <x v="279"/>
    <x v="75"/>
    <m/>
    <n v="0"/>
    <n v="0"/>
    <n v="0"/>
    <n v="0"/>
    <n v="0"/>
    <n v="1.7826901032347298"/>
    <n v="1.7826901032347298"/>
    <x v="1"/>
    <n v="0"/>
    <n v="0"/>
    <n v="0"/>
    <n v="0.36"/>
    <n v="0"/>
    <m/>
    <m/>
    <m/>
    <n v="1.7826901032347298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1.7826901032347298"/>
    <s v=""/>
    <n v="9"/>
  </r>
  <r>
    <x v="13"/>
    <n v="29"/>
    <x v="3"/>
    <n v="31.432478700000001"/>
    <x v="280"/>
    <x v="75"/>
    <m/>
    <n v="0"/>
    <n v="680.51"/>
    <n v="136.09"/>
    <n v="5.44"/>
    <n v="538.9799999999999"/>
    <n v="538.98"/>
    <n v="680.5100000000001"/>
    <x v="2"/>
    <n v="102.07650000000001"/>
    <n v="34.025500000000008"/>
    <n v="402.87799999999999"/>
    <n v="107.8"/>
    <n v="5.73"/>
    <m/>
    <m/>
    <m/>
    <n v="0"/>
    <s v="3 º DEC/SET"/>
    <d v="2017-09-29T00:00:00"/>
    <s v="509/GABIN"/>
    <n v="336625.93"/>
    <n v="5408835.2400000002"/>
    <n v="1.1368683772161603E-13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538.98"/>
    <n v="39"/>
    <n v="9"/>
  </r>
  <r>
    <x v="13"/>
    <n v="29"/>
    <x v="3"/>
    <n v="31.432478700000001"/>
    <x v="280"/>
    <x v="75"/>
    <n v="888464.91999999993"/>
    <n v="222116.22999999998"/>
    <n v="69816.639999999999"/>
    <n v="13963.32"/>
    <n v="558.53"/>
    <n v="55294.79"/>
    <n v="55294.79"/>
    <n v="69816.639999999999"/>
    <x v="0"/>
    <n v="10472.495999999999"/>
    <n v="3490.8320000000003"/>
    <n v="41331.462"/>
    <n v="11058.96"/>
    <n v="587.58000000000004"/>
    <n v="9827.44"/>
    <m/>
    <m/>
    <n v="0"/>
    <s v="3 º DEC/SET"/>
    <d v="2017-09-29T00:00:00"/>
    <m/>
    <m/>
    <m/>
    <n v="0"/>
    <n v="31.432478700000001"/>
    <n v="1"/>
    <n v="55294.79"/>
    <n v="0"/>
    <m/>
    <m/>
    <m/>
    <n v="0"/>
    <n v="0"/>
    <n v="0"/>
    <n v="2017"/>
    <n v="1.3792450000000001"/>
    <n v="0"/>
    <n v="0"/>
    <m/>
    <m/>
    <m/>
    <s v="DEPOSITADO"/>
    <n v="0"/>
    <n v="69816.639999999999"/>
    <n v="13963.33"/>
    <n v="558.53"/>
    <n v="55294.78"/>
    <n v="1.0000000002037268E-2"/>
    <n v="39"/>
    <n v="9"/>
  </r>
  <r>
    <x v="13"/>
    <n v="20"/>
    <x v="3"/>
    <n v="31.432478700000001"/>
    <x v="281"/>
    <x v="75"/>
    <n v="0"/>
    <n v="0"/>
    <n v="833.59"/>
    <n v="166.73"/>
    <n v="6.68"/>
    <n v="660.18000000000006"/>
    <n v="660.18"/>
    <n v="833.58999999999992"/>
    <x v="2"/>
    <n v="125.03849999999998"/>
    <n v="41.679499999999997"/>
    <n v="493.46199999999993"/>
    <n v="132.04"/>
    <n v="7.02"/>
    <m/>
    <m/>
    <m/>
    <n v="0"/>
    <s v="2 º DEC/SET"/>
    <d v="2017-09-20T00:00:00"/>
    <m/>
    <m/>
    <m/>
    <n v="-1.1368683772161603E-13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660.18"/>
    <n v="38"/>
    <n v="9"/>
  </r>
  <r>
    <x v="13"/>
    <n v="20"/>
    <x v="3"/>
    <n v="31.432478700000001"/>
    <x v="281"/>
    <x v="75"/>
    <n v="1088319.6399999999"/>
    <n v="272079.90999999997"/>
    <n v="85521.46"/>
    <n v="17104.29"/>
    <n v="684.17"/>
    <n v="67733.000000000015"/>
    <n v="67733"/>
    <n v="85521.459999999992"/>
    <x v="0"/>
    <n v="12828.218999999999"/>
    <n v="4276.0729999999994"/>
    <n v="50628.708000000006"/>
    <n v="13546.6"/>
    <n v="719.75"/>
    <n v="12038.06"/>
    <m/>
    <s v="7088-2"/>
    <n v="0"/>
    <s v="2 º DEC/SET"/>
    <d v="2017-09-20T00:00:00"/>
    <m/>
    <m/>
    <m/>
    <n v="-1.4551915228366852E-11"/>
    <n v="31.432478700000001"/>
    <n v="1"/>
    <n v="67733.000000000015"/>
    <n v="0"/>
    <m/>
    <m/>
    <m/>
    <n v="0"/>
    <n v="0"/>
    <n v="0"/>
    <n v="2017"/>
    <n v="1.3792450000000001"/>
    <n v="0"/>
    <n v="0"/>
    <m/>
    <m/>
    <m/>
    <s v="DEPOSITADO"/>
    <n v="0"/>
    <n v="85521.46"/>
    <n v="17104.29"/>
    <n v="684.17"/>
    <n v="67733.000000000015"/>
    <n v="0"/>
    <n v="38"/>
    <n v="9"/>
  </r>
  <r>
    <x v="13"/>
    <n v="11"/>
    <x v="3"/>
    <n v="31.432478700000001"/>
    <x v="282"/>
    <x v="75"/>
    <m/>
    <n v="0"/>
    <n v="2628.86"/>
    <n v="525.77"/>
    <n v="21.03"/>
    <n v="2082.06"/>
    <n v="2082.0599999999686"/>
    <n v="2628.8599999999687"/>
    <x v="2"/>
    <n v="394.32899999999529"/>
    <n v="131.44299999999845"/>
    <n v="1556.287999999975"/>
    <n v="416.41"/>
    <n v="22.12"/>
    <m/>
    <m/>
    <s v="7088-2"/>
    <n v="0"/>
    <s v="1 º DEC/SET"/>
    <d v="2017-09-11T00:00:00"/>
    <m/>
    <m/>
    <m/>
    <n v="-3.1377567211166024E-11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2082.0599999999686"/>
    <n v="37"/>
    <n v="9"/>
  </r>
  <r>
    <x v="13"/>
    <n v="11"/>
    <x v="3"/>
    <n v="31.432478700000001"/>
    <x v="282"/>
    <x v="75"/>
    <n v="3432050.6799999997"/>
    <n v="858012.66999999993"/>
    <n v="269694.65000000002"/>
    <n v="53938.93"/>
    <n v="2157.56"/>
    <n v="213598.16000000003"/>
    <n v="213598.16000000003"/>
    <n v="269694.65000000002"/>
    <x v="0"/>
    <n v="40454.197500000002"/>
    <n v="13484.732500000002"/>
    <n v="159659.23000000001"/>
    <n v="42719.63"/>
    <n v="2269.75"/>
    <n v="37962.42"/>
    <m/>
    <s v="7088-2"/>
    <n v="0"/>
    <s v="1 º DEC/SET"/>
    <d v="2017-09-11T00:00:00"/>
    <m/>
    <m/>
    <m/>
    <n v="0"/>
    <n v="31.432478700000001"/>
    <n v="1"/>
    <n v="213598.16000000003"/>
    <n v="0"/>
    <m/>
    <m/>
    <m/>
    <n v="0"/>
    <n v="0"/>
    <n v="0"/>
    <n v="2017"/>
    <n v="1.3792450000000001"/>
    <n v="0"/>
    <n v="0"/>
    <m/>
    <m/>
    <m/>
    <s v="DEPOSITADO"/>
    <n v="0"/>
    <n v="269694.65000000002"/>
    <n v="53938.93"/>
    <n v="2157.56"/>
    <n v="213598.16000000003"/>
    <n v="0"/>
    <n v="37"/>
    <n v="9"/>
  </r>
  <r>
    <x v="12"/>
    <n v="31"/>
    <x v="4"/>
    <n v="31.432478700000001"/>
    <x v="283"/>
    <x v="76"/>
    <m/>
    <n v="0"/>
    <n v="0"/>
    <n v="0"/>
    <n v="0"/>
    <n v="0"/>
    <n v="1.6200979465202936"/>
    <n v="1.6200979465202936"/>
    <x v="1"/>
    <n v="0"/>
    <n v="0"/>
    <n v="0"/>
    <n v="0.32"/>
    <n v="0"/>
    <m/>
    <m/>
    <m/>
    <n v="1.6200979465202936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1.6200979465202936"/>
    <s v=""/>
    <n v="8"/>
  </r>
  <r>
    <x v="13"/>
    <n v="30"/>
    <x v="4"/>
    <n v="31.432478700000001"/>
    <x v="284"/>
    <x v="76"/>
    <m/>
    <n v="0"/>
    <n v="336.08"/>
    <n v="67.22"/>
    <n v="2.69"/>
    <n v="266.17"/>
    <n v="266.17000000000189"/>
    <n v="336.08000000000186"/>
    <x v="2"/>
    <n v="50.412000000000276"/>
    <n v="16.804000000000094"/>
    <n v="198.95400000000154"/>
    <n v="53.23"/>
    <n v="2.83"/>
    <m/>
    <m/>
    <s v="7088-2"/>
    <n v="0"/>
    <s v="3 º DEC/AGO"/>
    <d v="2017-08-30T00:00:00"/>
    <s v="441/GABIN"/>
    <n v="315158.19"/>
    <n v="5063895.99"/>
    <n v="1.8758328224066645E-1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266.17000000000189"/>
    <n v="35"/>
    <n v="8"/>
  </r>
  <r>
    <x v="13"/>
    <n v="30"/>
    <x v="4"/>
    <n v="31.432478700000001"/>
    <x v="284"/>
    <x v="76"/>
    <n v="438724.01"/>
    <n v="109681.0025"/>
    <n v="34475.46"/>
    <n v="6895.09"/>
    <n v="275.8"/>
    <n v="27304.57"/>
    <n v="27304.57"/>
    <n v="34475.46"/>
    <x v="0"/>
    <n v="5171.3189999999995"/>
    <n v="1723.7730000000001"/>
    <n v="20409.477999999999"/>
    <n v="5460.91"/>
    <n v="290.14999999999998"/>
    <n v="4852.79"/>
    <m/>
    <s v="7088-2"/>
    <n v="0"/>
    <s v="3 º DEC/AGO"/>
    <d v="2017-08-30T00:00:00"/>
    <m/>
    <m/>
    <m/>
    <n v="0"/>
    <n v="31.432478700000001"/>
    <n v="1"/>
    <n v="27304.57"/>
    <n v="0"/>
    <m/>
    <m/>
    <m/>
    <n v="0"/>
    <n v="0"/>
    <n v="0"/>
    <n v="2017"/>
    <n v="1.3792450000000001"/>
    <n v="0"/>
    <n v="0"/>
    <m/>
    <m/>
    <m/>
    <s v="DEPOSITADO"/>
    <n v="0"/>
    <n v="34475.46"/>
    <n v="6895.09"/>
    <n v="275.8"/>
    <n v="27304.57"/>
    <n v="0"/>
    <n v="35"/>
    <n v="8"/>
  </r>
  <r>
    <x v="13"/>
    <n v="18"/>
    <x v="4"/>
    <n v="31.432478700000001"/>
    <x v="285"/>
    <x v="76"/>
    <m/>
    <n v="0"/>
    <n v="1001.62"/>
    <n v="200.32"/>
    <n v="8.01"/>
    <n v="793.29"/>
    <n v="793.29000000000815"/>
    <n v="1001.6200000000081"/>
    <x v="2"/>
    <n v="150.24300000000122"/>
    <n v="50.081000000000408"/>
    <n v="592.9660000000066"/>
    <n v="158.66"/>
    <n v="8.43"/>
    <m/>
    <m/>
    <s v="7088-2"/>
    <n v="0"/>
    <s v="2 º DEC/AGO"/>
    <d v="2017-08-18T00:00:00"/>
    <m/>
    <m/>
    <m/>
    <n v="8.1854523159563541E-1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793.29000000000815"/>
    <n v="33"/>
    <n v="8"/>
  </r>
  <r>
    <x v="13"/>
    <n v="18"/>
    <x v="4"/>
    <n v="31.432478700000001"/>
    <x v="285"/>
    <x v="76"/>
    <n v="1307693.33"/>
    <n v="326923.33250000002"/>
    <n v="102760.11"/>
    <n v="20552.02"/>
    <n v="822.08"/>
    <n v="81386.009999999995"/>
    <n v="81386.009999999995"/>
    <n v="102760.11"/>
    <x v="0"/>
    <n v="15414.0165"/>
    <n v="5138.0055000000002"/>
    <n v="60833.987999999998"/>
    <n v="16277.2"/>
    <n v="864.83"/>
    <n v="14464.59"/>
    <m/>
    <s v="7088-2"/>
    <n v="0"/>
    <s v="2 º DEC/AGO"/>
    <d v="2017-08-18T00:00:00"/>
    <m/>
    <m/>
    <m/>
    <n v="0"/>
    <n v="31.432478700000001"/>
    <n v="1"/>
    <n v="81386.009999999995"/>
    <n v="0"/>
    <m/>
    <m/>
    <m/>
    <n v="0"/>
    <n v="0"/>
    <n v="0"/>
    <n v="2017"/>
    <n v="1.3792450000000001"/>
    <n v="0"/>
    <n v="0"/>
    <m/>
    <m/>
    <m/>
    <s v="DEPOSITADO"/>
    <n v="0"/>
    <n v="102760.11"/>
    <n v="20552.02"/>
    <n v="822.08"/>
    <n v="81386.009999999995"/>
    <n v="0"/>
    <n v="33"/>
    <n v="8"/>
  </r>
  <r>
    <x v="13"/>
    <n v="10"/>
    <x v="4"/>
    <n v="31.432478700000001"/>
    <x v="286"/>
    <x v="76"/>
    <n v="0"/>
    <n v="0"/>
    <n v="2541.08"/>
    <n v="508.22"/>
    <n v="20.329999999999998"/>
    <n v="2012.53"/>
    <n v="2012.53"/>
    <n v="2541.08"/>
    <x v="2"/>
    <n v="381.16199999999998"/>
    <n v="127.054"/>
    <n v="1504.3139999999999"/>
    <n v="402.51"/>
    <n v="21.39"/>
    <m/>
    <m/>
    <s v="7088-2"/>
    <n v="0"/>
    <s v="1 º DEC/JUL"/>
    <d v="2017-08-10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2012.53"/>
    <n v="32"/>
    <n v="8"/>
  </r>
  <r>
    <x v="13"/>
    <n v="10"/>
    <x v="4"/>
    <n v="31.432478700000001"/>
    <x v="286"/>
    <x v="76"/>
    <n v="3317478.6500000004"/>
    <n v="829369.66250000009"/>
    <n v="260691.44"/>
    <n v="52138.29"/>
    <n v="2085.5300000000002"/>
    <n v="206467.62"/>
    <n v="206467.62"/>
    <n v="260691.44"/>
    <x v="0"/>
    <n v="39103.716"/>
    <n v="13034.572"/>
    <n v="154329.33199999999"/>
    <n v="41293.519999999997"/>
    <n v="2193.98"/>
    <n v="36695.120000000003"/>
    <m/>
    <s v="7088-2"/>
    <n v="0"/>
    <s v="1 º DEC/JUL"/>
    <d v="2017-08-10T00:00:00"/>
    <m/>
    <m/>
    <m/>
    <n v="0"/>
    <n v="31.432478700000001"/>
    <n v="1"/>
    <n v="206467.62"/>
    <n v="0"/>
    <m/>
    <m/>
    <m/>
    <n v="0"/>
    <n v="0"/>
    <n v="0"/>
    <n v="2017"/>
    <n v="1.3792450000000001"/>
    <n v="0"/>
    <n v="0"/>
    <m/>
    <m/>
    <m/>
    <s v="DEPOSITADO"/>
    <n v="0"/>
    <n v="260691.44"/>
    <n v="52138.29"/>
    <n v="2085.5300000000002"/>
    <n v="206467.62"/>
    <n v="0"/>
    <n v="32"/>
    <n v="8"/>
  </r>
  <r>
    <x v="13"/>
    <n v="7"/>
    <x v="4"/>
    <n v="31.432478700000001"/>
    <x v="287"/>
    <x v="76"/>
    <m/>
    <n v="0"/>
    <n v="0"/>
    <n v="0"/>
    <n v="0"/>
    <n v="0"/>
    <n v="2634191.0099999998"/>
    <n v="2634191.0099999998"/>
    <x v="3"/>
    <n v="395128.65149999998"/>
    <n v="131709.55049999998"/>
    <n v="2107352.8079999997"/>
    <n v="526838.19999999995"/>
    <n v="-5268.38"/>
    <n v="36695.120000000003"/>
    <m/>
    <s v="7088-2"/>
    <n v="0"/>
    <s v="ERRO -ICMS"/>
    <d v="2017-08-07T00:00:00"/>
    <m/>
    <m/>
    <m/>
    <n v="2634191.0099999998"/>
    <n v="31.432478700000001"/>
    <n v="0"/>
    <n v="0"/>
    <n v="0"/>
    <m/>
    <m/>
    <m/>
    <n v="0"/>
    <n v="0"/>
    <n v="0"/>
    <e v="#VALUE!"/>
    <n v="1.3792450000000001"/>
    <n v="0"/>
    <n v="0"/>
    <m/>
    <m/>
    <m/>
    <n v="0"/>
    <s v=""/>
    <n v="0"/>
    <n v="0"/>
    <n v="0"/>
    <n v="0"/>
    <n v="2634191.0099999998"/>
    <n v="32"/>
    <n v="8"/>
  </r>
  <r>
    <x v="12"/>
    <n v="31"/>
    <x v="5"/>
    <n v="31.432478700000001"/>
    <x v="288"/>
    <x v="77"/>
    <m/>
    <n v="0"/>
    <n v="0"/>
    <n v="0"/>
    <n v="0"/>
    <n v="0"/>
    <n v="1.4273859132850619"/>
    <n v="1.4273859132850619"/>
    <x v="1"/>
    <n v="0"/>
    <n v="0"/>
    <n v="0"/>
    <n v="0.28999999999999998"/>
    <n v="0"/>
    <m/>
    <m/>
    <m/>
    <n v="1.4273859132850619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1.4273859132850619"/>
    <s v=""/>
    <n v="7"/>
  </r>
  <r>
    <x v="13"/>
    <n v="31"/>
    <x v="5"/>
    <n v="31.432478700000001"/>
    <x v="289"/>
    <x v="77"/>
    <n v="0"/>
    <n v="0"/>
    <n v="900.94"/>
    <n v="180.19"/>
    <n v="7.21"/>
    <n v="713.54"/>
    <n v="713.54"/>
    <n v="900.94"/>
    <x v="2"/>
    <n v="135.14099999999999"/>
    <n v="45.047000000000004"/>
    <n v="533.35199999999998"/>
    <n v="142.71"/>
    <n v="7.58"/>
    <m/>
    <m/>
    <s v="7088-2"/>
    <n v="0"/>
    <s v="3 º DEC/JUL"/>
    <d v="2017-07-31T00:00:00"/>
    <s v="393/GABIN"/>
    <n v="336791.6"/>
    <n v="5411497.0700000003"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713.54"/>
    <n v="31"/>
    <n v="7"/>
  </r>
  <r>
    <x v="13"/>
    <n v="31"/>
    <x v="5"/>
    <n v="31.432478700000001"/>
    <x v="289"/>
    <x v="77"/>
    <n v="829988.30999999994"/>
    <n v="207497.07749999998"/>
    <n v="65221.47"/>
    <n v="13044.29"/>
    <n v="521.77"/>
    <n v="51655.41"/>
    <n v="73198.73000000001"/>
    <n v="86764.790000000008"/>
    <x v="0"/>
    <n v="13014.718500000001"/>
    <n v="4338.2395000000006"/>
    <n v="55845.772000000004"/>
    <n v="14639.75"/>
    <n v="505.82"/>
    <n v="9180.6200000000008"/>
    <m/>
    <s v="7088-2"/>
    <n v="0"/>
    <s v="3 º DEC/JUL"/>
    <d v="2017-07-31T00:00:00"/>
    <m/>
    <m/>
    <m/>
    <n v="21543.320000000007"/>
    <n v="31.432478700000001"/>
    <n v="1"/>
    <n v="51655.41"/>
    <n v="0"/>
    <m/>
    <m/>
    <m/>
    <n v="0"/>
    <n v="0"/>
    <n v="0"/>
    <n v="2017"/>
    <n v="1.3792450000000001"/>
    <n v="0"/>
    <n v="0"/>
    <m/>
    <m/>
    <m/>
    <s v="DEPOSITADO"/>
    <n v="-3"/>
    <n v="65221.47"/>
    <n v="13044.29"/>
    <n v="521.77"/>
    <n v="51655.41"/>
    <n v="21543.320000000007"/>
    <n v="31"/>
    <n v="7"/>
  </r>
  <r>
    <x v="13"/>
    <n v="31"/>
    <x v="5"/>
    <n v="31.432478700000001"/>
    <x v="289"/>
    <x v="77"/>
    <n v="346153.57"/>
    <n v="86538.392500000002"/>
    <n v="27201.16"/>
    <n v="5440.23"/>
    <n v="217.61"/>
    <n v="21543.32"/>
    <m/>
    <n v="0"/>
    <x v="4"/>
    <n v="0"/>
    <n v="0"/>
    <n v="0"/>
    <n v="0"/>
    <n v="0"/>
    <n v="3828.86"/>
    <m/>
    <s v="7088-2"/>
    <n v="0"/>
    <s v="3 º EXT/JUL"/>
    <d v="2017-07-31T00:00:00"/>
    <m/>
    <m/>
    <m/>
    <n v="-21543.3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n v="-3"/>
    <n v="27201.16"/>
    <n v="5440.23"/>
    <n v="217.61"/>
    <n v="21543.32"/>
    <n v="-21543.32"/>
    <n v="31"/>
    <n v="7"/>
  </r>
  <r>
    <x v="13"/>
    <n v="20"/>
    <x v="5"/>
    <n v="31.432478700000001"/>
    <x v="290"/>
    <x v="77"/>
    <n v="0"/>
    <n v="0"/>
    <n v="812.88"/>
    <n v="162.58000000000001"/>
    <n v="6.5"/>
    <n v="643.79999999999995"/>
    <n v="643.79999999999995"/>
    <n v="812.88"/>
    <x v="2"/>
    <n v="121.93199999999999"/>
    <n v="40.644000000000005"/>
    <n v="481.22399999999993"/>
    <n v="128.76"/>
    <n v="6.84"/>
    <m/>
    <m/>
    <s v="7088-2"/>
    <n v="0"/>
    <s v="2 º DEC/JUL"/>
    <d v="2017-07-20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643.79999999999995"/>
    <n v="29"/>
    <n v="7"/>
  </r>
  <r>
    <x v="13"/>
    <n v="20"/>
    <x v="5"/>
    <n v="31.432478700000001"/>
    <x v="290"/>
    <x v="77"/>
    <n v="1061274.6399999999"/>
    <n v="265318.65999999997"/>
    <n v="83396.23"/>
    <n v="16679.25"/>
    <n v="667.17"/>
    <n v="66049.81"/>
    <n v="66049.849999999991"/>
    <n v="83396.26999999999"/>
    <x v="0"/>
    <n v="12509.440499999999"/>
    <n v="4169.8134999999993"/>
    <n v="49370.595999999998"/>
    <n v="13209.97"/>
    <n v="701.86"/>
    <n v="11738.92"/>
    <m/>
    <s v="7088-2"/>
    <n v="0"/>
    <s v="2 º DEC/JUL"/>
    <d v="2017-07-20T00:00:00"/>
    <m/>
    <m/>
    <m/>
    <n v="3.9999999993597157E-2"/>
    <n v="31.432478700000001"/>
    <n v="1"/>
    <n v="66049.81"/>
    <n v="0"/>
    <m/>
    <m/>
    <m/>
    <n v="0"/>
    <n v="0"/>
    <n v="0"/>
    <n v="2017"/>
    <n v="1.3792450000000001"/>
    <n v="0"/>
    <n v="0"/>
    <m/>
    <m/>
    <m/>
    <s v="DEPOSITADO"/>
    <n v="0"/>
    <n v="83396.23"/>
    <n v="16679.25"/>
    <n v="667.17"/>
    <n v="66049.81"/>
    <n v="3.9999999993597157E-2"/>
    <n v="29"/>
    <n v="7"/>
  </r>
  <r>
    <x v="13"/>
    <n v="10"/>
    <x v="5"/>
    <n v="31.432478700000001"/>
    <x v="291"/>
    <x v="77"/>
    <n v="0"/>
    <n v="0"/>
    <n v="2431.16"/>
    <n v="486.24"/>
    <n v="19.45"/>
    <n v="1925.4699999999998"/>
    <n v="1925.47"/>
    <n v="2431.16"/>
    <x v="2"/>
    <n v="364.67399999999998"/>
    <n v="121.55799999999999"/>
    <n v="1439.2380000000001"/>
    <n v="385.09"/>
    <n v="20.46"/>
    <m/>
    <m/>
    <s v="7088-2"/>
    <n v="0"/>
    <s v="1 º DEC/JUL"/>
    <d v="2017-07-10T00:00:00"/>
    <m/>
    <m/>
    <m/>
    <n v="2.2737367544323206E-13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1925.47"/>
    <n v="28"/>
    <n v="7"/>
  </r>
  <r>
    <x v="13"/>
    <n v="10"/>
    <x v="5"/>
    <n v="31.432478700000001"/>
    <x v="291"/>
    <x v="77"/>
    <n v="3174080.5500000003"/>
    <n v="793520.13750000007"/>
    <n v="249423.05"/>
    <n v="49884.61"/>
    <n v="1995.38"/>
    <n v="197543.06"/>
    <n v="197543.06"/>
    <n v="249423.05"/>
    <x v="0"/>
    <n v="37413.457499999997"/>
    <n v="12471.1525"/>
    <n v="147658.45000000001"/>
    <n v="39508.61"/>
    <n v="2099.14"/>
    <n v="35108.980000000003"/>
    <m/>
    <s v="7088-2"/>
    <n v="0"/>
    <s v="1 º DEC/JUL"/>
    <d v="2017-07-10T00:00:00"/>
    <m/>
    <m/>
    <m/>
    <n v="0"/>
    <n v="31.432478700000001"/>
    <n v="1"/>
    <n v="197543.06"/>
    <n v="0"/>
    <m/>
    <m/>
    <m/>
    <n v="0"/>
    <n v="0"/>
    <n v="0"/>
    <n v="2017"/>
    <n v="1.3792450000000001"/>
    <n v="0"/>
    <n v="0"/>
    <m/>
    <m/>
    <m/>
    <s v="DEPOSITADO"/>
    <n v="0"/>
    <n v="249423.05"/>
    <n v="49884.61"/>
    <n v="1995.38"/>
    <n v="197543.06"/>
    <n v="0"/>
    <n v="28"/>
    <n v="7"/>
  </r>
  <r>
    <x v="12"/>
    <n v="30"/>
    <x v="6"/>
    <n v="31.432478700000001"/>
    <x v="292"/>
    <x v="78"/>
    <n v="0"/>
    <n v="0"/>
    <n v="0"/>
    <n v="0"/>
    <n v="0"/>
    <n v="0"/>
    <n v="1.1845430100609011"/>
    <n v="1.1845430100609011"/>
    <x v="1"/>
    <n v="0"/>
    <n v="0"/>
    <n v="0"/>
    <n v="0.24"/>
    <n v="0"/>
    <m/>
    <m/>
    <m/>
    <n v="1.1845430100609011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1.1845430100609011"/>
    <s v=""/>
    <n v="6"/>
  </r>
  <r>
    <x v="13"/>
    <n v="30"/>
    <x v="6"/>
    <n v="31.432478700000001"/>
    <x v="292"/>
    <x v="78"/>
    <n v="0"/>
    <n v="0"/>
    <n v="420.15"/>
    <n v="84.03"/>
    <n v="3.36"/>
    <n v="332.76"/>
    <n v="332.76000000000931"/>
    <n v="420.1500000000093"/>
    <x v="2"/>
    <n v="63.022500000001394"/>
    <n v="21.007500000000466"/>
    <n v="248.73000000000744"/>
    <n v="66.55"/>
    <n v="3.54"/>
    <m/>
    <m/>
    <s v="7088-2"/>
    <n v="0"/>
    <s v="3 º DEC/JUN"/>
    <d v="2017-06-30T00:00:00"/>
    <s v="346/GABIN"/>
    <n v="299802.82"/>
    <n v="4817169.1500000004"/>
    <n v="9.3223206931725144E-1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332.76000000000931"/>
    <n v="26"/>
    <n v="6"/>
  </r>
  <r>
    <x v="13"/>
    <n v="30"/>
    <x v="6"/>
    <n v="31.432478700000001"/>
    <x v="292"/>
    <x v="78"/>
    <n v="548411.61"/>
    <n v="137102.9025"/>
    <n v="43094.84"/>
    <n v="8618.9699999999993"/>
    <n v="344.76"/>
    <n v="34131.109999999993"/>
    <n v="34131.109999999993"/>
    <n v="43094.84"/>
    <x v="0"/>
    <n v="6464.2259999999997"/>
    <n v="2154.7419999999997"/>
    <n v="25512.141999999996"/>
    <n v="6826.22"/>
    <n v="362.69"/>
    <n v="6066.06"/>
    <m/>
    <s v="7088-2"/>
    <n v="0"/>
    <s v="3 º DEC/JUN"/>
    <d v="2017-06-30T00:00:00"/>
    <m/>
    <m/>
    <m/>
    <n v="0"/>
    <n v="31.432478700000001"/>
    <n v="1"/>
    <n v="34131.109999999993"/>
    <n v="0"/>
    <m/>
    <m/>
    <m/>
    <n v="0"/>
    <n v="0"/>
    <n v="0"/>
    <n v="2017"/>
    <n v="1.3792450000000001"/>
    <n v="0"/>
    <n v="0"/>
    <m/>
    <m/>
    <m/>
    <s v="DEPOSITADO"/>
    <n v="0"/>
    <n v="43094.84"/>
    <n v="8618.9699999999993"/>
    <n v="344.76"/>
    <n v="34131.109999999993"/>
    <n v="0"/>
    <n v="26"/>
    <n v="6"/>
  </r>
  <r>
    <x v="13"/>
    <n v="20"/>
    <x v="6"/>
    <n v="31.432478700000001"/>
    <x v="293"/>
    <x v="78"/>
    <n v="0"/>
    <n v="0"/>
    <n v="831.53"/>
    <n v="166.31"/>
    <n v="6.65"/>
    <n v="658.57"/>
    <n v="658.57"/>
    <n v="831.53"/>
    <x v="2"/>
    <n v="124.72949999999999"/>
    <n v="41.576500000000003"/>
    <n v="492.26400000000001"/>
    <n v="131.71"/>
    <n v="7"/>
    <m/>
    <m/>
    <s v="7088-2"/>
    <n v="0"/>
    <s v="2 º DEC/JUN"/>
    <d v="2017-06-20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658.57"/>
    <n v="25"/>
    <n v="6"/>
  </r>
  <r>
    <x v="13"/>
    <n v="20"/>
    <x v="6"/>
    <n v="31.432478700000001"/>
    <x v="293"/>
    <x v="78"/>
    <n v="1085628.93"/>
    <n v="271407.23249999998"/>
    <n v="85310.02"/>
    <n v="17062"/>
    <n v="682.48"/>
    <n v="67565.540000000008"/>
    <n v="67565.539999999994"/>
    <n v="85310.01999999999"/>
    <x v="0"/>
    <n v="12796.502999999999"/>
    <n v="4265.5009999999993"/>
    <n v="50503.536"/>
    <n v="13513.11"/>
    <n v="717.97"/>
    <n v="12008.3"/>
    <m/>
    <s v="7088-2"/>
    <n v="0"/>
    <s v="2 º DEC/JUN"/>
    <d v="2017-06-20T00:00:00"/>
    <m/>
    <m/>
    <m/>
    <n v="-1.4551915228366852E-11"/>
    <n v="31.432478700000001"/>
    <n v="1"/>
    <n v="67565.540000000008"/>
    <n v="0"/>
    <m/>
    <m/>
    <m/>
    <n v="0"/>
    <n v="0"/>
    <n v="0"/>
    <n v="2017"/>
    <n v="1.3792450000000001"/>
    <n v="0"/>
    <n v="0"/>
    <m/>
    <m/>
    <m/>
    <s v="DEPOSITADO"/>
    <n v="0"/>
    <n v="85310.02"/>
    <n v="17062"/>
    <n v="682.48"/>
    <n v="67565.540000000008"/>
    <n v="0"/>
    <n v="25"/>
    <n v="6"/>
  </r>
  <r>
    <x v="13"/>
    <n v="9"/>
    <x v="6"/>
    <n v="31.432478700000001"/>
    <x v="294"/>
    <x v="78"/>
    <n v="0"/>
    <n v="0"/>
    <n v="2438.09"/>
    <n v="487.59000000000003"/>
    <n v="19.48"/>
    <n v="1931.02"/>
    <n v="1931.02"/>
    <n v="2438.09"/>
    <x v="2"/>
    <n v="365.71350000000001"/>
    <n v="121.90450000000001"/>
    <n v="1443.4019999999998"/>
    <n v="386.2"/>
    <n v="20.52"/>
    <m/>
    <m/>
    <s v="7088-2"/>
    <n v="0"/>
    <s v="1 º DEC/JUN"/>
    <d v="2017-06-09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1931.02"/>
    <n v="23"/>
    <n v="6"/>
  </r>
  <r>
    <x v="13"/>
    <n v="9"/>
    <x v="6"/>
    <n v="31.432478700000001"/>
    <x v="294"/>
    <x v="78"/>
    <n v="3183128.61"/>
    <n v="795782.15249999997"/>
    <n v="250134.06"/>
    <n v="50026.81"/>
    <n v="2001.07"/>
    <n v="198106.18"/>
    <n v="198106.18"/>
    <n v="250134.06"/>
    <x v="0"/>
    <n v="37520.108999999997"/>
    <n v="12506.703000000001"/>
    <n v="148079.36799999999"/>
    <n v="39621.24"/>
    <n v="2105.13"/>
    <n v="35209.06"/>
    <m/>
    <s v="7088-2"/>
    <n v="0"/>
    <s v="1 º DEC/JUN"/>
    <d v="2017-06-09T00:00:00"/>
    <m/>
    <m/>
    <m/>
    <n v="0"/>
    <n v="31.432478700000001"/>
    <n v="1"/>
    <n v="198106.18"/>
    <n v="0"/>
    <m/>
    <m/>
    <m/>
    <n v="0"/>
    <n v="0"/>
    <n v="0"/>
    <n v="2017"/>
    <n v="1.3792450000000001"/>
    <n v="0"/>
    <n v="0"/>
    <m/>
    <m/>
    <m/>
    <s v="DEPOSITADO"/>
    <n v="0"/>
    <n v="250134.06"/>
    <n v="50026.81"/>
    <n v="2001.07"/>
    <n v="198106.18"/>
    <n v="0"/>
    <n v="23"/>
    <n v="6"/>
  </r>
  <r>
    <x v="12"/>
    <n v="31"/>
    <x v="7"/>
    <n v="31.432478700000001"/>
    <x v="295"/>
    <x v="79"/>
    <n v="0"/>
    <n v="0"/>
    <n v="0"/>
    <n v="0"/>
    <n v="0"/>
    <n v="0"/>
    <n v="1.4178039591669966"/>
    <n v="1.4178039591669966"/>
    <x v="1"/>
    <n v="0"/>
    <n v="0"/>
    <n v="0"/>
    <n v="0.28000000000000003"/>
    <n v="0"/>
    <m/>
    <m/>
    <m/>
    <n v="1.4178039591669966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1.4178039591669966"/>
    <s v=""/>
    <n v="5"/>
  </r>
  <r>
    <x v="13"/>
    <n v="30"/>
    <x v="7"/>
    <n v="31.432478700000001"/>
    <x v="296"/>
    <x v="79"/>
    <n v="0"/>
    <n v="0"/>
    <n v="462.63"/>
    <n v="92.52"/>
    <n v="3.6900000000000004"/>
    <n v="366.42"/>
    <n v="366.41999999999825"/>
    <n v="462.62999999999823"/>
    <x v="2"/>
    <n v="69.394499999999738"/>
    <n v="23.131499999999914"/>
    <n v="273.89399999999858"/>
    <n v="73.28"/>
    <n v="3.89"/>
    <m/>
    <m/>
    <s v="7088-2"/>
    <n v="0"/>
    <s v="3 º DEC/MAI"/>
    <d v="2017-05-30T00:00:00"/>
    <s v="301/GABIN"/>
    <n v="298181.76000000001"/>
    <n v="4791122.32"/>
    <n v="-1.7621459846850485E-1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366.41999999999825"/>
    <n v="22"/>
    <n v="5"/>
  </r>
  <r>
    <x v="13"/>
    <n v="30"/>
    <x v="7"/>
    <n v="31.432478700000001"/>
    <x v="296"/>
    <x v="79"/>
    <n v="603993.4"/>
    <n v="150998.35"/>
    <n v="47462.52"/>
    <n v="9492.5"/>
    <n v="379.7"/>
    <n v="37590.32"/>
    <n v="37590.32"/>
    <n v="47462.52"/>
    <x v="0"/>
    <n v="7119.3779999999997"/>
    <n v="2373.1259999999997"/>
    <n v="28097.815999999999"/>
    <n v="7518.06"/>
    <n v="399.44"/>
    <n v="6680.86"/>
    <m/>
    <s v="7088-2"/>
    <n v="0"/>
    <s v="3 º DEC/MAI"/>
    <d v="2017-05-30T00:00:00"/>
    <m/>
    <m/>
    <m/>
    <n v="0"/>
    <n v="31.432478700000001"/>
    <n v="1"/>
    <n v="37590.32"/>
    <n v="0"/>
    <m/>
    <m/>
    <m/>
    <n v="0"/>
    <n v="0"/>
    <n v="0"/>
    <n v="2017"/>
    <n v="1.3792450000000001"/>
    <n v="0"/>
    <n v="0"/>
    <m/>
    <m/>
    <m/>
    <s v="DEPOSITADO"/>
    <n v="0"/>
    <n v="47462.52"/>
    <n v="9492.5"/>
    <n v="379.7"/>
    <n v="37590.32"/>
    <n v="0"/>
    <n v="22"/>
    <n v="5"/>
  </r>
  <r>
    <x v="13"/>
    <n v="19"/>
    <x v="7"/>
    <n v="31.432478700000001"/>
    <x v="297"/>
    <x v="79"/>
    <n v="0"/>
    <n v="0"/>
    <n v="848.45"/>
    <n v="169.68"/>
    <n v="6.79"/>
    <n v="671.98"/>
    <n v="671.98"/>
    <n v="848.45"/>
    <x v="2"/>
    <n v="127.2675"/>
    <n v="42.422500000000007"/>
    <n v="502.28999999999996"/>
    <n v="134.4"/>
    <n v="7.14"/>
    <m/>
    <m/>
    <s v="7088-2"/>
    <n v="0"/>
    <s v="2 º DEC/MAI"/>
    <d v="2017-05-19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671.98"/>
    <n v="20"/>
    <n v="5"/>
  </r>
  <r>
    <x v="13"/>
    <n v="19"/>
    <x v="7"/>
    <n v="31.432478700000001"/>
    <x v="297"/>
    <x v="79"/>
    <n v="1107720.3600000001"/>
    <n v="276930.09000000003"/>
    <n v="87045.99"/>
    <n v="17409.2"/>
    <n v="696.37"/>
    <n v="68940.420000000013"/>
    <n v="68940.42"/>
    <n v="87045.989999999991"/>
    <x v="0"/>
    <n v="13056.898499999998"/>
    <n v="4352.2995000000001"/>
    <n v="51531.222000000002"/>
    <n v="13788.08"/>
    <n v="732.58"/>
    <n v="12252.66"/>
    <m/>
    <s v="7088-2"/>
    <n v="0"/>
    <s v="2 º DEC/MAI"/>
    <d v="2017-05-19T00:00:00"/>
    <m/>
    <m/>
    <m/>
    <n v="-1.4551915228366852E-11"/>
    <n v="31.432478700000001"/>
    <n v="1"/>
    <n v="68940.420000000013"/>
    <n v="0"/>
    <m/>
    <m/>
    <m/>
    <n v="0"/>
    <n v="0"/>
    <n v="0"/>
    <n v="2017"/>
    <n v="1.3792450000000001"/>
    <n v="0"/>
    <n v="0"/>
    <m/>
    <m/>
    <m/>
    <s v="DEPOSITADO"/>
    <n v="0"/>
    <n v="87045.99"/>
    <n v="17409.2"/>
    <n v="696.37"/>
    <n v="68940.420000000013"/>
    <n v="0"/>
    <n v="20"/>
    <n v="5"/>
  </r>
  <r>
    <x v="13"/>
    <n v="10"/>
    <x v="7"/>
    <n v="31.432478700000001"/>
    <x v="298"/>
    <x v="79"/>
    <m/>
    <n v="0"/>
    <n v="2358.65"/>
    <n v="471.71000000000004"/>
    <n v="18.84"/>
    <n v="1868.1000000000001"/>
    <n v="1868.1"/>
    <n v="2358.6499999999996"/>
    <x v="2"/>
    <n v="353.79749999999996"/>
    <n v="117.93249999999999"/>
    <n v="1396.3700000000001"/>
    <n v="373.62"/>
    <n v="19.850000000000001"/>
    <m/>
    <m/>
    <s v="7088-2"/>
    <n v="0"/>
    <s v="1 º DEC/MAI"/>
    <d v="2017-05-10T00:00:00"/>
    <m/>
    <m/>
    <m/>
    <n v="-2.2737367544323206E-13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1868.1"/>
    <n v="19"/>
    <n v="5"/>
  </r>
  <r>
    <x v="13"/>
    <n v="10"/>
    <x v="7"/>
    <n v="31.432478700000001"/>
    <x v="298"/>
    <x v="79"/>
    <n v="3079408.56"/>
    <n v="769852.14"/>
    <n v="241983.61"/>
    <n v="48396.72"/>
    <n v="1935.87"/>
    <n v="191651.02"/>
    <n v="191651.02"/>
    <n v="241983.61"/>
    <x v="0"/>
    <n v="36297.541499999999"/>
    <n v="12099.1805"/>
    <n v="143254.29800000001"/>
    <n v="38330.199999999997"/>
    <n v="2036.53"/>
    <n v="34061.800000000003"/>
    <m/>
    <s v="7088-2"/>
    <n v="0"/>
    <s v="1 º DEC/MAI"/>
    <d v="2017-05-10T00:00:00"/>
    <m/>
    <m/>
    <m/>
    <n v="0"/>
    <n v="31.432478700000001"/>
    <n v="1"/>
    <n v="191651.02"/>
    <n v="0"/>
    <m/>
    <m/>
    <m/>
    <n v="0"/>
    <n v="0"/>
    <n v="0"/>
    <n v="2017"/>
    <n v="1.3792450000000001"/>
    <n v="0"/>
    <n v="0"/>
    <m/>
    <m/>
    <m/>
    <s v="DEPOSITADO"/>
    <n v="0"/>
    <n v="241983.61"/>
    <n v="48396.72"/>
    <n v="1935.87"/>
    <n v="191651.02"/>
    <n v="0"/>
    <n v="19"/>
    <n v="5"/>
  </r>
  <r>
    <x v="12"/>
    <n v="30"/>
    <x v="8"/>
    <n v="31.432478700000001"/>
    <x v="299"/>
    <x v="80"/>
    <n v="0"/>
    <n v="0"/>
    <n v="0"/>
    <n v="0"/>
    <n v="0"/>
    <n v="0"/>
    <n v="1.1043803799890117"/>
    <n v="1.1043803799890117"/>
    <x v="1"/>
    <n v="0"/>
    <n v="0"/>
    <n v="0"/>
    <n v="0.22"/>
    <n v="0"/>
    <m/>
    <m/>
    <m/>
    <n v="1.1043803799890117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1.1043803799890117"/>
    <s v=""/>
    <n v="4"/>
  </r>
  <r>
    <x v="13"/>
    <n v="28"/>
    <x v="8"/>
    <n v="31.432478700000001"/>
    <x v="300"/>
    <x v="80"/>
    <n v="0"/>
    <n v="0"/>
    <n v="133.71999999999935"/>
    <n v="26.74"/>
    <n v="1.07"/>
    <n v="105.90999999999936"/>
    <m/>
    <n v="0"/>
    <x v="2"/>
    <n v="0"/>
    <n v="0"/>
    <n v="0"/>
    <n v="0"/>
    <n v="0"/>
    <m/>
    <m/>
    <s v="7088-2"/>
    <n v="0"/>
    <s v="3  º EXT/ABR"/>
    <d v="2017-04-28T00:00:00"/>
    <s v="257/GABIN"/>
    <n v="317796.33"/>
    <n v="5106285.0199999996"/>
    <n v="-105.90999999999936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0"/>
    <n v="17"/>
    <n v="4"/>
  </r>
  <r>
    <x v="13"/>
    <n v="28"/>
    <x v="8"/>
    <n v="31.432478700000001"/>
    <x v="300"/>
    <x v="80"/>
    <n v="174589.07"/>
    <n v="43647.267500000002"/>
    <n v="13719.42"/>
    <n v="2743.87"/>
    <n v="109.76"/>
    <n v="10865.789999999999"/>
    <m/>
    <n v="0"/>
    <x v="4"/>
    <n v="0"/>
    <n v="0"/>
    <n v="0"/>
    <n v="0"/>
    <n v="0"/>
    <n v="9747.2000000000007"/>
    <m/>
    <s v="7088-2"/>
    <n v="0"/>
    <s v="3  º EXT/ABR"/>
    <d v="2017-04-28T00:00:00"/>
    <m/>
    <m/>
    <m/>
    <n v="-10865.789999999999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n v="0"/>
    <n v="13719.42"/>
    <n v="2743.88"/>
    <n v="109.76"/>
    <n v="10865.78"/>
    <n v="-10865.78"/>
    <n v="17"/>
    <n v="4"/>
  </r>
  <r>
    <x v="13"/>
    <n v="28"/>
    <x v="8"/>
    <n v="31.432478700000001"/>
    <x v="300"/>
    <x v="80"/>
    <n v="0"/>
    <n v="0"/>
    <n v="541.22999999999593"/>
    <n v="108.25"/>
    <n v="4.33"/>
    <n v="428.64999999999594"/>
    <n v="534.55999999999995"/>
    <n v="647.14"/>
    <x v="2"/>
    <n v="97.070999999999998"/>
    <n v="32.356999999999999"/>
    <n v="405.13199999999995"/>
    <n v="106.91"/>
    <n v="4.34"/>
    <m/>
    <m/>
    <s v="7088-2"/>
    <n v="0"/>
    <s v="3 º DEC/ABR"/>
    <d v="2017-04-28T00:00:00"/>
    <m/>
    <m/>
    <m/>
    <n v="105.910000000004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534.55999999999995"/>
    <n v="17"/>
    <n v="4"/>
  </r>
  <r>
    <x v="13"/>
    <n v="28"/>
    <x v="8"/>
    <n v="31.432478700000001"/>
    <x v="300"/>
    <x v="80"/>
    <n v="706621.48"/>
    <n v="176655.37"/>
    <n v="55527.16"/>
    <n v="11105.42"/>
    <n v="444.22"/>
    <n v="43977.520000000004"/>
    <n v="54843.31"/>
    <n v="66392.95"/>
    <x v="0"/>
    <n v="9958.9424999999992"/>
    <n v="3319.6475"/>
    <n v="41564.720000000001"/>
    <n v="10968.66"/>
    <n v="445.59"/>
    <n v="9747.2000000000007"/>
    <m/>
    <s v="7088-2"/>
    <n v="0"/>
    <s v="3 º DEC/ABR"/>
    <d v="2017-04-28T00:00:00"/>
    <m/>
    <m/>
    <m/>
    <n v="10865.789999999994"/>
    <n v="31.432478700000001"/>
    <n v="1"/>
    <n v="43977.520000000004"/>
    <n v="0"/>
    <m/>
    <m/>
    <m/>
    <n v="0"/>
    <n v="0"/>
    <n v="0"/>
    <n v="2017"/>
    <n v="1.3792450000000001"/>
    <n v="0"/>
    <n v="0"/>
    <m/>
    <m/>
    <m/>
    <s v="DEPOSITADO"/>
    <n v="0"/>
    <n v="55527.16"/>
    <n v="11105.43"/>
    <n v="444.22"/>
    <n v="43977.51"/>
    <n v="10865.799999999996"/>
    <n v="17"/>
    <n v="4"/>
  </r>
  <r>
    <x v="13"/>
    <n v="20"/>
    <x v="8"/>
    <n v="31.432478700000001"/>
    <x v="301"/>
    <x v="80"/>
    <n v="0"/>
    <n v="0"/>
    <n v="855.88"/>
    <n v="171.16"/>
    <n v="6.84"/>
    <n v="677.88"/>
    <n v="677.88"/>
    <n v="855.88"/>
    <x v="2"/>
    <n v="128.38200000000001"/>
    <n v="42.794000000000004"/>
    <n v="506.70400000000006"/>
    <n v="135.58000000000001"/>
    <n v="7.2"/>
    <m/>
    <m/>
    <s v="7088-2"/>
    <n v="0"/>
    <s v="2 º DEC/ABR"/>
    <d v="2017-04-20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677.88"/>
    <n v="16"/>
    <n v="4"/>
  </r>
  <r>
    <x v="13"/>
    <n v="20"/>
    <x v="8"/>
    <n v="31.432478700000001"/>
    <x v="301"/>
    <x v="80"/>
    <n v="1117421.21"/>
    <n v="279355.30249999999"/>
    <n v="87808.3"/>
    <n v="17561.64"/>
    <n v="702.46"/>
    <n v="69544.2"/>
    <n v="69544.2"/>
    <n v="87808.3"/>
    <x v="0"/>
    <n v="13171.245000000001"/>
    <n v="4390.415"/>
    <n v="51982.539999999994"/>
    <n v="13908.84"/>
    <n v="738.99"/>
    <n v="12359.96"/>
    <m/>
    <s v="7088-2"/>
    <n v="0"/>
    <s v="2 º DEC/ABR"/>
    <d v="2017-04-20T00:00:00"/>
    <m/>
    <m/>
    <m/>
    <n v="0"/>
    <n v="31.432478700000001"/>
    <n v="1"/>
    <n v="69544.2"/>
    <n v="0"/>
    <m/>
    <m/>
    <m/>
    <n v="0"/>
    <n v="0"/>
    <n v="0"/>
    <n v="2017"/>
    <n v="1.3792450000000001"/>
    <n v="0"/>
    <n v="0"/>
    <m/>
    <m/>
    <m/>
    <s v="DEPOSITADO"/>
    <n v="0"/>
    <n v="87808.3"/>
    <n v="17561.66"/>
    <n v="702.47"/>
    <n v="69544.17"/>
    <n v="2.9999999998835847E-2"/>
    <n v="16"/>
    <n v="4"/>
  </r>
  <r>
    <x v="13"/>
    <n v="10"/>
    <x v="8"/>
    <n v="31.432478700000001"/>
    <x v="302"/>
    <x v="80"/>
    <n v="0"/>
    <n v="0"/>
    <n v="2380.2800000000002"/>
    <n v="476.06"/>
    <n v="19.04"/>
    <n v="1885.1800000000003"/>
    <n v="1885.179999999993"/>
    <n v="2380.2799999999929"/>
    <x v="2"/>
    <n v="357.04199999999895"/>
    <n v="119.01399999999965"/>
    <n v="1409.1239999999943"/>
    <n v="377.04"/>
    <n v="20.03"/>
    <m/>
    <m/>
    <s v="7088-2"/>
    <n v="0"/>
    <s v="1 º DEC/ABR"/>
    <d v="2017-04-10T00:00:00"/>
    <m/>
    <m/>
    <m/>
    <n v="-7.2759576141834259E-1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1885.179999999993"/>
    <n v="15"/>
    <n v="4"/>
  </r>
  <r>
    <x v="13"/>
    <n v="10"/>
    <x v="8"/>
    <n v="31.432478700000001"/>
    <x v="302"/>
    <x v="80"/>
    <n v="3107653.25"/>
    <n v="776913.3125"/>
    <n v="244203.11"/>
    <n v="48840.62"/>
    <n v="1953.62"/>
    <n v="193408.87"/>
    <n v="193408.87"/>
    <n v="244203.11"/>
    <x v="0"/>
    <n v="36630.466499999995"/>
    <n v="12210.155500000001"/>
    <n v="144568.24800000002"/>
    <n v="38681.769999999997"/>
    <n v="2055.21"/>
    <n v="34374.21"/>
    <m/>
    <s v="7088-2"/>
    <n v="0"/>
    <s v="1 º DEC/ABR"/>
    <d v="2017-04-10T00:00:00"/>
    <m/>
    <m/>
    <m/>
    <n v="0"/>
    <n v="31.432478700000001"/>
    <n v="1"/>
    <n v="193408.87"/>
    <n v="0"/>
    <m/>
    <m/>
    <m/>
    <n v="0"/>
    <n v="0"/>
    <n v="0"/>
    <n v="2017"/>
    <n v="1.3792450000000001"/>
    <n v="0"/>
    <n v="0"/>
    <m/>
    <m/>
    <m/>
    <s v="DEPOSITADO"/>
    <n v="0"/>
    <n v="244203.11"/>
    <n v="48840.62"/>
    <n v="1953.62"/>
    <n v="193408.87"/>
    <n v="0"/>
    <n v="15"/>
    <n v="4"/>
  </r>
  <r>
    <x v="12"/>
    <n v="31"/>
    <x v="9"/>
    <n v="31.432478700000001"/>
    <x v="303"/>
    <x v="81"/>
    <n v="0"/>
    <n v="0"/>
    <n v="0"/>
    <n v="0"/>
    <n v="0"/>
    <n v="0"/>
    <n v="0.96303213500001927"/>
    <n v="0.96303213500001927"/>
    <x v="1"/>
    <n v="0"/>
    <n v="0"/>
    <n v="0"/>
    <n v="0.19"/>
    <n v="0"/>
    <m/>
    <m/>
    <m/>
    <n v="0.96303213500001927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0.96303213500001927"/>
    <s v=""/>
    <n v="3"/>
  </r>
  <r>
    <x v="13"/>
    <n v="30"/>
    <x v="9"/>
    <n v="31.432478700000001"/>
    <x v="304"/>
    <x v="81"/>
    <n v="0"/>
    <n v="0"/>
    <n v="357.91"/>
    <n v="71.58"/>
    <n v="2.86"/>
    <n v="283.47000000000003"/>
    <n v="283.47000000000003"/>
    <n v="357.91"/>
    <x v="2"/>
    <n v="53.686500000000002"/>
    <n v="17.895500000000002"/>
    <n v="211.88800000000003"/>
    <n v="56.69"/>
    <n v="3.01"/>
    <m/>
    <m/>
    <s v="7088-2"/>
    <n v="0"/>
    <s v="3 º DEC/MAR"/>
    <d v="2017-03-30T00:00:00"/>
    <s v="0207/GABIN"/>
    <n v="263184.71000000002"/>
    <n v="4228797.01"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283.47000000000003"/>
    <n v="13"/>
    <n v="3"/>
  </r>
  <r>
    <x v="13"/>
    <n v="30"/>
    <x v="9"/>
    <n v="31.432478700000001"/>
    <x v="304"/>
    <x v="81"/>
    <n v="467278.37"/>
    <n v="116819.5925"/>
    <n v="36719.29"/>
    <n v="7343.86"/>
    <n v="293.76"/>
    <n v="29081.670000000002"/>
    <n v="29081.67"/>
    <n v="36719.289999999994"/>
    <x v="0"/>
    <n v="5507.8934999999992"/>
    <n v="1835.9644999999998"/>
    <n v="21737.812000000002"/>
    <n v="5816.33"/>
    <n v="309.02999999999997"/>
    <n v="5168.63"/>
    <m/>
    <s v="7088-2"/>
    <n v="0"/>
    <s v="3 º DEC/MAR"/>
    <d v="2017-03-30T00:00:00"/>
    <m/>
    <m/>
    <m/>
    <n v="-3.637978807091713E-12"/>
    <n v="31.432478700000001"/>
    <n v="1"/>
    <n v="29081.670000000002"/>
    <n v="0"/>
    <m/>
    <m/>
    <m/>
    <n v="0"/>
    <n v="0"/>
    <n v="0"/>
    <n v="2017"/>
    <n v="1.3792450000000001"/>
    <n v="0"/>
    <n v="0"/>
    <m/>
    <m/>
    <m/>
    <s v="DEPOSITADO"/>
    <n v="0"/>
    <n v="36719.29"/>
    <n v="7343.86"/>
    <n v="293.75"/>
    <n v="29081.68"/>
    <n v="-1.0000000002037268E-2"/>
    <n v="13"/>
    <n v="3"/>
  </r>
  <r>
    <x v="13"/>
    <n v="20"/>
    <x v="9"/>
    <n v="31.432478700000001"/>
    <x v="305"/>
    <x v="81"/>
    <n v="0"/>
    <n v="0"/>
    <n v="778.13"/>
    <n v="155.63999999999999"/>
    <n v="6.2299999999999995"/>
    <n v="616.26"/>
    <n v="616.26"/>
    <n v="778.13"/>
    <x v="2"/>
    <n v="116.7195"/>
    <n v="38.906500000000001"/>
    <n v="460.63400000000001"/>
    <n v="123.25"/>
    <n v="6.55"/>
    <m/>
    <m/>
    <s v="7088-2"/>
    <n v="0"/>
    <s v="2 º DEC/MAR"/>
    <d v="2017-03-20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616.26"/>
    <n v="12"/>
    <n v="3"/>
  </r>
  <r>
    <x v="13"/>
    <n v="20"/>
    <x v="9"/>
    <n v="31.432478700000001"/>
    <x v="305"/>
    <x v="81"/>
    <n v="1015904.76"/>
    <n v="253976.19"/>
    <n v="79831.009999999995"/>
    <n v="15966.210000000001"/>
    <n v="638.66"/>
    <n v="63226.139999999992"/>
    <n v="63226.14"/>
    <n v="79831.010000000009"/>
    <x v="0"/>
    <n v="11974.651500000002"/>
    <n v="3991.5505000000007"/>
    <n v="47259.938000000002"/>
    <n v="12645.23"/>
    <n v="671.86"/>
    <n v="11237.07"/>
    <m/>
    <s v="7088-2"/>
    <n v="0"/>
    <s v="2 º DEC/MAR"/>
    <d v="2017-03-20T00:00:00"/>
    <m/>
    <m/>
    <m/>
    <n v="7.2759576141834259E-12"/>
    <n v="31.432478700000001"/>
    <n v="1"/>
    <n v="63226.139999999992"/>
    <n v="0"/>
    <m/>
    <m/>
    <m/>
    <n v="0"/>
    <n v="0"/>
    <n v="0"/>
    <n v="2017"/>
    <n v="1.3792450000000001"/>
    <n v="0"/>
    <n v="0"/>
    <m/>
    <m/>
    <m/>
    <s v="DEPOSITADO"/>
    <n v="0"/>
    <n v="79831.009999999995"/>
    <n v="15966.2"/>
    <n v="638.65"/>
    <n v="63226.159999999996"/>
    <n v="-1.9999999996798579E-2"/>
    <n v="12"/>
    <n v="3"/>
  </r>
  <r>
    <x v="13"/>
    <n v="10"/>
    <x v="9"/>
    <n v="31.432478700000001"/>
    <x v="306"/>
    <x v="81"/>
    <n v="0"/>
    <n v="0"/>
    <n v="2102.9899999999998"/>
    <n v="420.58000000000004"/>
    <n v="16.809999999999999"/>
    <n v="1665.6"/>
    <n v="1665.6"/>
    <n v="2102.9899999999998"/>
    <x v="2"/>
    <n v="315.44849999999997"/>
    <n v="105.14949999999999"/>
    <n v="1245.002"/>
    <n v="333.12"/>
    <n v="17.7"/>
    <m/>
    <m/>
    <s v="7088-2"/>
    <n v="0"/>
    <s v="1 º DEC/MAR"/>
    <d v="2017-03-10T00:00:00"/>
    <m/>
    <m/>
    <m/>
    <n v="0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1665.6"/>
    <n v="10"/>
    <n v="3"/>
  </r>
  <r>
    <x v="13"/>
    <n v="10"/>
    <x v="9"/>
    <n v="31.432478700000001"/>
    <x v="306"/>
    <x v="81"/>
    <n v="2745613.88"/>
    <n v="686403.47"/>
    <n v="215753.62"/>
    <n v="43150.700000000004"/>
    <n v="1726.01"/>
    <n v="170876.90999999997"/>
    <n v="170876.91"/>
    <n v="215753.62000000002"/>
    <x v="0"/>
    <n v="32363.043000000001"/>
    <n v="10787.681000000002"/>
    <n v="127726.186"/>
    <n v="34175.379999999997"/>
    <n v="1815.78"/>
    <n v="30369.64"/>
    <m/>
    <s v="7088-2"/>
    <n v="0"/>
    <s v="1 º DEC/MAR"/>
    <d v="2017-03-10T00:00:00"/>
    <m/>
    <m/>
    <m/>
    <n v="2.9103830456733704E-11"/>
    <n v="31.432478700000001"/>
    <n v="1"/>
    <n v="170876.90999999997"/>
    <n v="0"/>
    <m/>
    <m/>
    <m/>
    <n v="0"/>
    <n v="0"/>
    <n v="0"/>
    <n v="2017"/>
    <n v="1.3792450000000001"/>
    <n v="0"/>
    <n v="0"/>
    <m/>
    <m/>
    <m/>
    <s v="DEPOSITADO"/>
    <n v="0"/>
    <n v="215753.62"/>
    <n v="43150.720000000001"/>
    <n v="1726.03"/>
    <n v="170876.87"/>
    <n v="4.0000000008149073E-2"/>
    <n v="10"/>
    <n v="3"/>
  </r>
  <r>
    <x v="12"/>
    <n v="28"/>
    <x v="10"/>
    <n v="31.432478700000001"/>
    <x v="307"/>
    <x v="82"/>
    <n v="0"/>
    <n v="0"/>
    <n v="0"/>
    <n v="0"/>
    <n v="0"/>
    <n v="0"/>
    <n v="0.7112540000000056"/>
    <n v="0.7112540000000056"/>
    <x v="1"/>
    <n v="0"/>
    <n v="0"/>
    <n v="0"/>
    <n v="0.14000000000000001"/>
    <n v="0"/>
    <m/>
    <m/>
    <m/>
    <n v="0.7112540000000056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0.7112540000000056"/>
    <s v=""/>
    <n v="2"/>
  </r>
  <r>
    <x v="13"/>
    <n v="24"/>
    <x v="10"/>
    <n v="31.432478700000001"/>
    <x v="308"/>
    <x v="82"/>
    <n v="0"/>
    <n v="0"/>
    <n v="301.73"/>
    <n v="60.35"/>
    <n v="2.41"/>
    <n v="238.97000000000003"/>
    <n v="238.96"/>
    <n v="301.72000000000003"/>
    <x v="2"/>
    <n v="45.258000000000003"/>
    <n v="15.086000000000002"/>
    <n v="178.61599999999999"/>
    <n v="47.79"/>
    <n v="2.54"/>
    <m/>
    <m/>
    <s v="7088-2"/>
    <n v="0"/>
    <s v="3 º DEC/FEV"/>
    <d v="2017-02-24T00:00:00"/>
    <s v="181/GABIN"/>
    <n v="334915.59000000003"/>
    <n v="5381353.75"/>
    <n v="-1.0000000000019327E-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238.96"/>
    <n v="8"/>
    <n v="2"/>
  </r>
  <r>
    <x v="13"/>
    <n v="24"/>
    <x v="10"/>
    <n v="31.432478700000001"/>
    <x v="308"/>
    <x v="82"/>
    <n v="393933.25"/>
    <n v="98483.3125"/>
    <n v="30955.75"/>
    <n v="6191.15"/>
    <n v="247.65"/>
    <n v="24516.949999999997"/>
    <n v="24516.949999999997"/>
    <n v="30955.75"/>
    <x v="0"/>
    <n v="4643.3625000000002"/>
    <n v="1547.7875000000001"/>
    <n v="18325.8"/>
    <n v="4903.3900000000003"/>
    <n v="260.52"/>
    <n v="4357.3500000000004"/>
    <m/>
    <s v="7088-2"/>
    <n v="0"/>
    <s v="3 º DEC/FEV"/>
    <d v="2017-02-24T00:00:00"/>
    <m/>
    <m/>
    <m/>
    <n v="0"/>
    <n v="31.432478700000001"/>
    <n v="1"/>
    <n v="24516.949999999997"/>
    <n v="0"/>
    <m/>
    <m/>
    <m/>
    <n v="0"/>
    <n v="0"/>
    <n v="0"/>
    <n v="2017"/>
    <n v="1.3792450000000001"/>
    <n v="0"/>
    <n v="0"/>
    <m/>
    <m/>
    <m/>
    <s v="DEPOSITADO"/>
    <n v="0"/>
    <n v="30955.75"/>
    <n v="6191.15"/>
    <n v="247.65"/>
    <n v="24516.949999999997"/>
    <n v="0"/>
    <n v="8"/>
    <n v="2"/>
  </r>
  <r>
    <x v="13"/>
    <n v="20"/>
    <x v="10"/>
    <n v="31.432478700000001"/>
    <x v="309"/>
    <x v="82"/>
    <n v="0"/>
    <n v="0"/>
    <n v="865.15"/>
    <n v="173.03"/>
    <n v="6.92"/>
    <n v="685.2"/>
    <n v="790.28000000000009"/>
    <n v="970.23"/>
    <x v="2"/>
    <n v="145.53450000000001"/>
    <n v="48.511500000000005"/>
    <n v="596.23400000000015"/>
    <n v="158.06"/>
    <n v="7.07"/>
    <n v="1915.49"/>
    <m/>
    <s v="7088-2"/>
    <n v="0"/>
    <s v="2 º DEC/FEV"/>
    <d v="2017-02-20T00:00:00"/>
    <m/>
    <m/>
    <m/>
    <n v="105.08000000000004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790.28000000000009"/>
    <n v="8"/>
    <n v="2"/>
  </r>
  <r>
    <x v="13"/>
    <n v="20"/>
    <x v="10"/>
    <n v="31.432478700000001"/>
    <x v="309"/>
    <x v="82"/>
    <n v="1129534.1599999999"/>
    <n v="282383.53999999998"/>
    <n v="88760.15"/>
    <n v="17752.02"/>
    <n v="710.08"/>
    <n v="70298.049999999988"/>
    <n v="81075.680000000008"/>
    <n v="99537.780000000013"/>
    <x v="0"/>
    <n v="14930.667000000001"/>
    <n v="4976.889000000001"/>
    <n v="61168.124000000003"/>
    <n v="16215.14"/>
    <n v="725.45"/>
    <n v="12493.94"/>
    <m/>
    <s v="7088-2"/>
    <n v="0"/>
    <s v="2 º DEC/FEV"/>
    <d v="2017-02-20T00:00:00"/>
    <m/>
    <m/>
    <m/>
    <n v="10777.630000000019"/>
    <n v="31.432478700000001"/>
    <n v="1"/>
    <n v="70298.049999999988"/>
    <n v="0"/>
    <m/>
    <m/>
    <m/>
    <n v="0"/>
    <n v="0"/>
    <n v="0"/>
    <n v="2017"/>
    <n v="1.3792450000000001"/>
    <n v="0"/>
    <n v="0"/>
    <m/>
    <m/>
    <m/>
    <s v="DEPOSITADO"/>
    <n v="0"/>
    <n v="88760.15"/>
    <n v="17752.03"/>
    <n v="710.08"/>
    <n v="70298.039999999994"/>
    <n v="10777.640000000014"/>
    <n v="8"/>
    <n v="2"/>
  </r>
  <r>
    <x v="13"/>
    <n v="20"/>
    <x v="10"/>
    <n v="31.432478700000001"/>
    <x v="310"/>
    <x v="82"/>
    <n v="0"/>
    <n v="0"/>
    <n v="132.63999999999999"/>
    <n v="26.5"/>
    <n v="1.06"/>
    <n v="105.07999999999998"/>
    <m/>
    <n v="0"/>
    <x v="2"/>
    <n v="0"/>
    <n v="0"/>
    <n v="0"/>
    <n v="0"/>
    <n v="0"/>
    <m/>
    <m/>
    <s v="7088-2"/>
    <n v="0"/>
    <s v="1  º EXT/FEV"/>
    <d v="2017-02-20T00:00:00"/>
    <m/>
    <m/>
    <m/>
    <n v="-105.07999999999998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0"/>
    <n v="8"/>
    <n v="2"/>
  </r>
  <r>
    <x v="13"/>
    <n v="20"/>
    <x v="10"/>
    <n v="31.432478700000001"/>
    <x v="310"/>
    <x v="82"/>
    <n v="173172.89"/>
    <n v="43293.222500000003"/>
    <n v="13608.13"/>
    <n v="2721.63"/>
    <n v="108.87"/>
    <n v="10777.63"/>
    <m/>
    <n v="0"/>
    <x v="4"/>
    <n v="0"/>
    <n v="0"/>
    <n v="0"/>
    <n v="0"/>
    <n v="0"/>
    <m/>
    <m/>
    <s v="7088-2"/>
    <n v="0"/>
    <s v="1  º EXT/FEV"/>
    <d v="2017-02-20T00:00:00"/>
    <m/>
    <m/>
    <m/>
    <n v="-10777.63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n v="-3"/>
    <n v="13608.13"/>
    <n v="2721.63"/>
    <n v="108.87"/>
    <n v="10777.63"/>
    <n v="-10777.63"/>
    <n v="8"/>
    <n v="2"/>
  </r>
  <r>
    <x v="13"/>
    <n v="10"/>
    <x v="10"/>
    <n v="31.432478700000001"/>
    <x v="311"/>
    <x v="82"/>
    <m/>
    <n v="0"/>
    <n v="2822.2799999999697"/>
    <n v="564.43000000000006"/>
    <n v="22.58"/>
    <n v="2235.2699999999695"/>
    <n v="2235.27"/>
    <n v="2822.2799999999997"/>
    <x v="2"/>
    <n v="423.34199999999993"/>
    <n v="141.114"/>
    <n v="1670.8140000000001"/>
    <n v="447.05"/>
    <n v="23.75"/>
    <m/>
    <m/>
    <s v="7088-2"/>
    <n v="0"/>
    <s v="1 º DEC/FEV"/>
    <d v="2017-02-10T00:00:00"/>
    <m/>
    <m/>
    <m/>
    <n v="3.0468072509393096E-11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2235.27"/>
    <n v="6"/>
    <n v="2"/>
  </r>
  <r>
    <x v="13"/>
    <n v="10"/>
    <x v="10"/>
    <n v="31.432478700000001"/>
    <x v="311"/>
    <x v="82"/>
    <n v="3684713.4499999997"/>
    <n v="921178.36249999993"/>
    <n v="289549.19"/>
    <n v="57909.84"/>
    <n v="2316.39"/>
    <n v="229322.96"/>
    <n v="229322.96"/>
    <n v="289549.19"/>
    <x v="0"/>
    <n v="43432.378499999999"/>
    <n v="14477.459500000001"/>
    <n v="171413.122"/>
    <n v="45864.59"/>
    <n v="2436.85"/>
    <n v="40757.160000000003"/>
    <m/>
    <s v="7088-2"/>
    <n v="0"/>
    <s v="1 º DEC/FEV"/>
    <d v="2017-02-10T00:00:00"/>
    <m/>
    <m/>
    <m/>
    <n v="0"/>
    <n v="31.432478700000001"/>
    <n v="1"/>
    <n v="229322.96"/>
    <n v="0"/>
    <m/>
    <m/>
    <m/>
    <n v="0"/>
    <n v="0"/>
    <n v="0"/>
    <n v="2017"/>
    <n v="1.3792450000000001"/>
    <n v="0"/>
    <n v="0"/>
    <m/>
    <m/>
    <m/>
    <s v="DEPOSITADO"/>
    <n v="0"/>
    <n v="289549.19"/>
    <n v="57909.84"/>
    <n v="2316.39"/>
    <n v="229322.96"/>
    <n v="0"/>
    <n v="6"/>
    <n v="2"/>
  </r>
  <r>
    <x v="12"/>
    <n v="31"/>
    <x v="11"/>
    <n v="31.432478700000001"/>
    <x v="312"/>
    <x v="83"/>
    <n v="0"/>
    <n v="0"/>
    <n v="0"/>
    <n v="0"/>
    <n v="0"/>
    <n v="0"/>
    <n v="0.38"/>
    <n v="0.38"/>
    <x v="1"/>
    <n v="0"/>
    <n v="0"/>
    <n v="0"/>
    <n v="0.08"/>
    <n v="0"/>
    <m/>
    <m/>
    <m/>
    <n v="0.38"/>
    <n v="0"/>
    <s v=" * "/>
    <m/>
    <m/>
    <m/>
    <n v="0"/>
    <n v="31.432478700000001"/>
    <n v="0"/>
    <n v="0"/>
    <n v="0"/>
    <m/>
    <m/>
    <m/>
    <n v="0"/>
    <n v="0"/>
    <n v="0"/>
    <s v=""/>
    <n v="1.3792450000000001"/>
    <n v="0"/>
    <n v="0"/>
    <m/>
    <m/>
    <m/>
    <n v="0"/>
    <s v=""/>
    <n v="0"/>
    <n v="0"/>
    <n v="0"/>
    <n v="0"/>
    <n v="0.38"/>
    <s v=""/>
    <n v="1"/>
  </r>
  <r>
    <x v="13"/>
    <n v="30"/>
    <x v="11"/>
    <n v="31.432478700000001"/>
    <x v="313"/>
    <x v="83"/>
    <m/>
    <n v="0"/>
    <n v="487.88999999999942"/>
    <n v="97.56"/>
    <n v="3.9"/>
    <n v="386.42999999999944"/>
    <n v="386.43000000000029"/>
    <n v="487.89000000000027"/>
    <x v="2"/>
    <n v="73.183500000000038"/>
    <n v="24.394500000000015"/>
    <n v="288.85200000000026"/>
    <n v="77.290000000000006"/>
    <n v="4.1100000000000003"/>
    <m/>
    <m/>
    <s v="7088-2"/>
    <n v="0"/>
    <s v="3 º DEC/JAN"/>
    <d v="2017-01-30T00:00:00"/>
    <m/>
    <m/>
    <m/>
    <n v="8.5265128291212022E-13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386.43000000000029"/>
    <n v="5"/>
    <n v="1"/>
  </r>
  <r>
    <x v="13"/>
    <n v="30"/>
    <x v="11"/>
    <n v="31.432478700000001"/>
    <x v="313"/>
    <x v="83"/>
    <n v="636980.01"/>
    <n v="159245.0025"/>
    <n v="50054.65"/>
    <n v="10010.93"/>
    <n v="400.44"/>
    <n v="39643.279999999999"/>
    <n v="39643.279999999999"/>
    <n v="50054.65"/>
    <x v="0"/>
    <n v="7508.1975000000002"/>
    <n v="2502.7325000000001"/>
    <n v="29632.35"/>
    <n v="7928.66"/>
    <n v="421.26"/>
    <n v="7045.73"/>
    <m/>
    <s v="7088-2"/>
    <n v="0"/>
    <s v="3 º DEC/JAN"/>
    <d v="2017-01-30T00:00:00"/>
    <m/>
    <m/>
    <m/>
    <n v="0"/>
    <n v="31.432478700000001"/>
    <n v="1"/>
    <n v="39643.279999999999"/>
    <n v="0"/>
    <m/>
    <m/>
    <m/>
    <n v="0"/>
    <n v="0"/>
    <n v="0"/>
    <n v="2017"/>
    <n v="1.3792450000000001"/>
    <n v="0"/>
    <n v="0"/>
    <m/>
    <m/>
    <m/>
    <s v="DEPOSITADO"/>
    <n v="0"/>
    <n v="50054.65"/>
    <n v="10010.93"/>
    <n v="400.44"/>
    <n v="39643.279999999999"/>
    <n v="0"/>
    <n v="5"/>
    <n v="1"/>
  </r>
  <r>
    <x v="13"/>
    <n v="20"/>
    <x v="11"/>
    <n v="31.432478700000001"/>
    <x v="314"/>
    <x v="83"/>
    <m/>
    <n v="0"/>
    <n v="639.10000000000582"/>
    <n v="127.82"/>
    <n v="5.1100000000000003"/>
    <n v="506.17000000000581"/>
    <n v="506.17"/>
    <n v="639.1"/>
    <x v="2"/>
    <n v="95.864999999999995"/>
    <n v="31.955000000000002"/>
    <n v="378.35"/>
    <n v="101.23"/>
    <n v="5.38"/>
    <m/>
    <m/>
    <s v="7088-2"/>
    <n v="0"/>
    <s v="2 º DEC/JAN"/>
    <d v="2017-01-20T00:00:00"/>
    <m/>
    <m/>
    <m/>
    <n v="-5.7980287238024175E-12"/>
    <n v="31.432478700000001"/>
    <n v="0"/>
    <n v="0"/>
    <n v="0"/>
    <m/>
    <m/>
    <m/>
    <n v="0"/>
    <n v="0"/>
    <n v="0"/>
    <n v="2017"/>
    <n v="1.3792450000000001"/>
    <n v="0"/>
    <n v="0"/>
    <m/>
    <m/>
    <m/>
    <n v="0"/>
    <s v=""/>
    <n v="0"/>
    <n v="0"/>
    <n v="0"/>
    <n v="0"/>
    <n v="506.17"/>
    <n v="3"/>
    <n v="1"/>
  </r>
  <r>
    <x v="13"/>
    <n v="20"/>
    <x v="11"/>
    <n v="31.432478700000001"/>
    <x v="314"/>
    <x v="83"/>
    <n v="834385.16"/>
    <n v="208596.29"/>
    <n v="65566.98"/>
    <n v="13113.4"/>
    <n v="524.54"/>
    <n v="51929.039999999994"/>
    <n v="51929.039999999994"/>
    <n v="65566.98"/>
    <x v="0"/>
    <n v="9835.0469999999987"/>
    <n v="3278.3490000000002"/>
    <n v="38815.643999999993"/>
    <n v="10385.81"/>
    <n v="551.80999999999995"/>
    <n v="9229.26"/>
    <m/>
    <s v="7088-2"/>
    <n v="0"/>
    <s v="2 º DEC/JAN"/>
    <d v="2017-01-20T00:00:00"/>
    <s v="136/GABIN"/>
    <n v="304579.27"/>
    <n v="4893916.08"/>
    <n v="0"/>
    <n v="31.432478700000001"/>
    <n v="1"/>
    <n v="51929.039999999994"/>
    <n v="0"/>
    <m/>
    <m/>
    <m/>
    <n v="0"/>
    <n v="0"/>
    <n v="0"/>
    <n v="2017"/>
    <n v="1.3792450000000001"/>
    <n v="0"/>
    <n v="0"/>
    <m/>
    <m/>
    <m/>
    <s v="DEPOSITADO"/>
    <n v="0"/>
    <n v="65566.98"/>
    <n v="13113.4"/>
    <n v="524.54"/>
    <n v="51929.039999999994"/>
    <n v="0"/>
    <n v="3"/>
    <n v="1"/>
  </r>
  <r>
    <x v="13"/>
    <n v="20"/>
    <x v="11"/>
    <n v="31.7388555"/>
    <x v="315"/>
    <x v="83"/>
    <n v="3422550.91"/>
    <n v="855637.72750000004"/>
    <n v="271569.62"/>
    <n v="54313.97"/>
    <n v="2172.59"/>
    <n v="215083.06"/>
    <n v="215083.06"/>
    <n v="271569.62"/>
    <x v="0"/>
    <n v="40735.442999999999"/>
    <n v="13578.481"/>
    <n v="160769.136"/>
    <n v="43016.61"/>
    <n v="2285.5300000000002"/>
    <n v="37857.339999999997"/>
    <m/>
    <s v="7088-2"/>
    <n v="0"/>
    <s v="1 º DEC/JAN"/>
    <d v="2017-01-20T00:00:00"/>
    <m/>
    <m/>
    <m/>
    <n v="0"/>
    <n v="31.7388555"/>
    <n v="1"/>
    <n v="215083.06"/>
    <n v="0"/>
    <m/>
    <m/>
    <m/>
    <n v="0"/>
    <n v="0"/>
    <n v="0"/>
    <n v="2016"/>
    <n v="1.298662"/>
    <n v="0"/>
    <n v="0"/>
    <m/>
    <m/>
    <m/>
    <s v="DEPOSITADO"/>
    <n v="-10"/>
    <n v="271569.62"/>
    <n v="54313.919999999998"/>
    <n v="2172.56"/>
    <n v="215083.14"/>
    <n v="-8.0000000016298145E-2"/>
    <n v="3"/>
    <n v="1"/>
  </r>
  <r>
    <x v="14"/>
    <n v="31"/>
    <x v="0"/>
    <n v="31.7388555"/>
    <x v="316"/>
    <x v="84"/>
    <n v="0"/>
    <n v="0"/>
    <n v="0"/>
    <n v="0"/>
    <n v="0"/>
    <n v="0"/>
    <n v="6.2880550542244951"/>
    <n v="6.2880550542244951"/>
    <x v="1"/>
    <n v="0"/>
    <n v="0"/>
    <n v="0"/>
    <n v="1.26"/>
    <n v="-0.01"/>
    <m/>
    <m/>
    <m/>
    <n v="6.2880550542244951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6.2880550542244951"/>
    <s v=""/>
    <n v="12"/>
  </r>
  <r>
    <x v="15"/>
    <n v="29"/>
    <x v="0"/>
    <n v="31.7388555"/>
    <x v="317"/>
    <x v="84"/>
    <n v="709477.29"/>
    <n v="177369.32250000001"/>
    <n v="56294.99"/>
    <n v="11258.96"/>
    <n v="450.36"/>
    <n v="44585.67"/>
    <n v="44585.67"/>
    <n v="56294.99"/>
    <x v="0"/>
    <n v="8444.2484999999997"/>
    <n v="2814.7494999999999"/>
    <n v="33326.671999999999"/>
    <n v="8917.1299999999992"/>
    <n v="473.78"/>
    <n v="7553.9"/>
    <m/>
    <s v="7088-2"/>
    <n v="0"/>
    <s v="3 º DEC/DEZ"/>
    <d v="2016-12-29T00:00:00"/>
    <s v="055/GABIN-2016"/>
    <n v="336650.48"/>
    <n v="5357013.99"/>
    <n v="0"/>
    <n v="31.7388555"/>
    <n v="0.98258244256465377"/>
    <n v="43809.096531981602"/>
    <n v="0"/>
    <m/>
    <m/>
    <m/>
    <n v="0"/>
    <n v="0"/>
    <n v="0"/>
    <n v="2016"/>
    <n v="1.298662"/>
    <n v="0"/>
    <n v="0"/>
    <m/>
    <m/>
    <m/>
    <s v="DEPOSITADO"/>
    <n v="0"/>
    <n v="56294.99"/>
    <n v="11259"/>
    <n v="450.36"/>
    <n v="44585.63"/>
    <n v="4.0000000000873115E-2"/>
    <n v="53"/>
    <n v="12"/>
  </r>
  <r>
    <x v="15"/>
    <n v="20"/>
    <x v="0"/>
    <n v="31.7388555"/>
    <x v="318"/>
    <x v="84"/>
    <n v="1367580.83"/>
    <n v="341895.20750000002"/>
    <n v="108513.63"/>
    <n v="21702.68"/>
    <n v="868.11"/>
    <n v="85942.840000000011"/>
    <n v="85942.84"/>
    <n v="108513.63"/>
    <x v="0"/>
    <n v="16277.0445"/>
    <n v="5425.6815000000006"/>
    <n v="64240.113999999994"/>
    <n v="17188.57"/>
    <n v="913.25"/>
    <n v="14560.82"/>
    <m/>
    <s v="7088-2"/>
    <n v="0"/>
    <s v="2 º DEC/DEZ"/>
    <d v="2016-12-20T00:00:00"/>
    <m/>
    <m/>
    <m/>
    <n v="-1.4551915228366852E-11"/>
    <n v="31.7388555"/>
    <n v="0.98258244256465377"/>
    <n v="84445.925648143239"/>
    <n v="0"/>
    <m/>
    <m/>
    <m/>
    <n v="0"/>
    <n v="0"/>
    <n v="0"/>
    <n v="2016"/>
    <n v="1.298662"/>
    <n v="0"/>
    <n v="0"/>
    <m/>
    <m/>
    <m/>
    <s v="DEPOSITADO"/>
    <n v="0"/>
    <n v="108513.63"/>
    <n v="21702.73"/>
    <n v="868.11"/>
    <n v="85942.790000000008"/>
    <n v="4.9999999988358468E-2"/>
    <n v="52"/>
    <n v="12"/>
  </r>
  <r>
    <x v="15"/>
    <n v="9"/>
    <x v="0"/>
    <n v="31.7388555"/>
    <x v="319"/>
    <x v="84"/>
    <n v="3279955.87"/>
    <n v="819988.96750000003"/>
    <n v="260255.11"/>
    <n v="52051.009999999995"/>
    <n v="2082.04"/>
    <n v="206122.05999999997"/>
    <n v="206122.06"/>
    <n v="260255.11"/>
    <x v="0"/>
    <n v="39038.266499999998"/>
    <n v="13012.755499999999"/>
    <n v="154071.038"/>
    <n v="41224.410000000003"/>
    <n v="2190.31"/>
    <n v="34922.14"/>
    <m/>
    <s v="7088-2"/>
    <n v="0"/>
    <s v="1 º DEC/DEZ"/>
    <d v="2016-12-09T00:00:00"/>
    <m/>
    <m/>
    <m/>
    <n v="2.9103830456733704E-11"/>
    <n v="31.7388555"/>
    <n v="0.98258244256465377"/>
    <n v="202531.91718125809"/>
    <n v="0"/>
    <m/>
    <m/>
    <m/>
    <n v="0"/>
    <n v="0"/>
    <n v="0"/>
    <n v="2016"/>
    <n v="1.298662"/>
    <n v="0"/>
    <n v="0"/>
    <m/>
    <m/>
    <m/>
    <s v="DEPOSITADO"/>
    <n v="0"/>
    <n v="260255.11"/>
    <n v="52051.02"/>
    <n v="2082.04"/>
    <n v="206122.05"/>
    <n v="1.0000000009313226E-2"/>
    <n v="50"/>
    <n v="12"/>
  </r>
  <r>
    <x v="14"/>
    <n v="30"/>
    <x v="1"/>
    <n v="31.7388555"/>
    <x v="320"/>
    <x v="85"/>
    <n v="0"/>
    <n v="0"/>
    <n v="0"/>
    <n v="0"/>
    <n v="0"/>
    <n v="0"/>
    <n v="5.9701446203634267"/>
    <n v="5.9701446203634267"/>
    <x v="1"/>
    <n v="0"/>
    <n v="0"/>
    <n v="0"/>
    <n v="1.19"/>
    <n v="-0.01"/>
    <m/>
    <m/>
    <m/>
    <n v="5.9701446203634267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5.9701446203634267"/>
    <s v=""/>
    <n v="11"/>
  </r>
  <r>
    <x v="15"/>
    <n v="1"/>
    <x v="0"/>
    <n v="31.7388555"/>
    <x v="320"/>
    <x v="85"/>
    <n v="387958.12"/>
    <n v="96989.53"/>
    <n v="30783.37"/>
    <n v="6156.65"/>
    <n v="246.27"/>
    <n v="24380.45"/>
    <n v="24380.45"/>
    <n v="30783.370000000003"/>
    <x v="0"/>
    <n v="4617.5055000000002"/>
    <n v="1539.1685000000002"/>
    <n v="18223.776000000002"/>
    <n v="4876.09"/>
    <n v="259.07"/>
    <n v="4130.6400000000003"/>
    <m/>
    <s v="7088-2"/>
    <n v="0"/>
    <s v="3 º DEC/NOV"/>
    <d v="2016-12-01T00:00:00"/>
    <m/>
    <m/>
    <m/>
    <n v="0"/>
    <n v="31.7388555"/>
    <n v="0.98258244256465377"/>
    <n v="23955.802111825415"/>
    <n v="0"/>
    <m/>
    <m/>
    <m/>
    <n v="0"/>
    <n v="0"/>
    <n v="0"/>
    <n v="2016"/>
    <n v="1.298662"/>
    <n v="0"/>
    <n v="0"/>
    <m/>
    <m/>
    <m/>
    <s v="DEPOSITADO"/>
    <n v="-1"/>
    <n v="30783.37"/>
    <n v="6156.67"/>
    <n v="246.27"/>
    <n v="24380.429999999997"/>
    <n v="2.0000000004074536E-2"/>
    <n v="49"/>
    <n v="11"/>
  </r>
  <r>
    <x v="15"/>
    <n v="18"/>
    <x v="1"/>
    <n v="31.7388555"/>
    <x v="321"/>
    <x v="85"/>
    <n v="1161103.6499999999"/>
    <n v="290275.91249999998"/>
    <n v="92130.25"/>
    <n v="18426.05"/>
    <n v="737.04"/>
    <n v="72967.16"/>
    <n v="72967.16"/>
    <n v="92130.25"/>
    <x v="0"/>
    <n v="13819.5375"/>
    <n v="4606.5124999999998"/>
    <n v="54541.110000000008"/>
    <n v="14593.43"/>
    <n v="775.37"/>
    <n v="12362.43"/>
    <m/>
    <s v="7088-2"/>
    <n v="0"/>
    <s v="2 º DEC/NOV"/>
    <d v="2016-11-18T00:00:00"/>
    <s v="488/GABIN-2016"/>
    <n v="316429.33"/>
    <n v="5035241.22"/>
    <n v="0"/>
    <n v="31.7388555"/>
    <n v="0.98258244256465377"/>
    <n v="71696.250299805906"/>
    <n v="0"/>
    <m/>
    <m/>
    <m/>
    <n v="0"/>
    <n v="0"/>
    <n v="0"/>
    <n v="2016"/>
    <n v="1.298662"/>
    <n v="0"/>
    <n v="0"/>
    <m/>
    <m/>
    <m/>
    <s v="DEPOSITADO"/>
    <n v="0"/>
    <n v="92130.25"/>
    <n v="18426.05"/>
    <n v="737.04"/>
    <n v="72967.16"/>
    <n v="0"/>
    <n v="47"/>
    <n v="11"/>
  </r>
  <r>
    <x v="15"/>
    <n v="10"/>
    <x v="1"/>
    <n v="31.7388555"/>
    <x v="322"/>
    <x v="85"/>
    <n v="3486179.4499999997"/>
    <n v="871544.86249999993"/>
    <n v="276618.44"/>
    <n v="55323.69"/>
    <n v="2212.9499999999998"/>
    <n v="219081.8"/>
    <n v="219081.8"/>
    <n v="276618.44"/>
    <x v="0"/>
    <n v="41492.765999999996"/>
    <n v="13830.922"/>
    <n v="163758.11199999999"/>
    <n v="43816.36"/>
    <n v="2328.02"/>
    <n v="37117.83"/>
    <m/>
    <s v="7088-2"/>
    <n v="0"/>
    <s v="1 º DEC/NOV"/>
    <d v="2016-11-10T00:00:00"/>
    <m/>
    <m/>
    <m/>
    <n v="0"/>
    <n v="31.7388555"/>
    <n v="0.98258244256465377"/>
    <n v="215265.93016546094"/>
    <n v="0"/>
    <m/>
    <m/>
    <m/>
    <n v="0"/>
    <n v="0"/>
    <n v="0"/>
    <n v="2016"/>
    <n v="1.298662"/>
    <n v="0"/>
    <n v="0"/>
    <m/>
    <m/>
    <m/>
    <s v="DEPOSITADO"/>
    <n v="0"/>
    <n v="276618.36"/>
    <n v="55323.67"/>
    <n v="2212.9499999999998"/>
    <n v="219081.74"/>
    <n v="5.9999999997671694E-2"/>
    <n v="46"/>
    <n v="11"/>
  </r>
  <r>
    <x v="14"/>
    <n v="31"/>
    <x v="2"/>
    <n v="31.7388555"/>
    <x v="323"/>
    <x v="86"/>
    <n v="0"/>
    <n v="0"/>
    <n v="0"/>
    <n v="0"/>
    <n v="0"/>
    <n v="0"/>
    <n v="5.7797410864078635"/>
    <n v="5.7797410864078635"/>
    <x v="1"/>
    <n v="0"/>
    <n v="0"/>
    <n v="0"/>
    <n v="1.1599999999999999"/>
    <n v="-0.01"/>
    <m/>
    <m/>
    <m/>
    <n v="5.7797410864078635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5.7797410864078635"/>
    <s v=""/>
    <n v="10"/>
  </r>
  <r>
    <x v="15"/>
    <n v="28"/>
    <x v="2"/>
    <n v="31.7388555"/>
    <x v="324"/>
    <x v="86"/>
    <n v="646352.52"/>
    <n v="161588.13"/>
    <n v="51286.22"/>
    <n v="10257.199999999999"/>
    <n v="410.29"/>
    <n v="40618.730000000003"/>
    <n v="40618.730000000003"/>
    <n v="51286.22"/>
    <x v="0"/>
    <n v="7692.933"/>
    <n v="2564.3110000000001"/>
    <n v="30361.486000000004"/>
    <n v="8123.75"/>
    <n v="431.62"/>
    <n v="6881.8"/>
    <m/>
    <s v="7088-2"/>
    <n v="0"/>
    <s v="3 º DEC/OUT"/>
    <d v="2016-10-28T00:00:00"/>
    <s v="431/GABIN-2016"/>
    <n v="302780.48"/>
    <n v="4818051.25"/>
    <n v="0"/>
    <n v="31.7388555"/>
    <n v="0.98258244256465377"/>
    <n v="39911.250937274184"/>
    <n v="0"/>
    <m/>
    <m/>
    <m/>
    <n v="0"/>
    <n v="0"/>
    <n v="0"/>
    <n v="2016"/>
    <n v="1.298662"/>
    <n v="0"/>
    <n v="0"/>
    <m/>
    <m/>
    <m/>
    <s v="DEPOSITADO"/>
    <n v="0"/>
    <n v="51286.22"/>
    <n v="10257.24"/>
    <n v="410.29"/>
    <n v="40618.69"/>
    <n v="4.0000000000873115E-2"/>
    <n v="44"/>
    <n v="10"/>
  </r>
  <r>
    <x v="15"/>
    <n v="21"/>
    <x v="2"/>
    <n v="31.7388555"/>
    <x v="325"/>
    <x v="86"/>
    <n v="917021.23"/>
    <n v="229255.3075"/>
    <n v="72763.009999999995"/>
    <n v="14552.6"/>
    <n v="582.1"/>
    <n v="57628.31"/>
    <n v="66279.45"/>
    <n v="81414.150000000009"/>
    <x v="0"/>
    <n v="12212.122500000001"/>
    <n v="4070.7075000000004"/>
    <n v="49996.619999999995"/>
    <n v="13255.89"/>
    <n v="595.07000000000005"/>
    <n v="9763.65"/>
    <m/>
    <s v="7088-2"/>
    <n v="0"/>
    <s v="2 º DEC/OUT"/>
    <d v="2016-10-21T00:00:00"/>
    <m/>
    <m/>
    <m/>
    <n v="8651.14"/>
    <n v="31.7388555"/>
    <n v="0.98258244256465377"/>
    <n v="56624.565600673057"/>
    <n v="0"/>
    <m/>
    <m/>
    <m/>
    <n v="0"/>
    <n v="0"/>
    <n v="0"/>
    <n v="2016"/>
    <n v="1.298662"/>
    <n v="0"/>
    <n v="0"/>
    <m/>
    <m/>
    <m/>
    <s v="DEPOSITADO"/>
    <n v="-1"/>
    <n v="72763.009999999995"/>
    <n v="14552.6"/>
    <n v="582.1"/>
    <n v="57628.31"/>
    <n v="8651.14"/>
    <n v="43"/>
    <n v="10"/>
  </r>
  <r>
    <x v="15"/>
    <n v="21"/>
    <x v="2"/>
    <n v="31.7388555"/>
    <x v="326"/>
    <x v="86"/>
    <n v="169488.75"/>
    <n v="42372.1875"/>
    <n v="13448.45"/>
    <n v="2689.69"/>
    <n v="107.59"/>
    <n v="10651.17"/>
    <m/>
    <n v="0"/>
    <x v="4"/>
    <n v="0"/>
    <n v="0"/>
    <n v="0"/>
    <n v="0"/>
    <n v="0"/>
    <n v="1804.57"/>
    <m/>
    <s v="7088-2"/>
    <n v="0"/>
    <s v="1  º EXT/OUT"/>
    <d v="2016-10-21T00:00:00"/>
    <m/>
    <m/>
    <m/>
    <n v="-10651.17"/>
    <n v="31.7388555"/>
    <n v="0"/>
    <n v="0"/>
    <n v="0"/>
    <m/>
    <m/>
    <m/>
    <n v="0"/>
    <n v="0"/>
    <n v="0"/>
    <n v="2016"/>
    <n v="1.298662"/>
    <n v="0"/>
    <n v="0"/>
    <m/>
    <m/>
    <m/>
    <n v="0"/>
    <n v="-2"/>
    <n v="13448.45"/>
    <n v="2689.69"/>
    <n v="107.59"/>
    <n v="10651.17"/>
    <n v="-10651.17"/>
    <n v="43"/>
    <n v="10"/>
  </r>
  <r>
    <x v="15"/>
    <n v="10"/>
    <x v="2"/>
    <n v="31.7388555"/>
    <x v="327"/>
    <x v="86"/>
    <n v="3085188.75"/>
    <n v="771297.1875"/>
    <n v="244800.9"/>
    <n v="48960.160000000003"/>
    <n v="1958.41"/>
    <n v="193882.33"/>
    <n v="193882.33"/>
    <n v="244800.9"/>
    <x v="0"/>
    <n v="36720.134999999995"/>
    <n v="12240.045"/>
    <n v="144922.15"/>
    <n v="38776.47"/>
    <n v="2060.2399999999998"/>
    <n v="32848.43"/>
    <m/>
    <s v="7088-2"/>
    <n v="0"/>
    <s v="1 º DEC/OUT"/>
    <d v="2016-10-10T00:00:00"/>
    <m/>
    <m/>
    <m/>
    <n v="0"/>
    <n v="31.7388555"/>
    <n v="0.98258244256465377"/>
    <n v="190505.37338152624"/>
    <n v="0"/>
    <m/>
    <m/>
    <m/>
    <n v="0"/>
    <n v="0"/>
    <n v="0"/>
    <n v="2016"/>
    <n v="1.298662"/>
    <n v="0"/>
    <n v="0"/>
    <m/>
    <m/>
    <m/>
    <s v="DEPOSITADO"/>
    <n v="0"/>
    <n v="244800.9"/>
    <n v="48960.18"/>
    <n v="1958.41"/>
    <n v="193882.31"/>
    <n v="1.9999999989522621E-2"/>
    <n v="42"/>
    <n v="10"/>
  </r>
  <r>
    <x v="14"/>
    <n v="30"/>
    <x v="3"/>
    <n v="31.7388555"/>
    <x v="328"/>
    <x v="87"/>
    <n v="0"/>
    <n v="0"/>
    <n v="0"/>
    <n v="0"/>
    <n v="0"/>
    <n v="0"/>
    <n v="5.5054269762695895"/>
    <n v="5.5054269762695895"/>
    <x v="1"/>
    <n v="0"/>
    <n v="0"/>
    <n v="0"/>
    <n v="1.1000000000000001"/>
    <n v="-0.01"/>
    <m/>
    <m/>
    <m/>
    <n v="5.5054269762695895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5.5054269762695895"/>
    <s v=""/>
    <n v="9"/>
  </r>
  <r>
    <x v="15"/>
    <n v="30"/>
    <x v="3"/>
    <n v="31.7388555"/>
    <x v="328"/>
    <x v="87"/>
    <n v="579255.13"/>
    <n v="144813.7825"/>
    <n v="45962.239999999998"/>
    <n v="9192.4000000000015"/>
    <n v="367.7"/>
    <n v="36402.14"/>
    <n v="36402.14"/>
    <n v="45962.239999999998"/>
    <x v="0"/>
    <n v="6894.3359999999993"/>
    <n v="2298.1120000000001"/>
    <n v="27209.691999999999"/>
    <n v="7280.43"/>
    <n v="386.82"/>
    <n v="6167.41"/>
    <m/>
    <s v="7088-2"/>
    <n v="0"/>
    <s v="3 º DEC/SET"/>
    <d v="2016-09-30T00:00:00"/>
    <s v="401/GABIN-2016"/>
    <n v="286466.8"/>
    <n v="4558456.8899999997"/>
    <n v="0"/>
    <n v="31.7388555"/>
    <n v="0.98258244256465377"/>
    <n v="35768.103635780484"/>
    <n v="0"/>
    <m/>
    <m/>
    <m/>
    <n v="0"/>
    <n v="0"/>
    <n v="0"/>
    <n v="2016"/>
    <n v="1.298662"/>
    <n v="0"/>
    <n v="0"/>
    <m/>
    <m/>
    <m/>
    <s v="DEPOSITADO"/>
    <n v="0"/>
    <n v="45962.239999999998"/>
    <n v="9192.4500000000007"/>
    <n v="367.7"/>
    <n v="36402.089999999997"/>
    <n v="5.0000000002910383E-2"/>
    <n v="40"/>
    <n v="9"/>
  </r>
  <r>
    <x v="15"/>
    <n v="20"/>
    <x v="3"/>
    <n v="31.7388555"/>
    <x v="329"/>
    <x v="87"/>
    <n v="948799.61"/>
    <n v="237199.9025"/>
    <n v="75284.53"/>
    <n v="15056.89"/>
    <n v="602.28"/>
    <n v="59625.36"/>
    <n v="59625.36"/>
    <n v="75284.53"/>
    <x v="0"/>
    <n v="11292.6795"/>
    <n v="3764.2265000000002"/>
    <n v="44568.454000000005"/>
    <n v="11925.07"/>
    <n v="633.59"/>
    <n v="10102"/>
    <m/>
    <s v="7088-2"/>
    <n v="0"/>
    <s v="2 º DEC/SET"/>
    <d v="2016-09-20T00:00:00"/>
    <m/>
    <m/>
    <m/>
    <n v="0"/>
    <n v="31.7388555"/>
    <n v="0.98258244256465377"/>
    <n v="58586.831867596804"/>
    <n v="0"/>
    <m/>
    <m/>
    <m/>
    <n v="0"/>
    <n v="0"/>
    <n v="0"/>
    <n v="2016"/>
    <n v="1.298662"/>
    <n v="0"/>
    <n v="0"/>
    <m/>
    <m/>
    <m/>
    <s v="DEPOSITADO"/>
    <n v="0"/>
    <n v="75284.53"/>
    <n v="15056.91"/>
    <n v="602.28"/>
    <n v="59625.34"/>
    <n v="2.0000000004074536E-2"/>
    <n v="39"/>
    <n v="9"/>
  </r>
  <r>
    <x v="15"/>
    <n v="9"/>
    <x v="3"/>
    <n v="31.7388555"/>
    <x v="330"/>
    <x v="87"/>
    <n v="3030402.15"/>
    <n v="757600.53749999998"/>
    <n v="240453.74"/>
    <n v="48090.78"/>
    <n v="1923.63"/>
    <n v="190439.33"/>
    <n v="190439.33"/>
    <n v="240453.74"/>
    <x v="0"/>
    <n v="36068.060999999994"/>
    <n v="12022.687"/>
    <n v="142348.58199999999"/>
    <n v="38087.870000000003"/>
    <n v="2023.66"/>
    <n v="32265.11"/>
    <m/>
    <s v="7088-2"/>
    <n v="0"/>
    <s v="1 º DEC/SET"/>
    <d v="2016-09-09T00:00:00"/>
    <m/>
    <m/>
    <m/>
    <n v="0"/>
    <n v="31.7388555"/>
    <n v="0.98258244256465377"/>
    <n v="187122.34203177612"/>
    <n v="0"/>
    <m/>
    <m/>
    <m/>
    <n v="0"/>
    <n v="0"/>
    <n v="0"/>
    <n v="2016"/>
    <n v="1.298662"/>
    <n v="0"/>
    <n v="0"/>
    <m/>
    <m/>
    <m/>
    <s v="DEPOSITADO"/>
    <n v="0"/>
    <n v="240453.74"/>
    <n v="48090.75"/>
    <n v="1923.63"/>
    <n v="190439.36"/>
    <n v="-2.9999999998835847E-2"/>
    <n v="37"/>
    <n v="9"/>
  </r>
  <r>
    <x v="14"/>
    <n v="31"/>
    <x v="4"/>
    <n v="31.7388555"/>
    <x v="331"/>
    <x v="88"/>
    <n v="0"/>
    <n v="0"/>
    <n v="0"/>
    <n v="0"/>
    <n v="0"/>
    <n v="0"/>
    <n v="5.4210901041862325"/>
    <n v="5.4210901041862325"/>
    <x v="1"/>
    <n v="0"/>
    <n v="0"/>
    <n v="0"/>
    <n v="1.08"/>
    <n v="-0.01"/>
    <m/>
    <m/>
    <m/>
    <n v="5.4210901041862325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5.4210901041862325"/>
    <s v=""/>
    <n v="8"/>
  </r>
  <r>
    <x v="15"/>
    <n v="30"/>
    <x v="4"/>
    <n v="31.7388555"/>
    <x v="332"/>
    <x v="88"/>
    <n v="399798.17"/>
    <n v="99949.542499999996"/>
    <n v="31722.84"/>
    <n v="6344.5199999999995"/>
    <n v="253.78"/>
    <n v="25124.54"/>
    <n v="25124.54"/>
    <n v="31722.84"/>
    <x v="0"/>
    <n v="4758.4259999999995"/>
    <n v="1586.1420000000001"/>
    <n v="18779.972000000002"/>
    <n v="5024.91"/>
    <n v="266.98"/>
    <n v="4256.71"/>
    <m/>
    <s v="7088-2"/>
    <n v="0"/>
    <s v="3 º DEC/AGO"/>
    <d v="2016-08-30T00:00:00"/>
    <s v="373/GABIN-2016"/>
    <n v="261599.2"/>
    <n v="4162746.42"/>
    <n v="0"/>
    <n v="31.7388555"/>
    <n v="0.98258244256465377"/>
    <n v="24686.931881513348"/>
    <n v="0"/>
    <m/>
    <m/>
    <m/>
    <n v="0"/>
    <n v="0"/>
    <n v="0"/>
    <n v="2016"/>
    <n v="1.298662"/>
    <n v="0"/>
    <n v="0"/>
    <m/>
    <m/>
    <m/>
    <s v="DEPOSITADO"/>
    <n v="0"/>
    <n v="31722.84"/>
    <n v="6344.57"/>
    <n v="253.78"/>
    <n v="25124.49"/>
    <n v="4.9999999999272404E-2"/>
    <n v="36"/>
    <n v="8"/>
  </r>
  <r>
    <x v="15"/>
    <n v="19"/>
    <x v="4"/>
    <n v="31.7388555"/>
    <x v="333"/>
    <x v="88"/>
    <n v="970871.32"/>
    <n v="242717.83"/>
    <n v="77035.86"/>
    <n v="15407.17"/>
    <n v="616.29"/>
    <n v="61012.4"/>
    <n v="61012.4"/>
    <n v="77035.86"/>
    <x v="0"/>
    <n v="11555.378999999999"/>
    <n v="3851.7930000000001"/>
    <n v="45605.228000000003"/>
    <n v="12202.48"/>
    <n v="648.33000000000004"/>
    <n v="10337"/>
    <m/>
    <s v="7088-2"/>
    <n v="0"/>
    <s v="2 º DEC/AGO"/>
    <d v="2016-08-19T00:00:00"/>
    <m/>
    <m/>
    <m/>
    <n v="0"/>
    <n v="31.7388555"/>
    <n v="0.98258244256465377"/>
    <n v="59949.71301873168"/>
    <n v="0"/>
    <m/>
    <m/>
    <m/>
    <n v="0"/>
    <n v="0"/>
    <n v="0"/>
    <n v="2016"/>
    <n v="1.298662"/>
    <n v="0"/>
    <n v="0"/>
    <m/>
    <m/>
    <m/>
    <s v="DEPOSITADO"/>
    <n v="0"/>
    <n v="77035.86"/>
    <n v="15407.17"/>
    <n v="616.29"/>
    <n v="61012.4"/>
    <n v="0"/>
    <n v="34"/>
    <n v="8"/>
  </r>
  <r>
    <x v="15"/>
    <n v="10"/>
    <x v="4"/>
    <n v="31.7388555"/>
    <x v="334"/>
    <x v="88"/>
    <n v="2792076.9299999997"/>
    <n v="698019.23249999993"/>
    <n v="221543.32"/>
    <n v="44308.66"/>
    <n v="1772.35"/>
    <n v="175462.31"/>
    <n v="175462.31"/>
    <n v="221543.32"/>
    <x v="0"/>
    <n v="33231.498"/>
    <n v="11077.166000000001"/>
    <n v="131153.64600000001"/>
    <n v="35092.46"/>
    <n v="1864.51"/>
    <m/>
    <m/>
    <s v="7088-2"/>
    <n v="0"/>
    <s v="1 º DEC/AGO"/>
    <d v="2016-08-10T00:00:00"/>
    <m/>
    <m/>
    <m/>
    <n v="0"/>
    <n v="31.7388555"/>
    <n v="0.98258244256465377"/>
    <n v="172406.18513783647"/>
    <n v="0"/>
    <m/>
    <m/>
    <m/>
    <n v="0"/>
    <n v="0"/>
    <n v="0"/>
    <n v="2016"/>
    <n v="1.298662"/>
    <n v="0"/>
    <n v="0"/>
    <m/>
    <m/>
    <m/>
    <s v="DEPOSITADO"/>
    <n v="0"/>
    <n v="221543.32"/>
    <n v="44308.66"/>
    <n v="1772.35"/>
    <n v="175462.31"/>
    <n v="0"/>
    <n v="33"/>
    <n v="8"/>
  </r>
  <r>
    <x v="14"/>
    <n v="31"/>
    <x v="5"/>
    <n v="31.7388555"/>
    <x v="335"/>
    <x v="89"/>
    <n v="0"/>
    <n v="0"/>
    <n v="0"/>
    <n v="0"/>
    <n v="0"/>
    <n v="0"/>
    <n v="4.9592693191818471"/>
    <n v="4.9592693191818471"/>
    <x v="1"/>
    <n v="0"/>
    <n v="0"/>
    <n v="0"/>
    <n v="0.99"/>
    <n v="-0.01"/>
    <m/>
    <m/>
    <m/>
    <n v="4.9592693191818471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4.9592693191818471"/>
    <s v=""/>
    <n v="7"/>
  </r>
  <r>
    <x v="15"/>
    <n v="29"/>
    <x v="5"/>
    <n v="31.7388555"/>
    <x v="336"/>
    <x v="89"/>
    <n v="610025.37"/>
    <n v="152506.3425"/>
    <n v="48403.77"/>
    <n v="9680.7099999999991"/>
    <n v="387.23"/>
    <n v="38335.829999999994"/>
    <n v="38335.83"/>
    <n v="48403.770000000004"/>
    <x v="0"/>
    <n v="7260.5655000000006"/>
    <n v="2420.1885000000002"/>
    <n v="28655.076000000001"/>
    <n v="7667.17"/>
    <n v="407.37"/>
    <n v="6495.02"/>
    <m/>
    <s v="7088-2"/>
    <n v="0"/>
    <s v="3 º DEC/JUL"/>
    <d v="2016-07-29T00:00:00"/>
    <s v="350/GABIN-2016"/>
    <n v="258883.33"/>
    <n v="4119529.7"/>
    <n v="7.2759576141834259E-12"/>
    <n v="31.7388555"/>
    <n v="0.98258244256465377"/>
    <n v="37668.113479143329"/>
    <n v="0"/>
    <m/>
    <m/>
    <m/>
    <n v="0"/>
    <n v="0"/>
    <n v="0"/>
    <n v="2016"/>
    <n v="1.298662"/>
    <n v="0"/>
    <n v="0"/>
    <m/>
    <m/>
    <m/>
    <s v="DEPOSITADO"/>
    <n v="0"/>
    <n v="48403.77"/>
    <n v="9680.75"/>
    <n v="387.23"/>
    <n v="38335.789999999994"/>
    <n v="4.0000000008149073E-2"/>
    <n v="31"/>
    <n v="7"/>
  </r>
  <r>
    <x v="15"/>
    <n v="20"/>
    <x v="5"/>
    <n v="31.7388555"/>
    <x v="337"/>
    <x v="89"/>
    <n v="650692.06999999995"/>
    <n v="162673.01749999999"/>
    <n v="51630.55"/>
    <n v="10326.130000000001"/>
    <n v="413.04"/>
    <n v="40891.379999999997"/>
    <n v="40891.379999999997"/>
    <n v="51630.55"/>
    <x v="0"/>
    <n v="7744.5825000000004"/>
    <n v="2581.5275000000001"/>
    <n v="30565.27"/>
    <n v="8178.28"/>
    <n v="434.52"/>
    <n v="6911.44"/>
    <m/>
    <s v="7088-2"/>
    <n v="0"/>
    <s v="2 º DEC/JUL"/>
    <d v="2016-07-20T00:00:00"/>
    <m/>
    <m/>
    <m/>
    <n v="0"/>
    <n v="31.7388555"/>
    <n v="0.98258244256465377"/>
    <n v="40179.152040239431"/>
    <n v="0"/>
    <m/>
    <m/>
    <m/>
    <n v="0"/>
    <n v="0"/>
    <n v="0"/>
    <n v="2016"/>
    <n v="1.298662"/>
    <n v="0"/>
    <n v="0"/>
    <m/>
    <m/>
    <m/>
    <s v="DEPOSITADO"/>
    <n v="0"/>
    <n v="51630.55"/>
    <n v="10326.11"/>
    <n v="413.04"/>
    <n v="40891.4"/>
    <n v="-2.0000000004074536E-2"/>
    <n v="30"/>
    <n v="7"/>
  </r>
  <r>
    <x v="15"/>
    <n v="8"/>
    <x v="5"/>
    <n v="31.7388555"/>
    <x v="338"/>
    <x v="89"/>
    <n v="2858812.96"/>
    <n v="714703.24"/>
    <n v="226838.63"/>
    <n v="45367.75"/>
    <n v="1814.71"/>
    <n v="179656.17"/>
    <n v="179656.17"/>
    <n v="226838.63"/>
    <x v="0"/>
    <n v="34025.794499999996"/>
    <n v="11341.931500000001"/>
    <n v="134288.44400000002"/>
    <n v="35931.230000000003"/>
    <n v="1909.07"/>
    <n v="30365.4"/>
    <m/>
    <s v="7088-2"/>
    <n v="0"/>
    <s v="1 º DEC/JUL"/>
    <d v="2016-07-08T00:00:00"/>
    <m/>
    <m/>
    <m/>
    <n v="0"/>
    <n v="31.7388555"/>
    <n v="0.98258244256465377"/>
    <n v="176526.99834041068"/>
    <n v="0"/>
    <m/>
    <m/>
    <m/>
    <n v="0"/>
    <n v="0"/>
    <n v="0"/>
    <n v="2016"/>
    <n v="1.298662"/>
    <n v="0"/>
    <n v="0"/>
    <m/>
    <m/>
    <m/>
    <s v="DEPOSITADO"/>
    <n v="0"/>
    <n v="226838.63"/>
    <n v="45367.73"/>
    <n v="1814.71"/>
    <n v="179656.19"/>
    <n v="-1.9999999989522621E-2"/>
    <n v="28"/>
    <n v="7"/>
  </r>
  <r>
    <x v="14"/>
    <n v="30"/>
    <x v="6"/>
    <n v="31.7388555"/>
    <x v="339"/>
    <x v="90"/>
    <n v="0"/>
    <n v="0"/>
    <n v="0"/>
    <n v="0"/>
    <n v="0"/>
    <n v="0"/>
    <n v="4.4163045355967379"/>
    <n v="4.4163045355967379"/>
    <x v="1"/>
    <n v="0"/>
    <n v="0"/>
    <n v="0"/>
    <n v="0.88"/>
    <n v="-0.01"/>
    <m/>
    <m/>
    <m/>
    <n v="4.4163045355967379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4.4163045355967379"/>
    <s v=""/>
    <n v="6"/>
  </r>
  <r>
    <x v="15"/>
    <n v="30"/>
    <x v="6"/>
    <n v="31.7388555"/>
    <x v="339"/>
    <x v="90"/>
    <n v="439986.55"/>
    <n v="109996.6375"/>
    <n v="34911.67"/>
    <n v="6982.41"/>
    <n v="279.29000000000002"/>
    <n v="27649.969999999998"/>
    <n v="27649.97"/>
    <n v="34911.67"/>
    <x v="0"/>
    <n v="5236.7504999999992"/>
    <n v="1745.5835"/>
    <n v="20667.636000000002"/>
    <n v="5529.99"/>
    <n v="293.82"/>
    <m/>
    <m/>
    <s v="7088-2"/>
    <n v="0"/>
    <s v="3 º DEC/JUN"/>
    <d v="2016-06-30T00:00:00"/>
    <s v="286/GABIN-2016"/>
    <n v="190534.47"/>
    <n v="3031915.6"/>
    <n v="3.637978807091713E-12"/>
    <n v="31.7388555"/>
    <n v="0.98258244256465377"/>
    <n v="27168.375059439397"/>
    <n v="0"/>
    <m/>
    <m/>
    <m/>
    <n v="0"/>
    <n v="0"/>
    <n v="0"/>
    <n v="2016"/>
    <n v="1.298662"/>
    <n v="0"/>
    <n v="0"/>
    <m/>
    <m/>
    <m/>
    <s v="DEPOSITADO"/>
    <n v="0"/>
    <n v="34911.67"/>
    <n v="6982.33"/>
    <n v="279.29000000000002"/>
    <n v="27650.049999999996"/>
    <n v="-7.9999999994470272E-2"/>
    <n v="27"/>
    <n v="6"/>
  </r>
  <r>
    <x v="15"/>
    <n v="20"/>
    <x v="6"/>
    <n v="31.7388555"/>
    <x v="340"/>
    <x v="90"/>
    <n v="735330.03"/>
    <n v="183832.50750000001"/>
    <n v="58346.33"/>
    <n v="11669.28"/>
    <n v="466.77"/>
    <n v="46210.280000000006"/>
    <n v="46210.28"/>
    <n v="58346.329999999994"/>
    <x v="0"/>
    <n v="8751.9494999999988"/>
    <n v="2917.3164999999999"/>
    <n v="34541.013999999996"/>
    <n v="9242.06"/>
    <n v="491.04"/>
    <n v="7810.44"/>
    <m/>
    <s v="7088-2"/>
    <n v="0"/>
    <s v="2 º DEC/JUN"/>
    <d v="2016-06-20T00:00:00"/>
    <m/>
    <m/>
    <m/>
    <n v="-7.2759576141834259E-12"/>
    <n v="31.7388555"/>
    <n v="0.98258244256465377"/>
    <n v="45405.409793996572"/>
    <n v="0"/>
    <m/>
    <m/>
    <m/>
    <n v="0"/>
    <n v="0"/>
    <n v="0"/>
    <n v="2016"/>
    <n v="1.298662"/>
    <n v="0"/>
    <n v="0"/>
    <m/>
    <m/>
    <m/>
    <s v="DEPOSITADO"/>
    <n v="0"/>
    <n v="58346.33"/>
    <n v="11669.27"/>
    <n v="466.77"/>
    <n v="46210.29"/>
    <n v="-1.0000000002037268E-2"/>
    <n v="26"/>
    <n v="6"/>
  </r>
  <r>
    <x v="15"/>
    <n v="10"/>
    <x v="6"/>
    <n v="31.7388555"/>
    <x v="341"/>
    <x v="90"/>
    <n v="1621428.83"/>
    <n v="405357.20750000002"/>
    <n v="128655.74"/>
    <n v="25731.15"/>
    <n v="1029.25"/>
    <n v="101895.34"/>
    <n v="101895.34"/>
    <n v="128655.73999999999"/>
    <x v="0"/>
    <n v="19298.360999999997"/>
    <n v="6432.7870000000003"/>
    <n v="76164.191999999995"/>
    <n v="20379.07"/>
    <n v="1082.77"/>
    <n v="17222.3"/>
    <m/>
    <s v="7088-2"/>
    <n v="0"/>
    <s v="1 º DEC/JUN"/>
    <d v="2016-06-10T00:00:00"/>
    <m/>
    <m/>
    <m/>
    <n v="0"/>
    <n v="31.7388555"/>
    <n v="0.98258244256465377"/>
    <n v="100120.57206315587"/>
    <n v="0"/>
    <m/>
    <m/>
    <m/>
    <n v="0"/>
    <n v="0"/>
    <n v="0"/>
    <n v="2016"/>
    <n v="1.298662"/>
    <n v="0"/>
    <n v="0"/>
    <m/>
    <m/>
    <m/>
    <s v="DEPOSITADO"/>
    <n v="0"/>
    <n v="128655.74"/>
    <n v="25731.15"/>
    <n v="1029.25"/>
    <n v="101895.34"/>
    <n v="0"/>
    <n v="24"/>
    <n v="6"/>
  </r>
  <r>
    <x v="15"/>
    <n v="9"/>
    <x v="6"/>
    <n v="31.7388555"/>
    <x v="342"/>
    <x v="90"/>
    <n v="235170.19"/>
    <n v="58792.547500000001"/>
    <n v="18660.080000000002"/>
    <n v="3732.07"/>
    <n v="149.28"/>
    <n v="14778.730000000001"/>
    <n v="14778.73"/>
    <n v="18660.080000000002"/>
    <x v="4"/>
    <n v="2799.0120000000002"/>
    <n v="933.00400000000013"/>
    <n v="11046.713999999998"/>
    <n v="2955.75"/>
    <n v="157.04"/>
    <n v="2497.9"/>
    <m/>
    <s v="7088-2"/>
    <n v="0"/>
    <s v="1 º EXT/JUN"/>
    <d v="2016-06-09T00:00:00"/>
    <m/>
    <m/>
    <m/>
    <n v="-1.8189894035458565E-12"/>
    <n v="31.7388555"/>
    <n v="0"/>
    <n v="0"/>
    <n v="0"/>
    <m/>
    <m/>
    <m/>
    <n v="0"/>
    <n v="0"/>
    <n v="0"/>
    <n v="2016"/>
    <n v="1.298662"/>
    <n v="0"/>
    <n v="0"/>
    <m/>
    <m/>
    <m/>
    <n v="0"/>
    <n v="0"/>
    <n v="18660.080000000002"/>
    <n v="3732.02"/>
    <n v="149.28"/>
    <n v="14778.78"/>
    <n v="-5.0000000001091394E-2"/>
    <n v="24"/>
    <n v="6"/>
  </r>
  <r>
    <x v="14"/>
    <n v="31"/>
    <x v="7"/>
    <n v="31.7388555"/>
    <x v="343"/>
    <x v="91"/>
    <n v="0"/>
    <n v="0"/>
    <n v="0"/>
    <n v="0"/>
    <n v="0"/>
    <n v="0"/>
    <n v="4.0521221082179482"/>
    <n v="4.0521221082179482"/>
    <x v="1"/>
    <n v="0"/>
    <n v="0"/>
    <n v="0"/>
    <n v="0.81"/>
    <n v="-0.01"/>
    <m/>
    <m/>
    <m/>
    <n v="4.0521221082179482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4.0521221082179482"/>
    <s v=""/>
    <n v="5"/>
  </r>
  <r>
    <x v="15"/>
    <n v="30"/>
    <x v="7"/>
    <n v="31.7388555"/>
    <x v="344"/>
    <x v="91"/>
    <n v="568861.91"/>
    <n v="142215.47750000001"/>
    <n v="45137.56"/>
    <n v="9027.49"/>
    <n v="361.1"/>
    <n v="35748.97"/>
    <n v="35748.97"/>
    <n v="45137.56"/>
    <x v="0"/>
    <n v="6770.6339999999991"/>
    <n v="2256.8780000000002"/>
    <n v="26721.458000000002"/>
    <n v="7149.79"/>
    <n v="379.88"/>
    <n v="6042.27"/>
    <m/>
    <s v="7088-2"/>
    <n v="0"/>
    <s v="3 º DEC/MAI"/>
    <d v="2016-05-30T00:00:00"/>
    <s v="237/GABIN-2016"/>
    <n v="320201.56"/>
    <n v="5095267.58"/>
    <n v="0"/>
    <n v="31.7388555"/>
    <n v="0.98258244256465377"/>
    <n v="35126.31026177053"/>
    <n v="0"/>
    <m/>
    <m/>
    <m/>
    <n v="0"/>
    <n v="0"/>
    <n v="0"/>
    <n v="2016"/>
    <n v="1.298662"/>
    <n v="0"/>
    <n v="0"/>
    <m/>
    <m/>
    <m/>
    <s v="DEPOSITADO"/>
    <n v="0"/>
    <n v="45137.56"/>
    <n v="9027.51"/>
    <n v="361.1"/>
    <n v="35748.949999999997"/>
    <n v="2.0000000004074536E-2"/>
    <n v="23"/>
    <n v="5"/>
  </r>
  <r>
    <x v="15"/>
    <n v="20"/>
    <x v="7"/>
    <n v="31.7388555"/>
    <x v="345"/>
    <x v="91"/>
    <n v="1678115.72"/>
    <n v="419528.93"/>
    <n v="133153.68"/>
    <n v="26630.77"/>
    <n v="1065.23"/>
    <n v="105457.68"/>
    <n v="105457.68"/>
    <n v="133153.68"/>
    <x v="0"/>
    <n v="19973.052"/>
    <n v="6657.6840000000002"/>
    <n v="78826.944000000003"/>
    <n v="21091.54"/>
    <n v="1120.6199999999999"/>
    <n v="17824.41"/>
    <m/>
    <s v="7088-2"/>
    <n v="0"/>
    <s v="2 º DEC/MAI"/>
    <d v="2016-05-20T00:00:00"/>
    <m/>
    <m/>
    <m/>
    <n v="0"/>
    <n v="31.7388555"/>
    <n v="0.98258244256465377"/>
    <n v="103620.86480160162"/>
    <n v="0"/>
    <m/>
    <m/>
    <m/>
    <n v="0"/>
    <n v="0"/>
    <n v="0"/>
    <n v="2016"/>
    <n v="1.298662"/>
    <n v="0"/>
    <n v="0"/>
    <m/>
    <m/>
    <m/>
    <s v="DEPOSITADO"/>
    <n v="0"/>
    <n v="133153.68"/>
    <n v="26630.74"/>
    <n v="1065.23"/>
    <n v="105457.70999999999"/>
    <n v="-2.9999999998835847E-2"/>
    <n v="21"/>
    <n v="5"/>
  </r>
  <r>
    <x v="15"/>
    <n v="10"/>
    <x v="7"/>
    <n v="31.7388555"/>
    <x v="346"/>
    <x v="91"/>
    <n v="2848289.95"/>
    <n v="712072.48750000005"/>
    <n v="226003.66"/>
    <n v="45200.710000000006"/>
    <n v="1808.03"/>
    <n v="178994.92"/>
    <n v="178994.92"/>
    <n v="226003.66000000003"/>
    <x v="0"/>
    <n v="33900.549000000006"/>
    <n v="11300.183000000003"/>
    <n v="133794.18800000002"/>
    <n v="35798.980000000003"/>
    <n v="1902.05"/>
    <n v="30253.63"/>
    <m/>
    <s v="7088-2"/>
    <n v="0"/>
    <s v="1 º DEC/MAI"/>
    <d v="2016-05-10T00:00:00"/>
    <m/>
    <m/>
    <m/>
    <n v="0"/>
    <n v="31.7388555"/>
    <n v="0.98258244256465377"/>
    <n v="175877.2657002648"/>
    <n v="0"/>
    <m/>
    <m/>
    <m/>
    <n v="0"/>
    <n v="0"/>
    <n v="0"/>
    <n v="2016"/>
    <n v="1.298662"/>
    <n v="0"/>
    <n v="0"/>
    <m/>
    <m/>
    <m/>
    <s v="DEPOSITADO"/>
    <n v="0"/>
    <n v="226003.66"/>
    <n v="45200.73"/>
    <n v="1808.03"/>
    <n v="178994.9"/>
    <n v="2.0000000018626451E-2"/>
    <n v="20"/>
    <n v="5"/>
  </r>
  <r>
    <x v="14"/>
    <n v="30"/>
    <x v="8"/>
    <n v="31.7388555"/>
    <x v="347"/>
    <x v="92"/>
    <n v="0"/>
    <n v="0"/>
    <n v="0"/>
    <n v="0"/>
    <n v="0"/>
    <n v="0"/>
    <n v="3.2467970909088928"/>
    <n v="3.2467970909088928"/>
    <x v="1"/>
    <n v="0"/>
    <n v="0"/>
    <n v="0"/>
    <n v="0.65"/>
    <n v="-0.01"/>
    <m/>
    <m/>
    <m/>
    <n v="3.2467970909088928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3.2467970909088928"/>
    <s v=""/>
    <n v="4"/>
  </r>
  <r>
    <x v="15"/>
    <n v="29"/>
    <x v="8"/>
    <n v="31.7388555"/>
    <x v="348"/>
    <x v="92"/>
    <n v="739964.17"/>
    <n v="184991.04250000001"/>
    <n v="58714.04"/>
    <n v="11742.84"/>
    <n v="469.71"/>
    <n v="46501.49"/>
    <n v="46501.49"/>
    <n v="58714.039999999994"/>
    <x v="0"/>
    <n v="8807.1059999999979"/>
    <n v="2935.7019999999998"/>
    <n v="34758.682000000001"/>
    <n v="9300.2999999999993"/>
    <n v="494.14"/>
    <n v="7859.66"/>
    <m/>
    <s v="7088-2"/>
    <n v="0"/>
    <s v="3 º DEC/ABR"/>
    <d v="2016-04-29T00:00:00"/>
    <s v="195/GABIN-2016"/>
    <n v="281971.7"/>
    <n v="4486927.7300000004"/>
    <n v="0"/>
    <n v="31.7388555"/>
    <n v="0.98258244256465377"/>
    <n v="45691.547627095817"/>
    <n v="0"/>
    <m/>
    <m/>
    <m/>
    <n v="0"/>
    <n v="0"/>
    <n v="0"/>
    <n v="2016"/>
    <n v="1.298662"/>
    <n v="0"/>
    <n v="0"/>
    <m/>
    <m/>
    <m/>
    <s v="DEPOSITADO"/>
    <n v="0"/>
    <n v="58714.04"/>
    <n v="11742.81"/>
    <n v="469.71"/>
    <n v="46501.520000000004"/>
    <n v="-3.0000000006111804E-2"/>
    <n v="18"/>
    <n v="4"/>
  </r>
  <r>
    <x v="15"/>
    <n v="22"/>
    <x v="8"/>
    <n v="31.7388555"/>
    <x v="349"/>
    <x v="92"/>
    <n v="952764.85"/>
    <n v="238191.21249999999"/>
    <n v="75599.16"/>
    <n v="15119.789999999999"/>
    <n v="604.79"/>
    <n v="59874.58"/>
    <n v="59874.58"/>
    <n v="75599.16"/>
    <x v="0"/>
    <n v="11339.874"/>
    <n v="3779.9580000000005"/>
    <n v="44754.748000000007"/>
    <n v="11974.92"/>
    <n v="636.24"/>
    <n v="10119.969999999999"/>
    <m/>
    <s v="7088-2"/>
    <n v="0"/>
    <s v="2 º DEC/ABR"/>
    <d v="2016-04-22T00:00:00"/>
    <m/>
    <m/>
    <m/>
    <n v="0"/>
    <n v="31.7388555"/>
    <n v="0.98258244256465377"/>
    <n v="58831.711063932766"/>
    <n v="0"/>
    <m/>
    <m/>
    <m/>
    <n v="0"/>
    <n v="0"/>
    <n v="0"/>
    <n v="2016"/>
    <n v="1.298662"/>
    <n v="0"/>
    <n v="0"/>
    <m/>
    <m/>
    <m/>
    <s v="DEPOSITADO"/>
    <n v="-2"/>
    <n v="75599.16"/>
    <n v="15119.83"/>
    <n v="604.79"/>
    <n v="59874.54"/>
    <n v="4.0000000000873115E-2"/>
    <n v="17"/>
    <n v="4"/>
  </r>
  <r>
    <x v="15"/>
    <n v="8"/>
    <x v="8"/>
    <n v="31.7388555"/>
    <x v="350"/>
    <x v="92"/>
    <n v="2794198.71"/>
    <n v="698549.67749999999"/>
    <n v="221711.67"/>
    <n v="44342.3"/>
    <n v="1773.69"/>
    <n v="175595.68"/>
    <n v="175595.68"/>
    <n v="221711.66999999998"/>
    <x v="0"/>
    <n v="33256.750499999995"/>
    <n v="11085.583500000001"/>
    <n v="131253.34599999999"/>
    <n v="35119.14"/>
    <n v="1865.93"/>
    <n v="29679.09"/>
    <m/>
    <s v="7088-2"/>
    <n v="0"/>
    <s v="1 º DEC/ABR"/>
    <d v="2016-04-08T00:00:00"/>
    <m/>
    <m/>
    <m/>
    <n v="0"/>
    <n v="31.7388555"/>
    <n v="0.98258244256465377"/>
    <n v="172537.23215820131"/>
    <n v="0"/>
    <m/>
    <m/>
    <m/>
    <n v="0"/>
    <n v="0"/>
    <n v="0"/>
    <n v="2016"/>
    <n v="1.298662"/>
    <n v="0"/>
    <n v="0"/>
    <m/>
    <m/>
    <m/>
    <s v="DEPOSITADO"/>
    <n v="0"/>
    <n v="221711.67"/>
    <n v="44342.33"/>
    <n v="1773.69"/>
    <n v="175595.65000000002"/>
    <n v="2.9999999969732016E-2"/>
    <n v="15"/>
    <n v="4"/>
  </r>
  <r>
    <x v="14"/>
    <n v="31"/>
    <x v="9"/>
    <n v="31.7388555"/>
    <x v="351"/>
    <x v="93"/>
    <n v="0"/>
    <n v="0"/>
    <n v="0"/>
    <n v="0"/>
    <n v="0"/>
    <n v="0"/>
    <n v="2.6208101489999747"/>
    <n v="2.6208101489999747"/>
    <x v="1"/>
    <n v="0"/>
    <n v="0"/>
    <n v="0"/>
    <n v="0.52"/>
    <n v="-0.01"/>
    <m/>
    <m/>
    <m/>
    <n v="2.6208101489999747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2.6208101489999747"/>
    <s v=""/>
    <n v="3"/>
  </r>
  <r>
    <x v="15"/>
    <n v="30"/>
    <x v="9"/>
    <n v="31.7388555"/>
    <x v="352"/>
    <x v="93"/>
    <n v="482974.27"/>
    <n v="120743.5675"/>
    <n v="38322.629999999997"/>
    <n v="7664.5"/>
    <n v="306.58"/>
    <n v="30351.549999999996"/>
    <n v="30351.55"/>
    <n v="38322.630000000005"/>
    <x v="0"/>
    <n v="5748.3945000000003"/>
    <n v="1916.1315000000004"/>
    <n v="22687.024000000001"/>
    <n v="6070.31"/>
    <n v="322.52"/>
    <n v="5130"/>
    <m/>
    <s v="7088-2"/>
    <n v="0"/>
    <s v="3 º DEC/MAR"/>
    <d v="2016-03-30T00:00:00"/>
    <s v="144/GABIN-2016"/>
    <n v="274803.59999999998"/>
    <n v="4372863.99"/>
    <n v="3.637978807091713E-12"/>
    <n v="31.7388555"/>
    <n v="0.98258244256465377"/>
    <n v="29822.900134623214"/>
    <n v="0"/>
    <m/>
    <m/>
    <m/>
    <n v="0"/>
    <n v="0"/>
    <n v="0"/>
    <n v="2016"/>
    <n v="1.298662"/>
    <n v="0"/>
    <n v="0"/>
    <m/>
    <m/>
    <m/>
    <s v="DEPOSITADO"/>
    <n v="0"/>
    <n v="38322.629999999997"/>
    <n v="7664.53"/>
    <n v="306.58"/>
    <n v="30351.519999999997"/>
    <n v="3.0000000002473826E-2"/>
    <n v="14"/>
    <n v="3"/>
  </r>
  <r>
    <x v="15"/>
    <n v="18"/>
    <x v="9"/>
    <n v="31.7388555"/>
    <x v="353"/>
    <x v="93"/>
    <n v="1249964.27"/>
    <n v="312491.0675"/>
    <n v="99181.09"/>
    <n v="19836.190000000002"/>
    <n v="793.45"/>
    <n v="78551.45"/>
    <n v="78551.45"/>
    <n v="99181.09"/>
    <x v="0"/>
    <n v="14877.163499999999"/>
    <n v="4959.0545000000002"/>
    <n v="58715.232000000004"/>
    <n v="15710.29"/>
    <n v="834.71"/>
    <n v="13276.72"/>
    <m/>
    <s v="7088-2"/>
    <n v="0"/>
    <s v="2 º DEC/MAR"/>
    <d v="2016-03-18T00:00:00"/>
    <m/>
    <m/>
    <m/>
    <n v="0"/>
    <n v="31.7388555"/>
    <n v="0.98258244256465377"/>
    <n v="77183.275607995267"/>
    <n v="0"/>
    <m/>
    <m/>
    <m/>
    <n v="0"/>
    <n v="0"/>
    <n v="0"/>
    <n v="2016"/>
    <n v="1.298662"/>
    <n v="0"/>
    <n v="0"/>
    <m/>
    <m/>
    <m/>
    <s v="DEPOSITADO"/>
    <n v="0"/>
    <n v="99181.09"/>
    <n v="19836.22"/>
    <n v="793.45"/>
    <n v="78551.42"/>
    <n v="2.9999999998835847E-2"/>
    <n v="12"/>
    <n v="3"/>
  </r>
  <r>
    <x v="15"/>
    <n v="10"/>
    <x v="9"/>
    <n v="31.7388555"/>
    <x v="354"/>
    <x v="93"/>
    <n v="2639925.4500000002"/>
    <n v="659981.36250000005"/>
    <n v="209470.53"/>
    <n v="41894.15"/>
    <n v="1675.76"/>
    <n v="165900.62"/>
    <n v="165900.62"/>
    <n v="209470.53"/>
    <x v="0"/>
    <n v="31420.5795"/>
    <n v="10473.5265"/>
    <n v="124006.514"/>
    <n v="33180.120000000003"/>
    <n v="1762.9"/>
    <n v="28040.45"/>
    <m/>
    <s v="7088-2"/>
    <n v="0"/>
    <s v="1 º DEC/MAR"/>
    <d v="2016-03-10T00:00:00"/>
    <m/>
    <m/>
    <m/>
    <n v="0"/>
    <n v="31.7388555"/>
    <n v="0.98258244256465377"/>
    <n v="163011.03642259043"/>
    <n v="0"/>
    <m/>
    <m/>
    <m/>
    <n v="0"/>
    <n v="0"/>
    <n v="0"/>
    <n v="2016"/>
    <n v="1.298662"/>
    <n v="0"/>
    <n v="0"/>
    <m/>
    <m/>
    <m/>
    <s v="DEPOSITADO"/>
    <n v="0"/>
    <n v="209470.53"/>
    <n v="41894.11"/>
    <n v="1675.76"/>
    <n v="165900.65999999997"/>
    <n v="-3.9999999979045242E-2"/>
    <n v="11"/>
    <n v="3"/>
  </r>
  <r>
    <x v="14"/>
    <n v="29"/>
    <x v="10"/>
    <n v="31.7388555"/>
    <x v="355"/>
    <x v="94"/>
    <n v="0"/>
    <n v="0"/>
    <n v="0"/>
    <n v="0"/>
    <n v="0"/>
    <n v="0"/>
    <n v="2.1814299999999731"/>
    <n v="2.1814299999999731"/>
    <x v="1"/>
    <n v="0"/>
    <n v="0"/>
    <n v="0"/>
    <n v="0.44"/>
    <n v="0"/>
    <m/>
    <m/>
    <m/>
    <n v="2.1814299999999731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2.1814299999999731"/>
    <s v=""/>
    <n v="2"/>
  </r>
  <r>
    <x v="15"/>
    <n v="29"/>
    <x v="10"/>
    <n v="31.7388555"/>
    <x v="355"/>
    <x v="94"/>
    <n v="570351.27"/>
    <n v="142587.8175"/>
    <n v="45255.74"/>
    <n v="9051.1"/>
    <n v="362.02000000000004"/>
    <n v="35842.620000000003"/>
    <n v="35842.620000000003"/>
    <n v="45255.74"/>
    <x v="0"/>
    <n v="6788.3609999999999"/>
    <n v="2262.7869999999998"/>
    <n v="26791.472000000002"/>
    <n v="7168.52"/>
    <n v="380.87"/>
    <n v="6058.09"/>
    <m/>
    <s v="7088-2"/>
    <n v="0"/>
    <s v="3 º DEC/FEV"/>
    <d v="2016-02-29T00:00:00"/>
    <s v="112/GABIN-2016"/>
    <n v="281470.18"/>
    <n v="4478947.2"/>
    <n v="0"/>
    <n v="31.7388555"/>
    <n v="0.98258244256465377"/>
    <n v="35218.329107516714"/>
    <n v="0"/>
    <m/>
    <m/>
    <m/>
    <n v="0"/>
    <n v="0"/>
    <n v="0"/>
    <n v="2016"/>
    <n v="1.298662"/>
    <n v="0"/>
    <n v="0"/>
    <m/>
    <m/>
    <m/>
    <s v="DEPOSITADO"/>
    <n v="0"/>
    <n v="45255.74"/>
    <n v="9051.15"/>
    <n v="362.05"/>
    <n v="35842.539999999994"/>
    <n v="8.0000000009022187E-2"/>
    <n v="10"/>
    <n v="2"/>
  </r>
  <r>
    <x v="15"/>
    <n v="19"/>
    <x v="10"/>
    <n v="31.7388555"/>
    <x v="356"/>
    <x v="94"/>
    <n v="914462.45"/>
    <n v="228615.61249999999"/>
    <n v="72559.98"/>
    <n v="14512"/>
    <n v="580.49"/>
    <n v="57467.49"/>
    <n v="57467.49"/>
    <n v="72559.98"/>
    <x v="0"/>
    <n v="10883.996999999999"/>
    <n v="3627.9989999999998"/>
    <n v="42955.494000000006"/>
    <n v="11493.5"/>
    <n v="610.66"/>
    <n v="9713.1299999999992"/>
    <m/>
    <s v="7088-2"/>
    <n v="0"/>
    <s v="2 º DEC/FEV"/>
    <d v="2016-02-19T00:00:00"/>
    <m/>
    <m/>
    <m/>
    <n v="0"/>
    <n v="31.7388555"/>
    <n v="0.98258244256465377"/>
    <n v="56466.546692259813"/>
    <n v="0"/>
    <m/>
    <m/>
    <m/>
    <n v="0"/>
    <n v="0"/>
    <n v="0"/>
    <n v="2016"/>
    <n v="1.298662"/>
    <n v="0"/>
    <n v="0"/>
    <m/>
    <m/>
    <m/>
    <s v="DEPOSITADO"/>
    <n v="0"/>
    <n v="72559.98"/>
    <n v="14512"/>
    <n v="580.48"/>
    <n v="57467.499999999993"/>
    <n v="-9.9999999947613105E-3"/>
    <n v="8"/>
    <n v="2"/>
  </r>
  <r>
    <x v="15"/>
    <n v="11"/>
    <x v="10"/>
    <n v="31.7388555"/>
    <x v="357"/>
    <x v="94"/>
    <n v="2994133.48"/>
    <n v="748533.37"/>
    <n v="237575.92"/>
    <n v="47515.18"/>
    <n v="1900.61"/>
    <n v="188160.13000000003"/>
    <n v="188160.13"/>
    <n v="237575.91999999998"/>
    <x v="0"/>
    <n v="35636.387999999999"/>
    <n v="11878.796"/>
    <n v="140644.946"/>
    <n v="37632.03"/>
    <n v="1999.44"/>
    <n v="31802.73"/>
    <m/>
    <s v="7088-2"/>
    <n v="0"/>
    <s v="1 º DEC/FEV"/>
    <d v="2016-02-11T00:00:00"/>
    <m/>
    <m/>
    <m/>
    <n v="-2.9103830456733704E-11"/>
    <n v="31.7388555"/>
    <n v="0.98258244256465377"/>
    <n v="184882.84012868282"/>
    <n v="0"/>
    <n v="3.9735999999999998"/>
    <m/>
    <m/>
    <n v="0"/>
    <n v="0"/>
    <n v="0"/>
    <n v="2016"/>
    <n v="1.298662"/>
    <n v="0"/>
    <n v="0"/>
    <m/>
    <m/>
    <m/>
    <s v="DEPOSITADO"/>
    <n v="-1"/>
    <n v="237575.92"/>
    <n v="47515.18"/>
    <n v="1900.61"/>
    <n v="188160.13000000003"/>
    <n v="0"/>
    <n v="7"/>
    <n v="2"/>
  </r>
  <r>
    <x v="14"/>
    <n v="31"/>
    <x v="11"/>
    <n v="31.7388555"/>
    <x v="358"/>
    <x v="95"/>
    <n v="0"/>
    <n v="0"/>
    <n v="0"/>
    <n v="0"/>
    <n v="0"/>
    <n v="0"/>
    <n v="1.27"/>
    <n v="1.27"/>
    <x v="1"/>
    <n v="0"/>
    <n v="0"/>
    <n v="0"/>
    <n v="0.25"/>
    <n v="0"/>
    <m/>
    <m/>
    <m/>
    <n v="1.27"/>
    <n v="0"/>
    <s v=" * "/>
    <m/>
    <m/>
    <m/>
    <n v="0"/>
    <n v="31.7388555"/>
    <n v="0"/>
    <n v="0"/>
    <n v="0"/>
    <m/>
    <m/>
    <m/>
    <n v="0"/>
    <n v="0"/>
    <n v="0"/>
    <s v=""/>
    <n v="1.298662"/>
    <n v="0"/>
    <n v="0"/>
    <m/>
    <m/>
    <m/>
    <n v="0"/>
    <s v=""/>
    <n v="0"/>
    <n v="0"/>
    <n v="0"/>
    <n v="0"/>
    <n v="1.27"/>
    <s v=""/>
    <n v="1"/>
  </r>
  <r>
    <x v="15"/>
    <n v="29"/>
    <x v="11"/>
    <n v="31.7388555"/>
    <x v="359"/>
    <x v="95"/>
    <n v="753508.21"/>
    <n v="188377.05249999999"/>
    <n v="59788.72"/>
    <n v="11957.75"/>
    <n v="478.31"/>
    <n v="47352.66"/>
    <n v="47352.66"/>
    <n v="59788.72"/>
    <x v="0"/>
    <n v="8968.3079999999991"/>
    <n v="2989.4360000000001"/>
    <n v="35394.916000000005"/>
    <n v="9470.5300000000007"/>
    <n v="503.18"/>
    <n v="8003.52"/>
    <m/>
    <s v="7088-2"/>
    <n v="0"/>
    <s v="3 º DEC/JAN"/>
    <d v="2016-01-29T00:00:00"/>
    <s v="079/GABIN-2016"/>
    <n v="364455.51"/>
    <n v="5799466.7999999998"/>
    <n v="0"/>
    <n v="31.7388555"/>
    <n v="0.98258244256465377"/>
    <n v="46527.892324733584"/>
    <n v="0"/>
    <m/>
    <m/>
    <m/>
    <n v="0"/>
    <n v="0"/>
    <n v="0"/>
    <n v="2016"/>
    <n v="1.298662"/>
    <n v="0"/>
    <n v="0"/>
    <m/>
    <m/>
    <m/>
    <s v="DEPOSITADO"/>
    <n v="0"/>
    <n v="59788.72"/>
    <n v="11957.74"/>
    <n v="478.31"/>
    <n v="47352.670000000006"/>
    <n v="-1.0000000002037268E-2"/>
    <n v="5"/>
    <n v="1"/>
  </r>
  <r>
    <x v="15"/>
    <n v="20"/>
    <x v="11"/>
    <n v="31.7388555"/>
    <x v="360"/>
    <x v="95"/>
    <n v="1432539.08"/>
    <n v="358134.77"/>
    <n v="113667.88"/>
    <n v="22733.59"/>
    <n v="909.34"/>
    <n v="90024.950000000012"/>
    <n v="90024.95"/>
    <n v="113667.87999999999"/>
    <x v="0"/>
    <n v="17050.181999999997"/>
    <n v="5683.3940000000002"/>
    <n v="67291.373999999996"/>
    <n v="18004.990000000002"/>
    <n v="956.63"/>
    <n v="15215.98"/>
    <m/>
    <s v="7088-2"/>
    <n v="0"/>
    <s v="2 º DEC/JAN"/>
    <d v="2016-01-20T00:00:00"/>
    <m/>
    <m/>
    <m/>
    <n v="-1.4551915228366852E-11"/>
    <n v="31.7388555"/>
    <n v="0.98258244256465377"/>
    <n v="88456.935262760846"/>
    <n v="0"/>
    <m/>
    <m/>
    <m/>
    <n v="0"/>
    <n v="0"/>
    <n v="0"/>
    <n v="2016"/>
    <n v="1.298662"/>
    <n v="0"/>
    <n v="0"/>
    <m/>
    <m/>
    <m/>
    <s v="DEPOSITADO"/>
    <n v="0"/>
    <n v="113667.88"/>
    <n v="22733.58"/>
    <n v="909.34"/>
    <n v="90024.960000000006"/>
    <n v="-1.0000000009313226E-2"/>
    <n v="4"/>
    <n v="1"/>
  </r>
  <r>
    <x v="15"/>
    <n v="18"/>
    <x v="11"/>
    <n v="33.148744999999998"/>
    <x v="361"/>
    <x v="95"/>
    <n v="3368700.2"/>
    <n v="842175.05"/>
    <n v="279170.46000000002"/>
    <n v="55834.09"/>
    <n v="2233.36"/>
    <n v="221103.01000000004"/>
    <n v="227085.04"/>
    <n v="285152.49"/>
    <x v="0"/>
    <n v="42772.873499999994"/>
    <n v="14257.6245"/>
    <n v="170054.54200000002"/>
    <n v="45417.01"/>
    <n v="2337.5300000000002"/>
    <n v="35781.26"/>
    <m/>
    <s v="7088-2"/>
    <n v="0"/>
    <s v="1 º DEC/JAN"/>
    <d v="2016-01-18T00:00:00"/>
    <m/>
    <m/>
    <m/>
    <n v="5982.0299999999697"/>
    <n v="33.148744999999998"/>
    <n v="0.98258244256465377"/>
    <n v="217251.9356241971"/>
    <n v="0"/>
    <m/>
    <m/>
    <m/>
    <n v="0"/>
    <n v="0"/>
    <n v="0"/>
    <n v="2015"/>
    <n v="0.77836399999999994"/>
    <n v="0"/>
    <n v="0"/>
    <m/>
    <m/>
    <m/>
    <s v="DEPOSITADO"/>
    <n v="-10"/>
    <n v="279170.46000000002"/>
    <n v="55834.09"/>
    <n v="2233.36"/>
    <n v="221103.01000000004"/>
    <n v="5982.0299999999697"/>
    <n v="4"/>
    <n v="1"/>
  </r>
  <r>
    <x v="15"/>
    <m/>
    <x v="11"/>
    <n v="33.148744999999998"/>
    <x v="362"/>
    <x v="95"/>
    <n v="244719.31"/>
    <n v="61179.827499999999"/>
    <n v="20280.349999999999"/>
    <n v="4056.07"/>
    <n v="162.24"/>
    <n v="16062.039999999999"/>
    <n v="0"/>
    <n v="0"/>
    <x v="4"/>
    <n v="0"/>
    <n v="0"/>
    <n v="0"/>
    <n v="0"/>
    <n v="0"/>
    <n v="2599.33"/>
    <m/>
    <m/>
    <n v="0"/>
    <s v="1 º EXT/JAN"/>
    <s v=" * "/>
    <m/>
    <m/>
    <m/>
    <n v="-16062.039999999999"/>
    <n v="33.148744999999998"/>
    <n v="0"/>
    <n v="0"/>
    <n v="0"/>
    <m/>
    <m/>
    <m/>
    <n v="0"/>
    <n v="0"/>
    <n v="0"/>
    <n v="2015"/>
    <n v="0.77836399999999994"/>
    <n v="0"/>
    <n v="0"/>
    <m/>
    <m/>
    <m/>
    <n v="0"/>
    <n v="-2577"/>
    <n v="20280.349999999999"/>
    <n v="4056.07"/>
    <n v="162.24"/>
    <n v="16062.039999999999"/>
    <n v="-16062.039999999999"/>
    <s v=""/>
    <n v="1"/>
  </r>
  <r>
    <x v="16"/>
    <n v="31"/>
    <x v="0"/>
    <n v="33.148744999999998"/>
    <x v="363"/>
    <x v="96"/>
    <n v="0"/>
    <n v="0"/>
    <n v="0"/>
    <n v="0"/>
    <n v="0"/>
    <n v="0"/>
    <n v="10.673497995621762"/>
    <n v="10.673497995621762"/>
    <x v="1"/>
    <n v="0"/>
    <n v="0"/>
    <n v="0"/>
    <n v="2.13"/>
    <n v="-0.02"/>
    <m/>
    <m/>
    <m/>
    <n v="10.673497995621762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10.673497995621762"/>
    <s v=""/>
    <n v="12"/>
  </r>
  <r>
    <x v="17"/>
    <n v="30"/>
    <x v="0"/>
    <n v="33.148744999999998"/>
    <x v="364"/>
    <x v="96"/>
    <n v="394828.68"/>
    <n v="98707.17"/>
    <n v="32720.19"/>
    <n v="6544.03"/>
    <n v="261.76"/>
    <n v="25914.400000000001"/>
    <n v="25914.400000000001"/>
    <n v="32720.19"/>
    <x v="0"/>
    <n v="4908.0284999999994"/>
    <n v="1636.0095000000001"/>
    <n v="19370.362000000001"/>
    <n v="5182.88"/>
    <n v="275.37"/>
    <n v="4170.66"/>
    <m/>
    <s v="7088-2"/>
    <n v="0"/>
    <s v="3 º DEC/DEZ"/>
    <d v="2015-12-30T00:00:00"/>
    <s v="040/GABIN-2015"/>
    <n v="207666.11"/>
    <n v="3163977.28"/>
    <n v="0"/>
    <n v="33.148744999999998"/>
    <n v="0.984128709396066"/>
    <n v="25503.105026773414"/>
    <n v="0"/>
    <m/>
    <m/>
    <m/>
    <n v="0"/>
    <n v="0"/>
    <n v="0"/>
    <n v="2015"/>
    <n v="0.77836399999999994"/>
    <n v="0"/>
    <n v="0"/>
    <m/>
    <m/>
    <m/>
    <s v="DEPOSITADO"/>
    <n v="0"/>
    <n v="32720.19"/>
    <n v="6544.04"/>
    <n v="261.76"/>
    <n v="25914.39"/>
    <n v="1.0000000002037268E-2"/>
    <n v="53"/>
    <n v="12"/>
  </r>
  <r>
    <x v="17"/>
    <n v="18"/>
    <x v="0"/>
    <n v="33.148744999999998"/>
    <x v="365"/>
    <x v="96"/>
    <n v="812273.61"/>
    <n v="203068.4025"/>
    <n v="67314.63"/>
    <n v="13462.91"/>
    <n v="538.51"/>
    <n v="53313.21"/>
    <n v="53313.21"/>
    <n v="67314.63"/>
    <x v="0"/>
    <n v="10097.1945"/>
    <n v="3365.7315000000003"/>
    <n v="39850.284"/>
    <n v="10662.64"/>
    <n v="566.52"/>
    <n v="8580.2199999999993"/>
    <m/>
    <s v="7088-2"/>
    <n v="0"/>
    <s v="2 º DEC/DEZ"/>
    <d v="2015-12-18T00:00:00"/>
    <m/>
    <m/>
    <m/>
    <n v="0"/>
    <n v="33.148744999999998"/>
    <n v="0.984128709396066"/>
    <n v="52467.06055106144"/>
    <n v="0"/>
    <m/>
    <m/>
    <m/>
    <n v="0"/>
    <n v="0"/>
    <n v="0"/>
    <n v="2015"/>
    <n v="0.77836399999999994"/>
    <n v="0"/>
    <n v="0"/>
    <m/>
    <m/>
    <m/>
    <s v="DEPOSITADO"/>
    <n v="0"/>
    <n v="67314.63"/>
    <n v="13462.93"/>
    <n v="538.52"/>
    <n v="53313.180000000008"/>
    <n v="2.9999999991559889E-2"/>
    <n v="51"/>
    <n v="12"/>
  </r>
  <r>
    <x v="17"/>
    <n v="11"/>
    <x v="0"/>
    <n v="33.148744999999998"/>
    <x v="366"/>
    <x v="96"/>
    <n v="1956874.99"/>
    <n v="489218.7475"/>
    <n v="162169.88"/>
    <n v="32434.03"/>
    <n v="1297.4099999999999"/>
    <n v="128438.44"/>
    <n v="128438.44"/>
    <n v="162169.88"/>
    <x v="0"/>
    <n v="24325.482"/>
    <n v="8108.4940000000006"/>
    <n v="96004.463999999993"/>
    <n v="25687.69"/>
    <n v="1364.82"/>
    <n v="20670.900000000001"/>
    <m/>
    <s v="7088-2"/>
    <n v="0"/>
    <s v="1 º DEC/DEZ"/>
    <d v="2015-12-11T00:00:00"/>
    <m/>
    <m/>
    <m/>
    <n v="0"/>
    <n v="33.148744999999998"/>
    <n v="0.984128709396066"/>
    <n v="126399.95619404406"/>
    <n v="0"/>
    <m/>
    <m/>
    <m/>
    <n v="0"/>
    <n v="0"/>
    <n v="0"/>
    <n v="2015"/>
    <n v="0.77836399999999994"/>
    <n v="0"/>
    <n v="0"/>
    <m/>
    <m/>
    <m/>
    <s v="DEPOSITADO"/>
    <n v="-1"/>
    <n v="162169.88"/>
    <n v="32433.98"/>
    <n v="1297.3599999999999"/>
    <n v="128438.54000000001"/>
    <n v="-0.10000000000582077"/>
    <n v="50"/>
    <n v="12"/>
  </r>
  <r>
    <x v="16"/>
    <n v="30"/>
    <x v="1"/>
    <n v="33.148744999999998"/>
    <x v="367"/>
    <x v="97"/>
    <n v="0"/>
    <n v="0"/>
    <n v="0"/>
    <n v="0"/>
    <n v="0"/>
    <n v="0"/>
    <n v="9.6211350986744151"/>
    <n v="9.6211350986744151"/>
    <x v="1"/>
    <n v="0"/>
    <n v="0"/>
    <n v="0"/>
    <n v="1.92"/>
    <n v="-0.02"/>
    <m/>
    <m/>
    <m/>
    <n v="9.6211350986744151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9.6211350986744151"/>
    <s v=""/>
    <n v="11"/>
  </r>
  <r>
    <x v="17"/>
    <n v="30"/>
    <x v="1"/>
    <n v="33.148744999999998"/>
    <x v="367"/>
    <x v="97"/>
    <n v="376437.75"/>
    <n v="94109.4375"/>
    <n v="31196.1"/>
    <n v="6239.26"/>
    <n v="249.60999999999999"/>
    <n v="24707.229999999996"/>
    <n v="24707.23"/>
    <n v="31196.1"/>
    <x v="0"/>
    <n v="4679.415"/>
    <n v="1559.8050000000001"/>
    <n v="18468.009999999998"/>
    <n v="4941.45"/>
    <n v="262.55"/>
    <n v="3976.39"/>
    <m/>
    <s v="7088-2"/>
    <n v="0"/>
    <s v="3 º DEC/NOV"/>
    <d v="2015-11-30T00:00:00"/>
    <s v="592/GABIN-2015"/>
    <n v="210307.8"/>
    <n v="3204225.67"/>
    <n v="3.637978807091713E-12"/>
    <n v="33.148744999999998"/>
    <n v="0.984128709396066"/>
    <n v="24315.094372651758"/>
    <n v="0"/>
    <m/>
    <m/>
    <m/>
    <n v="0"/>
    <n v="0"/>
    <n v="0"/>
    <n v="2015"/>
    <n v="0.77836399999999994"/>
    <n v="0"/>
    <n v="0"/>
    <m/>
    <m/>
    <m/>
    <s v="DEPOSITADO"/>
    <n v="0"/>
    <n v="31196.1"/>
    <n v="6239.22"/>
    <n v="249.57"/>
    <n v="24707.309999999998"/>
    <n v="-7.9999999998108251E-2"/>
    <n v="49"/>
    <n v="11"/>
  </r>
  <r>
    <x v="17"/>
    <n v="20"/>
    <x v="1"/>
    <n v="33.148744999999998"/>
    <x v="368"/>
    <x v="97"/>
    <n v="764301.75"/>
    <n v="191075.4375"/>
    <n v="63339.11"/>
    <n v="12667.82"/>
    <n v="506.71"/>
    <n v="50164.58"/>
    <n v="50164.61"/>
    <n v="63339.14"/>
    <x v="0"/>
    <n v="9500.8709999999992"/>
    <n v="3166.9570000000003"/>
    <n v="37496.781999999999"/>
    <n v="10032.92"/>
    <n v="533.05999999999995"/>
    <n v="8073.49"/>
    <m/>
    <s v="7088-2"/>
    <n v="0"/>
    <s v="2 º DEC/NOV"/>
    <d v="2015-11-20T00:00:00"/>
    <m/>
    <m/>
    <m/>
    <n v="2.9999999998835847E-2"/>
    <n v="33.148744999999998"/>
    <n v="0.984128709396066"/>
    <n v="49368.403372795707"/>
    <n v="0"/>
    <m/>
    <m/>
    <m/>
    <n v="0"/>
    <n v="0"/>
    <n v="0"/>
    <n v="2015"/>
    <n v="0.77836399999999994"/>
    <n v="0"/>
    <n v="0"/>
    <m/>
    <m/>
    <m/>
    <s v="DEPOSITADO"/>
    <n v="0"/>
    <n v="63339.11"/>
    <n v="12667.82"/>
    <n v="506.71"/>
    <n v="50164.58"/>
    <n v="2.9999999998835847E-2"/>
    <n v="47"/>
    <n v="11"/>
  </r>
  <r>
    <x v="17"/>
    <n v="10"/>
    <x v="1"/>
    <n v="33.148744999999998"/>
    <x v="369"/>
    <x v="97"/>
    <n v="2063486.17"/>
    <n v="515871.54249999998"/>
    <n v="171004.94"/>
    <n v="34200.979999999996"/>
    <n v="1368.03"/>
    <n v="135435.93000000002"/>
    <n v="135435.93"/>
    <n v="171004.94"/>
    <x v="0"/>
    <n v="25650.740999999998"/>
    <n v="8550.2470000000012"/>
    <n v="101234.942"/>
    <n v="27087.19"/>
    <n v="1439.18"/>
    <n v="21797.06"/>
    <m/>
    <s v="7088-2"/>
    <n v="0"/>
    <s v="1 º DEC/NOV"/>
    <d v="2015-11-10T00:00:00"/>
    <m/>
    <m/>
    <m/>
    <n v="-2.9103830456733704E-11"/>
    <n v="33.148744999999998"/>
    <n v="0.984128709396066"/>
    <n v="133286.38699675596"/>
    <n v="0"/>
    <m/>
    <m/>
    <m/>
    <n v="0"/>
    <n v="0"/>
    <n v="0"/>
    <n v="2015"/>
    <n v="0.77836399999999994"/>
    <n v="0"/>
    <n v="0"/>
    <m/>
    <m/>
    <m/>
    <s v="DEPOSITADO"/>
    <n v="0"/>
    <n v="171004.94"/>
    <n v="34200.99"/>
    <n v="1368.04"/>
    <n v="135435.91"/>
    <n v="1.9999999989522621E-2"/>
    <n v="46"/>
    <n v="11"/>
  </r>
  <r>
    <x v="16"/>
    <n v="31"/>
    <x v="2"/>
    <n v="33.148744999999998"/>
    <x v="370"/>
    <x v="98"/>
    <n v="0"/>
    <n v="0"/>
    <n v="0"/>
    <n v="0"/>
    <n v="0"/>
    <n v="0"/>
    <n v="8.5250322727199457"/>
    <n v="8.5250322727199457"/>
    <x v="1"/>
    <n v="0"/>
    <n v="0"/>
    <n v="0"/>
    <n v="1.71"/>
    <n v="-0.02"/>
    <m/>
    <m/>
    <m/>
    <n v="8.5250322727199457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8.5250322727199457"/>
    <s v=""/>
    <n v="10"/>
  </r>
  <r>
    <x v="17"/>
    <n v="30"/>
    <x v="2"/>
    <n v="33.148744999999998"/>
    <x v="371"/>
    <x v="98"/>
    <n v="425169.89"/>
    <n v="106292.4725"/>
    <n v="35234.620000000003"/>
    <n v="7046.92"/>
    <n v="281.88"/>
    <n v="27905.820000000003"/>
    <n v="27905.79"/>
    <n v="35234.590000000004"/>
    <x v="0"/>
    <n v="5285.1885000000002"/>
    <n v="1761.7295000000004"/>
    <n v="20858.871999999999"/>
    <n v="5581.16"/>
    <n v="296.52999999999997"/>
    <n v="4494.1400000000003"/>
    <m/>
    <s v="7088-2"/>
    <n v="0"/>
    <s v="3 º DEC/OUT"/>
    <d v="2015-10-30T00:00:00"/>
    <s v="560/GABIN-2015"/>
    <n v="230831.3"/>
    <n v="3516919.42"/>
    <n v="-3.0000000002473826E-2"/>
    <n v="33.148744999999998"/>
    <n v="0.984128709396066"/>
    <n v="27462.918621238929"/>
    <n v="0"/>
    <m/>
    <m/>
    <m/>
    <n v="0"/>
    <n v="0"/>
    <n v="0"/>
    <n v="2015"/>
    <n v="0.77836399999999994"/>
    <n v="0"/>
    <n v="0"/>
    <m/>
    <m/>
    <m/>
    <s v="DEPOSITADO"/>
    <n v="0"/>
    <n v="35234.620000000003"/>
    <n v="7046.92"/>
    <n v="281.88"/>
    <n v="27905.820000000003"/>
    <n v="-3.0000000002473826E-2"/>
    <n v="44"/>
    <n v="10"/>
  </r>
  <r>
    <x v="17"/>
    <n v="20"/>
    <x v="2"/>
    <n v="33.148744999999998"/>
    <x v="372"/>
    <x v="98"/>
    <n v="770299.08000000007"/>
    <n v="192574.77000000002"/>
    <n v="63836.12"/>
    <n v="12767.22"/>
    <n v="510.69"/>
    <n v="50558.21"/>
    <n v="53812.38"/>
    <n v="67090.289999999994"/>
    <x v="0"/>
    <n v="10063.543499999998"/>
    <n v="3354.5144999999998"/>
    <n v="40394.322"/>
    <n v="10762.48"/>
    <n v="530.74"/>
    <n v="8142.24"/>
    <m/>
    <s v="7088-2"/>
    <n v="0"/>
    <s v="2 º DEC/OUT"/>
    <d v="2015-10-20T00:00:00"/>
    <m/>
    <m/>
    <m/>
    <n v="3254.1699999999983"/>
    <n v="33.148744999999998"/>
    <n v="0.984128709396066"/>
    <n v="49755.785956675274"/>
    <n v="0"/>
    <m/>
    <m/>
    <m/>
    <n v="0"/>
    <n v="0"/>
    <n v="0"/>
    <n v="2015"/>
    <n v="0.77836399999999994"/>
    <n v="0"/>
    <n v="0"/>
    <m/>
    <m/>
    <m/>
    <s v="DEPOSITADO"/>
    <n v="0"/>
    <n v="63836.12"/>
    <n v="12767.22"/>
    <n v="510.69"/>
    <n v="50558.21"/>
    <n v="3254.1699999999983"/>
    <n v="43"/>
    <n v="10"/>
  </r>
  <r>
    <x v="17"/>
    <n v="20"/>
    <x v="2"/>
    <n v="33.148744999999998"/>
    <x v="373"/>
    <x v="98"/>
    <n v="49580.630000000005"/>
    <n v="12395.157500000001"/>
    <n v="4108.84"/>
    <n v="821.77"/>
    <n v="32.869999999999997"/>
    <n v="3254.2000000000003"/>
    <n v="0"/>
    <n v="0"/>
    <x v="4"/>
    <n v="0"/>
    <n v="0"/>
    <n v="0"/>
    <n v="0"/>
    <n v="0"/>
    <n v="524.08000000000004"/>
    <m/>
    <m/>
    <n v="0"/>
    <s v="2 º EXT/OUT"/>
    <d v="2015-10-20T00:00:00"/>
    <m/>
    <m/>
    <m/>
    <n v="-3254.2000000000003"/>
    <n v="33.148744999999998"/>
    <n v="0"/>
    <n v="0"/>
    <n v="0"/>
    <m/>
    <m/>
    <m/>
    <n v="0"/>
    <n v="0"/>
    <n v="0"/>
    <n v="2015"/>
    <n v="0.77836399999999994"/>
    <n v="0"/>
    <n v="0"/>
    <m/>
    <m/>
    <m/>
    <n v="0"/>
    <n v="-1"/>
    <n v="4108.84"/>
    <n v="821.77"/>
    <n v="32.869999999999997"/>
    <n v="3254.2000000000003"/>
    <n v="-3254.2000000000003"/>
    <n v="43"/>
    <n v="10"/>
  </r>
  <r>
    <x v="17"/>
    <n v="9"/>
    <x v="2"/>
    <n v="33.148744999999998"/>
    <x v="374"/>
    <x v="98"/>
    <n v="2081666.6099999999"/>
    <n v="520416.65249999997"/>
    <n v="172511.59"/>
    <n v="34502.32"/>
    <n v="1380.09"/>
    <n v="136629.18"/>
    <n v="149118.82999999999"/>
    <n v="185001.24"/>
    <x v="0"/>
    <n v="27750.185999999998"/>
    <n v="9250.0619999999999"/>
    <n v="112118.58199999998"/>
    <n v="29823.77"/>
    <n v="1426.88"/>
    <n v="22003.7"/>
    <m/>
    <s v="7088-2"/>
    <n v="0"/>
    <s v="1 º DEC/OUT"/>
    <d v="2015-10-09T00:00:00"/>
    <m/>
    <m/>
    <m/>
    <n v="12489.649999999994"/>
    <n v="33.148744999999998"/>
    <n v="0.984128709396066"/>
    <n v="134460.69857924277"/>
    <n v="0"/>
    <m/>
    <m/>
    <m/>
    <n v="0"/>
    <n v="0"/>
    <n v="0"/>
    <n v="2015"/>
    <n v="0.77836399999999994"/>
    <n v="0"/>
    <n v="0"/>
    <m/>
    <m/>
    <m/>
    <s v="DEPOSITADO"/>
    <n v="0"/>
    <n v="172511.59"/>
    <n v="34502.32"/>
    <n v="1380.09"/>
    <n v="136629.18"/>
    <n v="12489.649999999994"/>
    <n v="41"/>
    <n v="10"/>
  </r>
  <r>
    <x v="17"/>
    <n v="9"/>
    <x v="2"/>
    <n v="33.148744999999998"/>
    <x v="375"/>
    <x v="98"/>
    <n v="142652.41"/>
    <n v="35663.102500000001"/>
    <n v="11821.87"/>
    <n v="2364.37"/>
    <n v="94.58"/>
    <n v="9362.92"/>
    <n v="0"/>
    <n v="0"/>
    <x v="4"/>
    <n v="0"/>
    <n v="0"/>
    <n v="0"/>
    <n v="0"/>
    <n v="0"/>
    <n v="2010.49"/>
    <m/>
    <m/>
    <n v="0"/>
    <s v="1 º EXT/OUT"/>
    <d v="2015-10-09T00:00:00"/>
    <m/>
    <m/>
    <m/>
    <n v="-9362.92"/>
    <n v="33.148744999999998"/>
    <n v="0"/>
    <n v="0"/>
    <n v="0"/>
    <m/>
    <m/>
    <m/>
    <n v="0"/>
    <n v="0"/>
    <n v="0"/>
    <n v="2015"/>
    <n v="0.77836399999999994"/>
    <n v="0"/>
    <n v="0"/>
    <m/>
    <m/>
    <m/>
    <n v="0"/>
    <n v="-1"/>
    <n v="11821.87"/>
    <n v="2364.37"/>
    <n v="94.58"/>
    <n v="9362.92"/>
    <n v="-9362.92"/>
    <n v="41"/>
    <n v="10"/>
  </r>
  <r>
    <x v="16"/>
    <n v="30"/>
    <x v="3"/>
    <n v="33.148744999999998"/>
    <x v="376"/>
    <x v="99"/>
    <n v="0"/>
    <n v="0"/>
    <n v="0"/>
    <n v="0"/>
    <n v="0"/>
    <n v="0"/>
    <n v="7.6423648806982492"/>
    <n v="7.6423648806982492"/>
    <x v="1"/>
    <n v="0"/>
    <n v="0"/>
    <n v="0"/>
    <n v="1.53"/>
    <n v="-0.02"/>
    <m/>
    <m/>
    <m/>
    <n v="7.6423648806982492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7.6423648806982492"/>
    <s v=""/>
    <n v="9"/>
  </r>
  <r>
    <x v="17"/>
    <n v="30"/>
    <x v="3"/>
    <n v="33.148744999999998"/>
    <x v="376"/>
    <x v="99"/>
    <n v="268051.38"/>
    <n v="67012.845000000001"/>
    <n v="22213.919999999998"/>
    <n v="4442.78"/>
    <n v="177.69"/>
    <n v="17593.45"/>
    <n v="23457.9"/>
    <n v="28078.37"/>
    <x v="0"/>
    <n v="4211.7554999999993"/>
    <n v="1403.9185"/>
    <n v="17842.226000000002"/>
    <n v="4691.58"/>
    <n v="175.22"/>
    <n v="3777.82"/>
    <m/>
    <s v="7088-2"/>
    <n v="0"/>
    <s v="3 º DEC/SET"/>
    <d v="2015-09-30T00:00:00"/>
    <s v="509/GABIN-2015"/>
    <n v="199006.5"/>
    <n v="3032040.36"/>
    <n v="5864.4500000000007"/>
    <n v="33.148744999999998"/>
    <n v="0.984128709396066"/>
    <n v="17314.21924232422"/>
    <n v="0"/>
    <m/>
    <m/>
    <m/>
    <n v="0"/>
    <n v="0"/>
    <n v="0"/>
    <n v="2015"/>
    <n v="0.77836399999999994"/>
    <n v="0"/>
    <n v="0"/>
    <m/>
    <m/>
    <m/>
    <s v="DEPOSITADO"/>
    <n v="0"/>
    <n v="22213.919999999998"/>
    <n v="4442.78"/>
    <n v="177.71"/>
    <n v="17593.43"/>
    <n v="5864.4700000000012"/>
    <n v="40"/>
    <n v="9"/>
  </r>
  <r>
    <x v="17"/>
    <n v="18"/>
    <x v="3"/>
    <n v="33.148744999999998"/>
    <x v="377"/>
    <x v="99"/>
    <n v="606725.87"/>
    <n v="151681.4675"/>
    <n v="50280.5"/>
    <n v="10056.1"/>
    <n v="402.22"/>
    <n v="39822.18"/>
    <n v="53096.25"/>
    <n v="63554.57"/>
    <x v="0"/>
    <n v="9533.1854999999996"/>
    <n v="3177.7285000000002"/>
    <n v="40385.336000000003"/>
    <n v="10619.25"/>
    <n v="396.61"/>
    <n v="8550.98"/>
    <m/>
    <s v="7088-2"/>
    <n v="0"/>
    <s v="2 º DEC/SET"/>
    <d v="2015-09-18T00:00:00"/>
    <m/>
    <m/>
    <m/>
    <n v="13274.07"/>
    <n v="33.148744999999998"/>
    <n v="0.984128709396066"/>
    <n v="39190.150608737829"/>
    <n v="0"/>
    <m/>
    <m/>
    <m/>
    <n v="0"/>
    <n v="0"/>
    <n v="0"/>
    <n v="2015"/>
    <n v="0.77836399999999994"/>
    <n v="0"/>
    <n v="0"/>
    <m/>
    <m/>
    <m/>
    <s v="DEPOSITADO"/>
    <n v="0"/>
    <n v="50280.5"/>
    <n v="10056.1"/>
    <n v="402.24"/>
    <n v="39822.160000000003"/>
    <n v="13274.089999999997"/>
    <n v="38"/>
    <n v="9"/>
  </r>
  <r>
    <x v="17"/>
    <m/>
    <x v="3"/>
    <n v="33.148744999999998"/>
    <x v="378"/>
    <x v="99"/>
    <n v="1399253.02"/>
    <n v="349813.255"/>
    <n v="115958.7"/>
    <n v="23191.74"/>
    <n v="927.65"/>
    <n v="91839.31"/>
    <n v="0"/>
    <n v="0"/>
    <x v="0"/>
    <n v="0"/>
    <n v="0"/>
    <n v="0"/>
    <n v="0"/>
    <n v="0"/>
    <n v="19720.580000000002"/>
    <m/>
    <m/>
    <n v="0"/>
    <s v="1 º DEC/SET"/>
    <s v=" * "/>
    <m/>
    <m/>
    <m/>
    <n v="-91839.31"/>
    <n v="33.148744999999998"/>
    <n v="0.984128709396066"/>
    <n v="90381.701622125212"/>
    <n v="0"/>
    <m/>
    <m/>
    <m/>
    <n v="0"/>
    <n v="0"/>
    <n v="0"/>
    <n v="2015"/>
    <n v="0.77836399999999994"/>
    <n v="0"/>
    <n v="0"/>
    <m/>
    <m/>
    <m/>
    <s v="NÃO HOUVE DEPOSITO"/>
    <n v="-2696"/>
    <n v="115958.7"/>
    <n v="23191.74"/>
    <n v="927.67"/>
    <n v="91839.29"/>
    <n v="-91839.29"/>
    <s v=""/>
    <n v="9"/>
  </r>
  <r>
    <x v="16"/>
    <n v="31"/>
    <x v="4"/>
    <n v="33.148744999999998"/>
    <x v="379"/>
    <x v="100"/>
    <n v="0"/>
    <n v="0"/>
    <n v="0"/>
    <n v="0"/>
    <n v="0"/>
    <n v="0"/>
    <n v="7.0642181029423545"/>
    <n v="7.0642181029423545"/>
    <x v="1"/>
    <n v="0"/>
    <n v="0"/>
    <n v="0"/>
    <n v="1.41"/>
    <n v="-0.01"/>
    <m/>
    <m/>
    <m/>
    <n v="7.0642181029423545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7.0642181029423545"/>
    <s v=""/>
    <n v="8"/>
  </r>
  <r>
    <x v="17"/>
    <n v="31"/>
    <x v="4"/>
    <n v="33.148744999999998"/>
    <x v="380"/>
    <x v="100"/>
    <n v="376722.2"/>
    <n v="94180.55"/>
    <n v="31219.67"/>
    <n v="6243.93"/>
    <n v="249.73999999999998"/>
    <n v="24725.999999999996"/>
    <n v="32968.019999999997"/>
    <n v="39461.689999999995"/>
    <x v="0"/>
    <n v="5919.2534999999989"/>
    <n v="1973.0844999999999"/>
    <n v="25075.681999999997"/>
    <n v="6593.6"/>
    <n v="246.26"/>
    <n v="5309.39"/>
    <m/>
    <s v="7088-2"/>
    <n v="0"/>
    <s v="3 º DEC/AGO"/>
    <d v="2015-08-31T00:00:00"/>
    <s v="462/GABIN-2014"/>
    <n v="199573.44"/>
    <n v="3040678.19"/>
    <n v="8242.02"/>
    <n v="33.148744999999998"/>
    <n v="0.984128709396066"/>
    <n v="24333.566468527126"/>
    <n v="0"/>
    <m/>
    <m/>
    <m/>
    <n v="0"/>
    <n v="0"/>
    <n v="0"/>
    <n v="2015"/>
    <n v="0.77836399999999994"/>
    <n v="0"/>
    <n v="0"/>
    <m/>
    <m/>
    <m/>
    <s v="DEPOSITADO"/>
    <n v="-3"/>
    <n v="31219.67"/>
    <n v="6243.93"/>
    <n v="249.76"/>
    <n v="24725.98"/>
    <n v="8242.0399999999972"/>
    <n v="36"/>
    <n v="8"/>
  </r>
  <r>
    <x v="17"/>
    <n v="20"/>
    <x v="4"/>
    <n v="33.148744999999998"/>
    <x v="381"/>
    <x v="100"/>
    <n v="509251.08"/>
    <n v="127312.77"/>
    <n v="42202.59"/>
    <n v="8440.52"/>
    <n v="337.62"/>
    <n v="33424.44999999999"/>
    <n v="44565.88"/>
    <n v="53344.020000000004"/>
    <x v="0"/>
    <n v="8001.6030000000001"/>
    <n v="2667.2010000000005"/>
    <n v="33897.075999999994"/>
    <n v="8913.18"/>
    <n v="332.89"/>
    <n v="7177.2"/>
    <m/>
    <s v="7088-2"/>
    <n v="0"/>
    <s v="2 º DEC/AGO"/>
    <d v="2015-08-20T00:00:00"/>
    <m/>
    <m/>
    <m/>
    <n v="11141.430000000008"/>
    <n v="33.148744999999998"/>
    <n v="0.984128709396066"/>
    <n v="32893.960840773325"/>
    <n v="0"/>
    <m/>
    <m/>
    <m/>
    <n v="0"/>
    <n v="0"/>
    <n v="0"/>
    <n v="2015"/>
    <n v="0.77836399999999994"/>
    <n v="0"/>
    <n v="0"/>
    <m/>
    <m/>
    <m/>
    <s v="DEPOSITADO"/>
    <n v="0"/>
    <n v="42202.59"/>
    <n v="8440.52"/>
    <n v="337.62"/>
    <n v="33424.44999999999"/>
    <n v="11141.430000000008"/>
    <n v="34"/>
    <n v="8"/>
  </r>
  <r>
    <x v="17"/>
    <n v="10"/>
    <x v="4"/>
    <n v="33.148744999999998"/>
    <x v="382"/>
    <x v="100"/>
    <n v="1394535.36"/>
    <n v="348633.84"/>
    <n v="115567.74"/>
    <n v="23113.55"/>
    <n v="924.54"/>
    <n v="91529.650000000009"/>
    <n v="122039.62"/>
    <n v="146077.71"/>
    <x v="0"/>
    <n v="21911.656499999997"/>
    <n v="7303.8855000000003"/>
    <n v="92824.077999999994"/>
    <n v="24407.919999999998"/>
    <n v="911.6"/>
    <n v="19654.09"/>
    <m/>
    <s v="7088-2"/>
    <n v="0"/>
    <s v="1 º DEC/AGO"/>
    <d v="2015-08-10T00:00:00"/>
    <m/>
    <m/>
    <m/>
    <n v="30509.969999999987"/>
    <n v="33.148744999999998"/>
    <n v="0.984128709396066"/>
    <n v="90076.956325973646"/>
    <n v="0"/>
    <m/>
    <m/>
    <m/>
    <n v="0"/>
    <n v="0"/>
    <n v="0"/>
    <n v="2015"/>
    <n v="0.77836399999999994"/>
    <n v="0"/>
    <n v="0"/>
    <m/>
    <m/>
    <m/>
    <s v="DEPOSITADO"/>
    <n v="0"/>
    <n v="115567.74"/>
    <n v="23113.55"/>
    <n v="924.54"/>
    <n v="91529.650000000009"/>
    <n v="30509.969999999987"/>
    <n v="33"/>
    <n v="8"/>
  </r>
  <r>
    <x v="16"/>
    <n v="31"/>
    <x v="5"/>
    <n v="33.148744999999998"/>
    <x v="383"/>
    <x v="101"/>
    <n v="0"/>
    <n v="0"/>
    <n v="0"/>
    <n v="0"/>
    <n v="0"/>
    <n v="0"/>
    <n v="6.8291938764142524"/>
    <n v="6.8291938764142524"/>
    <x v="1"/>
    <n v="0"/>
    <n v="0"/>
    <n v="0"/>
    <n v="1.37"/>
    <n v="-0.01"/>
    <m/>
    <m/>
    <m/>
    <n v="6.8291938764142524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6.8291938764142524"/>
    <s v=""/>
    <n v="7"/>
  </r>
  <r>
    <x v="17"/>
    <n v="30"/>
    <x v="5"/>
    <n v="33.148744999999998"/>
    <x v="384"/>
    <x v="101"/>
    <n v="306508.90999999997"/>
    <n v="76627.227499999994"/>
    <n v="25400.959999999999"/>
    <n v="5080.1899999999996"/>
    <n v="203.21"/>
    <n v="20117.560000000001"/>
    <n v="26823.47"/>
    <n v="32106.87"/>
    <x v="0"/>
    <n v="4816.0304999999998"/>
    <n v="1605.3434999999999"/>
    <n v="20402.096000000001"/>
    <n v="5364.69"/>
    <n v="200.36"/>
    <n v="4139.83"/>
    <m/>
    <s v="7088-2"/>
    <n v="0"/>
    <s v="3 º DEC/JUL"/>
    <d v="2015-07-30T00:00:00"/>
    <s v="408/GABIN-2015"/>
    <n v="187560.8"/>
    <n v="2857654.97"/>
    <n v="6705.91"/>
    <n v="33.148744999999998"/>
    <n v="0.984128709396066"/>
    <n v="19798.268358997924"/>
    <n v="0"/>
    <m/>
    <m/>
    <m/>
    <n v="0"/>
    <n v="0"/>
    <n v="0"/>
    <n v="2015"/>
    <n v="0.77836399999999994"/>
    <n v="0"/>
    <n v="0"/>
    <m/>
    <m/>
    <m/>
    <s v="DEPOSITADO"/>
    <n v="0"/>
    <n v="25400.959999999999"/>
    <n v="5080.1899999999996"/>
    <n v="203.21"/>
    <n v="20117.560000000001"/>
    <n v="6705.91"/>
    <n v="31"/>
    <n v="7"/>
  </r>
  <r>
    <x v="17"/>
    <n v="20"/>
    <x v="5"/>
    <n v="33.148744999999998"/>
    <x v="385"/>
    <x v="101"/>
    <n v="576433.22"/>
    <n v="144108.30499999999"/>
    <n v="47770.09"/>
    <n v="9554.02"/>
    <n v="382.16"/>
    <n v="37833.909999999989"/>
    <n v="50445.24"/>
    <n v="60381.42"/>
    <x v="0"/>
    <n v="9057.2129999999997"/>
    <n v="3019.0709999999999"/>
    <n v="38368.956000000006"/>
    <n v="10089.049999999999"/>
    <n v="376.81"/>
    <n v="8124.05"/>
    <m/>
    <s v="7088-2"/>
    <n v="0"/>
    <s v="2 º DEC/JUL"/>
    <d v="2015-07-20T00:00:00"/>
    <m/>
    <m/>
    <m/>
    <n v="12611.330000000009"/>
    <n v="33.148744999999998"/>
    <n v="0.984128709396066"/>
    <n v="37233.437019706907"/>
    <n v="0"/>
    <m/>
    <m/>
    <m/>
    <n v="0"/>
    <n v="0"/>
    <n v="0"/>
    <n v="2015"/>
    <n v="0.77836399999999994"/>
    <n v="0"/>
    <n v="0"/>
    <m/>
    <m/>
    <m/>
    <s v="DEPOSITADO"/>
    <n v="0"/>
    <n v="47770.09"/>
    <n v="9554.02"/>
    <n v="382.16"/>
    <n v="37833.909999999989"/>
    <n v="12611.330000000009"/>
    <n v="30"/>
    <n v="7"/>
  </r>
  <r>
    <x v="17"/>
    <n v="10"/>
    <x v="5"/>
    <n v="33.148744999999998"/>
    <x v="386"/>
    <x v="101"/>
    <n v="1260299.0900000001"/>
    <n v="315074.77250000002"/>
    <n v="104443.33"/>
    <n v="20888.669999999998"/>
    <n v="835.55"/>
    <n v="82719.11"/>
    <n v="110292.14"/>
    <n v="132016.35999999999"/>
    <x v="0"/>
    <n v="19802.453999999998"/>
    <n v="6600.8179999999993"/>
    <n v="83888.868000000002"/>
    <n v="22058.43"/>
    <n v="823.85"/>
    <n v="17762.21"/>
    <m/>
    <s v="7088-2"/>
    <n v="0"/>
    <s v="1 º DEC/JUL"/>
    <d v="2015-07-10T00:00:00"/>
    <m/>
    <m/>
    <m/>
    <n v="27573.03"/>
    <n v="33.148744999999998"/>
    <n v="0.984128709396066"/>
    <n v="81406.250966691223"/>
    <n v="0"/>
    <m/>
    <m/>
    <m/>
    <n v="0"/>
    <n v="0"/>
    <n v="0"/>
    <n v="2015"/>
    <n v="0.77836399999999994"/>
    <n v="0"/>
    <n v="0"/>
    <m/>
    <m/>
    <m/>
    <s v="DEPOSITADO"/>
    <n v="0"/>
    <n v="104443.33"/>
    <n v="20888.669999999998"/>
    <n v="835.55"/>
    <n v="82719.11"/>
    <n v="27573.03"/>
    <n v="28"/>
    <n v="7"/>
  </r>
  <r>
    <x v="16"/>
    <n v="30"/>
    <x v="6"/>
    <n v="33.148744999999998"/>
    <x v="387"/>
    <x v="102"/>
    <n v="0"/>
    <n v="0"/>
    <n v="0"/>
    <n v="0"/>
    <n v="0"/>
    <n v="0"/>
    <n v="6.17093408508671"/>
    <n v="6.17093408508671"/>
    <x v="1"/>
    <n v="0"/>
    <n v="0"/>
    <n v="0"/>
    <n v="1.23"/>
    <n v="-0.01"/>
    <m/>
    <m/>
    <m/>
    <n v="6.17093408508671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6.17093408508671"/>
    <s v=""/>
    <n v="6"/>
  </r>
  <r>
    <x v="17"/>
    <n v="30"/>
    <x v="6"/>
    <n v="33.148744999999998"/>
    <x v="387"/>
    <x v="102"/>
    <n v="307601.51"/>
    <n v="76900.377500000002"/>
    <n v="25491.51"/>
    <n v="5098.3"/>
    <n v="203.93"/>
    <n v="20189.28"/>
    <n v="26919"/>
    <n v="32221.23"/>
    <x v="0"/>
    <n v="4833.1844999999994"/>
    <n v="1611.0615"/>
    <n v="20474.754000000001"/>
    <n v="5383.8"/>
    <n v="201.08"/>
    <n v="4335.2299999999996"/>
    <m/>
    <s v="7088-2"/>
    <n v="0"/>
    <s v="3 º DEC/JUN"/>
    <d v="2015-06-30T00:00:00"/>
    <s v="367/GABIN-2015"/>
    <n v="203604.31"/>
    <n v="3102092.04"/>
    <n v="6729.7200000000012"/>
    <n v="33.148744999999998"/>
    <n v="0.984128709396066"/>
    <n v="19868.850070035805"/>
    <n v="0"/>
    <m/>
    <m/>
    <m/>
    <n v="0"/>
    <n v="0"/>
    <n v="0"/>
    <n v="2015"/>
    <n v="0.77836399999999994"/>
    <n v="0"/>
    <n v="0"/>
    <m/>
    <m/>
    <m/>
    <s v="DEPOSITADO"/>
    <n v="0"/>
    <n v="25491.51"/>
    <n v="5098.3"/>
    <n v="203.93"/>
    <n v="20189.28"/>
    <n v="6729.7200000000012"/>
    <n v="27"/>
    <n v="6"/>
  </r>
  <r>
    <x v="17"/>
    <n v="19"/>
    <x v="6"/>
    <n v="33.148744999999998"/>
    <x v="388"/>
    <x v="102"/>
    <n v="565311.04"/>
    <n v="141327.76"/>
    <n v="46848.38"/>
    <n v="9369.68"/>
    <n v="374.79"/>
    <n v="37103.909999999996"/>
    <n v="49471.86"/>
    <n v="59216.33"/>
    <x v="0"/>
    <n v="8882.4495000000006"/>
    <n v="2960.8165000000004"/>
    <n v="37628.593999999997"/>
    <n v="9894.3700000000008"/>
    <n v="369.54"/>
    <n v="7967.29"/>
    <m/>
    <s v="7088-2"/>
    <n v="0"/>
    <s v="2 º DEC/JUN"/>
    <d v="2015-06-19T00:00:00"/>
    <m/>
    <m/>
    <m/>
    <n v="12367.950000000004"/>
    <n v="33.148744999999998"/>
    <n v="0.984128709396066"/>
    <n v="36515.023061847787"/>
    <n v="0"/>
    <m/>
    <m/>
    <m/>
    <n v="0"/>
    <n v="0"/>
    <n v="0"/>
    <n v="2015"/>
    <n v="0.77836399999999994"/>
    <n v="0"/>
    <n v="0"/>
    <m/>
    <m/>
    <m/>
    <s v="DEPOSITADO"/>
    <n v="0"/>
    <n v="46848.38"/>
    <n v="9369.68"/>
    <n v="374.79"/>
    <n v="37103.909999999996"/>
    <n v="12367.950000000004"/>
    <n v="25"/>
    <n v="6"/>
  </r>
  <r>
    <x v="17"/>
    <n v="10"/>
    <x v="6"/>
    <n v="33.148744999999998"/>
    <x v="389"/>
    <x v="102"/>
    <n v="1938208.64"/>
    <n v="484552.16"/>
    <n v="160622.96"/>
    <n v="32124.55"/>
    <n v="1284.95"/>
    <n v="127213.45999999999"/>
    <n v="127213.46"/>
    <n v="160622.96"/>
    <x v="0"/>
    <n v="24093.444"/>
    <n v="8031.1480000000001"/>
    <n v="95088.868000000002"/>
    <n v="25442.69"/>
    <n v="1351.8"/>
    <n v="20487.32"/>
    <m/>
    <s v="7088-2"/>
    <n v="0"/>
    <s v="1 º DEC/JUN"/>
    <d v="2015-06-10T00:00:00"/>
    <m/>
    <m/>
    <m/>
    <n v="1.4551915228366852E-11"/>
    <n v="33.148744999999998"/>
    <n v="0.984128709396066"/>
    <n v="125194.41820760806"/>
    <n v="0"/>
    <m/>
    <m/>
    <m/>
    <n v="0"/>
    <n v="0"/>
    <n v="0"/>
    <n v="2015"/>
    <n v="0.77836399999999994"/>
    <n v="0"/>
    <n v="0"/>
    <m/>
    <m/>
    <m/>
    <s v="DEPOSITADO"/>
    <n v="0"/>
    <n v="160622.96"/>
    <n v="32124.59"/>
    <n v="1284.98"/>
    <n v="127213.39"/>
    <n v="7.0000000006984919E-2"/>
    <n v="24"/>
    <n v="6"/>
  </r>
  <r>
    <x v="16"/>
    <n v="31"/>
    <x v="7"/>
    <n v="33.148744999999998"/>
    <x v="390"/>
    <x v="103"/>
    <n v="0"/>
    <n v="0"/>
    <n v="0"/>
    <n v="0"/>
    <n v="0"/>
    <n v="0"/>
    <n v="5.3387578976949124"/>
    <n v="5.3387578976949124"/>
    <x v="1"/>
    <n v="0"/>
    <n v="0"/>
    <n v="0"/>
    <n v="1.07"/>
    <n v="-0.01"/>
    <m/>
    <m/>
    <m/>
    <n v="5.3387578976949124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5.3387578976949124"/>
    <s v=""/>
    <n v="5"/>
  </r>
  <r>
    <x v="17"/>
    <n v="29"/>
    <x v="7"/>
    <n v="33.148744999999998"/>
    <x v="391"/>
    <x v="103"/>
    <n v="550905.21"/>
    <n v="137726.30249999999"/>
    <n v="45654.54"/>
    <n v="9130.91"/>
    <n v="365.24"/>
    <n v="36158.390000000007"/>
    <n v="46492.71"/>
    <n v="55988.86"/>
    <x v="0"/>
    <n v="8398.3289999999997"/>
    <n v="2799.4430000000002"/>
    <n v="35294.938000000002"/>
    <n v="9298.5400000000009"/>
    <n v="363.56"/>
    <n v="5823.2"/>
    <m/>
    <s v="7088-2"/>
    <n v="0"/>
    <s v="3 º DEC/MAI"/>
    <d v="2015-05-29T00:00:00"/>
    <s v="313/GABIN-2015"/>
    <n v="213757.57"/>
    <n v="3256786"/>
    <n v="10334.319999999992"/>
    <n v="33.148744999999998"/>
    <n v="0.984128709396066"/>
    <n v="35584.509684539626"/>
    <n v="0"/>
    <m/>
    <m/>
    <m/>
    <n v="0"/>
    <n v="0"/>
    <n v="0"/>
    <n v="2015"/>
    <n v="0.77836399999999994"/>
    <n v="0"/>
    <n v="0"/>
    <m/>
    <m/>
    <m/>
    <s v="DEPOSITADO"/>
    <n v="0"/>
    <n v="45654.54"/>
    <n v="9130.91"/>
    <n v="365.24"/>
    <n v="36158.390000000007"/>
    <n v="10334.319999999992"/>
    <n v="22"/>
    <n v="5"/>
  </r>
  <r>
    <x v="17"/>
    <n v="29"/>
    <x v="7"/>
    <n v="33.148744999999998"/>
    <x v="392"/>
    <x v="103"/>
    <n v="157450.71"/>
    <n v="39362.677499999998"/>
    <n v="13048.23"/>
    <n v="2609.65"/>
    <n v="104.39"/>
    <n v="10334.19"/>
    <n v="0"/>
    <n v="0"/>
    <x v="4"/>
    <n v="0"/>
    <n v="0"/>
    <n v="0"/>
    <n v="0"/>
    <n v="0"/>
    <n v="1664.29"/>
    <m/>
    <m/>
    <n v="0"/>
    <s v="2  º EXT/MAI"/>
    <d v="2015-05-29T00:00:00"/>
    <m/>
    <m/>
    <m/>
    <n v="-10334.19"/>
    <n v="33.148744999999998"/>
    <n v="0"/>
    <n v="0"/>
    <n v="0"/>
    <m/>
    <m/>
    <m/>
    <n v="0"/>
    <n v="0"/>
    <n v="0"/>
    <n v="2015"/>
    <n v="0.77836399999999994"/>
    <n v="0"/>
    <n v="0"/>
    <m/>
    <m/>
    <m/>
    <n v="0"/>
    <n v="-1"/>
    <n v="13048.23"/>
    <n v="2609.65"/>
    <n v="104.39"/>
    <n v="10334.19"/>
    <n v="-10334.19"/>
    <n v="22"/>
    <n v="5"/>
  </r>
  <r>
    <x v="17"/>
    <n v="20"/>
    <x v="7"/>
    <n v="33.148744999999998"/>
    <x v="393"/>
    <x v="103"/>
    <n v="464034.39"/>
    <n v="116008.5975"/>
    <n v="38455.39"/>
    <n v="7691.07"/>
    <n v="307.63"/>
    <n v="30456.69"/>
    <n v="30456.69"/>
    <n v="38455.39"/>
    <x v="0"/>
    <n v="5768.3085000000001"/>
    <n v="1922.7695000000001"/>
    <n v="22765.612000000001"/>
    <n v="6091.34"/>
    <n v="323.64"/>
    <n v="4904.95"/>
    <m/>
    <s v="7088-2"/>
    <n v="0"/>
    <s v="2 º DEC/MAI"/>
    <d v="2015-05-20T00:00:00"/>
    <m/>
    <m/>
    <m/>
    <n v="0"/>
    <n v="33.148744999999998"/>
    <n v="0.984128709396066"/>
    <n v="29973.303022176067"/>
    <n v="0"/>
    <m/>
    <m/>
    <m/>
    <n v="0"/>
    <n v="0"/>
    <n v="0"/>
    <n v="2015"/>
    <n v="0.77836399999999994"/>
    <n v="0"/>
    <n v="0"/>
    <m/>
    <m/>
    <m/>
    <s v="DEPOSITADO"/>
    <n v="0"/>
    <n v="38455.39"/>
    <n v="7691.08"/>
    <n v="307.64"/>
    <n v="30456.67"/>
    <n v="2.0000000000436557E-2"/>
    <n v="21"/>
    <n v="5"/>
  </r>
  <r>
    <x v="17"/>
    <m/>
    <x v="7"/>
    <n v="33.148744999999998"/>
    <x v="394"/>
    <x v="103"/>
    <n v="2084395.69"/>
    <n v="521098.92249999999"/>
    <n v="172737.75"/>
    <n v="34547.550000000003"/>
    <n v="1381.9"/>
    <n v="136808.30000000002"/>
    <n v="0"/>
    <n v="0"/>
    <x v="0"/>
    <n v="0"/>
    <n v="0"/>
    <n v="0"/>
    <n v="0"/>
    <n v="0"/>
    <n v="22032.55"/>
    <m/>
    <m/>
    <n v="0"/>
    <s v="1 º DEC/MAI"/>
    <s v=" * "/>
    <m/>
    <m/>
    <m/>
    <n v="-136808.30000000002"/>
    <n v="33.148744999999998"/>
    <n v="0.984128709396066"/>
    <n v="134636.97571366985"/>
    <n v="0"/>
    <m/>
    <m/>
    <m/>
    <n v="0"/>
    <n v="0"/>
    <n v="0"/>
    <n v="2015"/>
    <n v="0.77836399999999994"/>
    <n v="0"/>
    <n v="0"/>
    <m/>
    <m/>
    <m/>
    <s v="NÃO HOUVE DEPOSITO"/>
    <n v="-2821"/>
    <n v="172737.75"/>
    <n v="34547.550000000003"/>
    <n v="1381.9"/>
    <n v="136808.30000000002"/>
    <n v="-136808.30000000002"/>
    <s v=""/>
    <n v="5"/>
  </r>
  <r>
    <x v="16"/>
    <n v="30"/>
    <x v="8"/>
    <n v="33.148744999999998"/>
    <x v="395"/>
    <x v="104"/>
    <n v="0"/>
    <n v="0"/>
    <n v="0"/>
    <n v="0"/>
    <n v="0"/>
    <n v="0"/>
    <n v="4.5649770673961809"/>
    <n v="4.5649770673961809"/>
    <x v="1"/>
    <n v="0"/>
    <n v="0"/>
    <n v="0"/>
    <n v="0.91"/>
    <n v="-0.01"/>
    <m/>
    <m/>
    <m/>
    <n v="4.5649770673961809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4.5649770673961809"/>
    <s v=""/>
    <n v="4"/>
  </r>
  <r>
    <x v="17"/>
    <m/>
    <x v="8"/>
    <n v="33.148744999999998"/>
    <x v="395"/>
    <x v="104"/>
    <n v="406914.36"/>
    <n v="101728.59"/>
    <n v="33721.75"/>
    <n v="6744.35"/>
    <n v="269.77"/>
    <n v="26707.63"/>
    <n v="0"/>
    <n v="0"/>
    <x v="0"/>
    <n v="0"/>
    <n v="0"/>
    <n v="0"/>
    <n v="0"/>
    <n v="0"/>
    <n v="4031.18"/>
    <m/>
    <m/>
    <n v="0"/>
    <s v="3 º DEC/ABR"/>
    <s v=" * "/>
    <s v="572/GABIN-2015"/>
    <n v="189482.62"/>
    <n v="2886935.59"/>
    <n v="-26707.63"/>
    <n v="33.148744999999998"/>
    <n v="0.984128709396066"/>
    <n v="26283.745442927655"/>
    <n v="0"/>
    <m/>
    <m/>
    <m/>
    <n v="0"/>
    <n v="0"/>
    <n v="0"/>
    <n v="2015"/>
    <n v="0.77836399999999994"/>
    <n v="0"/>
    <n v="0"/>
    <m/>
    <m/>
    <m/>
    <s v="NÃO HOUVE DEPOSITO"/>
    <n v="-2829"/>
    <n v="33721.75"/>
    <n v="6744.35"/>
    <n v="269.77"/>
    <n v="26707.63"/>
    <n v="-26707.63"/>
    <s v=""/>
    <n v="4"/>
  </r>
  <r>
    <x v="17"/>
    <m/>
    <x v="8"/>
    <n v="33.148744999999998"/>
    <x v="396"/>
    <x v="104"/>
    <n v="611157.96"/>
    <n v="152789.49"/>
    <n v="50647.8"/>
    <n v="10129.56"/>
    <n v="405.18"/>
    <n v="40113.060000000005"/>
    <n v="0"/>
    <n v="0"/>
    <x v="0"/>
    <n v="0"/>
    <n v="0"/>
    <n v="0"/>
    <n v="0"/>
    <n v="0"/>
    <n v="6460.08"/>
    <m/>
    <m/>
    <n v="0"/>
    <s v="2 º DEC/ABR"/>
    <s v=" * "/>
    <m/>
    <m/>
    <m/>
    <n v="-40113.060000000005"/>
    <n v="33.148744999999998"/>
    <n v="0.984128709396066"/>
    <n v="39476.413967726963"/>
    <n v="0"/>
    <m/>
    <m/>
    <m/>
    <n v="0"/>
    <n v="0"/>
    <n v="0"/>
    <n v="2015"/>
    <n v="0.77836399999999994"/>
    <n v="0"/>
    <n v="0"/>
    <m/>
    <m/>
    <m/>
    <s v="NÃO HOUVE DEPOSITO"/>
    <n v="-2839"/>
    <n v="50647.8"/>
    <n v="10129.56"/>
    <n v="405.18"/>
    <n v="40113.060000000005"/>
    <n v="-40113.060000000005"/>
    <s v=""/>
    <n v="4"/>
  </r>
  <r>
    <x v="17"/>
    <m/>
    <x v="8"/>
    <n v="33.148744999999998"/>
    <x v="397"/>
    <x v="104"/>
    <n v="1868863.27"/>
    <n v="467215.8175"/>
    <n v="154876.18"/>
    <n v="30975.24"/>
    <n v="1239.01"/>
    <n v="122661.93"/>
    <n v="0"/>
    <n v="0"/>
    <x v="0"/>
    <n v="0"/>
    <n v="0"/>
    <n v="0"/>
    <n v="0"/>
    <n v="0"/>
    <n v="19754.32"/>
    <m/>
    <m/>
    <n v="0"/>
    <s v="1 º DEC/ABR"/>
    <s v=" * "/>
    <m/>
    <m/>
    <m/>
    <n v="-122661.93"/>
    <n v="33.148744999999998"/>
    <n v="0.984128709396066"/>
    <n v="120715.12686293059"/>
    <n v="0"/>
    <m/>
    <m/>
    <m/>
    <n v="0"/>
    <n v="0"/>
    <n v="0"/>
    <n v="2015"/>
    <n v="0.77836399999999994"/>
    <n v="0"/>
    <n v="0"/>
    <m/>
    <m/>
    <m/>
    <s v="NÃO HOUVE DEPOSITO"/>
    <n v="-2849"/>
    <n v="154876.18"/>
    <n v="30975.24"/>
    <n v="1239.01"/>
    <n v="122661.93"/>
    <n v="-122661.93"/>
    <s v=""/>
    <n v="4"/>
  </r>
  <r>
    <x v="16"/>
    <n v="31"/>
    <x v="9"/>
    <n v="33.148744999999998"/>
    <x v="398"/>
    <x v="105"/>
    <n v="0"/>
    <n v="0"/>
    <n v="0"/>
    <n v="0"/>
    <n v="0"/>
    <n v="0"/>
    <n v="3.8277996896000088"/>
    <n v="3.8277996896000088"/>
    <x v="1"/>
    <n v="0"/>
    <n v="0"/>
    <n v="0"/>
    <n v="0.77"/>
    <n v="-0.01"/>
    <m/>
    <m/>
    <m/>
    <n v="3.8277996896000088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3.8277996896000088"/>
    <s v=""/>
    <n v="3"/>
  </r>
  <r>
    <x v="17"/>
    <n v="20"/>
    <x v="7"/>
    <n v="33.148744999999998"/>
    <x v="399"/>
    <x v="105"/>
    <n v="496752.33"/>
    <n v="124188.0825"/>
    <n v="41166.79"/>
    <n v="8233.3700000000008"/>
    <n v="329.33"/>
    <n v="32604.089999999997"/>
    <n v="32604.09"/>
    <n v="41166.79"/>
    <x v="0"/>
    <n v="6175.0185000000001"/>
    <n v="2058.3395"/>
    <n v="24370.731999999996"/>
    <n v="6520.82"/>
    <n v="346.46"/>
    <n v="5250.79"/>
    <m/>
    <s v="7088-2"/>
    <n v="0"/>
    <s v="3 º DEC/MAR"/>
    <d v="2015-05-20T00:00:00"/>
    <s v="242/GABIN-2015"/>
    <n v="180911.16"/>
    <n v="2756341.84"/>
    <n v="3.637978807091713E-12"/>
    <n v="33.148744999999998"/>
    <n v="0.984128709396066"/>
    <n v="32086.62101273318"/>
    <n v="0"/>
    <m/>
    <m/>
    <m/>
    <n v="0"/>
    <n v="0"/>
    <n v="0"/>
    <n v="2015"/>
    <n v="0.77836399999999994"/>
    <n v="0"/>
    <n v="0"/>
    <m/>
    <m/>
    <m/>
    <s v="DEPOSITADO"/>
    <n v="-51"/>
    <n v="41166.79"/>
    <n v="8233.36"/>
    <n v="329.33"/>
    <n v="32604.1"/>
    <n v="-9.9999999983992893E-3"/>
    <n v="21"/>
    <n v="3"/>
  </r>
  <r>
    <x v="17"/>
    <n v="20"/>
    <x v="7"/>
    <n v="33.148744999999998"/>
    <x v="400"/>
    <x v="105"/>
    <n v="526797.55000000005"/>
    <n v="131699.38750000001"/>
    <n v="43656.69"/>
    <n v="8731.34"/>
    <n v="349.25"/>
    <n v="34576.100000000006"/>
    <n v="34576.080000000002"/>
    <n v="43656.67"/>
    <x v="0"/>
    <n v="6548.5004999999992"/>
    <n v="2182.8335000000002"/>
    <n v="25844.746000000003"/>
    <n v="6915.22"/>
    <n v="367.41"/>
    <n v="5568.37"/>
    <m/>
    <s v="7088-2"/>
    <n v="0"/>
    <s v="2 º DEC/MAR"/>
    <d v="2015-05-20T00:00:00"/>
    <m/>
    <m/>
    <m/>
    <n v="-2.0000000004074536E-2"/>
    <n v="33.148744999999998"/>
    <n v="0.984128709396066"/>
    <n v="34027.332668949326"/>
    <n v="0"/>
    <m/>
    <m/>
    <m/>
    <n v="0"/>
    <n v="0"/>
    <n v="0"/>
    <n v="2015"/>
    <n v="0.77836399999999994"/>
    <n v="0"/>
    <n v="0"/>
    <m/>
    <m/>
    <m/>
    <s v="DEPOSITADO"/>
    <n v="-61"/>
    <n v="43656.69"/>
    <n v="8731.34"/>
    <n v="349.25"/>
    <n v="34576.100000000006"/>
    <n v="-2.0000000004074536E-2"/>
    <n v="21"/>
    <n v="3"/>
  </r>
  <r>
    <x v="17"/>
    <m/>
    <x v="7"/>
    <n v="33.148744999999998"/>
    <x v="401"/>
    <x v="105"/>
    <n v="1732791.96"/>
    <n v="433197.99"/>
    <n v="143599.70000000001"/>
    <n v="28719.94"/>
    <n v="1148.8"/>
    <n v="113730.96"/>
    <n v="0"/>
    <n v="0"/>
    <x v="0"/>
    <n v="0"/>
    <n v="0"/>
    <n v="0"/>
    <n v="0"/>
    <n v="0"/>
    <n v="18316.02"/>
    <m/>
    <m/>
    <n v="0"/>
    <s v="1 º DEC/MAR"/>
    <s v=" * "/>
    <m/>
    <m/>
    <m/>
    <n v="-113730.96"/>
    <n v="33.148744999999998"/>
    <n v="0.984128709396066"/>
    <n v="111925.90288317561"/>
    <n v="0"/>
    <m/>
    <m/>
    <m/>
    <n v="0"/>
    <n v="0"/>
    <n v="0"/>
    <n v="2015"/>
    <n v="0.77836399999999994"/>
    <n v="0"/>
    <n v="0"/>
    <m/>
    <m/>
    <m/>
    <s v="NÃO HOUVE DEPOSITO"/>
    <n v="-2880"/>
    <n v="143599.70000000001"/>
    <n v="28719.94"/>
    <n v="1148.8"/>
    <n v="113730.96"/>
    <n v="-113730.96"/>
    <s v=""/>
    <n v="3"/>
  </r>
  <r>
    <x v="16"/>
    <n v="28"/>
    <x v="10"/>
    <n v="33.148744999999998"/>
    <x v="402"/>
    <x v="106"/>
    <n v="0"/>
    <n v="0"/>
    <n v="0"/>
    <n v="0"/>
    <n v="0"/>
    <n v="0"/>
    <n v="1.22"/>
    <n v="1.22"/>
    <x v="1"/>
    <n v="0"/>
    <n v="0"/>
    <n v="0"/>
    <n v="0.24"/>
    <n v="0"/>
    <m/>
    <m/>
    <m/>
    <n v="1.22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1.22"/>
    <s v=""/>
    <n v="2"/>
  </r>
  <r>
    <x v="17"/>
    <n v="20"/>
    <x v="7"/>
    <n v="33.148744999999998"/>
    <x v="403"/>
    <x v="106"/>
    <n v="370321.64"/>
    <n v="92580.41"/>
    <n v="30689.24"/>
    <n v="6137.85"/>
    <n v="245.51"/>
    <n v="24305.88"/>
    <n v="24305.88"/>
    <n v="30689.239999999998"/>
    <x v="0"/>
    <n v="4603.3859999999995"/>
    <n v="1534.462"/>
    <n v="18168.032000000003"/>
    <n v="4861.18"/>
    <n v="258.27999999999997"/>
    <n v="3914.39"/>
    <m/>
    <s v="7088-2"/>
    <n v="0"/>
    <s v="3 º DEC/FEV"/>
    <d v="2015-05-20T00:00:00"/>
    <s v="197/GABIN-2015"/>
    <n v="184434.57"/>
    <n v="2810024.12"/>
    <n v="0"/>
    <n v="33.148744999999998"/>
    <n v="0.984128709396066"/>
    <n v="23920.114315135655"/>
    <n v="0"/>
    <m/>
    <m/>
    <m/>
    <n v="0"/>
    <n v="0"/>
    <n v="0"/>
    <n v="2015"/>
    <n v="0.77836399999999994"/>
    <n v="0"/>
    <n v="0"/>
    <m/>
    <m/>
    <m/>
    <s v="DEPOSITADO"/>
    <n v="-82"/>
    <n v="30689.24"/>
    <n v="6137.85"/>
    <n v="245.51"/>
    <n v="24305.88"/>
    <n v="0"/>
    <n v="21"/>
    <n v="2"/>
  </r>
  <r>
    <x v="17"/>
    <n v="20"/>
    <x v="7"/>
    <n v="33.148744999999998"/>
    <x v="404"/>
    <x v="106"/>
    <n v="497517.91"/>
    <n v="124379.47749999999"/>
    <n v="41230.239999999998"/>
    <n v="8246.0499999999993"/>
    <n v="329.84"/>
    <n v="32654.350000000002"/>
    <n v="32654.37"/>
    <n v="41230.259999999995"/>
    <x v="0"/>
    <n v="6184.5389999999989"/>
    <n v="2061.5129999999999"/>
    <n v="24408.317999999999"/>
    <n v="6530.87"/>
    <n v="346.99"/>
    <n v="5258.88"/>
    <m/>
    <s v="7088-2"/>
    <n v="0"/>
    <s v="2 º DEC/FEV"/>
    <d v="2015-05-20T00:00:00"/>
    <m/>
    <m/>
    <m/>
    <n v="1.9999999996798579E-2"/>
    <n v="33.148744999999998"/>
    <n v="0.984128709396066"/>
    <n v="32136.083321667429"/>
    <n v="0"/>
    <m/>
    <m/>
    <m/>
    <n v="0"/>
    <n v="0"/>
    <n v="0"/>
    <n v="2015"/>
    <n v="0.77836399999999994"/>
    <n v="0"/>
    <n v="0"/>
    <m/>
    <m/>
    <m/>
    <s v="DEPOSITADO"/>
    <n v="-89"/>
    <n v="41230.239999999998"/>
    <n v="8246.0499999999993"/>
    <n v="329.84"/>
    <n v="32654.350000000002"/>
    <n v="1.9999999996798579E-2"/>
    <n v="21"/>
    <n v="2"/>
  </r>
  <r>
    <x v="17"/>
    <n v="20"/>
    <x v="7"/>
    <n v="33.148744999999998"/>
    <x v="405"/>
    <x v="106"/>
    <n v="1942184.5699999998"/>
    <n v="485546.14249999996"/>
    <n v="160952.45000000001"/>
    <n v="32190.49"/>
    <n v="1287.6199999999999"/>
    <n v="127474.34000000001"/>
    <n v="127474.34"/>
    <n v="160952.44999999998"/>
    <x v="0"/>
    <n v="24142.867499999997"/>
    <n v="8047.6224999999995"/>
    <n v="95283.85"/>
    <n v="25494.87"/>
    <n v="1354.58"/>
    <n v="20529.349999999999"/>
    <m/>
    <s v="7088-2"/>
    <n v="0"/>
    <s v="1 º DEC/FEV"/>
    <d v="2015-05-20T00:00:00"/>
    <m/>
    <m/>
    <m/>
    <n v="-1.4551915228366852E-11"/>
    <n v="33.148744999999998"/>
    <n v="0.984128709396066"/>
    <n v="125451.15770531533"/>
    <n v="0"/>
    <m/>
    <m/>
    <m/>
    <n v="0"/>
    <n v="0"/>
    <n v="0"/>
    <n v="2015"/>
    <n v="0.77836399999999994"/>
    <n v="0"/>
    <n v="0"/>
    <m/>
    <m/>
    <m/>
    <s v="DEPOSITADO"/>
    <n v="-99"/>
    <n v="160952.45000000001"/>
    <n v="32190.49"/>
    <n v="1287.6199999999999"/>
    <n v="127474.34000000001"/>
    <n v="0"/>
    <n v="21"/>
    <n v="2"/>
  </r>
  <r>
    <x v="16"/>
    <n v="31"/>
    <x v="11"/>
    <n v="33.148744999999998"/>
    <x v="406"/>
    <x v="107"/>
    <n v="0"/>
    <n v="0"/>
    <n v="0"/>
    <n v="0"/>
    <n v="0"/>
    <n v="0"/>
    <n v="1.24"/>
    <n v="1.24"/>
    <x v="1"/>
    <n v="0"/>
    <n v="0"/>
    <n v="0"/>
    <n v="0.25"/>
    <n v="0"/>
    <m/>
    <m/>
    <m/>
    <n v="1.24"/>
    <n v="0"/>
    <s v=" * "/>
    <m/>
    <m/>
    <m/>
    <n v="0"/>
    <n v="33.148744999999998"/>
    <n v="0"/>
    <n v="0"/>
    <n v="0"/>
    <m/>
    <m/>
    <m/>
    <n v="0"/>
    <n v="0"/>
    <n v="0"/>
    <s v=""/>
    <n v="0.77836399999999994"/>
    <n v="0"/>
    <n v="0"/>
    <m/>
    <m/>
    <m/>
    <n v="0"/>
    <s v=""/>
    <n v="0"/>
    <n v="0"/>
    <n v="0"/>
    <n v="0"/>
    <n v="1.24"/>
    <s v=""/>
    <n v="1"/>
  </r>
  <r>
    <x v="17"/>
    <n v="20"/>
    <x v="7"/>
    <n v="33.148744999999998"/>
    <x v="407"/>
    <x v="107"/>
    <n v="444811.19"/>
    <n v="111202.7975"/>
    <n v="36862.33"/>
    <n v="7372.47"/>
    <n v="294.89999999999998"/>
    <n v="29194.959999999999"/>
    <n v="29194.99"/>
    <n v="36862.36"/>
    <x v="0"/>
    <n v="5529.3540000000003"/>
    <n v="1843.1180000000002"/>
    <n v="21822.518000000004"/>
    <n v="5839"/>
    <n v="310.23"/>
    <n v="4701.76"/>
    <m/>
    <s v="7088-2"/>
    <n v="0"/>
    <s v="3 º DEC/JAN"/>
    <d v="2015-05-20T00:00:00"/>
    <s v="101/GABIN-2015"/>
    <n v="310015.90000000002"/>
    <n v="4723366.92"/>
    <n v="3.0000000002473826E-2"/>
    <n v="33.148744999999998"/>
    <n v="0.984128709396066"/>
    <n v="28731.59830566977"/>
    <n v="0"/>
    <m/>
    <m/>
    <m/>
    <n v="0"/>
    <n v="0"/>
    <n v="0"/>
    <n v="2015"/>
    <n v="0.77836399999999994"/>
    <n v="0"/>
    <n v="0"/>
    <m/>
    <m/>
    <m/>
    <s v="DEPOSITADO"/>
    <n v="-110"/>
    <n v="36862.33"/>
    <n v="7372.47"/>
    <n v="294.89999999999998"/>
    <n v="29194.959999999999"/>
    <n v="3.0000000002473826E-2"/>
    <n v="21"/>
    <n v="1"/>
  </r>
  <r>
    <x v="17"/>
    <n v="20"/>
    <x v="7"/>
    <n v="33.148744999999998"/>
    <x v="408"/>
    <x v="107"/>
    <n v="1595419.8"/>
    <n v="398854.95"/>
    <n v="132215.41"/>
    <n v="26443.08"/>
    <n v="1057.72"/>
    <n v="104714.61"/>
    <n v="104714.58"/>
    <n v="132215.38"/>
    <x v="0"/>
    <n v="19832.307000000001"/>
    <n v="6610.7690000000002"/>
    <n v="78271.504000000001"/>
    <n v="20942.919999999998"/>
    <n v="1112.72"/>
    <n v="16863.96"/>
    <m/>
    <s v="7088-2"/>
    <n v="0"/>
    <s v="2 º DEC/JAN"/>
    <d v="2015-05-20T00:00:00"/>
    <m/>
    <m/>
    <m/>
    <n v="-2.9999999998835847E-2"/>
    <n v="33.148744999999998"/>
    <n v="0.984128709396066"/>
    <n v="103052.65399421239"/>
    <n v="0"/>
    <m/>
    <m/>
    <m/>
    <n v="0"/>
    <n v="0"/>
    <n v="0"/>
    <n v="2015"/>
    <n v="0.77836399999999994"/>
    <n v="0"/>
    <n v="0"/>
    <m/>
    <m/>
    <m/>
    <s v="DEPOSITADO"/>
    <n v="-120"/>
    <n v="132215.41"/>
    <n v="26443.08"/>
    <n v="1057.72"/>
    <n v="104714.61"/>
    <n v="-2.9999999998835847E-2"/>
    <n v="21"/>
    <n v="1"/>
  </r>
  <r>
    <x v="17"/>
    <n v="20"/>
    <x v="7"/>
    <n v="36.417150700000001"/>
    <x v="409"/>
    <x v="107"/>
    <n v="2063095.6099999999"/>
    <n v="515773.90249999997"/>
    <n v="187830.16"/>
    <n v="37566.03"/>
    <n v="1502.64"/>
    <n v="148761.49"/>
    <n v="176106.32"/>
    <n v="215174.99000000002"/>
    <x v="0"/>
    <n v="32276.248500000002"/>
    <n v="10758.749500000002"/>
    <n v="133071.32200000001"/>
    <n v="35221.26"/>
    <n v="1526.09"/>
    <n v="21807.4"/>
    <m/>
    <s v="7088-2"/>
    <n v="0"/>
    <s v="1 º DEC/JAN"/>
    <d v="2015-05-20T00:00:00"/>
    <m/>
    <m/>
    <m/>
    <n v="27344.830000000016"/>
    <n v="36.417150700000001"/>
    <n v="0.984128709396066"/>
    <n v="146400.45316153576"/>
    <n v="0"/>
    <m/>
    <m/>
    <m/>
    <n v="0"/>
    <n v="0"/>
    <n v="0"/>
    <n v="2014"/>
    <n v="0.88711300000000004"/>
    <n v="0"/>
    <n v="0"/>
    <m/>
    <m/>
    <m/>
    <s v="DEPOSITADO"/>
    <n v="-131"/>
    <n v="187830.16"/>
    <n v="37566.03"/>
    <n v="1502.64"/>
    <n v="148761.49"/>
    <n v="27344.830000000016"/>
    <n v="21"/>
    <n v="1"/>
  </r>
  <r>
    <x v="17"/>
    <m/>
    <x v="7"/>
    <n v="36.417150700000001"/>
    <x v="410"/>
    <x v="107"/>
    <n v="620040.31999999995"/>
    <n v="155010.07999999999"/>
    <n v="56450.25"/>
    <n v="11290.05"/>
    <n v="451.6"/>
    <n v="44708.6"/>
    <n v="0"/>
    <n v="0"/>
    <x v="4"/>
    <n v="0"/>
    <n v="0"/>
    <n v="0"/>
    <n v="0"/>
    <n v="0"/>
    <n v="6553.97"/>
    <m/>
    <m/>
    <n v="0"/>
    <s v="1 º EXT/JAN"/>
    <s v=" * "/>
    <m/>
    <m/>
    <m/>
    <n v="-44708.6"/>
    <n v="36.417150700000001"/>
    <n v="0"/>
    <n v="0"/>
    <n v="0"/>
    <m/>
    <m/>
    <m/>
    <n v="0"/>
    <n v="0"/>
    <n v="0"/>
    <n v="2014"/>
    <n v="0.88711300000000004"/>
    <n v="0"/>
    <n v="0"/>
    <m/>
    <m/>
    <m/>
    <n v="0"/>
    <n v="-2941"/>
    <n v="56450.25"/>
    <n v="11290.05"/>
    <n v="451.6"/>
    <n v="44708.6"/>
    <n v="-44708.6"/>
    <s v=""/>
    <n v="1"/>
  </r>
  <r>
    <x v="18"/>
    <n v="31"/>
    <x v="0"/>
    <n v="36.417150700000001"/>
    <x v="411"/>
    <x v="108"/>
    <n v="0"/>
    <n v="0"/>
    <n v="0"/>
    <n v="0"/>
    <n v="0"/>
    <n v="0"/>
    <n v="6.42000862519434"/>
    <n v="6.42000862519434"/>
    <x v="1"/>
    <n v="0"/>
    <n v="0"/>
    <n v="0"/>
    <n v="1.28"/>
    <n v="-0.01"/>
    <m/>
    <m/>
    <m/>
    <n v="6.42000862519434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6.42000862519434"/>
    <s v=""/>
    <n v="12"/>
  </r>
  <r>
    <x v="19"/>
    <n v="30"/>
    <x v="0"/>
    <n v="36.417150700000001"/>
    <x v="412"/>
    <x v="108"/>
    <n v="564037"/>
    <n v="141009.25"/>
    <n v="51351.55"/>
    <n v="10270.289999999999"/>
    <n v="410.8"/>
    <n v="40670.46"/>
    <n v="40670.46"/>
    <n v="51351.55"/>
    <x v="0"/>
    <n v="7702.7325000000001"/>
    <n v="2567.5775000000003"/>
    <n v="30400.15"/>
    <n v="8134.09"/>
    <n v="432.17"/>
    <n v="5989.6"/>
    <m/>
    <s v="7088-2"/>
    <n v="0"/>
    <s v="3 º DEC/DEZ"/>
    <d v="2014-12-30T00:00:00"/>
    <s v="026/GABIN-"/>
    <n v="301662.37"/>
    <n v="4183598.38"/>
    <n v="0"/>
    <n v="36.417150700000001"/>
    <n v="1.0009999999999999"/>
    <n v="40711.130459999993"/>
    <n v="0"/>
    <m/>
    <m/>
    <m/>
    <n v="0"/>
    <n v="0"/>
    <n v="0"/>
    <n v="2014"/>
    <n v="0.88711300000000004"/>
    <n v="0"/>
    <n v="0"/>
    <m/>
    <m/>
    <m/>
    <s v="DEPOSITADO"/>
    <n v="0"/>
    <n v="51351.55"/>
    <n v="10270.31"/>
    <n v="410.81"/>
    <n v="40670.430000000008"/>
    <n v="2.9999999991559889E-2"/>
    <n v="53"/>
    <n v="12"/>
  </r>
  <r>
    <x v="19"/>
    <n v="19"/>
    <x v="0"/>
    <n v="36.417150700000001"/>
    <x v="413"/>
    <x v="108"/>
    <n v="970040.67"/>
    <n v="242510.16750000001"/>
    <n v="88315.29"/>
    <n v="17663.04"/>
    <n v="706.5"/>
    <n v="69945.75"/>
    <n v="69945.75"/>
    <n v="88315.290000000008"/>
    <x v="0"/>
    <n v="13247.293500000002"/>
    <n v="4415.7645000000002"/>
    <n v="52282.692000000003"/>
    <n v="13989.15"/>
    <n v="743.26"/>
    <n v="10301.01"/>
    <m/>
    <s v="7088-2"/>
    <n v="0"/>
    <s v="2 º DEC/DEZ"/>
    <d v="2014-12-19T00:00:00"/>
    <m/>
    <m/>
    <m/>
    <n v="0"/>
    <n v="36.417150700000001"/>
    <n v="1.0009999999999999"/>
    <n v="70015.695749999999"/>
    <n v="0"/>
    <m/>
    <m/>
    <m/>
    <n v="0"/>
    <n v="0"/>
    <n v="0"/>
    <n v="2014"/>
    <n v="0.88711300000000004"/>
    <n v="0"/>
    <n v="0"/>
    <m/>
    <m/>
    <m/>
    <s v="DEPOSITADO"/>
    <n v="0"/>
    <n v="88315.29"/>
    <n v="17663.060000000001"/>
    <n v="706.52"/>
    <n v="69945.709999999992"/>
    <n v="4.0000000008149073E-2"/>
    <n v="51"/>
    <n v="12"/>
  </r>
  <r>
    <x v="19"/>
    <n v="10"/>
    <x v="0"/>
    <n v="36.417150700000001"/>
    <x v="414"/>
    <x v="108"/>
    <n v="2649520.71"/>
    <n v="662380.17749999999"/>
    <n v="241219.99"/>
    <n v="48244"/>
    <n v="1929.76"/>
    <n v="191046.22999999998"/>
    <n v="191046.23"/>
    <n v="241219.99000000002"/>
    <x v="0"/>
    <n v="36182.998500000002"/>
    <n v="12060.999500000002"/>
    <n v="142802.23199999999"/>
    <n v="38209.25"/>
    <n v="2030.11"/>
    <n v="28135.67"/>
    <m/>
    <s v="7088-2"/>
    <n v="0"/>
    <s v="1 º DEC/DEZ"/>
    <d v="2014-12-10T00:00:00"/>
    <m/>
    <m/>
    <m/>
    <n v="2.9103830456733704E-11"/>
    <n v="36.417150700000001"/>
    <n v="1.0009999999999999"/>
    <n v="191237.27622999996"/>
    <n v="0"/>
    <m/>
    <m/>
    <m/>
    <n v="0"/>
    <n v="0"/>
    <n v="0"/>
    <n v="2014"/>
    <n v="0.88711300000000004"/>
    <n v="0"/>
    <n v="0"/>
    <m/>
    <m/>
    <m/>
    <s v="DEPOSITADO"/>
    <n v="0"/>
    <n v="241219.99"/>
    <n v="48244"/>
    <n v="1929.76"/>
    <n v="191046.22999999998"/>
    <n v="0"/>
    <n v="50"/>
    <n v="12"/>
  </r>
  <r>
    <x v="18"/>
    <n v="30"/>
    <x v="1"/>
    <n v="36.417150700000001"/>
    <x v="415"/>
    <x v="109"/>
    <n v="0"/>
    <n v="0"/>
    <n v="0"/>
    <n v="0"/>
    <n v="0"/>
    <n v="0"/>
    <n v="5.5963570402801421"/>
    <n v="5.5963570402801421"/>
    <x v="1"/>
    <n v="0"/>
    <n v="0"/>
    <n v="0"/>
    <n v="1.1200000000000001"/>
    <n v="-0.01"/>
    <m/>
    <m/>
    <m/>
    <n v="5.5963570402801421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5.5963570402801421"/>
    <s v=""/>
    <n v="11"/>
  </r>
  <r>
    <x v="19"/>
    <n v="28"/>
    <x v="1"/>
    <n v="36.417150700000001"/>
    <x v="416"/>
    <x v="109"/>
    <n v="498523.25"/>
    <n v="124630.8125"/>
    <n v="45386.99"/>
    <n v="9077.3799999999992"/>
    <n v="363.08000000000004"/>
    <n v="35946.53"/>
    <n v="35946.53"/>
    <n v="45386.99"/>
    <x v="0"/>
    <n v="6808.0484999999999"/>
    <n v="2269.3494999999998"/>
    <n v="26869.131999999998"/>
    <n v="7189.31"/>
    <n v="381.98"/>
    <n v="5292.62"/>
    <m/>
    <s v="7088-2"/>
    <n v="0"/>
    <s v="3 º DEC/NOV"/>
    <d v="2014-11-28T00:00:00"/>
    <s v="346/GABIN-2014"/>
    <n v="305725.74"/>
    <n v="4239951.17"/>
    <n v="0"/>
    <n v="36.417150700000001"/>
    <n v="1.0009999999999999"/>
    <n v="35982.476529999993"/>
    <n v="0"/>
    <m/>
    <m/>
    <m/>
    <n v="0"/>
    <n v="0"/>
    <n v="0"/>
    <n v="2014"/>
    <n v="0.88711300000000004"/>
    <n v="0"/>
    <n v="0"/>
    <m/>
    <m/>
    <m/>
    <s v="DEPOSITADO"/>
    <n v="0"/>
    <n v="45386.99"/>
    <n v="9077.4"/>
    <n v="363.1"/>
    <n v="35946.49"/>
    <n v="4.0000000000873115E-2"/>
    <n v="48"/>
    <n v="11"/>
  </r>
  <r>
    <x v="19"/>
    <n v="20"/>
    <x v="1"/>
    <n v="36.417150700000001"/>
    <x v="417"/>
    <x v="109"/>
    <n v="850512.39"/>
    <n v="212628.0975"/>
    <n v="77433.09"/>
    <n v="15486.62"/>
    <n v="619.46"/>
    <n v="61327.009999999995"/>
    <n v="61327.01"/>
    <n v="77433.09"/>
    <x v="0"/>
    <n v="11614.9635"/>
    <n v="3871.6545000000001"/>
    <n v="45840.392000000007"/>
    <n v="12265.4"/>
    <n v="651.67999999999995"/>
    <n v="9029.5400000000009"/>
    <m/>
    <s v="7088-2"/>
    <n v="0"/>
    <s v="2 º DEC/NOV"/>
    <d v="2014-11-20T00:00:00"/>
    <m/>
    <m/>
    <m/>
    <n v="7.2759576141834259E-12"/>
    <n v="36.417150700000001"/>
    <n v="1.0009999999999999"/>
    <n v="61388.337009999988"/>
    <n v="0"/>
    <m/>
    <m/>
    <m/>
    <n v="0"/>
    <n v="0"/>
    <n v="0"/>
    <n v="2014"/>
    <n v="0.88711300000000004"/>
    <n v="0"/>
    <n v="0"/>
    <m/>
    <m/>
    <m/>
    <s v="DEPOSITADO"/>
    <n v="0"/>
    <n v="77433.09"/>
    <n v="15486.62"/>
    <n v="619.46"/>
    <n v="61327.009999999995"/>
    <n v="0"/>
    <n v="47"/>
    <n v="11"/>
  </r>
  <r>
    <x v="19"/>
    <n v="10"/>
    <x v="1"/>
    <n v="36.417150700000001"/>
    <x v="418"/>
    <x v="109"/>
    <n v="2890915.45"/>
    <n v="722728.86250000005"/>
    <n v="263197.26"/>
    <n v="52639.45"/>
    <n v="2105.58"/>
    <n v="208452.23"/>
    <n v="208452.23"/>
    <n v="263197.26"/>
    <x v="0"/>
    <n v="39479.589"/>
    <n v="13159.863000000001"/>
    <n v="155812.77799999999"/>
    <n v="41690.449999999997"/>
    <n v="2215.0700000000002"/>
    <n v="30691.67"/>
    <m/>
    <s v="7088-2"/>
    <n v="0"/>
    <s v="1 º DEC/NOV"/>
    <d v="2014-11-10T00:00:00"/>
    <m/>
    <m/>
    <m/>
    <n v="0"/>
    <n v="36.417150700000001"/>
    <n v="1.0009999999999999"/>
    <n v="208660.68222999998"/>
    <n v="0"/>
    <m/>
    <m/>
    <m/>
    <n v="0"/>
    <n v="0"/>
    <n v="0"/>
    <n v="2014"/>
    <n v="0.88711300000000004"/>
    <n v="0"/>
    <n v="0"/>
    <m/>
    <m/>
    <m/>
    <s v="DEPOSITADO"/>
    <n v="0"/>
    <n v="263197.26"/>
    <n v="52639.45"/>
    <n v="2105.58"/>
    <n v="208452.23"/>
    <n v="0"/>
    <n v="46"/>
    <n v="11"/>
  </r>
  <r>
    <x v="18"/>
    <n v="31"/>
    <x v="2"/>
    <n v="36.417150700000001"/>
    <x v="419"/>
    <x v="110"/>
    <n v="0"/>
    <n v="0"/>
    <n v="0"/>
    <n v="0"/>
    <n v="0"/>
    <n v="0"/>
    <n v="5.060548244234564"/>
    <n v="5.060548244234564"/>
    <x v="1"/>
    <n v="0"/>
    <n v="0"/>
    <n v="0"/>
    <n v="1.01"/>
    <n v="-0.01"/>
    <m/>
    <m/>
    <m/>
    <n v="5.060548244234564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5.060548244234564"/>
    <s v=""/>
    <n v="10"/>
  </r>
  <r>
    <x v="19"/>
    <n v="30"/>
    <x v="2"/>
    <n v="36.417150700000001"/>
    <x v="420"/>
    <x v="110"/>
    <n v="428905.81"/>
    <n v="107226.4525"/>
    <n v="39048.82"/>
    <n v="7809.7800000000007"/>
    <n v="312.40999999999997"/>
    <n v="30926.63"/>
    <n v="30926.63"/>
    <n v="39048.82"/>
    <x v="0"/>
    <n v="5857.3229999999994"/>
    <n v="1952.441"/>
    <n v="23116.866000000002"/>
    <n v="6185.33"/>
    <n v="328.63"/>
    <n v="4553.5200000000004"/>
    <m/>
    <s v="7088-2"/>
    <n v="0"/>
    <s v="3 º DEC/OUT"/>
    <d v="2014-10-30T00:00:00"/>
    <s v="307/GABIN-2014"/>
    <n v="266242.51"/>
    <n v="3692378.79"/>
    <n v="0"/>
    <n v="36.417150700000001"/>
    <n v="1.0009999999999999"/>
    <n v="30957.556629999999"/>
    <n v="0"/>
    <m/>
    <m/>
    <m/>
    <n v="0"/>
    <n v="0"/>
    <n v="0"/>
    <n v="2014"/>
    <n v="0.88711300000000004"/>
    <n v="0"/>
    <n v="0"/>
    <m/>
    <m/>
    <m/>
    <s v="DEPOSITADO"/>
    <n v="0"/>
    <n v="39048.82"/>
    <n v="7809.76"/>
    <n v="312.39"/>
    <n v="30926.67"/>
    <n v="-3.9999999997235136E-2"/>
    <n v="44"/>
    <n v="10"/>
  </r>
  <r>
    <x v="19"/>
    <n v="20"/>
    <x v="2"/>
    <n v="36.417150700000001"/>
    <x v="421"/>
    <x v="110"/>
    <n v="842120.23"/>
    <n v="210530.0575"/>
    <n v="76669.05"/>
    <n v="15333.81"/>
    <n v="613.35"/>
    <n v="60721.890000000007"/>
    <n v="60721.8"/>
    <n v="76668.960000000006"/>
    <x v="0"/>
    <n v="11500.344000000001"/>
    <n v="3833.4480000000003"/>
    <n v="45388.008000000002"/>
    <n v="12144.36"/>
    <n v="645.25"/>
    <n v="8940.4500000000007"/>
    <m/>
    <s v="7088-2"/>
    <n v="0"/>
    <s v="2 º DEC/OUT"/>
    <d v="2014-10-20T00:00:00"/>
    <m/>
    <m/>
    <m/>
    <n v="-9.0000000003783498E-2"/>
    <n v="36.417150700000001"/>
    <n v="1.0009999999999999"/>
    <n v="60782.61189"/>
    <n v="0"/>
    <m/>
    <m/>
    <m/>
    <n v="0"/>
    <n v="0"/>
    <n v="0"/>
    <n v="2014"/>
    <n v="0.88711300000000004"/>
    <n v="0"/>
    <n v="0"/>
    <m/>
    <m/>
    <m/>
    <s v="DEPOSITADO"/>
    <n v="0"/>
    <n v="76669.05"/>
    <n v="15333.81"/>
    <n v="613.35"/>
    <n v="60721.890000000007"/>
    <n v="-9.0000000003783498E-2"/>
    <n v="43"/>
    <n v="10"/>
  </r>
  <r>
    <x v="19"/>
    <n v="10"/>
    <x v="2"/>
    <n v="36.417150700000001"/>
    <x v="422"/>
    <x v="110"/>
    <n v="2421352.75"/>
    <n v="605338.1875"/>
    <n v="220446.92"/>
    <n v="44089.38"/>
    <n v="1763.58"/>
    <n v="174593.96000000002"/>
    <n v="174594.05"/>
    <n v="220447.00999999998"/>
    <x v="0"/>
    <n v="33067.051499999994"/>
    <n v="11022.3505"/>
    <n v="130504.64799999999"/>
    <n v="34918.81"/>
    <n v="1855.28"/>
    <n v="25706.51"/>
    <m/>
    <s v="7088-2"/>
    <n v="0"/>
    <s v="1 º DEC/OUT"/>
    <d v="2014-10-10T00:00:00"/>
    <m/>
    <m/>
    <m/>
    <n v="8.999999996740371E-2"/>
    <n v="36.417150700000001"/>
    <n v="1.0009999999999999"/>
    <n v="174768.55395999999"/>
    <n v="0"/>
    <m/>
    <m/>
    <m/>
    <n v="0"/>
    <n v="0"/>
    <n v="0"/>
    <n v="2014"/>
    <n v="0.88711300000000004"/>
    <n v="0"/>
    <n v="0"/>
    <m/>
    <m/>
    <m/>
    <s v="DEPOSITADO"/>
    <n v="0"/>
    <n v="220446.92"/>
    <n v="44089.38"/>
    <n v="1763.58"/>
    <n v="174593.96000000002"/>
    <n v="8.999999996740371E-2"/>
    <n v="41"/>
    <n v="10"/>
  </r>
  <r>
    <x v="18"/>
    <n v="30"/>
    <x v="3"/>
    <n v="36.417150700000001"/>
    <x v="423"/>
    <x v="111"/>
    <n v="0"/>
    <n v="0"/>
    <n v="0"/>
    <n v="0"/>
    <n v="0"/>
    <n v="0"/>
    <n v="4.6211394585088161"/>
    <n v="4.6211394585088161"/>
    <x v="1"/>
    <n v="0"/>
    <n v="0"/>
    <n v="0"/>
    <n v="0.92"/>
    <n v="-0.01"/>
    <m/>
    <m/>
    <m/>
    <n v="4.6211394585088161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4.6211394585088161"/>
    <s v=""/>
    <n v="9"/>
  </r>
  <r>
    <x v="19"/>
    <n v="30"/>
    <x v="3"/>
    <n v="36.417150700000001"/>
    <x v="423"/>
    <x v="111"/>
    <n v="397443.89"/>
    <n v="99360.972500000003"/>
    <n v="36184.44"/>
    <n v="7236.8600000000006"/>
    <n v="289.46000000000004"/>
    <n v="28658.120000000003"/>
    <n v="28658.12"/>
    <n v="36184.44"/>
    <x v="0"/>
    <n v="5427.6660000000002"/>
    <n v="1809.2220000000002"/>
    <n v="21421.231999999996"/>
    <n v="5731.62"/>
    <n v="304.52999999999997"/>
    <n v="4219.5"/>
    <m/>
    <s v="7088-2"/>
    <n v="0"/>
    <s v="3 º DEC/SET"/>
    <d v="2014-09-30T00:00:00"/>
    <s v="278/GABIN-2014"/>
    <n v="248611.94"/>
    <n v="3447869.55"/>
    <n v="-3.637978807091713E-12"/>
    <n v="36.417150700000001"/>
    <n v="1.0009999999999999"/>
    <n v="28686.778119999999"/>
    <n v="0"/>
    <m/>
    <m/>
    <m/>
    <n v="0"/>
    <n v="0"/>
    <n v="0"/>
    <n v="2014"/>
    <n v="0.88711300000000004"/>
    <n v="0"/>
    <n v="0"/>
    <m/>
    <m/>
    <m/>
    <s v="DEPOSITADO"/>
    <n v="0"/>
    <n v="36184.44"/>
    <n v="7236.89"/>
    <n v="289.48"/>
    <n v="28658.070000000003"/>
    <n v="4.9999999995634425E-2"/>
    <n v="40"/>
    <n v="9"/>
  </r>
  <r>
    <x v="19"/>
    <n v="19"/>
    <x v="3"/>
    <n v="36.417150700000001"/>
    <x v="424"/>
    <x v="111"/>
    <n v="906942.53"/>
    <n v="226735.63250000001"/>
    <n v="82570.66"/>
    <n v="16514.150000000001"/>
    <n v="660.58"/>
    <n v="65395.930000000008"/>
    <n v="65395.93"/>
    <n v="82570.66"/>
    <x v="0"/>
    <n v="12385.599"/>
    <n v="4128.5330000000004"/>
    <n v="48881.797999999995"/>
    <n v="13079.19"/>
    <n v="694.91"/>
    <n v="9628.64"/>
    <m/>
    <s v="7088-2"/>
    <n v="0"/>
    <s v="2 º DEC/SET"/>
    <d v="2014-09-19T00:00:00"/>
    <m/>
    <m/>
    <m/>
    <n v="-7.2759576141834259E-12"/>
    <n v="36.417150700000001"/>
    <n v="1.0009999999999999"/>
    <n v="65461.325929999999"/>
    <n v="0"/>
    <m/>
    <m/>
    <m/>
    <n v="0"/>
    <n v="0"/>
    <n v="0"/>
    <n v="2014"/>
    <n v="0.88711300000000004"/>
    <n v="0"/>
    <n v="0"/>
    <m/>
    <m/>
    <m/>
    <s v="DEPOSITADO"/>
    <n v="0"/>
    <n v="82570.66"/>
    <n v="16514.13"/>
    <n v="660.57"/>
    <n v="65395.96"/>
    <n v="-2.9999999998835847E-2"/>
    <n v="38"/>
    <n v="9"/>
  </r>
  <r>
    <x v="19"/>
    <n v="10"/>
    <x v="3"/>
    <n v="36.417150700000001"/>
    <x v="425"/>
    <x v="111"/>
    <n v="2143483.13"/>
    <n v="535870.78249999997"/>
    <n v="195148.87"/>
    <n v="39029.78"/>
    <n v="1561.2"/>
    <n v="154557.88999999998"/>
    <n v="154557.89000000001"/>
    <n v="195148.87000000002"/>
    <x v="0"/>
    <n v="29272.330500000004"/>
    <n v="9757.4435000000012"/>
    <n v="115528.11600000001"/>
    <n v="30911.58"/>
    <n v="1642.37"/>
    <n v="22756.48"/>
    <m/>
    <s v="7088-2"/>
    <n v="0"/>
    <s v="1 º DEC/SET"/>
    <d v="2014-09-10T00:00:00"/>
    <m/>
    <m/>
    <m/>
    <n v="2.9103830456733704E-11"/>
    <n v="36.417150700000001"/>
    <n v="1.0009999999999999"/>
    <n v="154712.44788999998"/>
    <n v="0"/>
    <m/>
    <m/>
    <m/>
    <n v="0"/>
    <n v="0"/>
    <n v="0"/>
    <n v="2014"/>
    <n v="0.88711300000000004"/>
    <n v="0"/>
    <n v="0"/>
    <m/>
    <m/>
    <m/>
    <s v="DEPOSITADO"/>
    <n v="0"/>
    <n v="195148.87"/>
    <n v="39029.769999999997"/>
    <n v="1561.19"/>
    <n v="154557.91"/>
    <n v="-1.9999999989522621E-2"/>
    <n v="37"/>
    <n v="9"/>
  </r>
  <r>
    <x v="18"/>
    <n v="31"/>
    <x v="4"/>
    <n v="36.417150700000001"/>
    <x v="426"/>
    <x v="112"/>
    <n v="0"/>
    <n v="0"/>
    <n v="0"/>
    <n v="0"/>
    <n v="0"/>
    <n v="0"/>
    <n v="4.0281788391258067"/>
    <n v="4.0281788391258067"/>
    <x v="1"/>
    <n v="0"/>
    <n v="0"/>
    <n v="0"/>
    <n v="0.81"/>
    <n v="-0.01"/>
    <m/>
    <m/>
    <m/>
    <n v="4.0281788391258067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4.0281788391258067"/>
    <s v=""/>
    <n v="8"/>
  </r>
  <r>
    <x v="19"/>
    <n v="29"/>
    <x v="4"/>
    <n v="36.417150700000001"/>
    <x v="427"/>
    <x v="112"/>
    <n v="520841.89"/>
    <n v="130210.4725"/>
    <n v="47418.94"/>
    <n v="9483.7900000000009"/>
    <n v="379.35"/>
    <n v="37555.800000000003"/>
    <n v="37555.800000000003"/>
    <n v="47418.94"/>
    <x v="0"/>
    <n v="7112.8410000000003"/>
    <n v="2370.9470000000001"/>
    <n v="28072.012000000002"/>
    <n v="7511.16"/>
    <n v="399.08"/>
    <n v="5529.56"/>
    <m/>
    <s v="7088-2"/>
    <n v="0"/>
    <s v="3 º DEC/AGO"/>
    <d v="2014-08-29T00:00:00"/>
    <s v="260/GABIN-2014"/>
    <n v="264185.18"/>
    <n v="3663846.8"/>
    <n v="0"/>
    <n v="36.417150700000001"/>
    <n v="1.0009999999999999"/>
    <n v="37593.355799999998"/>
    <n v="0"/>
    <m/>
    <m/>
    <m/>
    <n v="0"/>
    <n v="0"/>
    <n v="0"/>
    <n v="2014"/>
    <n v="0.88711300000000004"/>
    <n v="0"/>
    <n v="0"/>
    <m/>
    <m/>
    <m/>
    <s v="DEPOSITADO"/>
    <n v="0"/>
    <n v="47418.94"/>
    <n v="9483.7900000000009"/>
    <n v="379.35"/>
    <n v="37555.800000000003"/>
    <n v="0"/>
    <n v="35"/>
    <n v="8"/>
  </r>
  <r>
    <x v="19"/>
    <n v="20"/>
    <x v="4"/>
    <n v="36.417150700000001"/>
    <x v="428"/>
    <x v="112"/>
    <n v="728471.30999999994"/>
    <n v="182117.82749999998"/>
    <n v="66322.12"/>
    <n v="13264.39"/>
    <n v="530.55000000000007"/>
    <n v="52527.179999999993"/>
    <n v="52527.18"/>
    <n v="66322.12"/>
    <x v="0"/>
    <n v="9948.3179999999993"/>
    <n v="3316.1059999999998"/>
    <n v="39262.756000000001"/>
    <n v="10505.44"/>
    <n v="558.16999999999996"/>
    <n v="7733.88"/>
    <m/>
    <s v="7088-2"/>
    <n v="0"/>
    <s v="2 º DEC/AGO"/>
    <d v="2014-08-20T00:00:00"/>
    <m/>
    <m/>
    <m/>
    <n v="7.2759576141834259E-12"/>
    <n v="36.417150700000001"/>
    <n v="1.0009999999999999"/>
    <n v="52579.70717999999"/>
    <n v="0"/>
    <m/>
    <m/>
    <m/>
    <n v="0"/>
    <n v="0"/>
    <n v="0"/>
    <n v="2014"/>
    <n v="0.88711300000000004"/>
    <n v="0"/>
    <n v="0"/>
    <m/>
    <m/>
    <m/>
    <s v="DEPOSITADO"/>
    <n v="0"/>
    <n v="66322.12"/>
    <n v="13264.42"/>
    <n v="530.58000000000004"/>
    <n v="52527.119999999995"/>
    <n v="6.0000000004947651E-2"/>
    <n v="34"/>
    <n v="8"/>
  </r>
  <r>
    <x v="19"/>
    <n v="8"/>
    <x v="4"/>
    <n v="36.417150700000001"/>
    <x v="429"/>
    <x v="112"/>
    <n v="2414533.6"/>
    <n v="603633.4"/>
    <n v="219826.08"/>
    <n v="43965.24"/>
    <n v="1758.6299999999999"/>
    <n v="174102.21"/>
    <n v="174102.21"/>
    <n v="219826.08"/>
    <x v="0"/>
    <n v="32973.911999999997"/>
    <n v="10991.304"/>
    <n v="130136.99400000001"/>
    <n v="34820.44"/>
    <n v="1850.06"/>
    <n v="25634.12"/>
    <m/>
    <s v="7088-2"/>
    <n v="0"/>
    <s v="1 º DEC/AGO"/>
    <d v="2014-08-08T00:00:00"/>
    <m/>
    <m/>
    <m/>
    <n v="0"/>
    <n v="36.417150700000001"/>
    <n v="1.0009999999999999"/>
    <n v="174276.31220999997"/>
    <n v="0"/>
    <m/>
    <m/>
    <m/>
    <n v="0"/>
    <n v="0"/>
    <n v="0"/>
    <n v="2014"/>
    <n v="0.88711300000000004"/>
    <n v="0"/>
    <n v="0"/>
    <m/>
    <m/>
    <m/>
    <s v="DEPOSITADO"/>
    <n v="0"/>
    <n v="219826.08"/>
    <n v="43965.22"/>
    <n v="1758.61"/>
    <n v="174102.25"/>
    <n v="-4.0000000008149073E-2"/>
    <n v="32"/>
    <n v="8"/>
  </r>
  <r>
    <x v="18"/>
    <n v="31"/>
    <x v="5"/>
    <n v="36.417150700000001"/>
    <x v="430"/>
    <x v="113"/>
    <n v="0"/>
    <n v="0"/>
    <n v="0"/>
    <n v="0"/>
    <n v="0"/>
    <n v="0"/>
    <n v="3.7697920569040866"/>
    <n v="3.7697920569040866"/>
    <x v="1"/>
    <n v="0"/>
    <n v="0"/>
    <n v="0"/>
    <n v="0.75"/>
    <n v="-0.01"/>
    <m/>
    <m/>
    <m/>
    <n v="3.7697920569040866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3.7697920569040866"/>
    <s v=""/>
    <n v="7"/>
  </r>
  <r>
    <x v="19"/>
    <n v="30"/>
    <x v="5"/>
    <n v="36.417150700000001"/>
    <x v="431"/>
    <x v="113"/>
    <n v="318644.99"/>
    <n v="79661.247499999998"/>
    <n v="29010.36"/>
    <n v="5802.11"/>
    <n v="232.11"/>
    <n v="22976.14"/>
    <n v="22976.14"/>
    <n v="29010.36"/>
    <x v="0"/>
    <n v="4351.5540000000001"/>
    <n v="1450.518"/>
    <n v="17174.067999999999"/>
    <n v="4595.2299999999996"/>
    <n v="244.15"/>
    <n v="3382.92"/>
    <m/>
    <s v="7088-2"/>
    <n v="0"/>
    <s v="3 º DEC/JUL"/>
    <d v="2014-07-30T00:00:00"/>
    <s v="240/GABIN-2014"/>
    <n v="256296.66"/>
    <n v="3554444.96"/>
    <n v="0"/>
    <n v="36.417150700000001"/>
    <n v="1.0009999999999999"/>
    <n v="22999.116139999998"/>
    <n v="0"/>
    <m/>
    <m/>
    <m/>
    <n v="0"/>
    <n v="0"/>
    <n v="0"/>
    <n v="2014"/>
    <n v="0.88711300000000004"/>
    <n v="0"/>
    <n v="0"/>
    <m/>
    <m/>
    <m/>
    <s v="DEPOSITADO"/>
    <n v="0"/>
    <n v="29010.36"/>
    <n v="5802.07"/>
    <n v="232.08"/>
    <n v="22976.21"/>
    <n v="-6.9999999999708962E-2"/>
    <n v="31"/>
    <n v="7"/>
  </r>
  <r>
    <x v="19"/>
    <n v="18"/>
    <x v="5"/>
    <n v="36.417150700000001"/>
    <x v="432"/>
    <x v="113"/>
    <n v="782740.68"/>
    <n v="195685.17"/>
    <n v="71262.960000000006"/>
    <n v="14252.630000000001"/>
    <n v="570.13"/>
    <n v="56440.200000000004"/>
    <n v="56440.2"/>
    <n v="71262.959999999992"/>
    <x v="0"/>
    <n v="10689.443999999998"/>
    <n v="3563.1479999999997"/>
    <n v="42187.608"/>
    <n v="11288.04"/>
    <n v="599.75"/>
    <n v="8310.0400000000009"/>
    <m/>
    <s v="7088-2"/>
    <n v="0"/>
    <s v="2 º DEC/JUL"/>
    <d v="2014-07-18T00:00:00"/>
    <m/>
    <m/>
    <m/>
    <n v="-7.2759576141834259E-12"/>
    <n v="36.417150700000001"/>
    <n v="1.0009999999999999"/>
    <n v="56496.640200000002"/>
    <n v="0"/>
    <m/>
    <m/>
    <m/>
    <n v="0"/>
    <n v="0"/>
    <n v="0"/>
    <n v="2014"/>
    <n v="0.88711300000000004"/>
    <n v="0"/>
    <n v="0"/>
    <m/>
    <m/>
    <m/>
    <s v="DEPOSITADO"/>
    <n v="0"/>
    <n v="71262.960000000006"/>
    <n v="14252.59"/>
    <n v="570.1"/>
    <n v="56440.270000000011"/>
    <n v="-7.0000000014260877E-2"/>
    <n v="29"/>
    <n v="7"/>
  </r>
  <r>
    <x v="19"/>
    <n v="10"/>
    <x v="5"/>
    <n v="36.417150700000001"/>
    <x v="433"/>
    <x v="113"/>
    <n v="2453059.29"/>
    <n v="613264.82250000001"/>
    <n v="223333.57"/>
    <n v="44666.71"/>
    <n v="1786.67"/>
    <n v="176880.19"/>
    <n v="176880.19"/>
    <n v="223333.57"/>
    <x v="0"/>
    <n v="33500.035499999998"/>
    <n v="11166.678500000002"/>
    <n v="132213.476"/>
    <n v="35376.04"/>
    <n v="1879.58"/>
    <n v="26043.13"/>
    <m/>
    <s v="7088-2"/>
    <n v="0"/>
    <s v="1 º DEC/JUL"/>
    <d v="2014-07-10T00:00:00"/>
    <m/>
    <m/>
    <m/>
    <n v="0"/>
    <n v="36.417150700000001"/>
    <n v="1.0009999999999999"/>
    <n v="177057.07018999997"/>
    <n v="0"/>
    <m/>
    <m/>
    <m/>
    <n v="0"/>
    <n v="0"/>
    <n v="0"/>
    <n v="2014"/>
    <n v="0.88711300000000004"/>
    <n v="0"/>
    <n v="0"/>
    <m/>
    <m/>
    <m/>
    <s v="DEPOSITADO"/>
    <n v="0"/>
    <n v="223333.57"/>
    <n v="44666.71"/>
    <n v="1786.67"/>
    <n v="176880.19"/>
    <n v="0"/>
    <n v="28"/>
    <n v="7"/>
  </r>
  <r>
    <x v="18"/>
    <n v="30"/>
    <x v="6"/>
    <n v="36.417150700000001"/>
    <x v="434"/>
    <x v="114"/>
    <n v="0"/>
    <n v="0"/>
    <n v="0"/>
    <n v="0"/>
    <n v="0"/>
    <n v="0"/>
    <n v="3.7552663196193325"/>
    <n v="3.7552663196193325"/>
    <x v="1"/>
    <n v="0"/>
    <n v="0"/>
    <n v="0"/>
    <n v="0.75"/>
    <n v="-0.01"/>
    <m/>
    <m/>
    <m/>
    <n v="3.7552663196193325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3.7552663196193325"/>
    <s v=""/>
    <n v="6"/>
  </r>
  <r>
    <x v="19"/>
    <n v="30"/>
    <x v="6"/>
    <n v="36.417150700000001"/>
    <x v="434"/>
    <x v="114"/>
    <n v="363332.07"/>
    <n v="90833.017500000002"/>
    <n v="33078.800000000003"/>
    <n v="6615.72"/>
    <n v="264.58999999999997"/>
    <n v="26198.49"/>
    <n v="26198.49"/>
    <n v="33078.800000000003"/>
    <x v="0"/>
    <n v="4961.8200000000006"/>
    <n v="1653.9400000000003"/>
    <n v="19582.730000000003"/>
    <n v="5239.7"/>
    <n v="278.39"/>
    <n v="3857.35"/>
    <m/>
    <s v="7088-2"/>
    <n v="0"/>
    <s v="3 º DEC/JUN"/>
    <d v="2014-06-30T00:00:00"/>
    <s v="216/GABIN-2014"/>
    <n v="249482.92"/>
    <n v="3459948.69"/>
    <n v="0"/>
    <n v="36.417150700000001"/>
    <n v="1.0009999999999999"/>
    <n v="26224.68849"/>
    <n v="0"/>
    <m/>
    <m/>
    <m/>
    <n v="0"/>
    <n v="0"/>
    <n v="0"/>
    <n v="2014"/>
    <n v="0.88711300000000004"/>
    <n v="0"/>
    <n v="0"/>
    <m/>
    <m/>
    <m/>
    <s v="DEPOSITADO"/>
    <n v="0"/>
    <n v="33078.800000000003"/>
    <n v="6615.76"/>
    <n v="264.63"/>
    <n v="26198.41"/>
    <n v="8.000000000174623E-2"/>
    <n v="27"/>
    <n v="6"/>
  </r>
  <r>
    <x v="19"/>
    <n v="20"/>
    <x v="6"/>
    <n v="36.417150700000001"/>
    <x v="435"/>
    <x v="114"/>
    <n v="771656.75"/>
    <n v="192914.1875"/>
    <n v="70253.850000000006"/>
    <n v="14050.800000000001"/>
    <n v="562.04999999999995"/>
    <n v="55641"/>
    <n v="55641"/>
    <n v="70253.850000000006"/>
    <x v="0"/>
    <n v="10538.077500000001"/>
    <n v="3512.6925000000006"/>
    <n v="41590.230000000003"/>
    <n v="11128.2"/>
    <n v="591.26"/>
    <n v="8192.36"/>
    <m/>
    <s v="7088-2"/>
    <n v="0"/>
    <s v="2 º DEC/JUN"/>
    <d v="2014-06-20T00:00:00"/>
    <m/>
    <m/>
    <m/>
    <n v="0"/>
    <n v="36.417150700000001"/>
    <n v="1.0009999999999999"/>
    <n v="55696.640999999996"/>
    <n v="0"/>
    <m/>
    <m/>
    <m/>
    <n v="0"/>
    <n v="0"/>
    <n v="0"/>
    <n v="2014"/>
    <n v="0.88711300000000004"/>
    <n v="0"/>
    <n v="0"/>
    <m/>
    <m/>
    <m/>
    <s v="DEPOSITADO"/>
    <n v="0"/>
    <n v="70253.850000000006"/>
    <n v="14050.77"/>
    <n v="562.03"/>
    <n v="55641.05"/>
    <n v="-5.0000000002910383E-2"/>
    <n v="25"/>
    <n v="6"/>
  </r>
  <r>
    <x v="19"/>
    <n v="10"/>
    <x v="6"/>
    <n v="36.417150700000001"/>
    <x v="436"/>
    <x v="114"/>
    <n v="2324959.87"/>
    <n v="581239.96750000003"/>
    <n v="211671.03"/>
    <n v="42334.21"/>
    <n v="1693.37"/>
    <n v="167643.45000000001"/>
    <n v="167643.47"/>
    <n v="211671.05"/>
    <x v="0"/>
    <n v="31750.657499999998"/>
    <n v="10583.5525"/>
    <n v="125309.26"/>
    <n v="33528.69"/>
    <n v="1781.42"/>
    <n v="24683.15"/>
    <m/>
    <s v="7088-2"/>
    <n v="0"/>
    <s v="1 º DEC/JUN"/>
    <d v="2014-06-10T00:00:00"/>
    <m/>
    <m/>
    <m/>
    <n v="1.9999999989522621E-2"/>
    <n v="36.417150700000001"/>
    <n v="1.0009999999999999"/>
    <n v="167811.09344999999"/>
    <n v="0"/>
    <m/>
    <m/>
    <m/>
    <n v="0"/>
    <n v="0"/>
    <n v="0"/>
    <n v="2014"/>
    <n v="0.88711300000000004"/>
    <n v="0"/>
    <n v="0"/>
    <m/>
    <m/>
    <m/>
    <s v="DEPOSITADO"/>
    <n v="0"/>
    <n v="211671.03"/>
    <n v="42334.21"/>
    <n v="1693.37"/>
    <n v="167643.45000000001"/>
    <n v="1.9999999989522621E-2"/>
    <n v="24"/>
    <n v="6"/>
  </r>
  <r>
    <x v="18"/>
    <n v="31"/>
    <x v="7"/>
    <n v="36.417150700000001"/>
    <x v="437"/>
    <x v="115"/>
    <n v="0"/>
    <n v="0"/>
    <n v="0"/>
    <n v="0"/>
    <n v="0"/>
    <n v="0"/>
    <n v="3.3367524721072961"/>
    <n v="3.3367524721072961"/>
    <x v="1"/>
    <n v="0"/>
    <n v="0"/>
    <n v="0"/>
    <n v="0.67"/>
    <n v="-0.01"/>
    <m/>
    <m/>
    <m/>
    <n v="3.3367524721072961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3.3367524721072961"/>
    <s v=""/>
    <n v="5"/>
  </r>
  <r>
    <x v="19"/>
    <n v="30"/>
    <x v="7"/>
    <n v="36.417150700000001"/>
    <x v="438"/>
    <x v="115"/>
    <n v="522359.85000000003"/>
    <n v="130589.96250000001"/>
    <n v="47557.14"/>
    <n v="9511.42"/>
    <n v="380.46"/>
    <n v="37665.26"/>
    <n v="37665.26"/>
    <n v="47557.14"/>
    <x v="0"/>
    <n v="7133.5709999999999"/>
    <n v="2377.857"/>
    <n v="28153.832000000002"/>
    <n v="7533.05"/>
    <n v="400.24"/>
    <n v="5545.68"/>
    <m/>
    <s v="7088-2"/>
    <n v="0"/>
    <s v="3 º DEC/MAI"/>
    <d v="2014-05-30T00:00:00"/>
    <s v="186/GABIN-2014"/>
    <n v="261938.9"/>
    <n v="3632694.26"/>
    <n v="0"/>
    <n v="36.417150700000001"/>
    <n v="1.0009999999999999"/>
    <n v="37702.925259999996"/>
    <n v="0"/>
    <m/>
    <m/>
    <m/>
    <n v="0"/>
    <n v="0"/>
    <n v="0"/>
    <n v="2014"/>
    <n v="0.88711300000000004"/>
    <n v="0"/>
    <n v="0"/>
    <m/>
    <m/>
    <m/>
    <s v="DEPOSITADO"/>
    <n v="0"/>
    <n v="47557.14"/>
    <n v="9511.43"/>
    <n v="380.46"/>
    <n v="37665.25"/>
    <n v="1.0000000002037268E-2"/>
    <n v="22"/>
    <n v="5"/>
  </r>
  <r>
    <x v="19"/>
    <n v="20"/>
    <x v="7"/>
    <n v="36.417150700000001"/>
    <x v="439"/>
    <x v="115"/>
    <n v="755953.13"/>
    <n v="188988.2825"/>
    <n v="68824.149999999994"/>
    <n v="13764.88"/>
    <n v="550.64"/>
    <n v="54508.63"/>
    <n v="54508.63"/>
    <n v="68824.149999999994"/>
    <x v="0"/>
    <n v="10323.622499999999"/>
    <n v="3441.2075"/>
    <n v="40743.800000000003"/>
    <n v="10901.73"/>
    <n v="579.22"/>
    <n v="8025.64"/>
    <m/>
    <s v="7088-2"/>
    <n v="0"/>
    <s v="2 º DEC/MAI"/>
    <d v="2014-05-20T00:00:00"/>
    <m/>
    <m/>
    <m/>
    <n v="0"/>
    <n v="36.417150700000001"/>
    <n v="1.0009999999999999"/>
    <n v="54563.138629999994"/>
    <n v="0"/>
    <m/>
    <m/>
    <m/>
    <n v="0"/>
    <n v="0"/>
    <n v="0"/>
    <n v="2014"/>
    <n v="0.88711300000000004"/>
    <n v="0"/>
    <n v="0"/>
    <m/>
    <m/>
    <m/>
    <s v="DEPOSITADO"/>
    <n v="0"/>
    <n v="68824.149999999994"/>
    <n v="13764.83"/>
    <n v="550.59"/>
    <n v="54508.729999999996"/>
    <n v="-9.9999999998544808E-2"/>
    <n v="21"/>
    <n v="5"/>
  </r>
  <r>
    <x v="19"/>
    <n v="9"/>
    <x v="7"/>
    <n v="36.417150700000001"/>
    <x v="440"/>
    <x v="115"/>
    <n v="2354381.2799999998"/>
    <n v="588595.31999999995"/>
    <n v="214349.64"/>
    <n v="42869.96"/>
    <n v="1714.82"/>
    <n v="169764.86000000002"/>
    <n v="169764.86"/>
    <n v="214349.63999999998"/>
    <x v="0"/>
    <n v="32152.445999999996"/>
    <n v="10717.482"/>
    <n v="126894.93199999999"/>
    <n v="33952.97"/>
    <n v="1803.97"/>
    <n v="24995.5"/>
    <m/>
    <s v="7088-2"/>
    <n v="0"/>
    <s v="1 º DEC/MAI"/>
    <d v="2014-05-09T00:00:00"/>
    <m/>
    <m/>
    <m/>
    <n v="-2.9103830456733704E-11"/>
    <n v="36.417150700000001"/>
    <n v="1.0009999999999999"/>
    <n v="169934.62486000001"/>
    <n v="0"/>
    <m/>
    <m/>
    <m/>
    <n v="0"/>
    <n v="0"/>
    <n v="0"/>
    <n v="2014"/>
    <n v="0.88711300000000004"/>
    <n v="0"/>
    <n v="0"/>
    <m/>
    <m/>
    <m/>
    <s v="DEPOSITADO"/>
    <n v="0"/>
    <n v="214349.64"/>
    <n v="42869.93"/>
    <n v="1714.8"/>
    <n v="169764.91000000003"/>
    <n v="-5.0000000046566129E-2"/>
    <n v="19"/>
    <n v="5"/>
  </r>
  <r>
    <x v="18"/>
    <n v="30"/>
    <x v="8"/>
    <n v="36.417150700000001"/>
    <x v="441"/>
    <x v="116"/>
    <n v="0"/>
    <n v="0"/>
    <n v="0"/>
    <n v="0"/>
    <n v="0"/>
    <n v="0"/>
    <n v="2.8646039400225698"/>
    <n v="2.8646039400225698"/>
    <x v="1"/>
    <n v="0"/>
    <n v="0"/>
    <n v="0"/>
    <n v="0.56999999999999995"/>
    <n v="-0.01"/>
    <m/>
    <m/>
    <m/>
    <n v="2.8646039400225698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2.8646039400225698"/>
    <s v=""/>
    <n v="4"/>
  </r>
  <r>
    <x v="19"/>
    <n v="30"/>
    <x v="8"/>
    <n v="36.417150700000001"/>
    <x v="441"/>
    <x v="116"/>
    <n v="275700.36"/>
    <n v="68925.09"/>
    <n v="25100.55"/>
    <n v="5020.13"/>
    <n v="200.82000000000002"/>
    <n v="19879.599999999999"/>
    <n v="19879.599999999999"/>
    <n v="25100.55"/>
    <x v="0"/>
    <n v="3765.0824999999995"/>
    <n v="1255.0275000000001"/>
    <n v="14859.489999999998"/>
    <n v="3975.92"/>
    <n v="211.25"/>
    <n v="2927"/>
    <m/>
    <s v="7088-2"/>
    <n v="0"/>
    <s v="3 º DEC/ABR"/>
    <d v="2014-04-30T00:00:00"/>
    <s v="326/GABIN-2014"/>
    <n v="240827.05"/>
    <n v="3339904.94"/>
    <n v="0"/>
    <n v="36.417150700000001"/>
    <n v="1.0009999999999999"/>
    <n v="19899.479599999995"/>
    <n v="0"/>
    <m/>
    <m/>
    <m/>
    <n v="0"/>
    <n v="0"/>
    <n v="0"/>
    <n v="2014"/>
    <n v="0.88711300000000004"/>
    <n v="0"/>
    <n v="0"/>
    <m/>
    <m/>
    <m/>
    <s v="DEPOSITADO"/>
    <n v="0"/>
    <n v="25100.55"/>
    <n v="5020.1099999999997"/>
    <n v="200.8"/>
    <n v="19879.64"/>
    <n v="-4.0000000000873115E-2"/>
    <n v="18"/>
    <n v="4"/>
  </r>
  <r>
    <x v="19"/>
    <n v="23"/>
    <x v="8"/>
    <n v="36.417150700000001"/>
    <x v="442"/>
    <x v="116"/>
    <n v="0"/>
    <n v="0"/>
    <n v="0"/>
    <n v="0"/>
    <n v="0"/>
    <n v="0"/>
    <n v="2.2999999999999998"/>
    <n v="2.2999999999999998"/>
    <x v="4"/>
    <n v="0.34499999999999997"/>
    <n v="0.11499999999999999"/>
    <n v="1.8399999999999999"/>
    <n v="0.46"/>
    <n v="0"/>
    <m/>
    <m/>
    <s v="7088-2"/>
    <n v="0"/>
    <s v="2  º EXT/ABR"/>
    <d v="2014-04-23T00:00:00"/>
    <m/>
    <m/>
    <m/>
    <n v="2.2999999999999998"/>
    <n v="36.417150700000001"/>
    <n v="0"/>
    <n v="0"/>
    <n v="0"/>
    <m/>
    <m/>
    <m/>
    <n v="0"/>
    <n v="0"/>
    <n v="0"/>
    <n v="2014"/>
    <n v="0.88711300000000004"/>
    <n v="0"/>
    <n v="0"/>
    <m/>
    <m/>
    <m/>
    <n v="0"/>
    <s v=""/>
    <n v="0"/>
    <n v="0"/>
    <n v="0"/>
    <n v="0"/>
    <n v="2.2999999999999998"/>
    <n v="17"/>
    <n v="4"/>
  </r>
  <r>
    <x v="19"/>
    <n v="17"/>
    <x v="8"/>
    <n v="36.417150700000001"/>
    <x v="442"/>
    <x v="116"/>
    <n v="760191.83"/>
    <n v="190047.95749999999"/>
    <n v="69210.05"/>
    <n v="13842.01"/>
    <n v="553.67999999999995"/>
    <n v="54814.36"/>
    <n v="54811.89"/>
    <n v="69207.58"/>
    <x v="0"/>
    <n v="10381.137000000001"/>
    <n v="3460.3790000000004"/>
    <n v="40970.373999999996"/>
    <n v="10962.38"/>
    <n v="582.48"/>
    <n v="8070.65"/>
    <m/>
    <s v="7088-2"/>
    <n v="0"/>
    <s v="2 º DEC/ABR"/>
    <d v="2014-04-17T00:00:00"/>
    <m/>
    <m/>
    <m/>
    <n v="-2.4700000000011642"/>
    <n v="36.417150700000001"/>
    <n v="1.0009999999999999"/>
    <n v="54869.174359999997"/>
    <n v="0"/>
    <m/>
    <m/>
    <m/>
    <n v="0"/>
    <n v="0"/>
    <n v="0"/>
    <n v="2014"/>
    <n v="0.88711300000000004"/>
    <n v="0"/>
    <n v="0"/>
    <m/>
    <m/>
    <m/>
    <s v="DEPOSITADO"/>
    <n v="0"/>
    <n v="69210.05"/>
    <n v="13842.01"/>
    <n v="553.67999999999995"/>
    <n v="54814.36"/>
    <n v="-2.4700000000011642"/>
    <n v="16"/>
    <n v="4"/>
  </r>
  <r>
    <x v="19"/>
    <n v="10"/>
    <x v="8"/>
    <n v="36.417150700000001"/>
    <x v="443"/>
    <x v="116"/>
    <n v="2304012.75"/>
    <n v="576003.1875"/>
    <n v="209763.95"/>
    <n v="41952.770000000004"/>
    <n v="1678.1"/>
    <n v="166133.07999999999"/>
    <n v="166133.07999999999"/>
    <n v="209763.95"/>
    <x v="0"/>
    <n v="31464.592499999999"/>
    <n v="10488.197500000002"/>
    <n v="124180.28999999998"/>
    <n v="33226.620000000003"/>
    <n v="1765.37"/>
    <n v="24460.76"/>
    <m/>
    <s v="7088-2"/>
    <n v="0"/>
    <s v="1 º DEC/ABR"/>
    <d v="2014-04-10T00:00:00"/>
    <m/>
    <m/>
    <m/>
    <n v="0"/>
    <n v="36.417150700000001"/>
    <n v="1.0009999999999999"/>
    <n v="166299.21307999996"/>
    <n v="0"/>
    <m/>
    <m/>
    <m/>
    <n v="0"/>
    <n v="0"/>
    <n v="0"/>
    <n v="2014"/>
    <n v="0.88711300000000004"/>
    <n v="0"/>
    <n v="0"/>
    <m/>
    <m/>
    <m/>
    <s v="DEPOSITADO"/>
    <n v="0"/>
    <n v="209763.95"/>
    <n v="41952.79"/>
    <n v="1678.11"/>
    <n v="166133.05000000002"/>
    <n v="2.9999999969732016E-2"/>
    <n v="15"/>
    <n v="4"/>
  </r>
  <r>
    <x v="18"/>
    <n v="31"/>
    <x v="9"/>
    <n v="36.417150700000001"/>
    <x v="444"/>
    <x v="117"/>
    <n v="0"/>
    <n v="0"/>
    <n v="0"/>
    <n v="0"/>
    <n v="0"/>
    <n v="0"/>
    <n v="2.1750246983335497"/>
    <n v="2.1750246983335497"/>
    <x v="1"/>
    <n v="0"/>
    <n v="0"/>
    <n v="0"/>
    <n v="0.44"/>
    <n v="0"/>
    <m/>
    <m/>
    <m/>
    <n v="2.1750246983335497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2.1750246983335497"/>
    <s v=""/>
    <n v="3"/>
  </r>
  <r>
    <x v="19"/>
    <n v="28"/>
    <x v="9"/>
    <n v="36.417150700000001"/>
    <x v="445"/>
    <x v="117"/>
    <n v="514410.04000000004"/>
    <n v="128602.51000000001"/>
    <n v="46833.37"/>
    <n v="9366.7000000000007"/>
    <n v="374.7"/>
    <n v="37091.97"/>
    <n v="37091.97"/>
    <n v="46833.369999999995"/>
    <x v="0"/>
    <n v="7025.0054999999993"/>
    <n v="2341.6684999999998"/>
    <n v="27725.296000000002"/>
    <n v="7418.39"/>
    <n v="394.15"/>
    <n v="5461.28"/>
    <m/>
    <s v="7088-2"/>
    <n v="0"/>
    <s v="3 º DEC/MAR"/>
    <d v="2014-03-28T00:00:00"/>
    <s v="132/GABIN-2014"/>
    <n v="220858.45"/>
    <n v="3062970.91"/>
    <n v="0"/>
    <n v="36.417150700000001"/>
    <n v="1.0009999999999999"/>
    <n v="37129.061969999995"/>
    <n v="0"/>
    <m/>
    <m/>
    <m/>
    <n v="0"/>
    <n v="0"/>
    <n v="0"/>
    <n v="2014"/>
    <n v="0.88711300000000004"/>
    <n v="0"/>
    <n v="0"/>
    <m/>
    <m/>
    <m/>
    <s v="DEPOSITADO"/>
    <n v="0"/>
    <n v="46833.37"/>
    <n v="9366.67"/>
    <n v="374.67"/>
    <n v="37092.030000000006"/>
    <n v="-6.0000000004947651E-2"/>
    <n v="13"/>
    <n v="3"/>
  </r>
  <r>
    <x v="19"/>
    <n v="20"/>
    <x v="9"/>
    <n v="36.417150700000001"/>
    <x v="446"/>
    <x v="117"/>
    <n v="462681.14999999997"/>
    <n v="115670.28749999999"/>
    <n v="42123.82"/>
    <n v="8424.75"/>
    <n v="336.98"/>
    <n v="33362.089999999997"/>
    <n v="33362.089999999997"/>
    <n v="42123.82"/>
    <x v="0"/>
    <n v="6318.5729999999994"/>
    <n v="2106.1910000000003"/>
    <n v="24937.325999999997"/>
    <n v="6672.42"/>
    <n v="354.51"/>
    <n v="4912.1000000000004"/>
    <m/>
    <s v="7088-2"/>
    <n v="0"/>
    <s v="2 º DEC/MAR"/>
    <d v="2014-03-20T00:00:00"/>
    <m/>
    <m/>
    <m/>
    <n v="0"/>
    <n v="36.417150700000001"/>
    <n v="1.0009999999999999"/>
    <n v="33395.452089999992"/>
    <n v="0"/>
    <m/>
    <m/>
    <m/>
    <n v="0"/>
    <n v="0"/>
    <n v="0"/>
    <n v="2014"/>
    <n v="0.88711300000000004"/>
    <n v="0"/>
    <n v="0"/>
    <m/>
    <m/>
    <m/>
    <s v="DEPOSITADO"/>
    <n v="0"/>
    <n v="42123.82"/>
    <n v="8424.76"/>
    <n v="336.99"/>
    <n v="33362.07"/>
    <n v="1.9999999996798579E-2"/>
    <n v="12"/>
    <n v="3"/>
  </r>
  <r>
    <x v="19"/>
    <n v="10"/>
    <x v="9"/>
    <n v="36.417150700000001"/>
    <x v="447"/>
    <x v="117"/>
    <n v="2085879.72"/>
    <n v="521469.93"/>
    <n v="189904.49"/>
    <n v="37980.880000000005"/>
    <n v="1519.22"/>
    <n v="150404.38999999998"/>
    <n v="150404.39000000001"/>
    <n v="189904.49000000002"/>
    <x v="0"/>
    <n v="28485.673500000001"/>
    <n v="9495.2245000000021"/>
    <n v="112423.49200000001"/>
    <n v="30080.880000000001"/>
    <n v="1598.24"/>
    <n v="22144.93"/>
    <m/>
    <s v="7088-2"/>
    <n v="0"/>
    <s v="1 º DEC/MAR"/>
    <d v="2014-03-10T00:00:00"/>
    <m/>
    <m/>
    <m/>
    <n v="2.9103830456733704E-11"/>
    <n v="36.417150700000001"/>
    <n v="1.0009999999999999"/>
    <n v="150554.79438999997"/>
    <n v="0"/>
    <m/>
    <m/>
    <m/>
    <n v="0"/>
    <n v="0"/>
    <n v="0"/>
    <n v="2014"/>
    <n v="0.88711300000000004"/>
    <n v="0"/>
    <n v="0"/>
    <m/>
    <m/>
    <m/>
    <s v="DEPOSITADO"/>
    <n v="0"/>
    <n v="189904.49"/>
    <n v="37980.9"/>
    <n v="1519.24"/>
    <n v="150404.35"/>
    <n v="4.0000000008149073E-2"/>
    <n v="11"/>
    <n v="3"/>
  </r>
  <r>
    <x v="18"/>
    <n v="28"/>
    <x v="10"/>
    <n v="36.417150700000001"/>
    <x v="448"/>
    <x v="118"/>
    <n v="0"/>
    <n v="0"/>
    <n v="0"/>
    <n v="0"/>
    <n v="0"/>
    <n v="0"/>
    <n v="1.2435937600999925"/>
    <n v="1.2435937600999925"/>
    <x v="1"/>
    <n v="0"/>
    <n v="0"/>
    <n v="0"/>
    <n v="0.25"/>
    <n v="0"/>
    <m/>
    <m/>
    <m/>
    <n v="1.2435937600999925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1.2435937600999925"/>
    <s v=""/>
    <n v="2"/>
  </r>
  <r>
    <x v="19"/>
    <n v="28"/>
    <x v="10"/>
    <n v="36.417150700000001"/>
    <x v="448"/>
    <x v="118"/>
    <n v="453927.43"/>
    <n v="113481.8575"/>
    <n v="41326.86"/>
    <n v="8265.380000000001"/>
    <n v="330.62"/>
    <n v="32730.859999999997"/>
    <n v="32730.86"/>
    <n v="41326.86"/>
    <x v="0"/>
    <n v="6199.0289999999995"/>
    <n v="2066.3430000000003"/>
    <n v="24465.488000000001"/>
    <n v="6546.17"/>
    <n v="347.81"/>
    <n v="4819.16"/>
    <m/>
    <s v="7088-2"/>
    <n v="0"/>
    <s v="3 º DEC/FEV"/>
    <d v="2014-02-28T00:00:00"/>
    <s v="107/GABIN-2014"/>
    <n v="226027.93"/>
    <n v="3134663.75"/>
    <n v="3.637978807091713E-12"/>
    <n v="36.417150700000001"/>
    <n v="1.0009999999999999"/>
    <n v="32763.590859999993"/>
    <n v="0"/>
    <m/>
    <m/>
    <m/>
    <n v="0"/>
    <n v="0"/>
    <n v="0"/>
    <n v="2014"/>
    <n v="0.88711300000000004"/>
    <n v="0"/>
    <n v="0"/>
    <m/>
    <m/>
    <m/>
    <s v="DEPOSITADO"/>
    <n v="0"/>
    <n v="41326.86"/>
    <n v="8265.3700000000008"/>
    <n v="330.61"/>
    <n v="32730.879999999997"/>
    <n v="-1.9999999996798579E-2"/>
    <n v="9"/>
    <n v="2"/>
  </r>
  <r>
    <x v="19"/>
    <n v="24"/>
    <x v="10"/>
    <n v="36.417150700000001"/>
    <x v="449"/>
    <x v="118"/>
    <n v="497374.49"/>
    <n v="124343.6225"/>
    <n v="45282.400000000001"/>
    <n v="9056.5299999999988"/>
    <n v="362.31"/>
    <n v="35863.560000000005"/>
    <n v="35863.56"/>
    <n v="45282.399999999994"/>
    <x v="0"/>
    <n v="6792.3599999999988"/>
    <n v="2264.12"/>
    <n v="26807.079999999998"/>
    <n v="7172.71"/>
    <n v="381.1"/>
    <n v="5280.42"/>
    <m/>
    <s v="7088-2"/>
    <n v="0"/>
    <s v="2 º DEC/FEV"/>
    <d v="2014-02-24T00:00:00"/>
    <m/>
    <m/>
    <m/>
    <n v="-7.2759576141834259E-12"/>
    <n v="36.417150700000001"/>
    <n v="1.0009999999999999"/>
    <n v="35899.423560000003"/>
    <n v="0"/>
    <m/>
    <m/>
    <m/>
    <n v="0"/>
    <n v="0"/>
    <n v="0"/>
    <n v="2014"/>
    <n v="0.88711300000000004"/>
    <n v="0"/>
    <n v="0"/>
    <m/>
    <m/>
    <m/>
    <s v="DEPOSITADO"/>
    <n v="-4"/>
    <n v="45282.400000000001"/>
    <n v="9056.48"/>
    <n v="362.26"/>
    <n v="35863.659999999996"/>
    <n v="-9.9999999998544808E-2"/>
    <n v="9"/>
    <n v="2"/>
  </r>
  <r>
    <x v="19"/>
    <n v="24"/>
    <x v="10"/>
    <n v="36.417150700000001"/>
    <x v="450"/>
    <x v="118"/>
    <n v="2183361.83"/>
    <n v="545840.45750000002"/>
    <n v="198779.54"/>
    <n v="39755.920000000006"/>
    <n v="1590.24"/>
    <n v="157433.38"/>
    <n v="157433.38"/>
    <n v="198779.54"/>
    <x v="0"/>
    <n v="29816.931"/>
    <n v="9938.9770000000008"/>
    <n v="117677.47200000001"/>
    <n v="31486.68"/>
    <n v="1672.93"/>
    <n v="23179.86"/>
    <m/>
    <s v="7088-2"/>
    <n v="0"/>
    <s v="1 º DEC/FEV"/>
    <d v="2014-02-24T00:00:00"/>
    <m/>
    <m/>
    <m/>
    <n v="0"/>
    <n v="36.417150700000001"/>
    <n v="1.0009999999999999"/>
    <n v="157590.81337999998"/>
    <n v="0"/>
    <m/>
    <m/>
    <m/>
    <n v="0"/>
    <n v="0"/>
    <n v="0"/>
    <n v="2014"/>
    <n v="0.88711300000000004"/>
    <n v="0"/>
    <n v="0"/>
    <m/>
    <m/>
    <m/>
    <s v="DEPOSITADO"/>
    <n v="-14"/>
    <n v="198779.54"/>
    <n v="39755.910000000003"/>
    <n v="1590.24"/>
    <n v="157433.39000000001"/>
    <n v="-1.0000000009313226E-2"/>
    <n v="9"/>
    <n v="2"/>
  </r>
  <r>
    <x v="18"/>
    <n v="31"/>
    <x v="11"/>
    <n v="36.417150700000001"/>
    <x v="451"/>
    <x v="119"/>
    <n v="0"/>
    <n v="0"/>
    <n v="0"/>
    <n v="0"/>
    <n v="0"/>
    <n v="0"/>
    <n v="0"/>
    <n v="0"/>
    <x v="1"/>
    <n v="0"/>
    <n v="0"/>
    <n v="0"/>
    <n v="0"/>
    <n v="0"/>
    <m/>
    <m/>
    <m/>
    <n v="0.54990000000000006"/>
    <n v="0"/>
    <s v=" * "/>
    <m/>
    <m/>
    <m/>
    <n v="0"/>
    <n v="36.417150700000001"/>
    <n v="0"/>
    <n v="0"/>
    <n v="0"/>
    <m/>
    <m/>
    <m/>
    <n v="0"/>
    <n v="0"/>
    <n v="0"/>
    <s v=""/>
    <n v="0.88711300000000004"/>
    <n v="0"/>
    <n v="0"/>
    <m/>
    <m/>
    <m/>
    <n v="0"/>
    <s v=""/>
    <n v="0"/>
    <n v="0"/>
    <n v="0"/>
    <n v="0"/>
    <n v="0"/>
    <s v=""/>
    <n v="1"/>
  </r>
  <r>
    <x v="19"/>
    <n v="24"/>
    <x v="10"/>
    <n v="36.417150700000001"/>
    <x v="452"/>
    <x v="119"/>
    <n v="388813.85000000003"/>
    <n v="97203.462500000009"/>
    <n v="35398.730000000003"/>
    <n v="7079.77"/>
    <n v="283.20999999999998"/>
    <n v="28035.750000000004"/>
    <n v="28035.75"/>
    <n v="35398.729999999996"/>
    <x v="0"/>
    <n v="5309.8094999999994"/>
    <n v="1769.9364999999998"/>
    <n v="20956.004000000001"/>
    <n v="5607.15"/>
    <n v="297.92"/>
    <n v="4127.88"/>
    <m/>
    <s v="7088-2"/>
    <n v="0"/>
    <s v="3 º DEC/JAN"/>
    <d v="2014-02-24T00:00:00"/>
    <s v="070/GABIN-2014"/>
    <n v="266975.48"/>
    <n v="3702543.97"/>
    <n v="-3.637978807091713E-12"/>
    <n v="36.417150700000001"/>
    <n v="1.0009999999999999"/>
    <n v="28063.785749999999"/>
    <n v="0"/>
    <m/>
    <m/>
    <m/>
    <n v="0"/>
    <n v="0"/>
    <n v="0"/>
    <n v="2014"/>
    <n v="0.88711300000000004"/>
    <n v="0"/>
    <n v="0"/>
    <m/>
    <m/>
    <m/>
    <s v="DEPOSITADO"/>
    <n v="-25"/>
    <n v="35398.730000000003"/>
    <n v="7079.75"/>
    <n v="283.19"/>
    <n v="28035.790000000005"/>
    <n v="-4.0000000004511094E-2"/>
    <n v="9"/>
    <n v="1"/>
  </r>
  <r>
    <x v="19"/>
    <n v="24"/>
    <x v="10"/>
    <n v="36.417150700000001"/>
    <x v="453"/>
    <x v="119"/>
    <n v="1626257.1300000001"/>
    <n v="406564.28250000003"/>
    <n v="148059.13"/>
    <n v="29611.81"/>
    <n v="1184.45"/>
    <n v="117262.87000000001"/>
    <n v="117262.87"/>
    <n v="148059.13"/>
    <x v="0"/>
    <n v="22208.869500000001"/>
    <n v="7402.9565000000002"/>
    <n v="87651.043999999994"/>
    <n v="23452.57"/>
    <n v="1246.07"/>
    <n v="17265.310000000001"/>
    <m/>
    <s v="7088-2"/>
    <n v="0"/>
    <s v="2 º DEC/JAN"/>
    <d v="2014-02-24T00:00:00"/>
    <m/>
    <m/>
    <m/>
    <n v="-1.4551915228366852E-11"/>
    <n v="36.417150700000001"/>
    <n v="1.0009999999999999"/>
    <n v="117380.13287"/>
    <n v="0"/>
    <m/>
    <m/>
    <m/>
    <n v="0"/>
    <n v="0"/>
    <n v="0"/>
    <n v="2014"/>
    <n v="0.88711300000000004"/>
    <n v="0"/>
    <n v="0"/>
    <m/>
    <m/>
    <m/>
    <s v="DEPOSITADO"/>
    <n v="-35"/>
    <n v="148059.13"/>
    <n v="29611.83"/>
    <n v="1184.47"/>
    <n v="117262.83"/>
    <n v="3.9999999993597157E-2"/>
    <n v="9"/>
    <n v="1"/>
  </r>
  <r>
    <x v="19"/>
    <n v="24"/>
    <x v="10"/>
    <n v="38.131149639999997"/>
    <x v="454"/>
    <x v="119"/>
    <n v="1687472.99"/>
    <n v="421868.2475"/>
    <n v="160863.21"/>
    <n v="32172.639999999999"/>
    <n v="1286.9100000000001"/>
    <n v="127403.65999999999"/>
    <n v="121676.84"/>
    <n v="155136.39000000001"/>
    <x v="0"/>
    <n v="23270.458500000001"/>
    <n v="7756.8195000000014"/>
    <n v="90649.561999999991"/>
    <n v="24335.37"/>
    <n v="1365.28"/>
    <n v="17915.21"/>
    <m/>
    <s v="7088-2"/>
    <n v="0"/>
    <s v="1 º DEC/JAN"/>
    <d v="2014-02-24T00:00:00"/>
    <m/>
    <m/>
    <m/>
    <n v="-5726.8199999999924"/>
    <n v="38.131149639999997"/>
    <n v="1.0009999999999999"/>
    <n v="127531.06365999997"/>
    <n v="0"/>
    <m/>
    <m/>
    <m/>
    <n v="0"/>
    <n v="0"/>
    <n v="0"/>
    <n v="2013"/>
    <n v="0.99658100000000005"/>
    <n v="0"/>
    <n v="0"/>
    <m/>
    <m/>
    <m/>
    <s v="DEPOSITADO"/>
    <n v="-45"/>
    <n v="160863.21"/>
    <n v="32172.639999999999"/>
    <n v="1286.9100000000001"/>
    <n v="127403.65999999999"/>
    <n v="-5726.8199999999924"/>
    <n v="9"/>
    <n v="1"/>
  </r>
  <r>
    <x v="20"/>
    <n v="31"/>
    <x v="0"/>
    <n v="38.131149639999997"/>
    <x v="455"/>
    <x v="120"/>
    <n v="0"/>
    <n v="0"/>
    <n v="0"/>
    <n v="0"/>
    <n v="0"/>
    <n v="0"/>
    <n v="5.9108180800137911"/>
    <n v="5.9108180800137911"/>
    <x v="1"/>
    <n v="0"/>
    <n v="0"/>
    <n v="0"/>
    <n v="1.18"/>
    <n v="-0.01"/>
    <m/>
    <m/>
    <m/>
    <n v="5.9108180800137911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5.9108180800137911"/>
    <s v=""/>
    <n v="12"/>
  </r>
  <r>
    <x v="21"/>
    <n v="30"/>
    <x v="0"/>
    <n v="38.131149639999997"/>
    <x v="456"/>
    <x v="120"/>
    <n v="1052791.67"/>
    <n v="263197.91749999998"/>
    <n v="100360.39"/>
    <n v="20071.68"/>
    <n v="802.49"/>
    <n v="79486.219999999987"/>
    <n v="79486.22"/>
    <n v="100360.39000000001"/>
    <x v="0"/>
    <n v="15054.058500000001"/>
    <n v="5018.0195000000012"/>
    <n v="59414.142"/>
    <n v="15897.24"/>
    <n v="844.63"/>
    <n v="11495.82"/>
    <m/>
    <s v="7088-2"/>
    <n v="0"/>
    <s v="3 º DEC/DEZ"/>
    <d v="2013-12-30T00:00:00"/>
    <s v="030/GABIN-2013"/>
    <n v="344418.89"/>
    <n v="4561817.67"/>
    <n v="1.4551915228366852E-11"/>
    <n v="38.131149639999997"/>
    <n v="1"/>
    <n v="79486.219999999987"/>
    <n v="0"/>
    <m/>
    <m/>
    <m/>
    <n v="0"/>
    <n v="0"/>
    <n v="0"/>
    <n v="2013"/>
    <n v="0.99658100000000005"/>
    <n v="0"/>
    <n v="0"/>
    <m/>
    <m/>
    <m/>
    <s v="DEPOSITADO"/>
    <n v="0"/>
    <n v="100360.39"/>
    <n v="20072.080000000002"/>
    <n v="802.88"/>
    <n v="79485.429999999993"/>
    <n v="0.79000000000814907"/>
    <n v="53"/>
    <n v="12"/>
  </r>
  <r>
    <x v="21"/>
    <n v="20"/>
    <x v="0"/>
    <n v="38.131149639999997"/>
    <x v="457"/>
    <x v="120"/>
    <n v="929218.09"/>
    <n v="232304.52249999999"/>
    <n v="88580.39"/>
    <n v="17715.760000000002"/>
    <n v="708.31999999999994"/>
    <n v="70156.31"/>
    <n v="70156.31"/>
    <n v="88580.390000000014"/>
    <x v="0"/>
    <n v="13287.058500000001"/>
    <n v="4429.0195000000012"/>
    <n v="52440.231999999996"/>
    <n v="14031.26"/>
    <n v="745.49"/>
    <n v="10146.469999999999"/>
    <m/>
    <s v="7088-2"/>
    <n v="0"/>
    <s v="2 º DEC/DEZ"/>
    <d v="2013-12-20T00:00:00"/>
    <m/>
    <m/>
    <m/>
    <n v="0"/>
    <n v="38.131149639999997"/>
    <n v="1"/>
    <n v="70156.31"/>
    <n v="0"/>
    <m/>
    <m/>
    <m/>
    <n v="0"/>
    <n v="0"/>
    <n v="0"/>
    <n v="2013"/>
    <n v="0.99658100000000005"/>
    <n v="0"/>
    <n v="0"/>
    <m/>
    <m/>
    <m/>
    <s v="DEPOSITADO"/>
    <n v="0"/>
    <n v="88580.39"/>
    <n v="17716.080000000002"/>
    <n v="708.64"/>
    <n v="70155.67"/>
    <n v="0.63999999999941792"/>
    <n v="51"/>
    <n v="12"/>
  </r>
  <r>
    <x v="21"/>
    <n v="10"/>
    <x v="0"/>
    <n v="38.131149639999997"/>
    <x v="458"/>
    <x v="120"/>
    <n v="2579807.91"/>
    <n v="644951.97750000004"/>
    <n v="245927.6"/>
    <n v="49184.659999999996"/>
    <n v="1966.5600000000002"/>
    <n v="194776.38"/>
    <n v="194776.38"/>
    <n v="245927.6"/>
    <x v="0"/>
    <n v="36889.14"/>
    <n v="12296.380000000001"/>
    <n v="145590.85999999999"/>
    <n v="38955.279999999999"/>
    <n v="2069.7199999999998"/>
    <n v="28169.86"/>
    <m/>
    <s v="7088-2"/>
    <n v="0"/>
    <s v="1 º DEC/DEZ"/>
    <d v="2013-12-10T00:00:00"/>
    <m/>
    <m/>
    <m/>
    <n v="0"/>
    <n v="38.131149639999997"/>
    <n v="1"/>
    <n v="194776.38"/>
    <n v="0"/>
    <m/>
    <m/>
    <m/>
    <n v="0"/>
    <n v="0"/>
    <n v="0"/>
    <n v="2013"/>
    <n v="0.99658100000000005"/>
    <n v="0"/>
    <n v="0"/>
    <m/>
    <m/>
    <m/>
    <s v="DEPOSITADO"/>
    <n v="0"/>
    <n v="245927.6"/>
    <n v="49185.52"/>
    <n v="1967.42"/>
    <n v="194774.66"/>
    <n v="1.7200000000011642"/>
    <n v="50"/>
    <n v="12"/>
  </r>
  <r>
    <x v="20"/>
    <n v="30"/>
    <x v="1"/>
    <n v="38.131149639999997"/>
    <x v="459"/>
    <x v="121"/>
    <n v="0"/>
    <n v="0"/>
    <n v="0"/>
    <n v="0"/>
    <n v="0"/>
    <n v="0"/>
    <n v="4.9453211256576868"/>
    <n v="4.9453211256576868"/>
    <x v="1"/>
    <n v="0"/>
    <n v="0"/>
    <n v="0"/>
    <n v="0.99"/>
    <n v="-0.01"/>
    <m/>
    <m/>
    <m/>
    <n v="4.9453211256576868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4.9453211256576868"/>
    <s v=""/>
    <n v="11"/>
  </r>
  <r>
    <x v="21"/>
    <n v="29"/>
    <x v="1"/>
    <n v="38.131149639999997"/>
    <x v="460"/>
    <x v="121"/>
    <n v="526008.92000000004"/>
    <n v="131502.23000000001"/>
    <n v="50143.31"/>
    <n v="10028.51"/>
    <n v="401"/>
    <n v="39713.799999999996"/>
    <n v="39713.800000000003"/>
    <n v="50143.310000000005"/>
    <x v="0"/>
    <n v="7521.4965000000002"/>
    <n v="2507.1655000000005"/>
    <n v="29685.138000000003"/>
    <n v="7942.76"/>
    <n v="422.01"/>
    <n v="5743.68"/>
    <m/>
    <m/>
    <n v="0"/>
    <s v="3 º DEC/NOV"/>
    <d v="2013-11-29T00:00:00"/>
    <s v="012/GABIN-2013"/>
    <n v="322252.96999999997"/>
    <n v="4268230.6900000004"/>
    <n v="7.2759576141834259E-12"/>
    <n v="38.131149639999997"/>
    <n v="1"/>
    <n v="39713.799999999996"/>
    <n v="0"/>
    <m/>
    <m/>
    <m/>
    <n v="0"/>
    <n v="0"/>
    <n v="0"/>
    <n v="2013"/>
    <n v="0.99658100000000005"/>
    <n v="0"/>
    <n v="0"/>
    <m/>
    <m/>
    <m/>
    <s v="DEPOSITADO"/>
    <n v="0"/>
    <n v="50143.31"/>
    <n v="10028.66"/>
    <n v="401.15"/>
    <n v="39713.499999999993"/>
    <n v="0.30000000001018634"/>
    <n v="48"/>
    <n v="11"/>
  </r>
  <r>
    <x v="21"/>
    <n v="21"/>
    <x v="1"/>
    <n v="38.131149639999997"/>
    <x v="461"/>
    <x v="121"/>
    <n v="933477.88"/>
    <n v="233369.47"/>
    <n v="88986.46"/>
    <n v="17796.97"/>
    <n v="711.58"/>
    <n v="70477.91"/>
    <n v="70477.91"/>
    <n v="88986.46"/>
    <x v="0"/>
    <n v="13347.969000000001"/>
    <n v="4449.3230000000003"/>
    <n v="52680.618000000002"/>
    <n v="14095.58"/>
    <n v="748.91"/>
    <n v="10192.98"/>
    <m/>
    <m/>
    <n v="0"/>
    <s v="2 º DEC/NOV"/>
    <d v="2013-11-21T00:00:00"/>
    <m/>
    <m/>
    <m/>
    <n v="0"/>
    <n v="38.131149639999997"/>
    <n v="1"/>
    <n v="70477.91"/>
    <n v="0"/>
    <m/>
    <m/>
    <m/>
    <n v="0"/>
    <n v="0"/>
    <n v="0"/>
    <n v="2013"/>
    <n v="0.99658100000000005"/>
    <n v="0"/>
    <n v="0"/>
    <m/>
    <m/>
    <m/>
    <s v="DEPOSITADO"/>
    <n v="-1"/>
    <n v="88986.46"/>
    <n v="17797.29"/>
    <n v="711.89"/>
    <n v="70477.280000000013"/>
    <n v="0.6299999999901047"/>
    <n v="47"/>
    <n v="11"/>
  </r>
  <r>
    <x v="21"/>
    <n v="8"/>
    <x v="1"/>
    <n v="38.131149639999997"/>
    <x v="462"/>
    <x v="121"/>
    <n v="2808743.8899999997"/>
    <n v="702185.97249999992"/>
    <n v="267751.58"/>
    <n v="53549.36"/>
    <n v="2141.06"/>
    <n v="212061.16000000003"/>
    <n v="212061.16"/>
    <n v="267751.58"/>
    <x v="0"/>
    <n v="40162.737000000001"/>
    <n v="13387.579000000002"/>
    <n v="158510.84400000001"/>
    <n v="42412.23"/>
    <n v="2253.39"/>
    <n v="30669.7"/>
    <m/>
    <m/>
    <n v="0"/>
    <s v="1 º DEC/NOV"/>
    <d v="2013-11-08T00:00:00"/>
    <m/>
    <m/>
    <m/>
    <n v="-2.9103830456733704E-11"/>
    <n v="38.131149639999997"/>
    <n v="1"/>
    <n v="212061.16000000003"/>
    <n v="0"/>
    <m/>
    <m/>
    <m/>
    <n v="0"/>
    <n v="0"/>
    <n v="0"/>
    <n v="2013"/>
    <n v="0.99658100000000005"/>
    <n v="0"/>
    <n v="0"/>
    <m/>
    <m/>
    <m/>
    <s v="DEPOSITADO"/>
    <n v="0"/>
    <n v="267751.58"/>
    <n v="53550.32"/>
    <n v="2142.0100000000002"/>
    <n v="212059.25"/>
    <n v="1.9100000000034925"/>
    <n v="45"/>
    <n v="11"/>
  </r>
  <r>
    <x v="20"/>
    <n v="31"/>
    <x v="2"/>
    <n v="38.131149639999997"/>
    <x v="463"/>
    <x v="122"/>
    <n v="0"/>
    <n v="0"/>
    <n v="0"/>
    <n v="0"/>
    <n v="0"/>
    <n v="0"/>
    <n v="4.3816601607894468"/>
    <n v="4.3816601607894468"/>
    <x v="1"/>
    <n v="0"/>
    <n v="0"/>
    <n v="0"/>
    <n v="0.88"/>
    <n v="-0.01"/>
    <m/>
    <m/>
    <m/>
    <n v="4.3816601607894468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4.3816601607894468"/>
    <s v=""/>
    <n v="10"/>
  </r>
  <r>
    <x v="21"/>
    <n v="30"/>
    <x v="2"/>
    <n v="38.131149639999997"/>
    <x v="464"/>
    <x v="122"/>
    <n v="446279.37"/>
    <n v="111569.8425"/>
    <n v="42542.86"/>
    <n v="8508.41"/>
    <n v="340.19"/>
    <n v="33694.259999999995"/>
    <n v="33694.26"/>
    <n v="42542.86"/>
    <x v="0"/>
    <n v="6381.4290000000001"/>
    <n v="2127.143"/>
    <n v="25185.688000000002"/>
    <n v="6738.85"/>
    <n v="358.04"/>
    <n v="4873.09"/>
    <m/>
    <m/>
    <n v="0"/>
    <s v="3 º DEC/OUT"/>
    <d v="2013-10-30T00:00:00"/>
    <s v="372/GABIN-2013"/>
    <n v="290511.71999999997"/>
    <n v="3847818.88"/>
    <n v="7.2759576141834259E-12"/>
    <n v="38.131149639999997"/>
    <n v="1"/>
    <n v="33694.259999999995"/>
    <n v="0"/>
    <m/>
    <m/>
    <m/>
    <n v="0"/>
    <n v="0"/>
    <n v="0"/>
    <n v="2013"/>
    <n v="0.99658100000000005"/>
    <n v="0"/>
    <n v="0"/>
    <m/>
    <m/>
    <m/>
    <s v="DEPOSITADO"/>
    <n v="0"/>
    <n v="42542.86"/>
    <n v="8508.57"/>
    <n v="340.34"/>
    <n v="33693.950000000004"/>
    <n v="0.30999999999767169"/>
    <n v="44"/>
    <n v="10"/>
  </r>
  <r>
    <x v="21"/>
    <n v="18"/>
    <x v="2"/>
    <n v="38.131149639999997"/>
    <x v="465"/>
    <x v="122"/>
    <n v="947971.24"/>
    <n v="236992.81"/>
    <n v="90368.08"/>
    <n v="18073.289999999997"/>
    <n v="722.62"/>
    <n v="71572.170000000013"/>
    <n v="71572.17"/>
    <n v="90368.079999999987"/>
    <x v="0"/>
    <n v="13555.211999999998"/>
    <n v="4518.4039999999995"/>
    <n v="53498.553999999996"/>
    <n v="14314.43"/>
    <n v="760.54"/>
    <n v="10351.24"/>
    <m/>
    <m/>
    <n v="0"/>
    <s v="2 º DEC/OUT"/>
    <d v="2013-10-18T00:00:00"/>
    <m/>
    <m/>
    <m/>
    <n v="-1.4551915228366852E-11"/>
    <n v="38.131149639999997"/>
    <n v="1"/>
    <n v="71572.170000000013"/>
    <n v="0"/>
    <m/>
    <m/>
    <m/>
    <n v="0"/>
    <n v="0"/>
    <n v="0"/>
    <n v="2013"/>
    <n v="0.99658100000000005"/>
    <n v="0"/>
    <n v="0"/>
    <m/>
    <m/>
    <m/>
    <s v="DEPOSITADO"/>
    <n v="0"/>
    <n v="90368.08"/>
    <n v="18073.62"/>
    <n v="722.94"/>
    <n v="71571.520000000004"/>
    <n v="0.64999999999417923"/>
    <n v="42"/>
    <n v="10"/>
  </r>
  <r>
    <x v="21"/>
    <n v="10"/>
    <x v="2"/>
    <n v="38.131149639999997"/>
    <x v="466"/>
    <x v="122"/>
    <n v="2453568.27"/>
    <n v="613392.0675"/>
    <n v="233893.45"/>
    <n v="46777.850000000006"/>
    <n v="1870.3200000000002"/>
    <n v="185245.28"/>
    <n v="185245.28"/>
    <n v="233893.45"/>
    <x v="0"/>
    <n v="35084.017500000002"/>
    <n v="11694.672500000001"/>
    <n v="138466.59000000003"/>
    <n v="37049.06"/>
    <n v="1968.44"/>
    <n v="26791.4"/>
    <m/>
    <m/>
    <n v="0"/>
    <s v="1 º DEC/OUT"/>
    <d v="2013-10-10T00:00:00"/>
    <m/>
    <m/>
    <m/>
    <n v="0"/>
    <n v="38.131149639999997"/>
    <n v="1"/>
    <n v="185245.28"/>
    <n v="0"/>
    <m/>
    <m/>
    <m/>
    <n v="0"/>
    <n v="0"/>
    <n v="0"/>
    <n v="2013"/>
    <n v="0.99658100000000005"/>
    <n v="0"/>
    <n v="0"/>
    <m/>
    <m/>
    <m/>
    <s v="DEPOSITADO"/>
    <n v="0"/>
    <n v="233893.45"/>
    <n v="46778.69"/>
    <n v="1871.15"/>
    <n v="185243.61000000002"/>
    <n v="1.6699999999837019"/>
    <n v="41"/>
    <n v="10"/>
  </r>
  <r>
    <x v="20"/>
    <n v="30"/>
    <x v="3"/>
    <n v="38.131149639999997"/>
    <x v="467"/>
    <x v="123"/>
    <n v="0"/>
    <n v="0"/>
    <n v="0"/>
    <n v="0"/>
    <n v="0"/>
    <n v="0"/>
    <n v="3.7900568368195886"/>
    <n v="3.7900568368195886"/>
    <x v="1"/>
    <n v="0"/>
    <n v="0"/>
    <n v="0"/>
    <n v="0.76"/>
    <n v="-0.01"/>
    <m/>
    <m/>
    <m/>
    <n v="3.7900568368195886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3.7900568368195886"/>
    <s v=""/>
    <n v="9"/>
  </r>
  <r>
    <x v="21"/>
    <n v="1"/>
    <x v="2"/>
    <n v="38.131149639999997"/>
    <x v="467"/>
    <x v="123"/>
    <n v="560669.71"/>
    <n v="140167.42749999999"/>
    <n v="53447.45"/>
    <n v="10689.32"/>
    <n v="427.4"/>
    <n v="42330.729999999996"/>
    <n v="42330.73"/>
    <n v="53447.450000000004"/>
    <x v="0"/>
    <n v="8017.1175000000003"/>
    <n v="2672.3725000000004"/>
    <n v="31641.24"/>
    <n v="8466.15"/>
    <n v="449.81"/>
    <n v="23757.360000000001"/>
    <m/>
    <m/>
    <n v="0"/>
    <s v="3 º DEC/SET"/>
    <d v="2013-10-01T00:00:00"/>
    <s v="343/GABIN-2013"/>
    <n v="271758.40999999997"/>
    <n v="3599431.83"/>
    <n v="7.2759576141834259E-12"/>
    <n v="38.131149639999997"/>
    <n v="1"/>
    <n v="42330.729999999996"/>
    <n v="0"/>
    <m/>
    <m/>
    <m/>
    <n v="0"/>
    <n v="0"/>
    <n v="0"/>
    <n v="2013"/>
    <n v="0.99658100000000005"/>
    <n v="0"/>
    <n v="0"/>
    <m/>
    <m/>
    <m/>
    <s v="DEPOSITADO"/>
    <n v="-1"/>
    <n v="53447.45"/>
    <n v="10689.49"/>
    <n v="427.58"/>
    <n v="42330.38"/>
    <n v="0.35000000000582077"/>
    <n v="40"/>
    <n v="9"/>
  </r>
  <r>
    <x v="21"/>
    <n v="20"/>
    <x v="3"/>
    <n v="38.131149639999997"/>
    <x v="468"/>
    <x v="123"/>
    <n v="863052.88"/>
    <n v="215763.22"/>
    <n v="82273"/>
    <n v="16454.3"/>
    <n v="657.8900000000001"/>
    <n v="65160.81"/>
    <n v="65160.81"/>
    <n v="82273"/>
    <x v="0"/>
    <n v="12340.949999999999"/>
    <n v="4113.6500000000005"/>
    <n v="48706.21"/>
    <n v="13032.16"/>
    <n v="692.41"/>
    <n v="9423.99"/>
    <m/>
    <m/>
    <n v="0"/>
    <s v="2 º DEC/SET"/>
    <d v="2013-09-20T00:00:00"/>
    <m/>
    <m/>
    <m/>
    <n v="0"/>
    <n v="38.131149639999997"/>
    <n v="1"/>
    <n v="65160.81"/>
    <n v="0"/>
    <m/>
    <m/>
    <m/>
    <n v="0"/>
    <n v="0"/>
    <n v="0"/>
    <n v="2013"/>
    <n v="0.99658100000000005"/>
    <n v="0"/>
    <n v="0"/>
    <m/>
    <m/>
    <m/>
    <s v="DEPOSITADO"/>
    <n v="0"/>
    <n v="82273"/>
    <n v="16454.599999999999"/>
    <n v="658.18"/>
    <n v="65160.219999999994"/>
    <n v="0.5900000000037835"/>
    <n v="38"/>
    <n v="9"/>
  </r>
  <r>
    <x v="21"/>
    <n v="10"/>
    <x v="3"/>
    <n v="38.131149639999997"/>
    <x v="469"/>
    <x v="123"/>
    <n v="2175709.2400000002"/>
    <n v="543927.31000000006"/>
    <n v="207405.74"/>
    <n v="41480.43"/>
    <n v="1658.53"/>
    <n v="164266.78"/>
    <n v="164266.78"/>
    <n v="207405.74"/>
    <x v="0"/>
    <n v="31110.860999999997"/>
    <n v="10370.287"/>
    <n v="122785.632"/>
    <n v="32853.360000000001"/>
    <n v="1745.52"/>
    <n v="6122.16"/>
    <m/>
    <m/>
    <n v="0"/>
    <s v="1 º DEC/SET"/>
    <d v="2013-09-10T00:00:00"/>
    <m/>
    <m/>
    <m/>
    <n v="0"/>
    <n v="38.131149639999997"/>
    <n v="1"/>
    <n v="164266.78"/>
    <n v="0"/>
    <m/>
    <m/>
    <m/>
    <n v="0"/>
    <n v="0"/>
    <n v="0"/>
    <n v="2013"/>
    <n v="0.99658100000000005"/>
    <n v="0"/>
    <n v="0"/>
    <m/>
    <m/>
    <m/>
    <s v="DEPOSITADO"/>
    <n v="0"/>
    <n v="207405.74"/>
    <n v="41481.15"/>
    <n v="1659.25"/>
    <n v="164265.34"/>
    <n v="1.4400000000023283"/>
    <n v="37"/>
    <n v="9"/>
  </r>
  <r>
    <x v="20"/>
    <n v="31"/>
    <x v="4"/>
    <n v="38.131149639999997"/>
    <x v="470"/>
    <x v="124"/>
    <n v="0"/>
    <n v="0"/>
    <n v="0"/>
    <n v="0"/>
    <n v="0"/>
    <n v="0"/>
    <n v="3.4280586316089545"/>
    <n v="3.4280586316089545"/>
    <x v="1"/>
    <n v="0"/>
    <n v="0"/>
    <n v="0"/>
    <n v="0.69"/>
    <n v="-0.01"/>
    <m/>
    <m/>
    <m/>
    <n v="3.4280586316089545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3.4280586316089545"/>
    <s v=""/>
    <n v="8"/>
  </r>
  <r>
    <x v="21"/>
    <n v="30"/>
    <x v="4"/>
    <n v="38.131149639999997"/>
    <x v="471"/>
    <x v="124"/>
    <n v="551499.4"/>
    <n v="137874.85"/>
    <n v="52573.27"/>
    <n v="10514.47"/>
    <n v="420.41999999999996"/>
    <n v="41638.379999999997"/>
    <n v="41638.379999999997"/>
    <n v="52573.27"/>
    <x v="0"/>
    <n v="7885.990499999999"/>
    <n v="2628.6635000000001"/>
    <n v="31123.725999999999"/>
    <n v="8327.68"/>
    <n v="442.46"/>
    <n v="6022.02"/>
    <m/>
    <m/>
    <n v="0"/>
    <s v="3 º DEC/AGO"/>
    <d v="2013-08-30T00:00:00"/>
    <s v="315/GABIN-2013"/>
    <n v="298757.31"/>
    <n v="3957031.44"/>
    <n v="0"/>
    <n v="38.131149639999997"/>
    <n v="1"/>
    <n v="41638.379999999997"/>
    <n v="0"/>
    <m/>
    <m/>
    <m/>
    <n v="0"/>
    <n v="0"/>
    <n v="0"/>
    <n v="2013"/>
    <n v="0.99658100000000005"/>
    <n v="0"/>
    <n v="0"/>
    <m/>
    <m/>
    <m/>
    <s v="DEPOSITADO"/>
    <n v="0"/>
    <n v="52573.27"/>
    <n v="10514.65"/>
    <n v="420.59"/>
    <n v="41638.03"/>
    <n v="0.34999999999854481"/>
    <n v="35"/>
    <n v="8"/>
  </r>
  <r>
    <x v="21"/>
    <n v="20"/>
    <x v="4"/>
    <n v="38.131149639999997"/>
    <x v="472"/>
    <x v="124"/>
    <n v="836942.48"/>
    <n v="209235.62"/>
    <n v="79783.95"/>
    <n v="15956.5"/>
    <n v="637.99"/>
    <n v="63189.46"/>
    <n v="63189.46"/>
    <n v="79783.95"/>
    <x v="0"/>
    <n v="11967.592499999999"/>
    <n v="3989.1975000000002"/>
    <n v="47232.67"/>
    <n v="12637.89"/>
    <n v="671.46"/>
    <n v="9138.8799999999992"/>
    <m/>
    <m/>
    <n v="0"/>
    <s v="2 º DEC/AGO"/>
    <d v="2013-08-20T00:00:00"/>
    <m/>
    <m/>
    <m/>
    <n v="0"/>
    <n v="38.131149639999997"/>
    <n v="1"/>
    <n v="63189.46"/>
    <n v="0"/>
    <m/>
    <m/>
    <m/>
    <n v="0"/>
    <n v="0"/>
    <n v="0"/>
    <n v="2013"/>
    <n v="0.99658100000000005"/>
    <n v="0"/>
    <n v="0"/>
    <m/>
    <m/>
    <m/>
    <s v="DEPOSITADO"/>
    <n v="0"/>
    <n v="79783.95"/>
    <n v="15956.79"/>
    <n v="638.27"/>
    <n v="63188.89"/>
    <n v="0.56999999999970896"/>
    <n v="34"/>
    <n v="8"/>
  </r>
  <r>
    <x v="21"/>
    <n v="9"/>
    <x v="4"/>
    <n v="38.131149639999997"/>
    <x v="473"/>
    <x v="124"/>
    <n v="2568589.56"/>
    <n v="642147.39"/>
    <n v="244858.18"/>
    <n v="48970.74"/>
    <n v="1957.9699999999998"/>
    <n v="193929.47"/>
    <n v="193929.47"/>
    <n v="244858.18"/>
    <x v="0"/>
    <n v="36728.726999999999"/>
    <n v="12242.909"/>
    <n v="144957.83400000003"/>
    <n v="38785.89"/>
    <n v="2060.7199999999998"/>
    <n v="28047.360000000001"/>
    <m/>
    <m/>
    <n v="0"/>
    <s v="1 º DEC/AGO"/>
    <d v="2013-08-09T00:00:00"/>
    <m/>
    <m/>
    <m/>
    <n v="0"/>
    <n v="38.131149639999997"/>
    <n v="1"/>
    <n v="193929.47"/>
    <n v="0"/>
    <m/>
    <m/>
    <m/>
    <n v="0"/>
    <n v="0"/>
    <n v="0"/>
    <n v="2013"/>
    <n v="0.99658100000000005"/>
    <n v="0"/>
    <n v="0"/>
    <m/>
    <m/>
    <m/>
    <s v="DEPOSITADO"/>
    <n v="0"/>
    <n v="244858.18"/>
    <n v="48971.64"/>
    <n v="1958.87"/>
    <n v="193927.66999999998"/>
    <n v="1.8000000000174623"/>
    <n v="32"/>
    <n v="8"/>
  </r>
  <r>
    <x v="20"/>
    <n v="31"/>
    <x v="5"/>
    <n v="38.131149639999997"/>
    <x v="474"/>
    <x v="125"/>
    <n v="0"/>
    <n v="0"/>
    <n v="0"/>
    <n v="0"/>
    <n v="0"/>
    <n v="0"/>
    <n v="3.1804256101445993"/>
    <n v="3.1804256101445993"/>
    <x v="1"/>
    <n v="0"/>
    <n v="0"/>
    <n v="0"/>
    <n v="0.64"/>
    <n v="-0.01"/>
    <m/>
    <m/>
    <m/>
    <n v="3.1804256101445993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3.1804256101445993"/>
    <s v=""/>
    <n v="7"/>
  </r>
  <r>
    <x v="21"/>
    <n v="30"/>
    <x v="5"/>
    <n v="38.131149639999997"/>
    <x v="475"/>
    <x v="125"/>
    <n v="400994.49"/>
    <n v="100248.6225"/>
    <n v="38225.949999999997"/>
    <n v="7645.0099999999993"/>
    <n v="305.64"/>
    <n v="30275.3"/>
    <n v="30275.3"/>
    <n v="38225.949999999997"/>
    <x v="0"/>
    <n v="5733.892499999999"/>
    <n v="1911.2974999999999"/>
    <n v="22630.11"/>
    <n v="6055.06"/>
    <n v="321.70999999999998"/>
    <n v="4378.6000000000004"/>
    <m/>
    <m/>
    <n v="0"/>
    <s v="3 º DEC/JUL"/>
    <d v="2013-07-30T00:00:00"/>
    <s v="253/GABIN-2013"/>
    <n v="279210.71999999997"/>
    <n v="3698137.47"/>
    <n v="0"/>
    <n v="38.131149639999997"/>
    <n v="1"/>
    <n v="30275.3"/>
    <n v="0"/>
    <m/>
    <m/>
    <m/>
    <n v="0"/>
    <n v="0"/>
    <n v="0"/>
    <n v="2013"/>
    <n v="0.99658100000000005"/>
    <n v="0"/>
    <n v="0"/>
    <m/>
    <m/>
    <m/>
    <s v="DEPOSITADO"/>
    <n v="0"/>
    <n v="38225.949999999997"/>
    <n v="7645.19"/>
    <n v="305.81"/>
    <n v="30274.949999999997"/>
    <n v="0.35000000000218279"/>
    <n v="31"/>
    <n v="7"/>
  </r>
  <r>
    <x v="21"/>
    <n v="19"/>
    <x v="5"/>
    <n v="38.131149639999997"/>
    <x v="476"/>
    <x v="125"/>
    <n v="901532.67"/>
    <n v="225383.16750000001"/>
    <n v="85941.19"/>
    <n v="17187.900000000001"/>
    <n v="687.19999999999993"/>
    <n v="68066.090000000011"/>
    <n v="68066.09"/>
    <n v="85941.19"/>
    <x v="0"/>
    <n v="12891.1785"/>
    <n v="4297.0595000000003"/>
    <n v="50877.851999999992"/>
    <n v="13613.22"/>
    <n v="723.28"/>
    <n v="9844.16"/>
    <m/>
    <m/>
    <n v="0"/>
    <s v="2 º DEC/JUL"/>
    <d v="2013-07-19T00:00:00"/>
    <m/>
    <m/>
    <m/>
    <n v="-1.4551915228366852E-11"/>
    <n v="38.131149639999997"/>
    <n v="1"/>
    <n v="68066.090000000011"/>
    <n v="0"/>
    <m/>
    <m/>
    <m/>
    <n v="0"/>
    <n v="0"/>
    <n v="0"/>
    <n v="2013"/>
    <n v="0.99658100000000005"/>
    <n v="0"/>
    <n v="0"/>
    <m/>
    <m/>
    <m/>
    <s v="DEPOSITADO"/>
    <n v="0"/>
    <n v="85941.19"/>
    <n v="17188.240000000002"/>
    <n v="687.53"/>
    <n v="68065.42"/>
    <n v="0.66999999999825377"/>
    <n v="29"/>
    <n v="7"/>
  </r>
  <r>
    <x v="21"/>
    <n v="11"/>
    <x v="5"/>
    <n v="38.131149639999997"/>
    <x v="477"/>
    <x v="125"/>
    <n v="2395610.31"/>
    <n v="598902.57750000001"/>
    <n v="228368.44"/>
    <n v="45672.87"/>
    <n v="1826.13"/>
    <n v="180869.44"/>
    <n v="180869.44"/>
    <n v="228368.44"/>
    <x v="0"/>
    <n v="34255.265999999996"/>
    <n v="11418.422"/>
    <n v="135195.75200000001"/>
    <n v="36173.89"/>
    <n v="1921.95"/>
    <n v="26158.54"/>
    <m/>
    <m/>
    <n v="0"/>
    <s v="1 º DEC/JUL"/>
    <d v="2013-07-11T00:00:00"/>
    <m/>
    <m/>
    <m/>
    <n v="0"/>
    <n v="38.131149639999997"/>
    <n v="1"/>
    <n v="180869.44"/>
    <n v="0"/>
    <m/>
    <m/>
    <m/>
    <n v="0"/>
    <n v="0"/>
    <n v="0"/>
    <n v="2013"/>
    <n v="0.99658100000000005"/>
    <n v="0"/>
    <n v="0"/>
    <m/>
    <m/>
    <m/>
    <s v="DEPOSITADO"/>
    <n v="-1"/>
    <n v="228368.44"/>
    <n v="45673.69"/>
    <n v="1826.95"/>
    <n v="180867.8"/>
    <n v="1.6400000000139698"/>
    <n v="28"/>
    <n v="7"/>
  </r>
  <r>
    <x v="20"/>
    <n v="30"/>
    <x v="6"/>
    <n v="38.131149639999997"/>
    <x v="478"/>
    <x v="126"/>
    <n v="0"/>
    <n v="0"/>
    <n v="0"/>
    <n v="0"/>
    <n v="0"/>
    <n v="0"/>
    <n v="3.1494807659148361"/>
    <n v="3.1494807659148361"/>
    <x v="1"/>
    <n v="0"/>
    <n v="0"/>
    <n v="0"/>
    <n v="0.63"/>
    <n v="-0.01"/>
    <m/>
    <m/>
    <m/>
    <n v="3.1494807659148361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3.1494807659148361"/>
    <s v=""/>
    <n v="6"/>
  </r>
  <r>
    <x v="21"/>
    <n v="28"/>
    <x v="6"/>
    <n v="38.131149639999997"/>
    <x v="479"/>
    <x v="126"/>
    <n v="543338.05000000005"/>
    <n v="135834.51250000001"/>
    <n v="51795.26"/>
    <n v="10358.91"/>
    <n v="414.22"/>
    <n v="41022.130000000005"/>
    <n v="41022.129999999997"/>
    <n v="51795.259999999995"/>
    <x v="0"/>
    <n v="7769.2889999999989"/>
    <n v="2589.7629999999999"/>
    <n v="30663.078000000001"/>
    <n v="8204.43"/>
    <n v="435.91"/>
    <n v="5932.91"/>
    <m/>
    <m/>
    <n v="0"/>
    <s v="3 º DEC/JUN"/>
    <d v="2013-06-28T00:00:00"/>
    <s v="204/GABIN-2013"/>
    <n v="283455.48"/>
    <n v="3754359.17"/>
    <n v="-7.2759576141834259E-12"/>
    <n v="38.131149639999997"/>
    <n v="1"/>
    <n v="41022.130000000005"/>
    <n v="0"/>
    <m/>
    <m/>
    <m/>
    <n v="0"/>
    <n v="0"/>
    <n v="0"/>
    <n v="2013"/>
    <n v="0.99658100000000005"/>
    <n v="0"/>
    <n v="0"/>
    <m/>
    <m/>
    <m/>
    <s v="DEPOSITADO"/>
    <n v="0"/>
    <n v="51795.26"/>
    <n v="10359.049999999999"/>
    <n v="414.36"/>
    <n v="41021.850000000006"/>
    <n v="0.27999999999155989"/>
    <n v="26"/>
    <n v="6"/>
  </r>
  <r>
    <x v="21"/>
    <n v="20"/>
    <x v="6"/>
    <n v="38.131149639999997"/>
    <x v="480"/>
    <x v="126"/>
    <n v="851237.69000000006"/>
    <n v="212809.42250000002"/>
    <n v="81146.679999999993"/>
    <n v="16229.08"/>
    <n v="648.91999999999996"/>
    <n v="64268.679999999993"/>
    <n v="64268.68"/>
    <n v="81146.679999999993"/>
    <x v="0"/>
    <n v="12172.001999999999"/>
    <n v="4057.3339999999998"/>
    <n v="48039.343999999997"/>
    <n v="12853.74"/>
    <n v="682.93"/>
    <n v="9294.9699999999993"/>
    <m/>
    <m/>
    <n v="0"/>
    <s v="2 º DEC/JUN"/>
    <d v="2013-06-20T00:00:00"/>
    <m/>
    <m/>
    <m/>
    <n v="7.2759576141834259E-12"/>
    <n v="38.131149639999997"/>
    <n v="1"/>
    <n v="64268.679999999993"/>
    <n v="0"/>
    <m/>
    <m/>
    <m/>
    <n v="0"/>
    <n v="0"/>
    <n v="0"/>
    <n v="2013"/>
    <n v="0.99658100000000005"/>
    <n v="0"/>
    <n v="0"/>
    <m/>
    <m/>
    <m/>
    <s v="DEPOSITADO"/>
    <n v="0"/>
    <n v="81146.679999999993"/>
    <n v="16229.34"/>
    <n v="649.16999999999996"/>
    <n v="64268.17"/>
    <n v="0.51000000000203727"/>
    <n v="25"/>
    <n v="6"/>
  </r>
  <r>
    <x v="21"/>
    <n v="10"/>
    <x v="6"/>
    <n v="38.131149639999997"/>
    <x v="481"/>
    <x v="126"/>
    <n v="2359783.4300000002"/>
    <n v="589945.85750000004"/>
    <n v="224953.14"/>
    <n v="44989.829999999994"/>
    <n v="1798.8400000000001"/>
    <n v="178164.47000000003"/>
    <n v="178164.47"/>
    <n v="224953.13999999998"/>
    <x v="0"/>
    <n v="33742.970999999998"/>
    <n v="11247.656999999999"/>
    <n v="133173.842"/>
    <n v="35632.89"/>
    <n v="1893.2"/>
    <n v="25767.33"/>
    <m/>
    <m/>
    <n v="0"/>
    <s v="1 º DEC/JUN"/>
    <d v="2013-06-10T00:00:00"/>
    <m/>
    <m/>
    <m/>
    <n v="-2.9103830456733704E-11"/>
    <n v="38.131149639999997"/>
    <n v="1"/>
    <n v="178164.47000000003"/>
    <n v="0"/>
    <m/>
    <m/>
    <m/>
    <n v="0"/>
    <n v="0"/>
    <n v="0"/>
    <n v="2013"/>
    <n v="0.99658100000000005"/>
    <n v="0"/>
    <n v="0"/>
    <m/>
    <m/>
    <m/>
    <s v="DEPOSITADO"/>
    <n v="0"/>
    <n v="224953.14"/>
    <n v="44990.63"/>
    <n v="1799.63"/>
    <n v="178162.88"/>
    <n v="1.5899999999965075"/>
    <n v="24"/>
    <n v="6"/>
  </r>
  <r>
    <x v="20"/>
    <n v="31"/>
    <x v="7"/>
    <n v="38.131149639999997"/>
    <x v="482"/>
    <x v="127"/>
    <n v="0"/>
    <n v="0"/>
    <n v="0"/>
    <n v="0"/>
    <n v="0"/>
    <n v="0"/>
    <n v="2.8819875981596299"/>
    <n v="2.8819875981596299"/>
    <x v="1"/>
    <n v="0"/>
    <n v="0"/>
    <n v="0"/>
    <n v="0.57999999999999996"/>
    <n v="-0.01"/>
    <m/>
    <m/>
    <m/>
    <n v="2.8819875981596299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2.8819875981596299"/>
    <s v=""/>
    <n v="5"/>
  </r>
  <r>
    <x v="21"/>
    <n v="29"/>
    <x v="7"/>
    <n v="38.131149639999997"/>
    <x v="483"/>
    <x v="127"/>
    <n v="387249.91"/>
    <n v="96812.477499999994"/>
    <n v="36915.71"/>
    <n v="7383.01"/>
    <n v="295.20999999999998"/>
    <n v="29237.489999999998"/>
    <n v="29237.49"/>
    <n v="36915.71"/>
    <x v="0"/>
    <n v="5537.3564999999999"/>
    <n v="1845.7855"/>
    <n v="21854.348000000005"/>
    <n v="5847.5"/>
    <n v="310.68"/>
    <n v="4228.5200000000004"/>
    <m/>
    <m/>
    <n v="0"/>
    <s v="3 º DEC/MAI"/>
    <d v="2013-05-29T00:00:00"/>
    <s v="164/GABIN-2013"/>
    <n v="272153.78000000003"/>
    <n v="3604668.54"/>
    <n v="3.637978807091713E-12"/>
    <n v="38.131149639999997"/>
    <n v="1"/>
    <n v="29237.489999999998"/>
    <n v="0"/>
    <m/>
    <m/>
    <m/>
    <n v="0"/>
    <n v="0"/>
    <n v="0"/>
    <n v="2013"/>
    <n v="0.99658100000000005"/>
    <n v="0"/>
    <n v="0"/>
    <m/>
    <m/>
    <m/>
    <s v="DEPOSITADO"/>
    <n v="0"/>
    <n v="36915.71"/>
    <n v="7383.14"/>
    <n v="295.33"/>
    <n v="29237.239999999998"/>
    <n v="0.25000000000363798"/>
    <n v="22"/>
    <n v="5"/>
  </r>
  <r>
    <x v="21"/>
    <n v="20"/>
    <x v="7"/>
    <n v="38.131149639999997"/>
    <x v="484"/>
    <x v="127"/>
    <n v="806394"/>
    <n v="201598.5"/>
    <n v="76871.83"/>
    <n v="15374.09"/>
    <n v="614.70000000000005"/>
    <n v="60883.040000000008"/>
    <n v="60883.040000000001"/>
    <n v="76871.83"/>
    <x v="0"/>
    <n v="11530.7745"/>
    <n v="3843.5915000000005"/>
    <n v="45508.673999999999"/>
    <n v="12176.61"/>
    <n v="646.95000000000005"/>
    <n v="8805.31"/>
    <m/>
    <m/>
    <n v="0"/>
    <s v="2 º DEC/MAI"/>
    <d v="2013-05-20T00:00:00"/>
    <m/>
    <m/>
    <m/>
    <n v="-7.2759576141834259E-12"/>
    <n v="38.131149639999997"/>
    <n v="1"/>
    <n v="60883.040000000008"/>
    <n v="0"/>
    <m/>
    <m/>
    <m/>
    <n v="0"/>
    <n v="0"/>
    <n v="0"/>
    <n v="2013"/>
    <n v="0.99658100000000005"/>
    <n v="0"/>
    <n v="0"/>
    <m/>
    <m/>
    <m/>
    <s v="DEPOSITADO"/>
    <n v="0"/>
    <n v="76871.83"/>
    <n v="15374.37"/>
    <n v="614.97"/>
    <n v="60882.49"/>
    <n v="0.55000000000291038"/>
    <n v="21"/>
    <n v="5"/>
  </r>
  <r>
    <x v="21"/>
    <n v="10"/>
    <x v="7"/>
    <n v="38.131149639999997"/>
    <x v="485"/>
    <x v="127"/>
    <n v="2411024.63"/>
    <n v="602756.15749999997"/>
    <n v="229837.85"/>
    <n v="45966.720000000001"/>
    <n v="1837.8600000000001"/>
    <n v="182033.27000000002"/>
    <n v="182033.27"/>
    <n v="229837.84999999998"/>
    <x v="0"/>
    <n v="34475.677499999998"/>
    <n v="11491.8925"/>
    <n v="136065.70000000001"/>
    <n v="36406.65"/>
    <n v="1934.31"/>
    <n v="26345.24"/>
    <m/>
    <m/>
    <n v="0"/>
    <s v="1 º DEC/MAI"/>
    <d v="2013-05-10T00:00:00"/>
    <m/>
    <m/>
    <m/>
    <n v="-2.9103830456733704E-11"/>
    <n v="38.131149639999997"/>
    <n v="1"/>
    <n v="182033.27000000002"/>
    <n v="0"/>
    <m/>
    <m/>
    <m/>
    <n v="0"/>
    <n v="0"/>
    <n v="0"/>
    <n v="2013"/>
    <n v="0.99658100000000005"/>
    <n v="0"/>
    <n v="0"/>
    <m/>
    <m/>
    <m/>
    <s v="DEPOSITADO"/>
    <n v="0"/>
    <n v="229837.85"/>
    <n v="45967.57"/>
    <n v="1838.7"/>
    <n v="182031.58"/>
    <n v="1.6900000000023283"/>
    <n v="19"/>
    <n v="5"/>
  </r>
  <r>
    <x v="20"/>
    <n v="30"/>
    <x v="8"/>
    <n v="38.131149639999997"/>
    <x v="486"/>
    <x v="128"/>
    <n v="0"/>
    <n v="0"/>
    <n v="0"/>
    <n v="0"/>
    <n v="0"/>
    <n v="0"/>
    <n v="2.5027275063860044"/>
    <n v="2.5027275063860044"/>
    <x v="1"/>
    <n v="0"/>
    <n v="0"/>
    <n v="0"/>
    <n v="0.5"/>
    <n v="-0.01"/>
    <m/>
    <m/>
    <m/>
    <n v="2.5027275063860044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2.5027275063860044"/>
    <s v=""/>
    <n v="4"/>
  </r>
  <r>
    <x v="21"/>
    <n v="30"/>
    <x v="8"/>
    <n v="38.131149639999997"/>
    <x v="486"/>
    <x v="128"/>
    <n v="454011.56"/>
    <n v="113502.89"/>
    <n v="43279.96"/>
    <n v="8655.869999999999"/>
    <n v="346.12"/>
    <n v="34277.969999999994"/>
    <n v="34277.97"/>
    <n v="43279.960000000006"/>
    <x v="0"/>
    <n v="6491.9940000000006"/>
    <n v="2163.9980000000005"/>
    <n v="25621.978000000003"/>
    <n v="6855.59"/>
    <n v="364.24"/>
    <n v="4960.9799999999996"/>
    <m/>
    <m/>
    <n v="0"/>
    <s v="3 º DEC/ABR"/>
    <d v="2013-04-30T00:00:00"/>
    <s v="125/GABIN-2013"/>
    <n v="202390.91"/>
    <n v="2680661.42"/>
    <n v="7.2759576141834259E-12"/>
    <n v="38.131149639999997"/>
    <n v="1"/>
    <n v="34277.969999999994"/>
    <n v="0"/>
    <m/>
    <m/>
    <m/>
    <n v="0"/>
    <n v="0"/>
    <n v="0"/>
    <n v="2013"/>
    <n v="0.99658100000000005"/>
    <n v="0"/>
    <n v="0"/>
    <m/>
    <m/>
    <m/>
    <s v="DEPOSITADO"/>
    <n v="0"/>
    <n v="43279.96"/>
    <n v="8655.99"/>
    <n v="346.24"/>
    <n v="34277.730000000003"/>
    <n v="0.23999999999796273"/>
    <n v="18"/>
    <n v="4"/>
  </r>
  <r>
    <x v="21"/>
    <n v="19"/>
    <x v="8"/>
    <n v="38.131149639999997"/>
    <x v="487"/>
    <x v="128"/>
    <n v="940057.45"/>
    <n v="235014.36249999999"/>
    <n v="89613.68"/>
    <n v="17922.440000000002"/>
    <n v="716.62"/>
    <n v="70974.62"/>
    <n v="70974.62"/>
    <n v="89613.68"/>
    <x v="0"/>
    <n v="13442.051999999998"/>
    <n v="4480.6840000000002"/>
    <n v="53051.883999999998"/>
    <n v="14194.92"/>
    <n v="754.19"/>
    <n v="10272"/>
    <m/>
    <m/>
    <n v="0"/>
    <s v="2 º DEC/ABR"/>
    <d v="2013-04-19T00:00:00"/>
    <m/>
    <m/>
    <m/>
    <n v="0"/>
    <n v="38.131149639999997"/>
    <n v="1"/>
    <n v="70974.62"/>
    <n v="0"/>
    <m/>
    <m/>
    <m/>
    <n v="0"/>
    <n v="0"/>
    <n v="0"/>
    <n v="2013"/>
    <n v="0.99658100000000005"/>
    <n v="0"/>
    <n v="0"/>
    <m/>
    <m/>
    <m/>
    <s v="DEPOSITADO"/>
    <n v="0"/>
    <n v="89613.68"/>
    <n v="17922.740000000002"/>
    <n v="716.91"/>
    <n v="70974.029999999984"/>
    <n v="0.59000000001105946"/>
    <n v="16"/>
    <n v="4"/>
  </r>
  <r>
    <x v="21"/>
    <n v="10"/>
    <x v="8"/>
    <n v="38.131149639999997"/>
    <x v="488"/>
    <x v="128"/>
    <n v="1286592.4100000001"/>
    <n v="321648.10250000004"/>
    <n v="122648.12"/>
    <n v="24529.09"/>
    <n v="980.7600000000001"/>
    <n v="97138.27"/>
    <n v="97138.27"/>
    <n v="122648.12"/>
    <x v="0"/>
    <n v="18397.217999999997"/>
    <n v="6132.4059999999999"/>
    <n v="72608.646000000008"/>
    <n v="19427.650000000001"/>
    <n v="1032.2"/>
    <n v="14058.58"/>
    <m/>
    <m/>
    <n v="0"/>
    <s v="1 º DEC/ABR"/>
    <d v="2013-04-10T00:00:00"/>
    <m/>
    <m/>
    <m/>
    <n v="0"/>
    <n v="38.131149639999997"/>
    <n v="1"/>
    <n v="97138.27"/>
    <n v="0"/>
    <m/>
    <m/>
    <m/>
    <n v="0"/>
    <n v="0"/>
    <n v="0"/>
    <n v="2013"/>
    <n v="0.99658100000000005"/>
    <n v="0"/>
    <n v="0"/>
    <m/>
    <m/>
    <m/>
    <s v="DEPOSITADO"/>
    <n v="0"/>
    <n v="122648.12"/>
    <n v="24529.62"/>
    <n v="981.19"/>
    <n v="97137.31"/>
    <n v="0.96000000000640284"/>
    <n v="15"/>
    <n v="4"/>
  </r>
  <r>
    <x v="20"/>
    <n v="31"/>
    <x v="9"/>
    <n v="38.131149639999997"/>
    <x v="489"/>
    <x v="129"/>
    <n v="0"/>
    <n v="0"/>
    <n v="0"/>
    <n v="0"/>
    <n v="0"/>
    <n v="0"/>
    <n v="1.9420462519999848"/>
    <n v="1.9420462519999848"/>
    <x v="1"/>
    <n v="0"/>
    <n v="0"/>
    <n v="0"/>
    <n v="0.39"/>
    <n v="0"/>
    <m/>
    <m/>
    <m/>
    <n v="1.9420462519999848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1.9420462519999848"/>
    <s v=""/>
    <n v="3"/>
  </r>
  <r>
    <x v="21"/>
    <n v="1"/>
    <x v="8"/>
    <n v="38.131149639999997"/>
    <x v="490"/>
    <x v="129"/>
    <n v="560262.19999999995"/>
    <n v="140065.54999999999"/>
    <n v="53408.6"/>
    <n v="10681.529999999999"/>
    <n v="427.08"/>
    <n v="42299.99"/>
    <n v="42299.99"/>
    <n v="53408.6"/>
    <x v="0"/>
    <n v="8011.2899999999991"/>
    <n v="2670.4300000000003"/>
    <n v="31618.269999999997"/>
    <n v="8460"/>
    <n v="449.49"/>
    <n v="6121.98"/>
    <m/>
    <m/>
    <n v="0"/>
    <s v="3 º DEC/MAR"/>
    <d v="2013-04-01T00:00:00"/>
    <s v="109/GABIN-2013"/>
    <n v="220723.28"/>
    <n v="2923473.1"/>
    <n v="0"/>
    <n v="38.131149639999997"/>
    <n v="1"/>
    <n v="42299.99"/>
    <n v="0"/>
    <m/>
    <m/>
    <m/>
    <n v="0"/>
    <n v="0"/>
    <n v="0"/>
    <n v="2013"/>
    <n v="0.99658100000000005"/>
    <n v="0"/>
    <n v="0"/>
    <m/>
    <m/>
    <m/>
    <s v="DEPOSITADO"/>
    <n v="-4"/>
    <n v="53408.6"/>
    <n v="10681.72"/>
    <n v="427.27"/>
    <n v="42299.61"/>
    <n v="0.37999999999738066"/>
    <n v="14"/>
    <n v="3"/>
  </r>
  <r>
    <x v="21"/>
    <n v="21"/>
    <x v="9"/>
    <n v="38.131149639999997"/>
    <x v="491"/>
    <x v="129"/>
    <n v="519002.89"/>
    <n v="129750.7225"/>
    <n v="49475.44"/>
    <n v="9894.91"/>
    <n v="395.68"/>
    <n v="39184.85"/>
    <n v="39184.85"/>
    <n v="49475.44"/>
    <x v="0"/>
    <n v="7421.3159999999998"/>
    <n v="2473.7720000000004"/>
    <n v="29289.761999999999"/>
    <n v="7836.97"/>
    <n v="416.38"/>
    <n v="5671.14"/>
    <m/>
    <m/>
    <n v="0"/>
    <s v="2 º DEC/MAR"/>
    <d v="2013-03-21T00:00:00"/>
    <m/>
    <m/>
    <m/>
    <n v="0"/>
    <n v="38.131149639999997"/>
    <n v="1"/>
    <n v="39184.85"/>
    <n v="0"/>
    <m/>
    <m/>
    <m/>
    <n v="0"/>
    <n v="0"/>
    <n v="0"/>
    <n v="2013"/>
    <n v="0.99658100000000005"/>
    <n v="0"/>
    <n v="0"/>
    <m/>
    <m/>
    <m/>
    <s v="DEPOSITADO"/>
    <n v="-1"/>
    <n v="49475.44"/>
    <n v="9895.09"/>
    <n v="395.8"/>
    <n v="39184.550000000003"/>
    <n v="0.29999999999563443"/>
    <n v="12"/>
    <n v="3"/>
  </r>
  <r>
    <x v="21"/>
    <n v="11"/>
    <x v="9"/>
    <n v="38.131149639999997"/>
    <x v="492"/>
    <x v="129"/>
    <n v="1844208.01"/>
    <n v="461052.0025"/>
    <n v="175804.43"/>
    <n v="35160.25"/>
    <n v="1405.8"/>
    <n v="139238.38"/>
    <n v="139238.38"/>
    <n v="175804.43"/>
    <x v="0"/>
    <n v="26370.664499999999"/>
    <n v="8790.2214999999997"/>
    <n v="104077.49400000001"/>
    <n v="27847.68"/>
    <n v="1479.57"/>
    <n v="20151.64"/>
    <m/>
    <m/>
    <n v="0"/>
    <s v="1 º DEC/MAR"/>
    <d v="2013-03-11T00:00:00"/>
    <m/>
    <m/>
    <m/>
    <n v="0"/>
    <n v="38.131149639999997"/>
    <n v="1"/>
    <n v="139238.38"/>
    <n v="0"/>
    <m/>
    <m/>
    <m/>
    <n v="0"/>
    <n v="0"/>
    <n v="0"/>
    <n v="2013"/>
    <n v="0.99658100000000005"/>
    <n v="0"/>
    <n v="0"/>
    <m/>
    <m/>
    <m/>
    <s v="DEPOSITADO"/>
    <n v="-3"/>
    <n v="175804.43"/>
    <n v="35160.89"/>
    <n v="1406.44"/>
    <n v="139237.09999999998"/>
    <n v="1.2800000000279397"/>
    <n v="11"/>
    <n v="3"/>
  </r>
  <r>
    <x v="20"/>
    <n v="28"/>
    <x v="10"/>
    <n v="38.131149639999997"/>
    <x v="493"/>
    <x v="130"/>
    <n v="0"/>
    <n v="0"/>
    <n v="0"/>
    <n v="0"/>
    <n v="0"/>
    <n v="0"/>
    <n v="1.4651599999999876"/>
    <n v="1.4651599999999876"/>
    <x v="1"/>
    <n v="0"/>
    <n v="0"/>
    <n v="0"/>
    <n v="0.28999999999999998"/>
    <n v="0"/>
    <m/>
    <m/>
    <m/>
    <n v="1.4651599999999876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1.4651599999999876"/>
    <s v=""/>
    <n v="2"/>
  </r>
  <r>
    <x v="21"/>
    <n v="1"/>
    <x v="9"/>
    <n v="38.131149639999997"/>
    <x v="493"/>
    <x v="130"/>
    <n v="396425.11"/>
    <n v="99106.277499999997"/>
    <n v="37790.36"/>
    <n v="7557.9"/>
    <n v="302.15999999999997"/>
    <n v="29930.3"/>
    <n v="29930.3"/>
    <n v="37790.36"/>
    <x v="0"/>
    <n v="5668.5540000000001"/>
    <n v="1889.518"/>
    <n v="22372.227999999999"/>
    <n v="5986.06"/>
    <n v="318.04000000000002"/>
    <n v="4331.7299999999996"/>
    <m/>
    <m/>
    <n v="0"/>
    <s v="3 º DEC/FEV"/>
    <d v="2013-03-01T00:00:00"/>
    <s v="071/GABIN-2013"/>
    <n v="250030.32"/>
    <n v="3311643.91"/>
    <n v="0"/>
    <n v="38.131149639999997"/>
    <n v="1"/>
    <n v="29930.3"/>
    <n v="0"/>
    <m/>
    <m/>
    <m/>
    <n v="0"/>
    <n v="0"/>
    <n v="0"/>
    <n v="2013"/>
    <n v="0.99658100000000005"/>
    <n v="0"/>
    <n v="0"/>
    <m/>
    <m/>
    <m/>
    <s v="DEPOSITADO"/>
    <n v="-1"/>
    <n v="37790.36"/>
    <n v="7558.07"/>
    <n v="302.32"/>
    <n v="29929.97"/>
    <n v="0.32999999999810825"/>
    <n v="9"/>
    <n v="2"/>
  </r>
  <r>
    <x v="21"/>
    <n v="25"/>
    <x v="10"/>
    <n v="38.131149639999997"/>
    <x v="494"/>
    <x v="130"/>
    <n v="417508.25"/>
    <n v="104377.0625"/>
    <n v="39800.17"/>
    <n v="7959.86"/>
    <n v="318.22999999999996"/>
    <n v="31522.079999999998"/>
    <n v="31522.080000000002"/>
    <n v="39800.17"/>
    <x v="0"/>
    <n v="5970.0254999999997"/>
    <n v="1990.0084999999999"/>
    <n v="23562.046000000002"/>
    <n v="6304.42"/>
    <n v="334.96"/>
    <n v="4562.1099999999997"/>
    <m/>
    <m/>
    <n v="0"/>
    <s v="2 º DEC/FEV"/>
    <d v="2013-02-25T00:00:00"/>
    <m/>
    <m/>
    <m/>
    <n v="3.637978807091713E-12"/>
    <n v="38.131149639999997"/>
    <n v="1"/>
    <n v="31522.079999999998"/>
    <n v="0"/>
    <m/>
    <m/>
    <m/>
    <n v="0"/>
    <n v="0"/>
    <n v="0"/>
    <n v="2013"/>
    <n v="0.99658100000000005"/>
    <n v="0"/>
    <n v="0"/>
    <m/>
    <m/>
    <m/>
    <s v="DEPOSITADO"/>
    <n v="-5"/>
    <n v="39800.17"/>
    <n v="7960.03"/>
    <n v="318.39999999999998"/>
    <n v="31521.739999999998"/>
    <n v="0.3400000000037835"/>
    <n v="9"/>
    <n v="2"/>
  </r>
  <r>
    <x v="21"/>
    <n v="25"/>
    <x v="10"/>
    <n v="38.131149639999997"/>
    <x v="495"/>
    <x v="130"/>
    <n v="2497710.5499999998"/>
    <n v="624427.63749999995"/>
    <n v="238101.44"/>
    <n v="47619.41"/>
    <n v="1903.96"/>
    <n v="188578.07"/>
    <n v="188578.07"/>
    <n v="238101.44"/>
    <x v="0"/>
    <n v="35715.216"/>
    <n v="11905.072"/>
    <n v="140957.78200000001"/>
    <n v="37715.61"/>
    <n v="2003.86"/>
    <n v="27292.46"/>
    <m/>
    <m/>
    <n v="0"/>
    <s v="1 º DEC/FEV"/>
    <d v="2013-02-25T00:00:00"/>
    <m/>
    <m/>
    <m/>
    <n v="0"/>
    <n v="38.131149639999997"/>
    <n v="1"/>
    <n v="188578.07"/>
    <n v="0"/>
    <m/>
    <m/>
    <m/>
    <n v="0"/>
    <n v="0"/>
    <n v="0"/>
    <n v="2013"/>
    <n v="0.99658100000000005"/>
    <n v="0"/>
    <n v="0"/>
    <m/>
    <m/>
    <m/>
    <s v="DEPOSITADO"/>
    <n v="-17"/>
    <n v="238101.44"/>
    <n v="47620.29"/>
    <n v="1904.81"/>
    <n v="188576.34"/>
    <n v="1.7300000000104774"/>
    <n v="9"/>
    <n v="2"/>
  </r>
  <r>
    <x v="20"/>
    <n v="31"/>
    <x v="11"/>
    <n v="38.131149639999997"/>
    <x v="496"/>
    <x v="131"/>
    <n v="0"/>
    <n v="0"/>
    <n v="0"/>
    <n v="0"/>
    <n v="0"/>
    <n v="0"/>
    <n v="0.86"/>
    <n v="0.86"/>
    <x v="1"/>
    <n v="0"/>
    <n v="0"/>
    <n v="0"/>
    <n v="0.17"/>
    <n v="0"/>
    <m/>
    <m/>
    <m/>
    <n v="0.86"/>
    <n v="0"/>
    <s v=" * "/>
    <m/>
    <m/>
    <m/>
    <n v="0"/>
    <n v="38.131149639999997"/>
    <n v="0"/>
    <n v="0"/>
    <n v="0"/>
    <m/>
    <m/>
    <m/>
    <n v="0"/>
    <n v="0"/>
    <n v="0"/>
    <s v=""/>
    <n v="0.99658100000000005"/>
    <n v="0"/>
    <n v="0"/>
    <m/>
    <m/>
    <m/>
    <n v="0"/>
    <s v=""/>
    <n v="0"/>
    <n v="0"/>
    <n v="0"/>
    <n v="0"/>
    <n v="0.86"/>
    <s v=""/>
    <n v="1"/>
  </r>
  <r>
    <x v="21"/>
    <n v="25"/>
    <x v="10"/>
    <n v="38.131149639999997"/>
    <x v="497"/>
    <x v="131"/>
    <n v="381968.12"/>
    <n v="95492.03"/>
    <n v="36412.21"/>
    <n v="7282.29"/>
    <n v="291.16000000000003"/>
    <n v="28838.76"/>
    <n v="28838.76"/>
    <n v="36412.21"/>
    <x v="0"/>
    <n v="5461.8314999999993"/>
    <n v="1820.6105"/>
    <n v="21556.317999999999"/>
    <n v="5767.75"/>
    <n v="306.44"/>
    <n v="4173.76"/>
    <m/>
    <m/>
    <n v="0"/>
    <s v="3 º DEC/JAN"/>
    <d v="2013-02-25T00:00:00"/>
    <s v="035/GABIN-2013"/>
    <n v="325632.28000000003"/>
    <n v="4312989.63"/>
    <n v="0"/>
    <n v="38.131149639999997"/>
    <n v="1"/>
    <n v="28838.76"/>
    <n v="0"/>
    <m/>
    <m/>
    <m/>
    <n v="0"/>
    <n v="0"/>
    <n v="0"/>
    <n v="2013"/>
    <n v="0.99658100000000005"/>
    <n v="0"/>
    <n v="0"/>
    <m/>
    <m/>
    <m/>
    <s v="DEPOSITADO"/>
    <n v="-26"/>
    <n v="36412.21"/>
    <n v="7282.44"/>
    <n v="291.3"/>
    <n v="28838.47"/>
    <n v="0.28999999999723514"/>
    <n v="9"/>
    <n v="1"/>
  </r>
  <r>
    <x v="21"/>
    <n v="25"/>
    <x v="10"/>
    <n v="38.131149639999997"/>
    <x v="498"/>
    <x v="131"/>
    <n v="1441728.31"/>
    <n v="360432.07750000001"/>
    <n v="137436.89000000001"/>
    <n v="27486.9"/>
    <n v="1099"/>
    <n v="108850.99000000002"/>
    <n v="108850.99"/>
    <n v="137436.89000000001"/>
    <x v="0"/>
    <n v="20615.533500000001"/>
    <n v="6871.8445000000011"/>
    <n v="81363.611999999994"/>
    <n v="21770.2"/>
    <n v="1156.67"/>
    <n v="15753.75"/>
    <m/>
    <m/>
    <n v="0"/>
    <s v="2 º DEC/JAN"/>
    <d v="2013-02-25T00:00:00"/>
    <m/>
    <m/>
    <m/>
    <n v="-1.4551915228366852E-11"/>
    <n v="38.131149639999997"/>
    <n v="1"/>
    <n v="108850.99000000002"/>
    <n v="0"/>
    <m/>
    <m/>
    <m/>
    <n v="0"/>
    <n v="0"/>
    <n v="0"/>
    <n v="2013"/>
    <n v="0.99658100000000005"/>
    <n v="0"/>
    <n v="0"/>
    <m/>
    <m/>
    <m/>
    <s v="DEPOSITADO"/>
    <n v="-38"/>
    <n v="137436.89000000001"/>
    <n v="27487.38"/>
    <n v="1099.5"/>
    <n v="108850.01000000001"/>
    <n v="0.97999999999592546"/>
    <n v="9"/>
    <n v="1"/>
  </r>
  <r>
    <x v="21"/>
    <n v="25"/>
    <x v="10"/>
    <n v="40.653455200000003"/>
    <x v="499"/>
    <x v="131"/>
    <n v="2489293.2000000002"/>
    <n v="622323.30000000005"/>
    <n v="252995.92"/>
    <n v="50599.18"/>
    <n v="2023.97"/>
    <n v="200372.77000000002"/>
    <n v="187942.49"/>
    <n v="240565.63999999998"/>
    <x v="0"/>
    <n v="36084.845999999998"/>
    <n v="12028.281999999999"/>
    <n v="139829.36199999999"/>
    <n v="37588.5"/>
    <n v="2154.0700000000002"/>
    <n v="27200.48"/>
    <m/>
    <m/>
    <n v="0"/>
    <s v="1 º DEC/JAN"/>
    <d v="2013-02-25T00:00:00"/>
    <m/>
    <m/>
    <m/>
    <n v="-12430.280000000028"/>
    <n v="40.653455200000003"/>
    <n v="1"/>
    <n v="200372.77000000002"/>
    <n v="0"/>
    <m/>
    <m/>
    <m/>
    <n v="0"/>
    <n v="0"/>
    <n v="0"/>
    <n v="2012"/>
    <n v="0.98825799999999997"/>
    <n v="0"/>
    <n v="0"/>
    <m/>
    <m/>
    <m/>
    <s v="DEPOSITADO"/>
    <n v="-46"/>
    <n v="252995.92"/>
    <n v="50599.18"/>
    <n v="2023.97"/>
    <n v="200372.77000000002"/>
    <n v="-12430.280000000028"/>
    <n v="9"/>
    <n v="1"/>
  </r>
  <r>
    <x v="22"/>
    <n v="31"/>
    <x v="0"/>
    <n v="40.653455200000003"/>
    <x v="500"/>
    <x v="132"/>
    <n v="0"/>
    <n v="0"/>
    <n v="0"/>
    <n v="0"/>
    <n v="0"/>
    <n v="0"/>
    <n v="5.8387692827625903"/>
    <n v="5.8387692827625903"/>
    <x v="1"/>
    <n v="0"/>
    <n v="0"/>
    <n v="0"/>
    <n v="1.17"/>
    <n v="-0.01"/>
    <m/>
    <m/>
    <m/>
    <n v="5.8387692827625903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5.8387692827625903"/>
    <s v=""/>
    <n v="12"/>
  </r>
  <r>
    <x v="23"/>
    <n v="28"/>
    <x v="0"/>
    <n v="40.653455200000003"/>
    <x v="501"/>
    <x v="132"/>
    <n v="0"/>
    <n v="0"/>
    <n v="0"/>
    <n v="0"/>
    <n v="0"/>
    <n v="0"/>
    <m/>
    <n v="0"/>
    <x v="5"/>
    <n v="0"/>
    <n v="0"/>
    <n v="0"/>
    <n v="0"/>
    <n v="0"/>
    <n v="408096.98"/>
    <m/>
    <m/>
    <n v="0"/>
    <n v="0"/>
    <d v="2012-12-28T00:00:00"/>
    <s v="015/GABIN-2012"/>
    <n v="335140.43"/>
    <n v="4163553.63"/>
    <n v="0"/>
    <n v="40.653455200000003"/>
    <n v="0"/>
    <n v="0"/>
    <n v="0"/>
    <m/>
    <m/>
    <m/>
    <n v="0"/>
    <n v="0"/>
    <n v="0"/>
    <n v="2012"/>
    <n v="0.98825799999999997"/>
    <n v="0"/>
    <n v="0"/>
    <m/>
    <m/>
    <m/>
    <n v="0"/>
    <s v=""/>
    <n v="0"/>
    <n v="0"/>
    <n v="0"/>
    <n v="0"/>
    <n v="0"/>
    <n v="52"/>
    <n v="12"/>
  </r>
  <r>
    <x v="23"/>
    <n v="28"/>
    <x v="0"/>
    <n v="40.653455200000003"/>
    <x v="501"/>
    <x v="132"/>
    <n v="0"/>
    <n v="0"/>
    <n v="0"/>
    <n v="0"/>
    <n v="0"/>
    <n v="0"/>
    <m/>
    <n v="0"/>
    <x v="5"/>
    <n v="0"/>
    <n v="0"/>
    <n v="0"/>
    <n v="0"/>
    <n v="0"/>
    <n v="-366893.41"/>
    <m/>
    <m/>
    <n v="0"/>
    <n v="0"/>
    <d v="2012-12-28T00:00:00"/>
    <m/>
    <m/>
    <m/>
    <n v="0"/>
    <n v="40.653455200000003"/>
    <n v="0"/>
    <n v="0"/>
    <n v="0"/>
    <m/>
    <m/>
    <m/>
    <n v="0"/>
    <n v="0"/>
    <n v="0"/>
    <n v="2012"/>
    <n v="0.98825799999999997"/>
    <n v="0"/>
    <n v="0"/>
    <m/>
    <m/>
    <m/>
    <n v="0"/>
    <s v=""/>
    <n v="0"/>
    <n v="0"/>
    <n v="0"/>
    <n v="0"/>
    <n v="0"/>
    <n v="52"/>
    <n v="12"/>
  </r>
  <r>
    <x v="23"/>
    <n v="28"/>
    <x v="0"/>
    <n v="40.653455200000003"/>
    <x v="501"/>
    <x v="132"/>
    <n v="800778.79"/>
    <n v="200194.69750000001"/>
    <n v="81386.06"/>
    <n v="16277.21"/>
    <n v="651.09"/>
    <n v="64457.760000000002"/>
    <n v="66251.83"/>
    <n v="83180.13"/>
    <x v="0"/>
    <n v="12477.0195"/>
    <n v="4159.0065000000004"/>
    <n v="49615.803999999996"/>
    <n v="13250.37"/>
    <n v="681.36"/>
    <n v="8749.48"/>
    <m/>
    <m/>
    <n v="0"/>
    <s v="3 º DEC/DEZ"/>
    <d v="2012-12-28T00:00:00"/>
    <m/>
    <m/>
    <m/>
    <n v="1794.0699999999997"/>
    <n v="40.653455200000003"/>
    <n v="1"/>
    <n v="64457.760000000002"/>
    <n v="0"/>
    <m/>
    <m/>
    <m/>
    <n v="0"/>
    <n v="0"/>
    <n v="0"/>
    <n v="2012"/>
    <n v="0.98825799999999997"/>
    <n v="0"/>
    <n v="0"/>
    <m/>
    <m/>
    <m/>
    <s v="DEPOSITADO"/>
    <n v="0"/>
    <n v="81386.06"/>
    <n v="16277.21"/>
    <n v="651.09"/>
    <n v="64457.760000000002"/>
    <n v="1794.0699999999997"/>
    <n v="52"/>
    <n v="12"/>
  </r>
  <r>
    <x v="23"/>
    <n v="28"/>
    <x v="0"/>
    <n v="40.653455200000003"/>
    <x v="502"/>
    <x v="132"/>
    <n v="22287.96"/>
    <n v="5571.99"/>
    <n v="2265.21"/>
    <n v="453.04"/>
    <n v="18.12"/>
    <n v="1794.0500000000002"/>
    <n v="0"/>
    <n v="0"/>
    <x v="4"/>
    <n v="0"/>
    <n v="0"/>
    <n v="0"/>
    <n v="0"/>
    <n v="0"/>
    <n v="243.52"/>
    <m/>
    <m/>
    <n v="0"/>
    <s v="2  º EXT/DEZ"/>
    <d v="2012-12-28T00:00:00"/>
    <m/>
    <m/>
    <m/>
    <n v="-1794.0500000000002"/>
    <n v="40.653455200000003"/>
    <n v="0"/>
    <n v="0"/>
    <n v="0"/>
    <m/>
    <m/>
    <m/>
    <n v="0"/>
    <n v="0"/>
    <n v="0"/>
    <n v="2012"/>
    <n v="0.98825799999999997"/>
    <n v="0"/>
    <n v="0"/>
    <m/>
    <m/>
    <m/>
    <n v="0"/>
    <n v="-1"/>
    <n v="2265.21"/>
    <n v="453.04"/>
    <n v="18.12"/>
    <n v="1794.0500000000002"/>
    <n v="-1794.0500000000002"/>
    <n v="52"/>
    <n v="12"/>
  </r>
  <r>
    <x v="23"/>
    <n v="20"/>
    <x v="0"/>
    <n v="40.653455200000003"/>
    <x v="503"/>
    <x v="132"/>
    <n v="719896.04"/>
    <n v="179974.01"/>
    <n v="73165.649999999994"/>
    <n v="14633.13"/>
    <n v="585.33000000000004"/>
    <n v="57947.189999999995"/>
    <n v="57947.199999999997"/>
    <n v="73165.66"/>
    <x v="0"/>
    <n v="10974.849"/>
    <n v="3658.2830000000004"/>
    <n v="43314.067999999992"/>
    <n v="11589.44"/>
    <n v="615.76"/>
    <n v="7865.74"/>
    <m/>
    <m/>
    <n v="0"/>
    <s v="2 º DEC/DEZ"/>
    <d v="2012-12-20T00:00:00"/>
    <m/>
    <m/>
    <m/>
    <n v="1.0000000002037268E-2"/>
    <n v="40.653455200000003"/>
    <n v="1"/>
    <n v="57947.189999999995"/>
    <n v="0"/>
    <m/>
    <m/>
    <m/>
    <n v="0"/>
    <n v="0"/>
    <n v="0"/>
    <n v="2012"/>
    <n v="0.98825799999999997"/>
    <n v="0"/>
    <n v="0"/>
    <m/>
    <m/>
    <m/>
    <s v="DEPOSITADO"/>
    <n v="0"/>
    <n v="73165.649999999994"/>
    <n v="14633.13"/>
    <n v="585.33000000000004"/>
    <n v="57947.189999999995"/>
    <n v="1.0000000002037268E-2"/>
    <n v="51"/>
    <n v="12"/>
  </r>
  <r>
    <x v="23"/>
    <n v="10"/>
    <x v="0"/>
    <n v="40.653455200000003"/>
    <x v="504"/>
    <x v="132"/>
    <n v="2620590.84"/>
    <n v="655147.71"/>
    <n v="266340.18"/>
    <n v="53268.04"/>
    <n v="2130.7199999999998"/>
    <n v="210941.41999999998"/>
    <n v="210941.36"/>
    <n v="266340.12"/>
    <x v="0"/>
    <n v="39951.017999999996"/>
    <n v="13317.006000000001"/>
    <n v="157673.33600000001"/>
    <n v="42188.27"/>
    <n v="2241.52"/>
    <n v="28633.13"/>
    <m/>
    <m/>
    <n v="0"/>
    <s v="1 º DEC/DEZ"/>
    <d v="2012-12-10T00:00:00"/>
    <m/>
    <m/>
    <m/>
    <n v="-5.9999999997671694E-2"/>
    <n v="40.653455200000003"/>
    <n v="1"/>
    <n v="210941.41999999998"/>
    <n v="0"/>
    <m/>
    <m/>
    <m/>
    <n v="0"/>
    <n v="0"/>
    <n v="0"/>
    <n v="2012"/>
    <n v="0.98825799999999997"/>
    <n v="0"/>
    <n v="0"/>
    <m/>
    <m/>
    <m/>
    <s v="DEPOSITADO"/>
    <n v="0"/>
    <n v="266340.18"/>
    <n v="53268.04"/>
    <n v="2130.7199999999998"/>
    <n v="210941.41999999998"/>
    <n v="-5.9999999997671694E-2"/>
    <n v="50"/>
    <n v="12"/>
  </r>
  <r>
    <x v="22"/>
    <n v="30"/>
    <x v="1"/>
    <n v="40.653455200000003"/>
    <x v="505"/>
    <x v="133"/>
    <n v="0"/>
    <n v="0"/>
    <n v="0"/>
    <n v="0"/>
    <n v="0"/>
    <n v="0"/>
    <n v="5.0091966293904111"/>
    <n v="5.0091966293904111"/>
    <x v="1"/>
    <n v="0"/>
    <n v="0"/>
    <n v="0"/>
    <n v="1"/>
    <n v="-0.01"/>
    <m/>
    <m/>
    <m/>
    <n v="5.0091966293904111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5.0091966293904111"/>
    <s v=""/>
    <n v="11"/>
  </r>
  <r>
    <x v="23"/>
    <n v="30"/>
    <x v="1"/>
    <n v="40.653455200000003"/>
    <x v="505"/>
    <x v="133"/>
    <n v="407201.56"/>
    <n v="101800.39"/>
    <n v="41385.379999999997"/>
    <n v="8277.08"/>
    <n v="331.08"/>
    <n v="32777.219999999994"/>
    <n v="32777.129999999997"/>
    <n v="41385.29"/>
    <x v="0"/>
    <n v="6207.7934999999998"/>
    <n v="2069.2645000000002"/>
    <n v="24500.071999999996"/>
    <n v="6555.43"/>
    <n v="348.3"/>
    <n v="4449.17"/>
    <m/>
    <m/>
    <n v="0"/>
    <s v="3 º DEC/NOV"/>
    <d v="2012-11-30T00:00:00"/>
    <s v="087/GABIN-2012"/>
    <n v="291871.14"/>
    <n v="3626005.84"/>
    <n v="-8.999999999650754E-2"/>
    <n v="40.653455200000003"/>
    <n v="1"/>
    <n v="32777.219999999994"/>
    <n v="0"/>
    <m/>
    <m/>
    <m/>
    <n v="0"/>
    <n v="0"/>
    <n v="0"/>
    <n v="2012"/>
    <n v="0.98825799999999997"/>
    <n v="0"/>
    <n v="0"/>
    <m/>
    <m/>
    <m/>
    <s v="DEPOSITADO"/>
    <n v="0"/>
    <n v="41385.379999999997"/>
    <n v="8277.08"/>
    <n v="331.08"/>
    <n v="32777.219999999994"/>
    <n v="-8.999999999650754E-2"/>
    <n v="48"/>
    <n v="11"/>
  </r>
  <r>
    <x v="23"/>
    <n v="19"/>
    <x v="1"/>
    <n v="40.653455200000003"/>
    <x v="506"/>
    <x v="133"/>
    <n v="819828.55"/>
    <n v="204957.13750000001"/>
    <n v="83322.16"/>
    <n v="16664.43"/>
    <n v="666.58"/>
    <n v="65991.150000000009"/>
    <n v="65991.22"/>
    <n v="83322.23000000001"/>
    <x v="0"/>
    <n v="12498.334500000001"/>
    <n v="4166.1115000000009"/>
    <n v="49326.774000000005"/>
    <n v="13198.24"/>
    <n v="701.24"/>
    <n v="8053.21"/>
    <m/>
    <m/>
    <n v="0"/>
    <s v="2 º DEC/NOV"/>
    <d v="2012-11-19T00:00:00"/>
    <m/>
    <m/>
    <m/>
    <n v="6.9999999992433004E-2"/>
    <n v="40.653455200000003"/>
    <n v="1"/>
    <n v="65991.150000000009"/>
    <n v="0"/>
    <m/>
    <m/>
    <m/>
    <n v="0"/>
    <n v="0"/>
    <n v="0"/>
    <n v="2012"/>
    <n v="0.98825799999999997"/>
    <n v="0"/>
    <n v="0"/>
    <m/>
    <m/>
    <m/>
    <s v="DEPOSITADO"/>
    <n v="0"/>
    <n v="83322.16"/>
    <n v="16664.43"/>
    <n v="666.58"/>
    <n v="65991.150000000009"/>
    <n v="6.9999999992433004E-2"/>
    <n v="47"/>
    <n v="11"/>
  </r>
  <r>
    <x v="23"/>
    <n v="9"/>
    <x v="1"/>
    <n v="40.653455200000003"/>
    <x v="507"/>
    <x v="133"/>
    <n v="2398975.73"/>
    <n v="599743.9325"/>
    <n v="243816.63"/>
    <n v="48763.33"/>
    <n v="1950.53"/>
    <n v="193102.77"/>
    <n v="193102.83"/>
    <n v="243816.69"/>
    <x v="0"/>
    <n v="36572.503499999999"/>
    <n v="12190.834500000001"/>
    <n v="144339.492"/>
    <n v="38620.57"/>
    <n v="2051.96"/>
    <n v="23565.25"/>
    <m/>
    <m/>
    <n v="0"/>
    <s v="1 º DEC/NOV"/>
    <d v="2012-11-09T00:00:00"/>
    <m/>
    <m/>
    <m/>
    <n v="5.9999999997671694E-2"/>
    <n v="40.653455200000003"/>
    <n v="1"/>
    <n v="193102.77"/>
    <n v="0"/>
    <m/>
    <m/>
    <m/>
    <n v="0"/>
    <n v="0"/>
    <n v="0"/>
    <n v="2012"/>
    <n v="0.98825799999999997"/>
    <n v="0"/>
    <n v="0"/>
    <m/>
    <m/>
    <m/>
    <s v="DEPOSITADO"/>
    <n v="0"/>
    <n v="243816.63"/>
    <n v="48763.33"/>
    <n v="1950.53"/>
    <n v="193102.77"/>
    <n v="5.9999999997671694E-2"/>
    <n v="45"/>
    <n v="11"/>
  </r>
  <r>
    <x v="22"/>
    <n v="31"/>
    <x v="2"/>
    <n v="40.653455200000003"/>
    <x v="508"/>
    <x v="134"/>
    <n v="0"/>
    <n v="0"/>
    <n v="0"/>
    <n v="0"/>
    <n v="0"/>
    <n v="0"/>
    <n v="4.3828992339865369"/>
    <n v="4.3828992339865369"/>
    <x v="1"/>
    <n v="0"/>
    <n v="0"/>
    <n v="0"/>
    <n v="0.88"/>
    <n v="-0.01"/>
    <m/>
    <m/>
    <m/>
    <n v="4.3828992339865369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4.3828992339865369"/>
    <s v=""/>
    <n v="10"/>
  </r>
  <r>
    <x v="23"/>
    <n v="30"/>
    <x v="2"/>
    <n v="40.653455200000003"/>
    <x v="509"/>
    <x v="134"/>
    <n v="407666.08"/>
    <n v="101916.52"/>
    <n v="41432.589999999997"/>
    <n v="8286.52"/>
    <n v="331.46"/>
    <n v="32814.609999999993"/>
    <n v="32814.639999999999"/>
    <n v="41432.619999999995"/>
    <x v="0"/>
    <n v="6214.8929999999991"/>
    <n v="2071.6309999999999"/>
    <n v="24528.115999999998"/>
    <n v="6562.93"/>
    <n v="348.7"/>
    <n v="4004.52"/>
    <m/>
    <m/>
    <n v="0"/>
    <s v="6 º DEC/OUT"/>
    <d v="2012-10-30T00:00:00"/>
    <s v="409/GABIN-2012"/>
    <n v="288301.81"/>
    <n v="3581663"/>
    <n v="3.0000000006111804E-2"/>
    <n v="40.653455200000003"/>
    <n v="1"/>
    <n v="32814.609999999993"/>
    <n v="0"/>
    <m/>
    <m/>
    <m/>
    <n v="0"/>
    <n v="0"/>
    <n v="0"/>
    <n v="2012"/>
    <n v="0.98825799999999997"/>
    <n v="0"/>
    <n v="0"/>
    <m/>
    <m/>
    <m/>
    <s v="DEPOSITADO"/>
    <n v="0"/>
    <n v="41432.589999999997"/>
    <n v="8286.52"/>
    <n v="331.46"/>
    <n v="32814.609999999993"/>
    <n v="3.0000000006111804E-2"/>
    <n v="44"/>
    <n v="10"/>
  </r>
  <r>
    <x v="23"/>
    <n v="22"/>
    <x v="2"/>
    <n v="40.653455200000003"/>
    <x v="510"/>
    <x v="134"/>
    <n v="837306"/>
    <n v="209326.5"/>
    <n v="85098.45"/>
    <n v="17019.689999999999"/>
    <n v="680.79"/>
    <n v="67397.97"/>
    <n v="67397.929999999993"/>
    <n v="85098.409999999989"/>
    <x v="0"/>
    <n v="12764.761499999999"/>
    <n v="4254.9204999999993"/>
    <n v="50378.247999999992"/>
    <n v="13479.59"/>
    <n v="716.19"/>
    <n v="8224.9"/>
    <m/>
    <m/>
    <n v="0"/>
    <s v="5 º DEC/OUT"/>
    <d v="2012-10-22T00:00:00"/>
    <m/>
    <m/>
    <m/>
    <n v="-4.0000000008149073E-2"/>
    <n v="40.653455200000003"/>
    <n v="1"/>
    <n v="67397.97"/>
    <n v="0"/>
    <m/>
    <m/>
    <m/>
    <n v="0"/>
    <n v="0"/>
    <n v="0"/>
    <n v="2012"/>
    <n v="0.98825799999999997"/>
    <n v="0"/>
    <n v="0"/>
    <m/>
    <m/>
    <m/>
    <s v="DEPOSITADO"/>
    <n v="-3"/>
    <n v="85098.45"/>
    <n v="17019.689999999999"/>
    <n v="680.79"/>
    <n v="67397.97"/>
    <n v="-4.0000000008149073E-2"/>
    <n v="43"/>
    <n v="10"/>
  </r>
  <r>
    <x v="23"/>
    <n v="22"/>
    <x v="2"/>
    <n v="40.653455200000003"/>
    <x v="511"/>
    <x v="134"/>
    <n v="2336690.92"/>
    <n v="584172.73"/>
    <n v="237486.4"/>
    <n v="47497.279999999999"/>
    <n v="1899.89"/>
    <n v="188089.22999999998"/>
    <n v="188089.33"/>
    <n v="237486.5"/>
    <x v="0"/>
    <n v="35622.974999999999"/>
    <n v="11874.325000000001"/>
    <n v="140592.02999999997"/>
    <n v="37617.870000000003"/>
    <n v="1998.69"/>
    <n v="22953.42"/>
    <m/>
    <m/>
    <n v="0"/>
    <s v="4 º DEC/OUT"/>
    <d v="2012-10-22T00:00:00"/>
    <m/>
    <m/>
    <m/>
    <n v="0.10000000000582077"/>
    <n v="40.653455200000003"/>
    <n v="1"/>
    <n v="188089.22999999998"/>
    <n v="0"/>
    <m/>
    <m/>
    <m/>
    <n v="0"/>
    <n v="0"/>
    <n v="0"/>
    <n v="2012"/>
    <n v="0.98825799999999997"/>
    <n v="0"/>
    <n v="0"/>
    <m/>
    <m/>
    <m/>
    <s v="DEPOSITADO"/>
    <n v="-12"/>
    <n v="237486.4"/>
    <n v="47497.279999999999"/>
    <n v="1899.89"/>
    <n v="188089.22999999998"/>
    <n v="0.10000000000582077"/>
    <n v="43"/>
    <n v="10"/>
  </r>
  <r>
    <x v="22"/>
    <n v="30"/>
    <x v="3"/>
    <n v="40.653455200000003"/>
    <x v="512"/>
    <x v="135"/>
    <n v="0"/>
    <n v="0"/>
    <n v="0"/>
    <n v="0"/>
    <n v="0"/>
    <n v="0"/>
    <n v="3.7706523849155182"/>
    <n v="3.7706523849155182"/>
    <x v="1"/>
    <n v="0"/>
    <n v="0"/>
    <n v="0"/>
    <n v="0.75"/>
    <n v="-0.01"/>
    <m/>
    <m/>
    <m/>
    <n v="3.7706523849155182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3.7706523849155182"/>
    <s v=""/>
    <n v="9"/>
  </r>
  <r>
    <x v="23"/>
    <n v="28"/>
    <x v="3"/>
    <n v="40.653455200000003"/>
    <x v="513"/>
    <x v="135"/>
    <n v="574373.81000000006"/>
    <n v="143593.45250000001"/>
    <n v="58375.7"/>
    <n v="11675.14"/>
    <n v="467.01"/>
    <n v="46233.549999999996"/>
    <n v="46810.75"/>
    <n v="58952.9"/>
    <x v="0"/>
    <n v="8842.9349999999995"/>
    <n v="2947.6450000000004"/>
    <n v="35020.17"/>
    <n v="9362.15"/>
    <n v="490.14"/>
    <n v="5642.1"/>
    <m/>
    <m/>
    <n v="0"/>
    <s v="3 º DEC/SET"/>
    <d v="2012-09-28T00:00:00"/>
    <s v="366/GABIN-2012"/>
    <n v="298291.03999999998"/>
    <n v="3705762.3"/>
    <n v="577.20000000000437"/>
    <n v="40.653455200000003"/>
    <n v="1"/>
    <n v="46233.549999999996"/>
    <n v="0"/>
    <m/>
    <m/>
    <m/>
    <n v="0"/>
    <n v="0"/>
    <n v="0"/>
    <n v="2012"/>
    <n v="0.98825799999999997"/>
    <n v="0"/>
    <n v="0"/>
    <m/>
    <m/>
    <m/>
    <s v="DEPOSITADO"/>
    <n v="0"/>
    <n v="58375.7"/>
    <n v="11675.14"/>
    <n v="467.01"/>
    <n v="46233.549999999996"/>
    <n v="577.20000000000437"/>
    <n v="39"/>
    <n v="9"/>
  </r>
  <r>
    <x v="23"/>
    <n v="28"/>
    <x v="3"/>
    <n v="40.653455200000003"/>
    <x v="514"/>
    <x v="135"/>
    <n v="7169.95"/>
    <n v="1792.4875"/>
    <n v="728.71"/>
    <n v="145.74"/>
    <n v="5.83"/>
    <n v="577.14"/>
    <n v="0"/>
    <n v="0"/>
    <x v="4"/>
    <n v="0"/>
    <n v="0"/>
    <n v="0"/>
    <n v="0"/>
    <n v="0"/>
    <n v="70.430000000000007"/>
    <m/>
    <m/>
    <n v="0"/>
    <s v="2  º EXT/SET"/>
    <d v="2012-09-28T00:00:00"/>
    <m/>
    <m/>
    <m/>
    <n v="-577.14"/>
    <n v="40.653455200000003"/>
    <n v="0"/>
    <n v="0"/>
    <n v="0"/>
    <m/>
    <m/>
    <m/>
    <n v="0"/>
    <n v="0"/>
    <n v="0"/>
    <n v="2012"/>
    <n v="0.98825799999999997"/>
    <n v="0"/>
    <n v="0"/>
    <m/>
    <m/>
    <m/>
    <n v="0"/>
    <n v="-1"/>
    <n v="728.71"/>
    <n v="145.74"/>
    <n v="5.83"/>
    <n v="577.14"/>
    <n v="-577.14"/>
    <n v="39"/>
    <n v="9"/>
  </r>
  <r>
    <x v="23"/>
    <n v="20"/>
    <x v="3"/>
    <n v="40.653455200000003"/>
    <x v="515"/>
    <x v="135"/>
    <n v="782154.29"/>
    <n v="195538.57250000001"/>
    <n v="79493.19"/>
    <n v="15898.64"/>
    <n v="635.95000000000005"/>
    <n v="62958.600000000006"/>
    <n v="62958.59"/>
    <n v="79493.179999999993"/>
    <x v="0"/>
    <n v="11923.976999999999"/>
    <n v="3974.6589999999997"/>
    <n v="47059.953999999998"/>
    <n v="12591.72"/>
    <n v="669.01"/>
    <n v="7683.14"/>
    <m/>
    <m/>
    <n v="0"/>
    <s v="2 º DEC/SET"/>
    <d v="2012-09-20T00:00:00"/>
    <m/>
    <m/>
    <m/>
    <n v="-1.0000000009313226E-2"/>
    <n v="40.653455200000003"/>
    <n v="1"/>
    <n v="62958.600000000006"/>
    <n v="0"/>
    <m/>
    <m/>
    <m/>
    <n v="0"/>
    <n v="0"/>
    <n v="0"/>
    <n v="2012"/>
    <n v="0.98825799999999997"/>
    <n v="0"/>
    <n v="0"/>
    <m/>
    <m/>
    <m/>
    <s v="DEPOSITADO"/>
    <n v="0"/>
    <n v="79493.19"/>
    <n v="15898.64"/>
    <n v="635.95000000000005"/>
    <n v="62958.600000000006"/>
    <n v="-1.0000000009313226E-2"/>
    <n v="38"/>
    <n v="9"/>
  </r>
  <r>
    <x v="23"/>
    <n v="10"/>
    <x v="3"/>
    <n v="40.653455200000003"/>
    <x v="516"/>
    <x v="135"/>
    <n v="2342064.25"/>
    <n v="585516.0625"/>
    <n v="238032.51"/>
    <n v="47606.5"/>
    <n v="1904.26"/>
    <n v="188521.75"/>
    <n v="188521.79"/>
    <n v="238032.55000000002"/>
    <x v="0"/>
    <n v="35704.8825"/>
    <n v="11901.627500000002"/>
    <n v="140915.28"/>
    <n v="37704.36"/>
    <n v="2003.28"/>
    <n v="23006.2"/>
    <m/>
    <m/>
    <n v="0"/>
    <s v="1 º DEC/SET"/>
    <d v="2012-09-10T00:00:00"/>
    <m/>
    <m/>
    <m/>
    <n v="4.0000000008149073E-2"/>
    <n v="40.653455200000003"/>
    <n v="1"/>
    <n v="188521.75"/>
    <n v="0"/>
    <m/>
    <m/>
    <m/>
    <n v="0"/>
    <n v="0"/>
    <n v="0"/>
    <n v="2012"/>
    <n v="0.98825799999999997"/>
    <n v="0"/>
    <n v="0"/>
    <m/>
    <m/>
    <m/>
    <s v="DEPOSITADO"/>
    <n v="0"/>
    <n v="238032.51"/>
    <n v="47606.5"/>
    <n v="1904.26"/>
    <n v="188521.75"/>
    <n v="4.0000000008149073E-2"/>
    <n v="37"/>
    <n v="9"/>
  </r>
  <r>
    <x v="22"/>
    <n v="31"/>
    <x v="4"/>
    <n v="40.653455200000003"/>
    <x v="517"/>
    <x v="136"/>
    <n v="0"/>
    <n v="0"/>
    <n v="0"/>
    <n v="0"/>
    <n v="0"/>
    <n v="0"/>
    <n v="3.1826146639457153"/>
    <n v="3.1826146639457153"/>
    <x v="1"/>
    <n v="0"/>
    <n v="0"/>
    <n v="0"/>
    <n v="0.64"/>
    <n v="-0.01"/>
    <m/>
    <m/>
    <m/>
    <n v="3.1826146639457153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3.1826146639457153"/>
    <s v=""/>
    <n v="8"/>
  </r>
  <r>
    <x v="23"/>
    <n v="30"/>
    <x v="4"/>
    <n v="40.653455200000003"/>
    <x v="518"/>
    <x v="136"/>
    <n v="447857.88"/>
    <n v="111964.47"/>
    <n v="45517.43"/>
    <n v="9103.49"/>
    <n v="364.14"/>
    <n v="36049.800000000003"/>
    <n v="36049.769999999997"/>
    <n v="45517.399999999994"/>
    <x v="0"/>
    <n v="6827.6099999999988"/>
    <n v="2275.87"/>
    <n v="26946.289999999997"/>
    <n v="7209.95"/>
    <n v="383.07"/>
    <n v="4399.33"/>
    <m/>
    <m/>
    <n v="0"/>
    <s v="3 º DEC/AGO"/>
    <d v="2012-08-30T00:00:00"/>
    <s v="325/GABIN-2012"/>
    <n v="294956.74"/>
    <n v="3664339.19"/>
    <n v="-3.0000000006111804E-2"/>
    <n v="40.653455200000003"/>
    <n v="1"/>
    <n v="36049.800000000003"/>
    <n v="0"/>
    <m/>
    <m/>
    <m/>
    <n v="0"/>
    <n v="0"/>
    <n v="0"/>
    <n v="2012"/>
    <n v="0.98825799999999997"/>
    <n v="0"/>
    <n v="0"/>
    <m/>
    <m/>
    <m/>
    <s v="DEPOSITADO"/>
    <n v="0"/>
    <n v="45517.43"/>
    <n v="9103.49"/>
    <n v="364.14"/>
    <n v="36049.800000000003"/>
    <n v="-3.0000000006111804E-2"/>
    <n v="35"/>
    <n v="8"/>
  </r>
  <r>
    <x v="23"/>
    <n v="21"/>
    <x v="4"/>
    <n v="40.653455200000003"/>
    <x v="519"/>
    <x v="136"/>
    <n v="804552.96"/>
    <n v="201138.24"/>
    <n v="81769.64"/>
    <n v="16353.93"/>
    <n v="654.16"/>
    <n v="64761.549999999996"/>
    <n v="64761.62"/>
    <n v="81769.710000000006"/>
    <x v="0"/>
    <n v="12265.4565"/>
    <n v="4088.4855000000007"/>
    <n v="48407.678"/>
    <n v="12952.32"/>
    <n v="688.17"/>
    <n v="7903.16"/>
    <m/>
    <m/>
    <n v="0"/>
    <s v="2 º DEC/AGO"/>
    <d v="2012-08-21T00:00:00"/>
    <m/>
    <m/>
    <m/>
    <n v="7.0000000006984919E-2"/>
    <n v="40.653455200000003"/>
    <n v="1"/>
    <n v="64761.549999999996"/>
    <n v="0"/>
    <m/>
    <m/>
    <m/>
    <n v="0"/>
    <n v="0"/>
    <n v="0"/>
    <n v="2012"/>
    <n v="0.98825799999999997"/>
    <n v="0"/>
    <n v="0"/>
    <m/>
    <m/>
    <m/>
    <s v="DEPOSITADO"/>
    <n v="-1"/>
    <n v="81769.64"/>
    <n v="16353.93"/>
    <n v="654.16"/>
    <n v="64761.549999999996"/>
    <n v="7.0000000006984919E-2"/>
    <n v="34"/>
    <n v="8"/>
  </r>
  <r>
    <x v="23"/>
    <n v="13"/>
    <x v="4"/>
    <n v="40.653455200000003"/>
    <x v="520"/>
    <x v="136"/>
    <n v="2411928.35"/>
    <n v="602982.08750000002"/>
    <n v="245133.05"/>
    <n v="49026.61"/>
    <n v="1961.06"/>
    <n v="194145.38"/>
    <n v="194145.36"/>
    <n v="245133.02999999997"/>
    <x v="0"/>
    <n v="36769.954499999993"/>
    <n v="12256.6515"/>
    <n v="145118.75399999999"/>
    <n v="38829.07"/>
    <n v="2063.04"/>
    <n v="23692.48"/>
    <m/>
    <m/>
    <n v="0"/>
    <s v="1 º DEC/AGO"/>
    <d v="2012-08-13T00:00:00"/>
    <m/>
    <m/>
    <m/>
    <n v="-2.0000000018626451E-2"/>
    <n v="40.653455200000003"/>
    <n v="1"/>
    <n v="194145.38"/>
    <n v="0"/>
    <m/>
    <m/>
    <m/>
    <n v="0"/>
    <n v="0"/>
    <n v="0"/>
    <n v="2012"/>
    <n v="0.98825799999999997"/>
    <n v="0"/>
    <n v="0"/>
    <m/>
    <m/>
    <m/>
    <s v="DEPOSITADO"/>
    <n v="-3"/>
    <n v="245133.05"/>
    <n v="49026.61"/>
    <n v="1961.06"/>
    <n v="194145.38"/>
    <n v="-2.0000000018626451E-2"/>
    <n v="33"/>
    <n v="8"/>
  </r>
  <r>
    <x v="22"/>
    <n v="31"/>
    <x v="5"/>
    <n v="40.653455200000003"/>
    <x v="521"/>
    <x v="137"/>
    <n v="0"/>
    <n v="0"/>
    <n v="0"/>
    <n v="0"/>
    <n v="0"/>
    <n v="0"/>
    <n v="2.7602801883993999"/>
    <n v="2.7602801883993999"/>
    <x v="1"/>
    <n v="0"/>
    <n v="0"/>
    <n v="0"/>
    <n v="0.55000000000000004"/>
    <n v="-0.01"/>
    <m/>
    <m/>
    <m/>
    <n v="2.7602801883993999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2.7602801883993999"/>
    <s v=""/>
    <n v="7"/>
  </r>
  <r>
    <x v="23"/>
    <n v="30"/>
    <x v="5"/>
    <n v="40.653455200000003"/>
    <x v="522"/>
    <x v="137"/>
    <n v="491011.64"/>
    <n v="122752.91"/>
    <n v="49903.3"/>
    <n v="9980.66"/>
    <n v="399.23"/>
    <n v="39523.409999999996"/>
    <n v="39523.360000000001"/>
    <n v="49903.25"/>
    <x v="0"/>
    <n v="7485.4874999999993"/>
    <n v="2495.1625000000004"/>
    <n v="29542.71"/>
    <n v="7904.67"/>
    <n v="419.99"/>
    <n v="4823.2299999999996"/>
    <m/>
    <m/>
    <n v="0"/>
    <s v="3 º DEC/JUL"/>
    <d v="2012-07-30T00:00:00"/>
    <s v="277/GABIN-2012"/>
    <n v="266853.39"/>
    <n v="3315202.62"/>
    <n v="-4.9999999995634425E-2"/>
    <n v="40.653455200000003"/>
    <n v="1"/>
    <n v="39523.409999999996"/>
    <n v="0"/>
    <m/>
    <m/>
    <m/>
    <n v="0"/>
    <n v="0"/>
    <n v="0"/>
    <n v="2012"/>
    <n v="0.98825799999999997"/>
    <n v="0"/>
    <n v="0"/>
    <m/>
    <m/>
    <m/>
    <s v="DEPOSITADO"/>
    <n v="0"/>
    <n v="49903.3"/>
    <n v="9980.66"/>
    <n v="399.23"/>
    <n v="39523.409999999996"/>
    <n v="-4.9999999995634425E-2"/>
    <n v="31"/>
    <n v="7"/>
  </r>
  <r>
    <x v="23"/>
    <n v="23"/>
    <x v="5"/>
    <n v="40.653455200000003"/>
    <x v="523"/>
    <x v="137"/>
    <n v="772324.67"/>
    <n v="193081.16750000001"/>
    <n v="78494.17"/>
    <n v="15698.83"/>
    <n v="627.95000000000005"/>
    <n v="62167.39"/>
    <n v="62167.35"/>
    <n v="78494.12999999999"/>
    <x v="0"/>
    <n v="11774.119499999999"/>
    <n v="3924.7064999999998"/>
    <n v="46468.523999999998"/>
    <n v="12433.47"/>
    <n v="660.61"/>
    <n v="7586.58"/>
    <m/>
    <m/>
    <n v="0"/>
    <s v="2 º DEC/JUL"/>
    <d v="2012-07-23T00:00:00"/>
    <m/>
    <m/>
    <m/>
    <n v="-4.0000000000873115E-2"/>
    <n v="40.653455200000003"/>
    <n v="1"/>
    <n v="62167.39"/>
    <n v="0"/>
    <m/>
    <m/>
    <m/>
    <n v="0"/>
    <n v="0"/>
    <n v="0"/>
    <n v="2012"/>
    <n v="0.98825799999999997"/>
    <n v="0"/>
    <n v="0"/>
    <m/>
    <m/>
    <m/>
    <s v="DEPOSITADO"/>
    <n v="-3"/>
    <n v="78494.17"/>
    <n v="15698.83"/>
    <n v="627.95000000000005"/>
    <n v="62167.39"/>
    <n v="-4.0000000000873115E-2"/>
    <n v="30"/>
    <n v="7"/>
  </r>
  <r>
    <x v="23"/>
    <n v="10"/>
    <x v="5"/>
    <n v="40.653455200000003"/>
    <x v="524"/>
    <x v="137"/>
    <n v="2051866.31"/>
    <n v="512966.57750000001"/>
    <n v="208538.64"/>
    <n v="41707.730000000003"/>
    <n v="1668.31"/>
    <n v="165162.6"/>
    <n v="165162.6"/>
    <n v="208538.64"/>
    <x v="0"/>
    <n v="31280.796000000002"/>
    <n v="10426.932000000001"/>
    <n v="123454.872"/>
    <n v="33032.519999999997"/>
    <n v="1755.06"/>
    <n v="20155.580000000002"/>
    <m/>
    <m/>
    <n v="0"/>
    <s v="1 º DEC/JUL"/>
    <d v="2012-07-10T00:00:00"/>
    <m/>
    <m/>
    <m/>
    <n v="0"/>
    <n v="40.653455200000003"/>
    <n v="1"/>
    <n v="165162.6"/>
    <n v="0"/>
    <m/>
    <m/>
    <m/>
    <n v="0"/>
    <n v="0"/>
    <n v="0"/>
    <n v="2012"/>
    <n v="0.98825799999999997"/>
    <n v="0"/>
    <n v="0"/>
    <m/>
    <m/>
    <m/>
    <s v="DEPOSITADO"/>
    <n v="0"/>
    <n v="208538.64"/>
    <n v="41707.730000000003"/>
    <n v="1668.31"/>
    <n v="165162.6"/>
    <n v="0"/>
    <n v="28"/>
    <n v="7"/>
  </r>
  <r>
    <x v="22"/>
    <n v="30"/>
    <x v="6"/>
    <n v="40.653455200000003"/>
    <x v="525"/>
    <x v="138"/>
    <n v="0"/>
    <n v="0"/>
    <n v="0"/>
    <n v="0"/>
    <n v="0"/>
    <n v="0"/>
    <n v="2.320404768300488"/>
    <n v="2.320404768300488"/>
    <x v="1"/>
    <n v="0"/>
    <n v="0"/>
    <n v="0"/>
    <n v="0.46"/>
    <n v="0"/>
    <m/>
    <m/>
    <m/>
    <n v="2.320404768300488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2.320404768300488"/>
    <s v=""/>
    <n v="6"/>
  </r>
  <r>
    <x v="23"/>
    <n v="2"/>
    <x v="6"/>
    <n v="40.653455200000003"/>
    <x v="526"/>
    <x v="138"/>
    <n v="585150.29"/>
    <n v="146287.57250000001"/>
    <n v="59470.95"/>
    <n v="11894.19"/>
    <n v="475.77"/>
    <n v="47100.99"/>
    <n v="47100.98"/>
    <n v="59470.94"/>
    <x v="0"/>
    <n v="8920.6409999999996"/>
    <n v="2973.5470000000005"/>
    <n v="35206.792000000009"/>
    <n v="9420.2000000000007"/>
    <n v="500.51"/>
    <n v="5747.96"/>
    <m/>
    <m/>
    <n v="0"/>
    <s v="3 º DEC/JUN"/>
    <d v="2012-06-02T00:00:00"/>
    <s v="262/GABIN-2012"/>
    <n v="286158.03999999998"/>
    <n v="3555030.23"/>
    <n v="-9.9999999947613105E-3"/>
    <n v="40.653455200000003"/>
    <n v="1"/>
    <n v="47100.99"/>
    <n v="0"/>
    <m/>
    <m/>
    <m/>
    <n v="0"/>
    <n v="0"/>
    <n v="0"/>
    <n v="2012"/>
    <n v="0.98825799999999997"/>
    <n v="0"/>
    <n v="0"/>
    <m/>
    <m/>
    <m/>
    <s v="DEPOSITADO"/>
    <n v="27"/>
    <n v="59470.95"/>
    <n v="11894.19"/>
    <n v="475.77"/>
    <n v="47100.99"/>
    <n v="-9.9999999947613105E-3"/>
    <n v="22"/>
    <n v="6"/>
  </r>
  <r>
    <x v="23"/>
    <n v="20"/>
    <x v="6"/>
    <n v="40.653455200000003"/>
    <x v="527"/>
    <x v="138"/>
    <n v="467730.95"/>
    <n v="116932.7375"/>
    <n v="47537.2"/>
    <n v="9507.44"/>
    <n v="380.3"/>
    <n v="37649.459999999992"/>
    <n v="37649.47"/>
    <n v="47537.210000000006"/>
    <x v="0"/>
    <n v="7130.5815000000011"/>
    <n v="2376.8605000000002"/>
    <n v="28142.028000000002"/>
    <n v="7529.89"/>
    <n v="400.07"/>
    <n v="4594.54"/>
    <m/>
    <m/>
    <n v="0"/>
    <s v="2 º DEC/JUN"/>
    <d v="2012-06-20T00:00:00"/>
    <m/>
    <m/>
    <m/>
    <n v="1.0000000009313226E-2"/>
    <n v="40.653455200000003"/>
    <n v="1"/>
    <n v="37649.459999999992"/>
    <n v="0"/>
    <m/>
    <m/>
    <m/>
    <n v="0"/>
    <n v="0"/>
    <n v="0"/>
    <n v="2012"/>
    <n v="0.98825799999999997"/>
    <n v="0"/>
    <n v="0"/>
    <m/>
    <m/>
    <m/>
    <s v="DEPOSITADO"/>
    <n v="0"/>
    <n v="47537.2"/>
    <n v="9507.44"/>
    <n v="380.3"/>
    <n v="37649.459999999992"/>
    <n v="1.0000000009313226E-2"/>
    <n v="25"/>
    <n v="6"/>
  </r>
  <r>
    <x v="23"/>
    <n v="8"/>
    <x v="6"/>
    <n v="40.653455200000003"/>
    <x v="528"/>
    <x v="138"/>
    <n v="2502148.9900000002"/>
    <n v="625537.24750000006"/>
    <n v="254302.5"/>
    <n v="50860.5"/>
    <n v="2034.42"/>
    <n v="201407.58"/>
    <n v="201407.58"/>
    <n v="254302.5"/>
    <x v="0"/>
    <n v="38145.375"/>
    <n v="12715.125"/>
    <n v="150547.07999999999"/>
    <n v="40281.519999999997"/>
    <n v="2140.21"/>
    <n v="24578.720000000001"/>
    <m/>
    <m/>
    <n v="0"/>
    <s v="1 º DEC/JUN"/>
    <d v="2012-06-08T00:00:00"/>
    <m/>
    <m/>
    <m/>
    <n v="0"/>
    <n v="40.653455200000003"/>
    <n v="1"/>
    <n v="201407.58"/>
    <n v="0"/>
    <m/>
    <m/>
    <m/>
    <n v="0"/>
    <n v="0"/>
    <n v="0"/>
    <n v="2012"/>
    <n v="0.98825799999999997"/>
    <n v="0"/>
    <n v="0"/>
    <m/>
    <m/>
    <m/>
    <s v="DEPOSITADO"/>
    <n v="0"/>
    <n v="254302.5"/>
    <n v="50860.5"/>
    <n v="2034.42"/>
    <n v="201407.58"/>
    <n v="0"/>
    <n v="23"/>
    <n v="6"/>
  </r>
  <r>
    <x v="22"/>
    <n v="31"/>
    <x v="7"/>
    <n v="40.653455200000003"/>
    <x v="529"/>
    <x v="139"/>
    <n v="0"/>
    <n v="0"/>
    <n v="0"/>
    <n v="0"/>
    <n v="0"/>
    <n v="0"/>
    <n v="2.2387160341891699"/>
    <n v="2.2387160341891699"/>
    <x v="1"/>
    <n v="0"/>
    <n v="0"/>
    <n v="0"/>
    <n v="0.45"/>
    <n v="0"/>
    <m/>
    <m/>
    <m/>
    <n v="2.2387160341891699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2.2387160341891699"/>
    <s v=""/>
    <n v="5"/>
  </r>
  <r>
    <x v="23"/>
    <n v="31"/>
    <x v="7"/>
    <n v="40.653455200000003"/>
    <x v="530"/>
    <x v="139"/>
    <n v="386647.20999999996"/>
    <n v="96661.802499999991"/>
    <n v="39296.36"/>
    <n v="7859.27"/>
    <n v="314.37"/>
    <n v="31122.720000000001"/>
    <n v="31122.73"/>
    <n v="39296.369999999995"/>
    <x v="0"/>
    <n v="5894.4554999999991"/>
    <n v="1964.8184999999999"/>
    <n v="23263.455999999998"/>
    <n v="6224.55"/>
    <n v="330.72"/>
    <n v="3798.05"/>
    <m/>
    <m/>
    <n v="0"/>
    <s v="3 º DEC/MAI"/>
    <d v="2012-05-31T00:00:00"/>
    <s v="186/GABIN-2012"/>
    <n v="320316.63"/>
    <n v="3979393.01"/>
    <n v="9.9999999983992893E-3"/>
    <n v="40.653455200000003"/>
    <n v="1"/>
    <n v="31122.720000000001"/>
    <n v="0"/>
    <m/>
    <m/>
    <m/>
    <n v="0"/>
    <n v="0"/>
    <n v="0"/>
    <n v="2012"/>
    <n v="0.98825799999999997"/>
    <n v="0"/>
    <n v="0"/>
    <m/>
    <m/>
    <m/>
    <s v="DEPOSITADO"/>
    <n v="-1"/>
    <n v="39296.36"/>
    <n v="7859.27"/>
    <n v="314.37"/>
    <n v="31122.720000000001"/>
    <n v="9.9999999983992893E-3"/>
    <n v="22"/>
    <n v="5"/>
  </r>
  <r>
    <x v="23"/>
    <n v="18"/>
    <x v="7"/>
    <n v="40.653455200000003"/>
    <x v="531"/>
    <x v="139"/>
    <n v="1085293.19"/>
    <n v="271323.29749999999"/>
    <n v="110302.3"/>
    <n v="22060.46"/>
    <n v="882.42"/>
    <n v="87359.42"/>
    <n v="87359.43"/>
    <n v="110302.31"/>
    <x v="0"/>
    <n v="16545.3465"/>
    <n v="5515.1154999999999"/>
    <n v="65298.967999999993"/>
    <n v="17471.89"/>
    <n v="928.3"/>
    <n v="10660.88"/>
    <m/>
    <m/>
    <n v="0"/>
    <s v="2 º DEC/MAI"/>
    <d v="2012-05-18T00:00:00"/>
    <m/>
    <m/>
    <m/>
    <n v="9.9999999947613105E-3"/>
    <n v="40.653455200000003"/>
    <n v="1"/>
    <n v="87359.42"/>
    <n v="0"/>
    <m/>
    <m/>
    <m/>
    <n v="0"/>
    <n v="0"/>
    <n v="0"/>
    <n v="2012"/>
    <n v="0.98825799999999997"/>
    <n v="0"/>
    <n v="0"/>
    <m/>
    <m/>
    <m/>
    <s v="DEPOSITADO"/>
    <n v="0"/>
    <n v="110302.3"/>
    <n v="22060.46"/>
    <n v="882.42"/>
    <n v="87359.42"/>
    <n v="9.9999999947613105E-3"/>
    <n v="20"/>
    <n v="5"/>
  </r>
  <r>
    <x v="23"/>
    <n v="10"/>
    <x v="7"/>
    <n v="40.653455200000003"/>
    <x v="532"/>
    <x v="139"/>
    <n v="2507452.61"/>
    <n v="626863.15249999997"/>
    <n v="254841.53"/>
    <n v="50968.31"/>
    <n v="2038.73"/>
    <n v="201834.49"/>
    <n v="201834.53"/>
    <n v="254841.57"/>
    <x v="0"/>
    <n v="38226.235500000003"/>
    <n v="12742.078500000001"/>
    <n v="150866.21599999999"/>
    <n v="40366.910000000003"/>
    <n v="2144.75"/>
    <n v="24630.82"/>
    <m/>
    <m/>
    <n v="0"/>
    <s v="1 º DEC/MAI"/>
    <d v="2012-05-10T00:00:00"/>
    <m/>
    <m/>
    <m/>
    <n v="4.0000000008149073E-2"/>
    <n v="40.653455200000003"/>
    <n v="1"/>
    <n v="201834.49"/>
    <n v="0"/>
    <m/>
    <m/>
    <m/>
    <n v="0"/>
    <n v="0"/>
    <n v="0"/>
    <n v="2012"/>
    <n v="0.98825799999999997"/>
    <n v="0"/>
    <n v="0"/>
    <m/>
    <m/>
    <m/>
    <s v="DEPOSITADO"/>
    <n v="0"/>
    <n v="254841.53"/>
    <n v="50968.31"/>
    <n v="2038.73"/>
    <n v="201834.49"/>
    <n v="4.0000000008149073E-2"/>
    <n v="19"/>
    <n v="5"/>
  </r>
  <r>
    <x v="22"/>
    <n v="30"/>
    <x v="8"/>
    <n v="40.653455200000003"/>
    <x v="533"/>
    <x v="140"/>
    <n v="0"/>
    <n v="0"/>
    <n v="0"/>
    <n v="0"/>
    <n v="0"/>
    <n v="0"/>
    <n v="1.8720784239414145"/>
    <n v="1.8720784239414145"/>
    <x v="1"/>
    <n v="0"/>
    <n v="0"/>
    <n v="0"/>
    <n v="0.37"/>
    <n v="0"/>
    <m/>
    <m/>
    <m/>
    <n v="1.8720784239414145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1.8720784239414145"/>
    <s v=""/>
    <n v="4"/>
  </r>
  <r>
    <x v="23"/>
    <n v="30"/>
    <x v="8"/>
    <n v="40.653455200000003"/>
    <x v="533"/>
    <x v="140"/>
    <n v="539683.37"/>
    <n v="134920.8425"/>
    <n v="54849.98"/>
    <n v="10970"/>
    <n v="438.8"/>
    <n v="43441.18"/>
    <n v="61036.61"/>
    <n v="72445.41"/>
    <x v="0"/>
    <n v="10866.8115"/>
    <n v="3622.2705000000005"/>
    <n v="46547.528000000006"/>
    <n v="12207.32"/>
    <n v="426.43"/>
    <n v="5301.33"/>
    <m/>
    <m/>
    <n v="0"/>
    <s v="2 º DEC/ABR"/>
    <d v="2012-04-30T00:00:00"/>
    <s v="167/GABIN-2012"/>
    <n v="283000.53000000003"/>
    <n v="3515803.49"/>
    <n v="17595.43"/>
    <n v="40.653455200000003"/>
    <n v="1"/>
    <n v="43441.18"/>
    <n v="0"/>
    <m/>
    <m/>
    <m/>
    <n v="0"/>
    <n v="0"/>
    <n v="0"/>
    <n v="2012"/>
    <n v="0.98825799999999997"/>
    <n v="0"/>
    <n v="0"/>
    <m/>
    <m/>
    <m/>
    <s v="DEPOSITADO"/>
    <n v="0"/>
    <n v="54849.98"/>
    <n v="10970"/>
    <n v="438.8"/>
    <n v="43441.18"/>
    <n v="17595.43"/>
    <n v="18"/>
    <n v="4"/>
  </r>
  <r>
    <x v="23"/>
    <n v="30"/>
    <x v="8"/>
    <n v="40.653455200000003"/>
    <x v="534"/>
    <x v="140"/>
    <n v="218593.44"/>
    <n v="54648.36"/>
    <n v="22216.45"/>
    <n v="4443.29"/>
    <n v="177.73"/>
    <n v="17595.43"/>
    <n v="0"/>
    <n v="0"/>
    <x v="4"/>
    <n v="0"/>
    <n v="0"/>
    <n v="0"/>
    <n v="0"/>
    <n v="0"/>
    <n v="2147.25"/>
    <m/>
    <m/>
    <n v="0"/>
    <s v="1  º EXT/ABR"/>
    <d v="2012-04-30T00:00:00"/>
    <m/>
    <m/>
    <m/>
    <n v="-17595.43"/>
    <n v="40.653455200000003"/>
    <n v="0"/>
    <n v="0"/>
    <n v="0"/>
    <m/>
    <m/>
    <m/>
    <n v="0"/>
    <n v="0"/>
    <n v="0"/>
    <n v="2012"/>
    <n v="0.98825799999999997"/>
    <n v="0"/>
    <n v="0"/>
    <m/>
    <m/>
    <m/>
    <n v="0"/>
    <n v="-3"/>
    <n v="22216.45"/>
    <n v="4443.29"/>
    <n v="177.73"/>
    <n v="17595.43"/>
    <n v="-17595.43"/>
    <n v="18"/>
    <n v="4"/>
  </r>
  <r>
    <x v="23"/>
    <n v="20"/>
    <x v="8"/>
    <n v="40.653455200000003"/>
    <x v="535"/>
    <x v="140"/>
    <n v="842173.81"/>
    <n v="210543.45250000001"/>
    <n v="85593.19"/>
    <n v="17118.64"/>
    <n v="684.75"/>
    <n v="67789.8"/>
    <n v="67789.789999999994"/>
    <n v="85593.18"/>
    <x v="0"/>
    <n v="12838.976999999999"/>
    <n v="4279.6589999999997"/>
    <n v="50671.153999999995"/>
    <n v="13557.96"/>
    <n v="720.35"/>
    <n v="8272.7099999999991"/>
    <m/>
    <m/>
    <n v="0"/>
    <s v="1 º DEC/ABR"/>
    <d v="2012-04-20T00:00:00"/>
    <m/>
    <m/>
    <m/>
    <n v="-1.0000000009313226E-2"/>
    <n v="40.653455200000003"/>
    <n v="1"/>
    <n v="67789.8"/>
    <n v="0"/>
    <m/>
    <m/>
    <m/>
    <n v="0"/>
    <n v="0"/>
    <n v="0"/>
    <n v="2012"/>
    <n v="0.98825799999999997"/>
    <n v="0"/>
    <n v="0"/>
    <m/>
    <m/>
    <m/>
    <s v="DEPOSITADO"/>
    <n v="0"/>
    <n v="85593.19"/>
    <n v="17118.64"/>
    <n v="684.75"/>
    <n v="67789.8"/>
    <n v="-1.0000000009313226E-2"/>
    <n v="16"/>
    <n v="4"/>
  </r>
  <r>
    <x v="23"/>
    <n v="10"/>
    <x v="8"/>
    <n v="40.653455200000003"/>
    <x v="536"/>
    <x v="140"/>
    <n v="1915352.8699999999"/>
    <n v="478838.21749999997"/>
    <n v="194664.28"/>
    <n v="38932.86"/>
    <n v="1557.31"/>
    <n v="154174.10999999999"/>
    <n v="154174.1"/>
    <n v="194664.27000000002"/>
    <x v="0"/>
    <n v="29199.640500000001"/>
    <n v="9733.2135000000017"/>
    <n v="115241.246"/>
    <n v="30834.82"/>
    <n v="1638.29"/>
    <n v="18814.599999999999"/>
    <m/>
    <m/>
    <n v="0"/>
    <s v="1 º DEC/ABR"/>
    <d v="2012-04-10T00:00:00"/>
    <m/>
    <m/>
    <m/>
    <n v="-9.9999999802093953E-3"/>
    <n v="40.653455200000003"/>
    <n v="1"/>
    <n v="154174.10999999999"/>
    <n v="0"/>
    <m/>
    <m/>
    <m/>
    <n v="0"/>
    <n v="0"/>
    <n v="0"/>
    <n v="2012"/>
    <n v="0.98825799999999997"/>
    <n v="0"/>
    <n v="0"/>
    <m/>
    <m/>
    <m/>
    <s v="DEPOSITADO"/>
    <n v="0"/>
    <n v="194664.28"/>
    <n v="38932.86"/>
    <n v="1557.31"/>
    <n v="154174.10999999999"/>
    <n v="-9.9999999802093953E-3"/>
    <n v="15"/>
    <n v="4"/>
  </r>
  <r>
    <x v="22"/>
    <n v="31"/>
    <x v="9"/>
    <n v="40.653455200000003"/>
    <x v="537"/>
    <x v="141"/>
    <n v="0"/>
    <n v="0"/>
    <n v="0"/>
    <n v="0"/>
    <n v="0"/>
    <n v="0"/>
    <n v="1.2243438476602364"/>
    <n v="1.2243438476602364"/>
    <x v="1"/>
    <n v="0"/>
    <n v="0"/>
    <n v="0"/>
    <n v="0.24"/>
    <n v="0"/>
    <m/>
    <m/>
    <m/>
    <n v="1.2243438476602364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1.2243438476602364"/>
    <s v=""/>
    <n v="3"/>
  </r>
  <r>
    <x v="23"/>
    <n v="30"/>
    <x v="9"/>
    <n v="40.653455200000003"/>
    <x v="538"/>
    <x v="141"/>
    <n v="632338.29"/>
    <n v="158084.57250000001"/>
    <n v="64266.84"/>
    <n v="12853.37"/>
    <n v="514.13"/>
    <n v="50899.34"/>
    <n v="50899.35"/>
    <n v="64266.85"/>
    <x v="0"/>
    <n v="9640.0275000000001"/>
    <n v="3213.3425000000002"/>
    <n v="38045.979999999996"/>
    <n v="10179.870000000001"/>
    <n v="540.87"/>
    <n v="6211.49"/>
    <m/>
    <m/>
    <n v="0"/>
    <s v="2 º DEC/MAR"/>
    <d v="2012-03-30T00:00:00"/>
    <s v="133/GABIN-2012"/>
    <n v="266711.94"/>
    <n v="3313445.29"/>
    <n v="1.0000000002037268E-2"/>
    <n v="40.653455200000003"/>
    <n v="1"/>
    <n v="50899.34"/>
    <n v="0"/>
    <m/>
    <m/>
    <m/>
    <n v="0"/>
    <n v="0"/>
    <n v="0"/>
    <n v="2012"/>
    <n v="0.98825799999999997"/>
    <n v="0"/>
    <n v="0"/>
    <m/>
    <m/>
    <m/>
    <s v="DEPOSITADO"/>
    <n v="0"/>
    <n v="64266.84"/>
    <n v="12853.37"/>
    <n v="514.13"/>
    <n v="50899.34"/>
    <n v="1.0000000002037268E-2"/>
    <n v="13"/>
    <n v="3"/>
  </r>
  <r>
    <x v="23"/>
    <n v="20"/>
    <x v="9"/>
    <n v="40.653455200000003"/>
    <x v="539"/>
    <x v="141"/>
    <n v="672755.68"/>
    <n v="168188.92"/>
    <n v="68374.61"/>
    <n v="13674.92"/>
    <n v="547"/>
    <n v="54152.69"/>
    <n v="54152.78"/>
    <n v="68374.7"/>
    <x v="0"/>
    <n v="10256.205"/>
    <n v="3418.7350000000001"/>
    <n v="40477.839999999997"/>
    <n v="10830.56"/>
    <n v="575.44000000000005"/>
    <n v="6608.51"/>
    <m/>
    <m/>
    <n v="0"/>
    <s v="2 º DEC/MAR"/>
    <d v="2012-03-20T00:00:00"/>
    <m/>
    <m/>
    <m/>
    <n v="8.999999999650754E-2"/>
    <n v="40.653455200000003"/>
    <n v="1"/>
    <n v="54152.69"/>
    <n v="0"/>
    <m/>
    <m/>
    <m/>
    <n v="0"/>
    <n v="0"/>
    <n v="0"/>
    <n v="2012"/>
    <n v="0.98825799999999997"/>
    <n v="0"/>
    <n v="0"/>
    <m/>
    <m/>
    <m/>
    <s v="DEPOSITADO"/>
    <n v="0"/>
    <n v="68374.61"/>
    <n v="13674.92"/>
    <n v="547"/>
    <n v="54152.69"/>
    <n v="8.999999999650754E-2"/>
    <n v="12"/>
    <n v="3"/>
  </r>
  <r>
    <x v="23"/>
    <n v="12"/>
    <x v="9"/>
    <n v="40.653455200000003"/>
    <x v="540"/>
    <x v="141"/>
    <n v="2008351.32"/>
    <n v="502087.83"/>
    <n v="204116.05"/>
    <n v="40823.21"/>
    <n v="1632.93"/>
    <n v="161659.91"/>
    <n v="161659.89000000001"/>
    <n v="204116.03"/>
    <x v="0"/>
    <n v="30617.404499999997"/>
    <n v="10205.801500000001"/>
    <n v="120836.68400000001"/>
    <n v="32331.98"/>
    <n v="1717.84"/>
    <n v="19728.13"/>
    <m/>
    <m/>
    <n v="0"/>
    <s v="1 º DEC/MAR"/>
    <d v="2012-03-12T00:00:00"/>
    <m/>
    <m/>
    <m/>
    <n v="-1.9999999989522621E-2"/>
    <n v="40.653455200000003"/>
    <n v="1"/>
    <n v="161659.91"/>
    <n v="0"/>
    <m/>
    <m/>
    <m/>
    <n v="0"/>
    <n v="0"/>
    <n v="0"/>
    <n v="2012"/>
    <n v="0.98825799999999997"/>
    <n v="0"/>
    <n v="0"/>
    <m/>
    <m/>
    <m/>
    <s v="DEPOSITADO"/>
    <n v="-3"/>
    <n v="204116.05"/>
    <n v="40823.21"/>
    <n v="1632.93"/>
    <n v="161659.91"/>
    <n v="-1.9999999989522621E-2"/>
    <n v="11"/>
    <n v="3"/>
  </r>
  <r>
    <x v="22"/>
    <n v="29"/>
    <x v="10"/>
    <n v="40.653455200000003"/>
    <x v="541"/>
    <x v="142"/>
    <n v="0"/>
    <n v="0"/>
    <n v="0"/>
    <n v="0"/>
    <n v="0"/>
    <n v="0"/>
    <n v="1.0123189900999918"/>
    <n v="1.0123189900999918"/>
    <x v="1"/>
    <n v="0"/>
    <n v="0"/>
    <n v="0"/>
    <n v="0.2"/>
    <n v="0"/>
    <m/>
    <m/>
    <m/>
    <n v="1.0123189900999918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1.0123189900999918"/>
    <s v=""/>
    <n v="2"/>
  </r>
  <r>
    <x v="23"/>
    <n v="29"/>
    <x v="10"/>
    <n v="40.653455200000003"/>
    <x v="541"/>
    <x v="142"/>
    <n v="430991.87"/>
    <n v="107747.9675"/>
    <n v="43803.27"/>
    <n v="8760.65"/>
    <n v="350.43"/>
    <n v="34692.189999999995"/>
    <n v="34692.19"/>
    <n v="43803.270000000004"/>
    <x v="0"/>
    <n v="6570.4905000000008"/>
    <n v="2190.1635000000001"/>
    <n v="25931.536000000004"/>
    <n v="6938.44"/>
    <n v="368.65"/>
    <n v="4233.6499999999996"/>
    <m/>
    <m/>
    <n v="0"/>
    <s v="3 º DEC/FEV"/>
    <d v="2012-02-29T00:00:00"/>
    <s v="116/GABIM-2012"/>
    <n v="299444.55"/>
    <n v="3720092.71"/>
    <n v="7.2759576141834259E-12"/>
    <n v="40.653455200000003"/>
    <n v="1"/>
    <n v="34692.189999999995"/>
    <n v="0"/>
    <m/>
    <m/>
    <m/>
    <n v="0"/>
    <n v="0"/>
    <n v="0"/>
    <n v="2012"/>
    <n v="0.98825799999999997"/>
    <n v="0"/>
    <n v="0"/>
    <m/>
    <m/>
    <m/>
    <s v="DEPOSITADO"/>
    <n v="0"/>
    <n v="43803.27"/>
    <n v="8760.65"/>
    <n v="350.43"/>
    <n v="34692.189999999995"/>
    <n v="0"/>
    <n v="9"/>
    <n v="2"/>
  </r>
  <r>
    <x v="23"/>
    <n v="29"/>
    <x v="10"/>
    <n v="40.653455200000003"/>
    <x v="542"/>
    <x v="142"/>
    <n v="763336.19"/>
    <n v="190834.04749999999"/>
    <n v="77580.63"/>
    <n v="15516.13"/>
    <n v="620.65"/>
    <n v="61443.850000000006"/>
    <n v="65794.350000000006"/>
    <n v="81931.13"/>
    <x v="0"/>
    <n v="12289.6695"/>
    <n v="4096.5565000000006"/>
    <n v="49408.124000000003"/>
    <n v="13158.87"/>
    <n v="644.22"/>
    <n v="7498.29"/>
    <m/>
    <m/>
    <n v="0"/>
    <s v="2 º DEC/FEV"/>
    <d v="2012-02-29T00:00:00"/>
    <m/>
    <m/>
    <m/>
    <n v="4350.5"/>
    <n v="40.653455200000003"/>
    <n v="1"/>
    <n v="61443.850000000006"/>
    <n v="0"/>
    <m/>
    <m/>
    <m/>
    <n v="0"/>
    <n v="0"/>
    <n v="0"/>
    <n v="2012"/>
    <n v="0.98825799999999997"/>
    <n v="0"/>
    <n v="0"/>
    <m/>
    <m/>
    <m/>
    <s v="DEPOSITADO"/>
    <n v="-12"/>
    <n v="77580.63"/>
    <n v="15516.13"/>
    <n v="620.65"/>
    <n v="61443.850000000006"/>
    <n v="4350.5"/>
    <n v="9"/>
    <n v="2"/>
  </r>
  <r>
    <x v="23"/>
    <n v="29"/>
    <x v="10"/>
    <n v="40.653455200000003"/>
    <x v="543"/>
    <x v="142"/>
    <n v="54047.61"/>
    <n v="13511.9025"/>
    <n v="5493.06"/>
    <n v="1098.6099999999999"/>
    <n v="43.94"/>
    <n v="4350.5100000000011"/>
    <n v="0"/>
    <n v="0"/>
    <x v="4"/>
    <n v="0"/>
    <n v="0"/>
    <n v="0"/>
    <n v="0"/>
    <n v="0"/>
    <n v="530.91"/>
    <m/>
    <m/>
    <n v="0"/>
    <s v="1  º EXT/FEV"/>
    <d v="2012-02-29T00:00:00"/>
    <m/>
    <m/>
    <m/>
    <n v="-4350.5100000000011"/>
    <n v="40.653455200000003"/>
    <n v="0"/>
    <n v="0"/>
    <n v="0"/>
    <m/>
    <m/>
    <m/>
    <n v="0"/>
    <n v="0"/>
    <n v="0"/>
    <n v="2012"/>
    <n v="0.98825799999999997"/>
    <n v="0"/>
    <n v="0"/>
    <m/>
    <m/>
    <m/>
    <n v="0"/>
    <n v="-13"/>
    <n v="5493.06"/>
    <n v="1098.6099999999999"/>
    <n v="43.94"/>
    <n v="4350.5100000000011"/>
    <n v="-4350.5100000000011"/>
    <n v="9"/>
    <n v="2"/>
  </r>
  <r>
    <x v="23"/>
    <n v="29"/>
    <x v="10"/>
    <n v="40.653455200000003"/>
    <x v="544"/>
    <x v="142"/>
    <n v="2471717.04"/>
    <n v="617929.26"/>
    <n v="251209.59"/>
    <n v="50241.919999999998"/>
    <n v="2009.68"/>
    <n v="198957.99"/>
    <n v="202948.87"/>
    <n v="255200.46999999997"/>
    <x v="0"/>
    <n v="38280.070499999994"/>
    <n v="12760.023499999999"/>
    <n v="151908.77599999998"/>
    <n v="40589.769999999997"/>
    <n v="2106.1999999999998"/>
    <n v="24279.79"/>
    <m/>
    <m/>
    <n v="0"/>
    <s v="1 º DEC/FEV"/>
    <d v="2012-02-29T00:00:00"/>
    <m/>
    <m/>
    <m/>
    <n v="3990.8800000000047"/>
    <n v="40.653455200000003"/>
    <n v="1"/>
    <n v="198957.99"/>
    <n v="0"/>
    <m/>
    <m/>
    <m/>
    <n v="0"/>
    <n v="0"/>
    <n v="0"/>
    <n v="2012"/>
    <n v="0.98825799999999997"/>
    <n v="0"/>
    <n v="0"/>
    <m/>
    <m/>
    <m/>
    <s v="DEPOSITADO"/>
    <n v="-19"/>
    <n v="251209.59"/>
    <n v="50241.919999999998"/>
    <n v="2009.68"/>
    <n v="198957.99"/>
    <n v="3990.8800000000047"/>
    <n v="9"/>
    <n v="2"/>
  </r>
  <r>
    <x v="22"/>
    <n v="31"/>
    <x v="11"/>
    <n v="40.653455200000003"/>
    <x v="545"/>
    <x v="143"/>
    <n v="0"/>
    <n v="0"/>
    <n v="0"/>
    <n v="0"/>
    <n v="0"/>
    <n v="0"/>
    <n v="0.55989999999999995"/>
    <n v="0.55989999999999995"/>
    <x v="1"/>
    <n v="0"/>
    <n v="0"/>
    <n v="0"/>
    <n v="0.11"/>
    <n v="0"/>
    <m/>
    <m/>
    <m/>
    <n v="0.55989999999999995"/>
    <n v="0"/>
    <s v=" * "/>
    <m/>
    <m/>
    <m/>
    <n v="0"/>
    <n v="40.653455200000003"/>
    <n v="0"/>
    <n v="0"/>
    <n v="0"/>
    <m/>
    <m/>
    <m/>
    <n v="0"/>
    <n v="0"/>
    <n v="0"/>
    <s v=""/>
    <n v="0.98825799999999997"/>
    <n v="0"/>
    <n v="0"/>
    <m/>
    <m/>
    <m/>
    <n v="0"/>
    <s v=""/>
    <n v="0"/>
    <n v="0"/>
    <n v="0"/>
    <n v="0"/>
    <n v="0.55989999999999995"/>
    <s v=""/>
    <n v="1"/>
  </r>
  <r>
    <x v="23"/>
    <n v="29"/>
    <x v="11"/>
    <n v="40.653455200000003"/>
    <x v="546"/>
    <x v="143"/>
    <n v="650008.37"/>
    <n v="162502.0925"/>
    <n v="66062.720000000001"/>
    <n v="13212.54"/>
    <n v="528.5"/>
    <n v="52321.68"/>
    <n v="71632.69"/>
    <n v="85373.73000000001"/>
    <x v="0"/>
    <n v="12806.059500000001"/>
    <n v="4268.6865000000007"/>
    <n v="54557.943999999996"/>
    <n v="14326.54"/>
    <n v="517.36"/>
    <n v="917511.33"/>
    <m/>
    <m/>
    <n v="0"/>
    <s v="3 º DEC/JAN"/>
    <d v="2012-01-29T00:00:00"/>
    <s v="073/GABIN-2012"/>
    <n v="143338.25"/>
    <n v="1780735.6"/>
    <n v="19311.010000000002"/>
    <n v="40.653455200000003"/>
    <n v="1"/>
    <n v="52321.68"/>
    <n v="0"/>
    <m/>
    <m/>
    <m/>
    <n v="0"/>
    <n v="0"/>
    <n v="0"/>
    <n v="2012"/>
    <n v="0.98825799999999997"/>
    <n v="0"/>
    <n v="0"/>
    <m/>
    <m/>
    <m/>
    <s v="DEPOSITADO"/>
    <n v="1"/>
    <n v="66062.720000000001"/>
    <n v="13212.54"/>
    <n v="528.5"/>
    <n v="52321.68"/>
    <n v="19311.010000000002"/>
    <n v="5"/>
    <n v="1"/>
  </r>
  <r>
    <x v="23"/>
    <n v="29"/>
    <x v="10"/>
    <n v="40.653455200000003"/>
    <x v="547"/>
    <x v="143"/>
    <n v="222407.49"/>
    <n v="55601.872499999998"/>
    <n v="22604.080000000002"/>
    <n v="4520.82"/>
    <n v="180.83"/>
    <n v="17902.43"/>
    <n v="0"/>
    <n v="0"/>
    <x v="4"/>
    <n v="0"/>
    <n v="0"/>
    <n v="0"/>
    <n v="0"/>
    <n v="0"/>
    <n v="113167.38"/>
    <m/>
    <m/>
    <n v="0"/>
    <s v="2  º EXT/JAN"/>
    <d v="2012-02-29T00:00:00"/>
    <m/>
    <m/>
    <m/>
    <n v="-17902.43"/>
    <n v="40.653455200000003"/>
    <n v="0"/>
    <n v="0"/>
    <n v="0"/>
    <m/>
    <m/>
    <m/>
    <n v="0"/>
    <n v="0"/>
    <n v="0"/>
    <n v="2012"/>
    <n v="0.98825799999999997"/>
    <n v="0"/>
    <n v="0"/>
    <m/>
    <m/>
    <m/>
    <n v="0"/>
    <n v="-33"/>
    <n v="22604.080000000002"/>
    <n v="4520.82"/>
    <n v="180.83"/>
    <n v="17902.43"/>
    <n v="-17902.43"/>
    <n v="9"/>
    <n v="1"/>
  </r>
  <r>
    <x v="23"/>
    <n v="29"/>
    <x v="10"/>
    <n v="40.653455200000003"/>
    <x v="548"/>
    <x v="143"/>
    <n v="779748.07000000007"/>
    <n v="194937.01750000002"/>
    <n v="79248.63"/>
    <n v="15849.73"/>
    <n v="633.99"/>
    <n v="62764.910000000011"/>
    <n v="64023.97"/>
    <n v="80507.69"/>
    <x v="0"/>
    <n v="12076.1535"/>
    <n v="4025.3845000000001"/>
    <n v="47922.432000000001"/>
    <n v="12804.79"/>
    <n v="664.44"/>
    <n v="342286.99"/>
    <m/>
    <m/>
    <n v="0"/>
    <s v="2 º DEC/JAN"/>
    <d v="2012-02-29T00:00:00"/>
    <m/>
    <m/>
    <m/>
    <n v="1259.0599999999904"/>
    <n v="40.653455200000003"/>
    <n v="1"/>
    <n v="62764.910000000011"/>
    <n v="0"/>
    <m/>
    <m/>
    <m/>
    <n v="0"/>
    <n v="0"/>
    <n v="0"/>
    <n v="2012"/>
    <n v="0.98825799999999997"/>
    <n v="0"/>
    <n v="0"/>
    <m/>
    <m/>
    <m/>
    <s v="DEPOSITADO"/>
    <n v="-40"/>
    <n v="79248.63"/>
    <n v="15849.73"/>
    <n v="633.99"/>
    <n v="62764.910000000011"/>
    <n v="1259.0599999999904"/>
    <n v="9"/>
    <n v="1"/>
  </r>
  <r>
    <x v="23"/>
    <n v="29"/>
    <x v="10"/>
    <n v="41.468921000000002"/>
    <x v="549"/>
    <x v="143"/>
    <n v="128571.67"/>
    <n v="32142.9175"/>
    <n v="13329.32"/>
    <n v="2665.86"/>
    <n v="106.63"/>
    <n v="10556.83"/>
    <n v="10556.85"/>
    <n v="13329.34"/>
    <x v="0"/>
    <n v="1999.4009999999998"/>
    <n v="666.4670000000001"/>
    <n v="7890.982"/>
    <n v="2111.37"/>
    <n v="112.18"/>
    <n v="948469.54"/>
    <m/>
    <m/>
    <n v="0"/>
    <s v="1 º DEC/JAN"/>
    <d v="2012-02-29T00:00:00"/>
    <m/>
    <m/>
    <m/>
    <n v="2.0000000000436557E-2"/>
    <n v="41.468921000000002"/>
    <n v="1"/>
    <n v="10556.83"/>
    <n v="0"/>
    <m/>
    <m/>
    <m/>
    <n v="0"/>
    <n v="0"/>
    <n v="0"/>
    <n v="2011"/>
    <n v="0.98825799999999997"/>
    <n v="0"/>
    <n v="0"/>
    <m/>
    <m/>
    <m/>
    <s v="DEPOSITADO"/>
    <n v="-50"/>
    <n v="13329.32"/>
    <n v="2665.86"/>
    <n v="106.63"/>
    <n v="10556.83"/>
    <n v="2.0000000000436557E-2"/>
    <n v="9"/>
    <n v="1"/>
  </r>
  <r>
    <x v="24"/>
    <n v="31"/>
    <x v="0"/>
    <n v="41.468921000000002"/>
    <x v="550"/>
    <x v="144"/>
    <n v="0"/>
    <n v="0"/>
    <n v="0"/>
    <n v="0"/>
    <n v="0"/>
    <n v="0"/>
    <n v="6.5031090406288516"/>
    <n v="6.5031090406288516"/>
    <x v="1"/>
    <n v="0"/>
    <n v="0"/>
    <n v="0"/>
    <n v="1.3"/>
    <n v="-0.01"/>
    <m/>
    <m/>
    <m/>
    <n v="6.5031090406288516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6.5031090406288516"/>
    <s v=""/>
    <n v="12"/>
  </r>
  <r>
    <x v="25"/>
    <n v="29"/>
    <x v="0"/>
    <n v="41.468921000000002"/>
    <x v="551"/>
    <x v="144"/>
    <n v="603062.92000000004"/>
    <n v="150765.73000000001"/>
    <n v="62520.92"/>
    <n v="12504.18"/>
    <n v="500.17"/>
    <n v="49516.57"/>
    <n v="49516.52"/>
    <n v="62520.869999999995"/>
    <x v="0"/>
    <n v="9378.1304999999993"/>
    <n v="3126.0434999999998"/>
    <n v="37012.345999999998"/>
    <n v="9903.2999999999993"/>
    <n v="526.17999999999995"/>
    <m/>
    <m/>
    <m/>
    <n v="0"/>
    <s v="2 º DEC/DEZ"/>
    <d v="2011-12-29T00:00:00"/>
    <s v="033/GABIN-2011"/>
    <n v="396123.82"/>
    <n v="4824396.95"/>
    <n v="-5.0000000002910383E-2"/>
    <n v="41.468921000000002"/>
    <n v="1"/>
    <n v="49516.57"/>
    <n v="0"/>
    <m/>
    <m/>
    <m/>
    <n v="0"/>
    <n v="0"/>
    <n v="0"/>
    <n v="2011"/>
    <n v="1.0187280000000001"/>
    <n v="0"/>
    <n v="0"/>
    <m/>
    <m/>
    <m/>
    <s v="DEPOSITADO"/>
    <n v="0"/>
    <n v="62520.92"/>
    <n v="12504.18"/>
    <n v="500.17"/>
    <n v="49516.57"/>
    <n v="-5.0000000002910383E-2"/>
    <n v="53"/>
    <n v="12"/>
  </r>
  <r>
    <x v="25"/>
    <n v="20"/>
    <x v="0"/>
    <n v="41.468921000000002"/>
    <x v="552"/>
    <x v="144"/>
    <n v="874265.48"/>
    <n v="218566.37"/>
    <n v="90637.119999999995"/>
    <n v="18127.419999999998"/>
    <n v="725.1"/>
    <n v="71784.599999999991"/>
    <n v="71784.539999999994"/>
    <n v="90637.06"/>
    <x v="0"/>
    <n v="13595.558999999999"/>
    <n v="4531.8530000000001"/>
    <n v="53657.12799999999"/>
    <n v="14356.91"/>
    <n v="762.8"/>
    <m/>
    <m/>
    <m/>
    <n v="0"/>
    <s v="2 º DEC/DEZ"/>
    <d v="2011-12-20T00:00:00"/>
    <m/>
    <m/>
    <m/>
    <n v="-5.9999999997671694E-2"/>
    <n v="41.468921000000002"/>
    <n v="1"/>
    <n v="71784.599999999991"/>
    <n v="0"/>
    <m/>
    <m/>
    <m/>
    <n v="0"/>
    <n v="0"/>
    <n v="0"/>
    <n v="2011"/>
    <n v="1.0187280000000001"/>
    <n v="0"/>
    <n v="0"/>
    <m/>
    <m/>
    <m/>
    <s v="DEPOSITADO"/>
    <n v="0"/>
    <n v="90637.119999999995"/>
    <n v="18127.419999999998"/>
    <n v="725.1"/>
    <n v="71784.599999999991"/>
    <n v="-5.9999999997671694E-2"/>
    <n v="52"/>
    <n v="12"/>
  </r>
  <r>
    <x v="25"/>
    <n v="9"/>
    <x v="0"/>
    <n v="41.468921000000002"/>
    <x v="553"/>
    <x v="144"/>
    <n v="3347068.5500000003"/>
    <n v="836767.13750000007"/>
    <n v="346998.3"/>
    <n v="69399.66"/>
    <n v="2775.99"/>
    <n v="274822.65000000002"/>
    <n v="274822.68"/>
    <n v="346998.32999999996"/>
    <x v="0"/>
    <n v="52049.749499999991"/>
    <n v="17349.916499999999"/>
    <n v="205423.01400000002"/>
    <n v="54964.54"/>
    <n v="2920.34"/>
    <m/>
    <m/>
    <m/>
    <n v="0"/>
    <s v="1 º DEC/DEZ"/>
    <d v="2011-12-09T00:00:00"/>
    <m/>
    <m/>
    <m/>
    <n v="2.9999999969732016E-2"/>
    <n v="41.468921000000002"/>
    <n v="1"/>
    <n v="274822.65000000002"/>
    <n v="0"/>
    <m/>
    <m/>
    <m/>
    <n v="0"/>
    <n v="0"/>
    <n v="0"/>
    <n v="2011"/>
    <n v="1.0187280000000001"/>
    <n v="0"/>
    <n v="0"/>
    <m/>
    <m/>
    <m/>
    <s v="DEPOSITADO"/>
    <n v="0"/>
    <n v="346998.3"/>
    <n v="69399.66"/>
    <n v="2775.99"/>
    <n v="274822.65000000002"/>
    <n v="2.9999999969732016E-2"/>
    <n v="50"/>
    <n v="12"/>
  </r>
  <r>
    <x v="24"/>
    <n v="30"/>
    <x v="1"/>
    <n v="41.468921000000002"/>
    <x v="554"/>
    <x v="145"/>
    <n v="0"/>
    <n v="0"/>
    <n v="0"/>
    <n v="0"/>
    <n v="0"/>
    <n v="0"/>
    <n v="5.9732428264963611"/>
    <n v="5.9732428264963611"/>
    <x v="1"/>
    <n v="0"/>
    <n v="0"/>
    <n v="0"/>
    <n v="1.19"/>
    <n v="-0.01"/>
    <m/>
    <m/>
    <m/>
    <n v="5.9732428264963611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5.9732428264963611"/>
    <s v=""/>
    <n v="11"/>
  </r>
  <r>
    <x v="25"/>
    <n v="2"/>
    <x v="1"/>
    <n v="41.468921000000002"/>
    <x v="554"/>
    <x v="145"/>
    <n v="365269.36"/>
    <n v="91317.34"/>
    <n v="37868.32"/>
    <n v="7573.66"/>
    <n v="302.95"/>
    <n v="29991.71"/>
    <n v="29991.71"/>
    <n v="37868.32"/>
    <x v="0"/>
    <n v="5680.2479999999996"/>
    <n v="1893.4160000000002"/>
    <n v="22418.045999999998"/>
    <n v="5998.34"/>
    <n v="318.7"/>
    <m/>
    <m/>
    <m/>
    <n v="0"/>
    <s v="4 º DEC/NOV"/>
    <d v="2011-11-02T00:00:00"/>
    <s v="589/GABIN-2011"/>
    <n v="350180.67"/>
    <n v="4264854.79"/>
    <n v="0"/>
    <n v="41.468921000000002"/>
    <n v="1"/>
    <n v="29991.71"/>
    <n v="0"/>
    <m/>
    <m/>
    <m/>
    <n v="0"/>
    <n v="0"/>
    <n v="0"/>
    <n v="2011"/>
    <n v="1.0187280000000001"/>
    <n v="0"/>
    <n v="0"/>
    <m/>
    <m/>
    <m/>
    <s v="DEPOSITADO"/>
    <n v="28"/>
    <n v="37868.32"/>
    <n v="7573.66"/>
    <n v="302.95"/>
    <n v="29991.71"/>
    <n v="0"/>
    <n v="45"/>
    <n v="11"/>
  </r>
  <r>
    <x v="25"/>
    <n v="21"/>
    <x v="1"/>
    <n v="41.468921000000002"/>
    <x v="555"/>
    <x v="145"/>
    <n v="866942.03"/>
    <n v="216735.50750000001"/>
    <n v="89877.88"/>
    <n v="17975.580000000002"/>
    <n v="719.02"/>
    <n v="71183.28"/>
    <n v="71183.28"/>
    <n v="89877.88"/>
    <x v="0"/>
    <n v="13481.682000000001"/>
    <n v="4493.8940000000002"/>
    <n v="53207.703999999998"/>
    <n v="14236.66"/>
    <n v="756.41"/>
    <m/>
    <m/>
    <m/>
    <n v="0"/>
    <s v="3 º DEC/NOV"/>
    <d v="2011-11-21T00:00:00"/>
    <m/>
    <m/>
    <m/>
    <n v="0"/>
    <n v="41.468921000000002"/>
    <n v="1"/>
    <n v="71183.28"/>
    <n v="0"/>
    <m/>
    <m/>
    <m/>
    <n v="0"/>
    <n v="0"/>
    <n v="0"/>
    <n v="2011"/>
    <n v="1.0187280000000001"/>
    <n v="0"/>
    <n v="0"/>
    <m/>
    <m/>
    <m/>
    <s v="DEPOSITADO"/>
    <n v="-3"/>
    <n v="89877.88"/>
    <n v="17975.580000000002"/>
    <n v="719.02"/>
    <n v="71183.28"/>
    <n v="0"/>
    <n v="48"/>
    <n v="11"/>
  </r>
  <r>
    <x v="25"/>
    <n v="11"/>
    <x v="1"/>
    <n v="41.468921000000002"/>
    <x v="556"/>
    <x v="145"/>
    <n v="3031272.16"/>
    <n v="757818.04"/>
    <n v="314258.96000000002"/>
    <n v="62851.79"/>
    <n v="2514.0700000000002"/>
    <n v="248893.1"/>
    <n v="249005.73"/>
    <n v="314371.59000000003"/>
    <x v="0"/>
    <n v="47155.738499999999"/>
    <n v="15718.579500000002"/>
    <n v="186131.41200000001"/>
    <n v="49801.15"/>
    <n v="2644.58"/>
    <m/>
    <m/>
    <m/>
    <n v="0"/>
    <s v="2 º DEC/NOV"/>
    <d v="2011-11-11T00:00:00"/>
    <m/>
    <m/>
    <m/>
    <n v="112.63000000000466"/>
    <n v="41.468921000000002"/>
    <n v="1"/>
    <n v="248893.1"/>
    <n v="0"/>
    <m/>
    <m/>
    <m/>
    <n v="0"/>
    <n v="0"/>
    <n v="0"/>
    <n v="2011"/>
    <n v="1.0187280000000001"/>
    <n v="0"/>
    <n v="0"/>
    <m/>
    <m/>
    <m/>
    <s v="DEPOSITADO"/>
    <n v="-1"/>
    <n v="314258.96000000002"/>
    <n v="62851.79"/>
    <n v="2514.0700000000002"/>
    <n v="248893.1"/>
    <n v="112.63000000000466"/>
    <n v="46"/>
    <n v="11"/>
  </r>
  <r>
    <x v="25"/>
    <n v="11"/>
    <x v="1"/>
    <n v="41.468921000000002"/>
    <x v="557"/>
    <x v="145"/>
    <n v="1371.24"/>
    <n v="342.81"/>
    <n v="142.16"/>
    <n v="28.43"/>
    <n v="1.1399999999999999"/>
    <n v="112.58999999999999"/>
    <m/>
    <n v="0"/>
    <x v="4"/>
    <n v="0"/>
    <n v="0"/>
    <n v="0"/>
    <n v="0"/>
    <n v="0"/>
    <m/>
    <m/>
    <m/>
    <n v="0"/>
    <s v="1 º EXT/NOV"/>
    <d v="2011-11-11T00:00:00"/>
    <m/>
    <m/>
    <m/>
    <n v="-112.58999999999999"/>
    <n v="41.468921000000002"/>
    <n v="0"/>
    <n v="0"/>
    <n v="0"/>
    <m/>
    <m/>
    <m/>
    <n v="0"/>
    <n v="0"/>
    <n v="0"/>
    <n v="2011"/>
    <n v="1.0187280000000001"/>
    <n v="0"/>
    <n v="0"/>
    <m/>
    <m/>
    <m/>
    <n v="0"/>
    <n v="-2"/>
    <n v="142.16"/>
    <n v="28.43"/>
    <n v="1.1399999999999999"/>
    <n v="112.58999999999999"/>
    <n v="-112.58999999999999"/>
    <n v="46"/>
    <n v="11"/>
  </r>
  <r>
    <x v="24"/>
    <n v="31"/>
    <x v="2"/>
    <n v="41.468921000000002"/>
    <x v="558"/>
    <x v="146"/>
    <n v="0"/>
    <n v="0"/>
    <n v="0"/>
    <n v="0"/>
    <n v="0"/>
    <n v="0"/>
    <n v="5.4250326566816387"/>
    <n v="5.4250326566816387"/>
    <x v="1"/>
    <n v="0"/>
    <n v="0"/>
    <n v="0"/>
    <n v="1.0900000000000001"/>
    <n v="-0.01"/>
    <m/>
    <m/>
    <m/>
    <n v="5.4250326566816387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5.4250326566816387"/>
    <s v=""/>
    <n v="10"/>
  </r>
  <r>
    <x v="25"/>
    <n v="31"/>
    <x v="2"/>
    <n v="41.468921000000002"/>
    <x v="559"/>
    <x v="146"/>
    <n v="648326.80000000005"/>
    <n v="162081.70000000001"/>
    <n v="67213.53"/>
    <n v="13442.71"/>
    <n v="537.71"/>
    <n v="53233.11"/>
    <n v="77362.41"/>
    <n v="91342.830000000016"/>
    <x v="0"/>
    <n v="13701.424500000003"/>
    <n v="4567.1415000000006"/>
    <n v="59093.844000000005"/>
    <n v="15472.48"/>
    <n v="517.41"/>
    <m/>
    <m/>
    <m/>
    <n v="0"/>
    <s v="3 º DEC/OUT"/>
    <d v="2011-10-31T00:00:00"/>
    <s v="569/GABIN-2011"/>
    <n v="373365.87"/>
    <n v="4547227.54"/>
    <n v="24129.300000000003"/>
    <n v="41.468921000000002"/>
    <n v="1"/>
    <n v="53233.11"/>
    <n v="0"/>
    <m/>
    <m/>
    <m/>
    <n v="0"/>
    <n v="0"/>
    <n v="0"/>
    <n v="2011"/>
    <n v="1.0187280000000001"/>
    <n v="0"/>
    <n v="0"/>
    <m/>
    <m/>
    <m/>
    <s v="DEPOSITADO"/>
    <n v="-3"/>
    <n v="67213.53"/>
    <n v="13442.71"/>
    <n v="537.71"/>
    <n v="53233.11"/>
    <n v="24129.300000000003"/>
    <n v="45"/>
    <n v="10"/>
  </r>
  <r>
    <x v="25"/>
    <n v="31"/>
    <x v="2"/>
    <n v="41.468921000000002"/>
    <x v="560"/>
    <x v="146"/>
    <n v="293870.68"/>
    <n v="73467.67"/>
    <n v="30466.25"/>
    <n v="6093.25"/>
    <n v="243.73"/>
    <n v="24129.27"/>
    <m/>
    <n v="0"/>
    <x v="4"/>
    <n v="0"/>
    <n v="0"/>
    <n v="0"/>
    <n v="0"/>
    <n v="0"/>
    <m/>
    <m/>
    <m/>
    <n v="0"/>
    <s v="2  º EXT/OUT"/>
    <d v="2011-10-31T00:00:00"/>
    <m/>
    <m/>
    <m/>
    <n v="-24129.27"/>
    <n v="41.468921000000002"/>
    <n v="0"/>
    <n v="0"/>
    <n v="0"/>
    <m/>
    <m/>
    <m/>
    <n v="0"/>
    <n v="0"/>
    <n v="0"/>
    <n v="2011"/>
    <n v="1.0187280000000001"/>
    <n v="0"/>
    <n v="0"/>
    <m/>
    <m/>
    <m/>
    <n v="0"/>
    <n v="-4"/>
    <n v="30466.25"/>
    <n v="6093.25"/>
    <n v="243.73"/>
    <n v="24129.27"/>
    <n v="-24129.27"/>
    <n v="45"/>
    <n v="10"/>
  </r>
  <r>
    <x v="25"/>
    <n v="21"/>
    <x v="2"/>
    <n v="41.468921000000002"/>
    <x v="561"/>
    <x v="146"/>
    <n v="709900.85"/>
    <n v="177475.21249999999"/>
    <n v="73597.06"/>
    <n v="14719.41"/>
    <n v="588.78"/>
    <n v="58288.869999999995"/>
    <n v="58288.88"/>
    <n v="73597.069999999992"/>
    <x v="0"/>
    <n v="11039.560499999998"/>
    <n v="3679.8534999999997"/>
    <n v="43569.466"/>
    <n v="11657.78"/>
    <n v="619.39"/>
    <m/>
    <m/>
    <m/>
    <n v="0"/>
    <s v="2 º DEC/OUT"/>
    <d v="2011-10-21T00:00:00"/>
    <m/>
    <m/>
    <m/>
    <n v="1.0000000002037268E-2"/>
    <n v="41.468921000000002"/>
    <n v="1"/>
    <n v="58288.869999999995"/>
    <n v="0"/>
    <m/>
    <m/>
    <m/>
    <n v="0"/>
    <n v="0"/>
    <n v="0"/>
    <n v="2011"/>
    <n v="1.0187280000000001"/>
    <n v="0"/>
    <n v="0"/>
    <m/>
    <m/>
    <m/>
    <s v="DEPOSITADO"/>
    <n v="-1"/>
    <n v="73597.06"/>
    <n v="14719.41"/>
    <n v="588.78"/>
    <n v="58288.869999999995"/>
    <n v="1.0000000002037268E-2"/>
    <n v="43"/>
    <n v="10"/>
  </r>
  <r>
    <x v="25"/>
    <n v="11"/>
    <x v="2"/>
    <n v="41.468921000000002"/>
    <x v="562"/>
    <x v="146"/>
    <n v="2895129.21"/>
    <n v="723782.30249999999"/>
    <n v="300144.71000000002"/>
    <n v="60028.94"/>
    <n v="2401.16"/>
    <n v="237714.61000000002"/>
    <n v="237714.63"/>
    <n v="300144.73"/>
    <x v="0"/>
    <n v="45021.709499999997"/>
    <n v="15007.236499999999"/>
    <n v="177685.68400000001"/>
    <n v="47542.93"/>
    <n v="2526.02"/>
    <m/>
    <m/>
    <m/>
    <n v="0"/>
    <s v="1 º DEC/OUT"/>
    <d v="2011-10-11T00:00:00"/>
    <m/>
    <m/>
    <m/>
    <n v="1.9999999989522621E-2"/>
    <n v="41.468921000000002"/>
    <n v="1"/>
    <n v="237714.61000000002"/>
    <n v="0"/>
    <m/>
    <m/>
    <m/>
    <n v="0"/>
    <n v="0"/>
    <n v="0"/>
    <n v="2011"/>
    <n v="1.0187280000000001"/>
    <n v="0"/>
    <n v="0"/>
    <m/>
    <m/>
    <m/>
    <s v="DEPOSITADO"/>
    <n v="-1"/>
    <n v="300144.71000000002"/>
    <n v="60028.94"/>
    <n v="2401.16"/>
    <n v="237714.61000000002"/>
    <n v="1.9999999989522621E-2"/>
    <n v="42"/>
    <n v="10"/>
  </r>
  <r>
    <x v="24"/>
    <n v="30"/>
    <x v="3"/>
    <n v="41.468921000000002"/>
    <x v="563"/>
    <x v="147"/>
    <n v="0"/>
    <n v="0"/>
    <n v="0"/>
    <n v="0"/>
    <n v="0"/>
    <n v="0"/>
    <n v="4.9736459789720744"/>
    <n v="4.9736459789720744"/>
    <x v="1"/>
    <n v="0"/>
    <n v="0"/>
    <n v="0"/>
    <n v="0.99"/>
    <n v="-0.01"/>
    <m/>
    <m/>
    <m/>
    <n v="4.9736459789720744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4.9736459789720744"/>
    <s v=""/>
    <n v="9"/>
  </r>
  <r>
    <x v="25"/>
    <n v="3"/>
    <x v="3"/>
    <n v="41.468921000000002"/>
    <x v="563"/>
    <x v="147"/>
    <n v="467596.4"/>
    <n v="116899.1"/>
    <n v="48476.800000000003"/>
    <n v="9695.36"/>
    <n v="387.81"/>
    <n v="38393.630000000005"/>
    <n v="38393.64"/>
    <n v="48476.81"/>
    <x v="0"/>
    <n v="7271.5214999999998"/>
    <n v="2423.8404999999998"/>
    <n v="28698.278000000002"/>
    <n v="7678.73"/>
    <n v="407.98"/>
    <m/>
    <m/>
    <m/>
    <n v="0"/>
    <s v="2 º DEC/SET"/>
    <d v="2011-09-03T00:00:00"/>
    <s v="537/GABIN-2011"/>
    <n v="264300.65000000002"/>
    <n v="3218920.96"/>
    <n v="9.9999999947613105E-3"/>
    <n v="41.468921000000002"/>
    <n v="1"/>
    <n v="38393.630000000005"/>
    <n v="0"/>
    <m/>
    <m/>
    <m/>
    <n v="0"/>
    <n v="0"/>
    <n v="0"/>
    <n v="2011"/>
    <n v="1.0187280000000001"/>
    <n v="0"/>
    <n v="0"/>
    <m/>
    <m/>
    <m/>
    <s v="DEPOSITADO"/>
    <n v="27"/>
    <n v="48476.800000000003"/>
    <n v="9695.36"/>
    <n v="387.81"/>
    <n v="38393.630000000005"/>
    <n v="9.9999999947613105E-3"/>
    <n v="36"/>
    <n v="9"/>
  </r>
  <r>
    <x v="25"/>
    <n v="21"/>
    <x v="3"/>
    <n v="41.468921000000002"/>
    <x v="564"/>
    <x v="147"/>
    <n v="717327.01"/>
    <n v="179331.7525"/>
    <n v="74366.94"/>
    <n v="14873.39"/>
    <n v="594.94000000000005"/>
    <n v="58898.61"/>
    <n v="58898.67"/>
    <n v="74367"/>
    <x v="0"/>
    <n v="11155.05"/>
    <n v="3718.3500000000004"/>
    <n v="44025.27"/>
    <n v="11779.73"/>
    <n v="625.87"/>
    <m/>
    <m/>
    <m/>
    <n v="0"/>
    <s v="2 º DEC/SET"/>
    <d v="2011-09-21T00:00:00"/>
    <m/>
    <m/>
    <m/>
    <n v="5.9999999997671694E-2"/>
    <n v="41.468921000000002"/>
    <n v="1"/>
    <n v="58898.61"/>
    <n v="0"/>
    <m/>
    <m/>
    <m/>
    <n v="0"/>
    <n v="0"/>
    <n v="0"/>
    <n v="2011"/>
    <n v="1.0187280000000001"/>
    <n v="0"/>
    <n v="0"/>
    <m/>
    <m/>
    <m/>
    <s v="DEPOSITADO"/>
    <n v="-1"/>
    <n v="74366.94"/>
    <n v="14873.39"/>
    <n v="594.94000000000005"/>
    <n v="58898.61"/>
    <n v="5.9999999997671694E-2"/>
    <n v="39"/>
    <n v="9"/>
  </r>
  <r>
    <x v="25"/>
    <n v="9"/>
    <x v="3"/>
    <n v="41.468921000000002"/>
    <x v="565"/>
    <x v="147"/>
    <n v="2033997.5499999998"/>
    <n v="508499.38749999995"/>
    <n v="210869.21"/>
    <n v="42173.84"/>
    <n v="1686.95"/>
    <n v="167008.41999999998"/>
    <n v="167008.42000000001"/>
    <n v="210869.21000000002"/>
    <x v="0"/>
    <n v="31630.381500000003"/>
    <n v="10543.460500000001"/>
    <n v="124834.57800000002"/>
    <n v="33401.68"/>
    <n v="1774.68"/>
    <m/>
    <m/>
    <m/>
    <n v="0"/>
    <s v="1 º DEC/SET"/>
    <d v="2011-09-09T00:00:00"/>
    <m/>
    <m/>
    <m/>
    <n v="2.9103830456733704E-11"/>
    <n v="41.468921000000002"/>
    <n v="1"/>
    <n v="167008.41999999998"/>
    <n v="0"/>
    <m/>
    <m/>
    <m/>
    <n v="0"/>
    <n v="0"/>
    <n v="0"/>
    <n v="2011"/>
    <n v="1.0187280000000001"/>
    <n v="0"/>
    <n v="0"/>
    <m/>
    <m/>
    <m/>
    <s v="DEPOSITADO"/>
    <n v="0"/>
    <n v="210869.21"/>
    <n v="42173.84"/>
    <n v="1686.95"/>
    <n v="167008.41999999998"/>
    <n v="0"/>
    <n v="37"/>
    <n v="9"/>
  </r>
  <r>
    <x v="24"/>
    <n v="31"/>
    <x v="4"/>
    <n v="41.468921000000002"/>
    <x v="566"/>
    <x v="148"/>
    <n v="0"/>
    <n v="0"/>
    <n v="0"/>
    <n v="0"/>
    <n v="0"/>
    <n v="0"/>
    <n v="4.4202188192300929"/>
    <n v="4.4202188192300929"/>
    <x v="1"/>
    <n v="0"/>
    <n v="0"/>
    <n v="0"/>
    <n v="0.88"/>
    <n v="-0.01"/>
    <m/>
    <m/>
    <m/>
    <n v="4.4202188192300929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4.4202188192300929"/>
    <s v=""/>
    <n v="8"/>
  </r>
  <r>
    <x v="25"/>
    <n v="31"/>
    <x v="4"/>
    <n v="41.468921000000002"/>
    <x v="567"/>
    <x v="148"/>
    <n v="391573.23"/>
    <n v="97893.307499999995"/>
    <n v="40595.300000000003"/>
    <n v="8119.06"/>
    <n v="324.76"/>
    <n v="32151.480000000003"/>
    <n v="32151.49"/>
    <n v="40595.31"/>
    <x v="0"/>
    <n v="6089.2964999999995"/>
    <n v="2029.7655"/>
    <n v="24032.428"/>
    <n v="6430.3"/>
    <n v="341.65"/>
    <m/>
    <m/>
    <m/>
    <n v="0"/>
    <s v="3 º DEC/AGO"/>
    <d v="2011-08-31T00:00:00"/>
    <s v="505/GABIN-2011"/>
    <n v="285105.93"/>
    <n v="3472308.64"/>
    <n v="9.9999999983992893E-3"/>
    <n v="41.468921000000002"/>
    <n v="1"/>
    <n v="32151.480000000003"/>
    <n v="0"/>
    <m/>
    <m/>
    <m/>
    <n v="0"/>
    <n v="0"/>
    <n v="0"/>
    <n v="2011"/>
    <n v="1.0187280000000001"/>
    <n v="0"/>
    <n v="0"/>
    <m/>
    <m/>
    <m/>
    <s v="DEPOSITADO"/>
    <n v="-1"/>
    <n v="40595.300000000003"/>
    <n v="8119.06"/>
    <n v="324.76"/>
    <n v="32151.480000000003"/>
    <n v="9.9999999983992893E-3"/>
    <n v="36"/>
    <n v="8"/>
  </r>
  <r>
    <x v="25"/>
    <n v="22"/>
    <x v="4"/>
    <n v="41.468921000000002"/>
    <x v="568"/>
    <x v="148"/>
    <n v="672555.44"/>
    <n v="168138.86"/>
    <n v="69725.37"/>
    <n v="13945.07"/>
    <n v="557.79999999999995"/>
    <n v="55222.499999999993"/>
    <n v="55222.53"/>
    <n v="69725.399999999994"/>
    <x v="0"/>
    <n v="10458.81"/>
    <n v="3486.27"/>
    <n v="41277.450000000004"/>
    <n v="11044.51"/>
    <n v="586.80999999999995"/>
    <m/>
    <m/>
    <m/>
    <n v="0"/>
    <s v="2 º DEC/AGO"/>
    <d v="2011-08-22T00:00:00"/>
    <m/>
    <m/>
    <m/>
    <n v="3.0000000006111804E-2"/>
    <n v="41.468921000000002"/>
    <n v="1"/>
    <n v="55222.499999999993"/>
    <n v="0"/>
    <m/>
    <m/>
    <m/>
    <n v="0"/>
    <n v="0"/>
    <n v="0"/>
    <n v="2011"/>
    <n v="1.0187280000000001"/>
    <n v="0"/>
    <n v="0"/>
    <m/>
    <m/>
    <m/>
    <s v="DEPOSITADO"/>
    <n v="-3"/>
    <n v="69725.37"/>
    <n v="13945.07"/>
    <n v="557.79999999999995"/>
    <n v="55222.499999999993"/>
    <n v="3.0000000006111804E-2"/>
    <n v="35"/>
    <n v="8"/>
  </r>
  <r>
    <x v="25"/>
    <n v="11"/>
    <x v="4"/>
    <n v="41.468921000000002"/>
    <x v="569"/>
    <x v="148"/>
    <n v="2408179.9699999997"/>
    <n v="602044.99249999993"/>
    <n v="249661.56"/>
    <n v="49932.31"/>
    <n v="1997.29"/>
    <n v="197731.96"/>
    <n v="197732.02"/>
    <n v="249661.62"/>
    <x v="0"/>
    <n v="37449.242999999995"/>
    <n v="12483.081"/>
    <n v="147799.696"/>
    <n v="39546.400000000001"/>
    <n v="2101.15"/>
    <m/>
    <m/>
    <m/>
    <n v="0"/>
    <s v="1 º DEC/AGO"/>
    <d v="2011-08-11T00:00:00"/>
    <m/>
    <m/>
    <m/>
    <n v="5.9999999997671694E-2"/>
    <n v="41.468921000000002"/>
    <n v="1"/>
    <n v="197731.96"/>
    <n v="0"/>
    <m/>
    <m/>
    <m/>
    <n v="0"/>
    <n v="0"/>
    <n v="0"/>
    <n v="2011"/>
    <n v="1.0187280000000001"/>
    <n v="0"/>
    <n v="0"/>
    <m/>
    <m/>
    <m/>
    <s v="DEPOSITADO"/>
    <n v="-1"/>
    <n v="249661.56"/>
    <n v="49932.31"/>
    <n v="1997.29"/>
    <n v="197731.96"/>
    <n v="5.9999999997671694E-2"/>
    <n v="33"/>
    <n v="8"/>
  </r>
  <r>
    <x v="24"/>
    <n v="31"/>
    <x v="5"/>
    <n v="41.468921000000002"/>
    <x v="570"/>
    <x v="149"/>
    <n v="0"/>
    <n v="0"/>
    <n v="0"/>
    <n v="0"/>
    <n v="0"/>
    <n v="0"/>
    <n v="4.0352882526951461"/>
    <n v="4.0352882526951461"/>
    <x v="1"/>
    <n v="0"/>
    <n v="0"/>
    <n v="0"/>
    <n v="0.81"/>
    <n v="-0.01"/>
    <m/>
    <m/>
    <m/>
    <n v="4.0352882526951461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4.0352882526951461"/>
    <s v=""/>
    <n v="7"/>
  </r>
  <r>
    <x v="25"/>
    <n v="29"/>
    <x v="5"/>
    <n v="41.468921000000002"/>
    <x v="571"/>
    <x v="149"/>
    <n v="507541.53"/>
    <n v="126885.38250000001"/>
    <n v="52618"/>
    <n v="10523.6"/>
    <n v="420.94"/>
    <n v="41673.46"/>
    <n v="79245.94"/>
    <n v="90190.48000000001"/>
    <x v="0"/>
    <n v="13528.572000000002"/>
    <n v="4509.5240000000003"/>
    <n v="61207.844000000005"/>
    <n v="15849.19"/>
    <n v="367.69"/>
    <m/>
    <m/>
    <m/>
    <n v="0"/>
    <s v="3 º DEC/JUL"/>
    <d v="2011-07-29T00:00:00"/>
    <s v="462/GABIN-2011"/>
    <n v="284117.96999999997"/>
    <n v="3460276.32"/>
    <n v="37572.480000000003"/>
    <n v="41.468921000000002"/>
    <n v="1"/>
    <n v="41673.46"/>
    <n v="0"/>
    <m/>
    <m/>
    <m/>
    <n v="0"/>
    <n v="0"/>
    <n v="0"/>
    <n v="2011"/>
    <n v="1.0187280000000001"/>
    <n v="0"/>
    <n v="0"/>
    <m/>
    <m/>
    <m/>
    <s v="DEPOSITADO"/>
    <n v="0"/>
    <n v="52618"/>
    <n v="10523.6"/>
    <n v="420.94"/>
    <n v="41673.46"/>
    <n v="37572.480000000003"/>
    <n v="31"/>
    <n v="7"/>
  </r>
  <r>
    <x v="25"/>
    <n v="29"/>
    <x v="5"/>
    <n v="41.468921000000002"/>
    <x v="572"/>
    <x v="149"/>
    <n v="444552.33"/>
    <n v="111138.0825"/>
    <n v="46087.76"/>
    <n v="9217.5499999999993"/>
    <n v="368.7"/>
    <n v="36501.510000000009"/>
    <m/>
    <n v="0"/>
    <x v="4"/>
    <n v="0"/>
    <n v="0"/>
    <n v="0"/>
    <n v="0"/>
    <n v="0"/>
    <m/>
    <m/>
    <m/>
    <n v="0"/>
    <s v="2  º EXT/JUL"/>
    <d v="2011-07-29T00:00:00"/>
    <m/>
    <m/>
    <m/>
    <n v="-36501.510000000009"/>
    <n v="41.468921000000002"/>
    <n v="0"/>
    <n v="0"/>
    <n v="0"/>
    <m/>
    <m/>
    <m/>
    <n v="0"/>
    <n v="0"/>
    <n v="0"/>
    <n v="2011"/>
    <n v="1.0187280000000001"/>
    <n v="0"/>
    <n v="0"/>
    <m/>
    <m/>
    <m/>
    <n v="0"/>
    <n v="-1"/>
    <n v="46087.76"/>
    <n v="9217.5499999999993"/>
    <n v="368.7"/>
    <n v="36501.510000000009"/>
    <n v="-36501.510000000009"/>
    <n v="31"/>
    <n v="7"/>
  </r>
  <r>
    <x v="25"/>
    <n v="29"/>
    <x v="5"/>
    <n v="41.468921000000002"/>
    <x v="573"/>
    <x v="149"/>
    <n v="13043.169999999998"/>
    <n v="3260.7924999999996"/>
    <n v="1352.22"/>
    <n v="270.44"/>
    <n v="10.82"/>
    <n v="1070.96"/>
    <m/>
    <n v="0"/>
    <x v="4"/>
    <n v="0"/>
    <n v="0"/>
    <n v="0"/>
    <n v="0"/>
    <n v="0"/>
    <m/>
    <m/>
    <m/>
    <n v="0"/>
    <s v="2  º EXT/JUL"/>
    <d v="2011-07-29T00:00:00"/>
    <m/>
    <m/>
    <m/>
    <n v="-1070.96"/>
    <n v="41.468921000000002"/>
    <n v="0"/>
    <n v="0"/>
    <n v="0"/>
    <m/>
    <m/>
    <m/>
    <n v="0"/>
    <n v="0"/>
    <n v="0"/>
    <n v="2011"/>
    <n v="1.0187280000000001"/>
    <n v="0"/>
    <n v="0"/>
    <m/>
    <m/>
    <m/>
    <n v="0"/>
    <n v="-2"/>
    <n v="1352.22"/>
    <n v="270.44"/>
    <n v="10.82"/>
    <n v="1070.96"/>
    <n v="-1070.96"/>
    <n v="31"/>
    <n v="7"/>
  </r>
  <r>
    <x v="25"/>
    <n v="20"/>
    <x v="5"/>
    <n v="41.468921000000002"/>
    <x v="574"/>
    <x v="149"/>
    <n v="613561.05000000005"/>
    <n v="153390.26250000001"/>
    <n v="63609.29"/>
    <n v="12721.86"/>
    <n v="508.87"/>
    <n v="50378.559999999998"/>
    <n v="50378.53"/>
    <n v="63609.26"/>
    <x v="0"/>
    <n v="9541.3889999999992"/>
    <n v="3180.4630000000002"/>
    <n v="37656.678"/>
    <n v="10075.709999999999"/>
    <n v="535.34"/>
    <m/>
    <m/>
    <m/>
    <n v="0"/>
    <s v="2 º DEC/JUL"/>
    <d v="2011-07-20T00:00:00"/>
    <m/>
    <m/>
    <m/>
    <n v="-2.9999999998835847E-2"/>
    <n v="41.468921000000002"/>
    <n v="1"/>
    <n v="50378.559999999998"/>
    <n v="0"/>
    <m/>
    <m/>
    <m/>
    <n v="0"/>
    <n v="0"/>
    <n v="0"/>
    <n v="2011"/>
    <n v="1.0187280000000001"/>
    <n v="0"/>
    <n v="0"/>
    <m/>
    <m/>
    <m/>
    <s v="DEPOSITADO"/>
    <n v="0"/>
    <n v="63609.29"/>
    <n v="12721.86"/>
    <n v="508.87"/>
    <n v="50378.559999999998"/>
    <n v="-2.9999999998835847E-2"/>
    <n v="30"/>
    <n v="7"/>
  </r>
  <r>
    <x v="25"/>
    <n v="8"/>
    <x v="5"/>
    <n v="41.468921000000002"/>
    <x v="575"/>
    <x v="149"/>
    <n v="1881578.24"/>
    <n v="470394.56"/>
    <n v="195067.55"/>
    <n v="39013.51"/>
    <n v="1560.54"/>
    <n v="154493.49999999997"/>
    <n v="154493.53"/>
    <n v="195067.58000000002"/>
    <x v="0"/>
    <n v="29260.137000000002"/>
    <n v="9753.3790000000008"/>
    <n v="115480.014"/>
    <n v="30898.71"/>
    <n v="1641.69"/>
    <m/>
    <m/>
    <m/>
    <n v="0"/>
    <s v="1 º DEC/JUL"/>
    <d v="2011-07-08T00:00:00"/>
    <m/>
    <m/>
    <m/>
    <n v="3.0000000027939677E-2"/>
    <n v="41.468921000000002"/>
    <n v="1"/>
    <n v="154493.49999999997"/>
    <n v="0"/>
    <m/>
    <m/>
    <m/>
    <n v="0"/>
    <n v="0"/>
    <n v="0"/>
    <n v="2011"/>
    <n v="1.0187280000000001"/>
    <n v="0"/>
    <n v="0"/>
    <m/>
    <m/>
    <m/>
    <s v="DEPOSITADO"/>
    <n v="0"/>
    <n v="195067.55"/>
    <n v="39013.51"/>
    <n v="1560.54"/>
    <n v="154493.49999999997"/>
    <n v="3.0000000027939677E-2"/>
    <n v="28"/>
    <n v="7"/>
  </r>
  <r>
    <x v="24"/>
    <n v="30"/>
    <x v="6"/>
    <n v="41.468921000000002"/>
    <x v="576"/>
    <x v="150"/>
    <n v="0"/>
    <n v="0"/>
    <n v="0"/>
    <n v="0"/>
    <n v="0"/>
    <n v="0"/>
    <n v="3.8690976963809298"/>
    <n v="3.8690976963809298"/>
    <x v="1"/>
    <n v="0"/>
    <n v="0"/>
    <n v="0"/>
    <n v="0.77"/>
    <n v="-0.01"/>
    <m/>
    <m/>
    <m/>
    <n v="3.8690976963809298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3.8690976963809298"/>
    <s v=""/>
    <n v="6"/>
  </r>
  <r>
    <x v="25"/>
    <n v="1"/>
    <x v="6"/>
    <n v="41.468921000000002"/>
    <x v="576"/>
    <x v="150"/>
    <n v="288325.88"/>
    <n v="72081.47"/>
    <n v="29891.41"/>
    <n v="5978.28"/>
    <n v="239.13"/>
    <n v="23674"/>
    <n v="23673.99"/>
    <n v="29891.4"/>
    <x v="0"/>
    <n v="4483.71"/>
    <n v="1494.5700000000002"/>
    <n v="17695.710000000003"/>
    <n v="4734.8"/>
    <n v="251.57"/>
    <m/>
    <m/>
    <m/>
    <n v="0"/>
    <s v="3 º DEC/JUN"/>
    <d v="2011-06-01T00:00:00"/>
    <s v="439/GABIN-2011"/>
    <n v="289103.45"/>
    <n v="3520994.5"/>
    <n v="-9.9999999983992893E-3"/>
    <n v="41.468921000000002"/>
    <n v="1"/>
    <n v="23674"/>
    <n v="0"/>
    <m/>
    <m/>
    <m/>
    <n v="0"/>
    <n v="0"/>
    <n v="0"/>
    <n v="2011"/>
    <n v="1.0187280000000001"/>
    <n v="0"/>
    <n v="0"/>
    <m/>
    <m/>
    <m/>
    <s v="DEPOSITADO"/>
    <n v="29"/>
    <n v="29891.41"/>
    <n v="5978.28"/>
    <n v="239.13"/>
    <n v="23674"/>
    <n v="-9.9999999983992893E-3"/>
    <n v="23"/>
    <n v="6"/>
  </r>
  <r>
    <x v="25"/>
    <n v="20"/>
    <x v="6"/>
    <n v="41.468921000000002"/>
    <x v="577"/>
    <x v="150"/>
    <n v="700973.55"/>
    <n v="175243.38750000001"/>
    <n v="72671.539999999994"/>
    <n v="14534.31"/>
    <n v="581.37"/>
    <n v="57555.859999999993"/>
    <n v="57555.9"/>
    <n v="72671.58"/>
    <x v="0"/>
    <n v="10900.736999999999"/>
    <n v="3633.5790000000002"/>
    <n v="43021.584000000003"/>
    <n v="11511.18"/>
    <n v="611.6"/>
    <m/>
    <m/>
    <m/>
    <n v="0"/>
    <s v="2 º DEC/JUN"/>
    <d v="2011-06-20T00:00:00"/>
    <m/>
    <m/>
    <m/>
    <n v="4.0000000008149073E-2"/>
    <n v="41.468921000000002"/>
    <n v="1"/>
    <n v="57555.859999999993"/>
    <n v="0"/>
    <m/>
    <m/>
    <m/>
    <n v="0"/>
    <n v="0"/>
    <n v="0"/>
    <n v="2011"/>
    <n v="1.0187280000000001"/>
    <n v="0"/>
    <n v="0"/>
    <m/>
    <m/>
    <m/>
    <s v="DEPOSITADO"/>
    <n v="0"/>
    <n v="72671.539999999994"/>
    <n v="14534.31"/>
    <n v="581.37"/>
    <n v="57555.859999999993"/>
    <n v="4.0000000008149073E-2"/>
    <n v="26"/>
    <n v="6"/>
  </r>
  <r>
    <x v="25"/>
    <n v="13"/>
    <x v="6"/>
    <n v="41.468921000000002"/>
    <x v="578"/>
    <x v="150"/>
    <n v="2531695.0700000003"/>
    <n v="632923.76750000007"/>
    <n v="262466.65999999997"/>
    <n v="52493.33"/>
    <n v="2099.73"/>
    <n v="207873.59999999995"/>
    <n v="207873.61"/>
    <n v="262466.67"/>
    <x v="0"/>
    <n v="39370.000499999995"/>
    <n v="13123.333500000001"/>
    <n v="155380.27599999998"/>
    <n v="41574.720000000001"/>
    <n v="2208.92"/>
    <m/>
    <m/>
    <m/>
    <n v="0"/>
    <s v="1 º DEC/JUN"/>
    <d v="2011-06-13T00:00:00"/>
    <m/>
    <m/>
    <m/>
    <n v="1.0000000038417056E-2"/>
    <n v="41.468921000000002"/>
    <n v="1"/>
    <n v="207873.59999999995"/>
    <n v="0"/>
    <m/>
    <m/>
    <m/>
    <n v="0"/>
    <n v="0"/>
    <n v="0"/>
    <n v="2011"/>
    <n v="1.0187280000000001"/>
    <n v="0"/>
    <n v="0"/>
    <m/>
    <m/>
    <m/>
    <s v="DEPOSITADO"/>
    <n v="-3"/>
    <n v="262466.65999999997"/>
    <n v="52493.33"/>
    <n v="2099.73"/>
    <n v="207873.59999999995"/>
    <n v="1.0000000038417056E-2"/>
    <n v="25"/>
    <n v="6"/>
  </r>
  <r>
    <x v="24"/>
    <n v="31"/>
    <x v="7"/>
    <n v="41.468921000000002"/>
    <x v="579"/>
    <x v="151"/>
    <n v="0"/>
    <n v="0"/>
    <n v="0"/>
    <n v="0"/>
    <n v="0"/>
    <n v="0"/>
    <n v="3.7135274052730205"/>
    <n v="3.7135274052730205"/>
    <x v="1"/>
    <n v="0"/>
    <n v="0"/>
    <n v="0"/>
    <n v="0.74"/>
    <n v="-0.01"/>
    <m/>
    <m/>
    <m/>
    <n v="3.7135274052730205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3.7135274052730205"/>
    <s v=""/>
    <n v="5"/>
  </r>
  <r>
    <x v="25"/>
    <n v="31"/>
    <x v="7"/>
    <n v="41.468921000000002"/>
    <x v="580"/>
    <x v="151"/>
    <n v="433399.2"/>
    <n v="108349.8"/>
    <n v="44931.49"/>
    <n v="8986.2999999999993"/>
    <n v="359.45"/>
    <n v="35585.740000000005"/>
    <n v="35585.760000000002"/>
    <n v="44931.509999999995"/>
    <x v="0"/>
    <n v="6739.7264999999989"/>
    <n v="2246.5754999999999"/>
    <n v="26599.458000000006"/>
    <n v="7117.15"/>
    <n v="378.14"/>
    <m/>
    <m/>
    <m/>
    <n v="0"/>
    <s v="3 º DEC/MAI"/>
    <d v="2011-05-31T00:00:00"/>
    <s v="264/GABIN-2011"/>
    <n v="261510.68"/>
    <n v="3184941.8"/>
    <n v="1.9999999996798579E-2"/>
    <n v="41.468921000000002"/>
    <n v="1"/>
    <n v="35585.740000000005"/>
    <n v="0"/>
    <m/>
    <m/>
    <m/>
    <n v="0"/>
    <n v="0"/>
    <n v="0"/>
    <n v="2011"/>
    <n v="1.0187280000000001"/>
    <n v="0"/>
    <n v="0"/>
    <m/>
    <m/>
    <m/>
    <s v="DEPOSITADO"/>
    <n v="-1"/>
    <n v="44931.49"/>
    <n v="8986.2999999999993"/>
    <n v="359.45"/>
    <n v="35585.740000000005"/>
    <n v="1.9999999996798579E-2"/>
    <n v="23"/>
    <n v="5"/>
  </r>
  <r>
    <x v="25"/>
    <n v="23"/>
    <x v="7"/>
    <n v="41.468921000000002"/>
    <x v="581"/>
    <x v="151"/>
    <n v="649187.64"/>
    <n v="162296.91"/>
    <n v="67302.78"/>
    <n v="13460.56"/>
    <n v="538.41999999999996"/>
    <n v="53303.8"/>
    <n v="53303.78"/>
    <n v="67302.759999999995"/>
    <x v="0"/>
    <n v="10095.413999999999"/>
    <n v="3365.1379999999999"/>
    <n v="39843.228000000003"/>
    <n v="10660.76"/>
    <n v="566.41999999999996"/>
    <m/>
    <m/>
    <m/>
    <n v="0"/>
    <s v="2 º DEC/MAI"/>
    <d v="2011-05-23T00:00:00"/>
    <m/>
    <m/>
    <m/>
    <n v="-2.0000000004074536E-2"/>
    <n v="41.468921000000002"/>
    <n v="1"/>
    <n v="53303.8"/>
    <n v="0"/>
    <m/>
    <m/>
    <m/>
    <n v="0"/>
    <n v="0"/>
    <n v="0"/>
    <n v="2011"/>
    <n v="1.0187280000000001"/>
    <n v="0"/>
    <n v="0"/>
    <m/>
    <m/>
    <m/>
    <s v="DEPOSITADO"/>
    <n v="-3"/>
    <n v="67302.78"/>
    <n v="13460.56"/>
    <n v="538.41999999999996"/>
    <n v="53303.8"/>
    <n v="-2.0000000004074536E-2"/>
    <n v="22"/>
    <n v="5"/>
  </r>
  <r>
    <x v="25"/>
    <n v="11"/>
    <x v="7"/>
    <n v="41.468921000000002"/>
    <x v="582"/>
    <x v="151"/>
    <n v="2102354.96"/>
    <n v="525588.74"/>
    <n v="217955.98"/>
    <n v="43591.199999999997"/>
    <n v="1743.65"/>
    <n v="172621.13000000003"/>
    <n v="172621.12"/>
    <n v="217955.96999999997"/>
    <x v="0"/>
    <n v="32693.395499999995"/>
    <n v="10897.798499999999"/>
    <n v="129029.92600000001"/>
    <n v="34524.22"/>
    <n v="1834.32"/>
    <m/>
    <m/>
    <m/>
    <n v="0"/>
    <s v="1 º DEC/MAI"/>
    <d v="2011-05-11T00:00:00"/>
    <m/>
    <m/>
    <m/>
    <n v="-1.0000000038417056E-2"/>
    <n v="41.468921000000002"/>
    <n v="1"/>
    <n v="172621.13000000003"/>
    <n v="0"/>
    <m/>
    <m/>
    <m/>
    <n v="0"/>
    <n v="0"/>
    <n v="0"/>
    <n v="2011"/>
    <n v="1.0187280000000001"/>
    <n v="0"/>
    <n v="0"/>
    <m/>
    <m/>
    <m/>
    <s v="DEPOSITADO"/>
    <n v="-1"/>
    <n v="217955.98"/>
    <n v="43591.199999999997"/>
    <n v="1743.65"/>
    <n v="172621.13000000003"/>
    <n v="-1.0000000038417056E-2"/>
    <n v="20"/>
    <n v="5"/>
  </r>
  <r>
    <x v="24"/>
    <n v="30"/>
    <x v="8"/>
    <n v="41.468921000000002"/>
    <x v="583"/>
    <x v="152"/>
    <n v="0"/>
    <n v="0"/>
    <n v="0"/>
    <n v="0"/>
    <n v="0"/>
    <n v="0"/>
    <n v="3.2283541408112182"/>
    <n v="3.2283541408112182"/>
    <x v="1"/>
    <n v="0"/>
    <n v="0"/>
    <n v="0"/>
    <n v="0.65"/>
    <n v="-0.01"/>
    <m/>
    <m/>
    <m/>
    <n v="3.2283541408112182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3.2283541408112182"/>
    <s v=""/>
    <n v="4"/>
  </r>
  <r>
    <x v="25"/>
    <n v="29"/>
    <x v="8"/>
    <n v="41.468921000000002"/>
    <x v="584"/>
    <x v="152"/>
    <n v="476050.07"/>
    <n v="119012.5175"/>
    <n v="49353.21"/>
    <n v="9870.64"/>
    <n v="394.83"/>
    <n v="39087.74"/>
    <n v="39087.769999999997"/>
    <n v="49353.24"/>
    <x v="0"/>
    <n v="7402.985999999999"/>
    <n v="2467.6620000000003"/>
    <n v="29217.121999999999"/>
    <n v="7817.55"/>
    <n v="415.36"/>
    <m/>
    <m/>
    <m/>
    <n v="0"/>
    <s v="3 º DEC/ABR"/>
    <d v="2011-04-29T00:00:00"/>
    <m/>
    <m/>
    <m/>
    <n v="2.9999999998835847E-2"/>
    <n v="41.468921000000002"/>
    <n v="1"/>
    <n v="39087.74"/>
    <n v="0"/>
    <m/>
    <m/>
    <m/>
    <n v="0"/>
    <n v="0"/>
    <n v="0"/>
    <n v="2011"/>
    <n v="1.0187280000000001"/>
    <n v="0"/>
    <n v="0"/>
    <m/>
    <m/>
    <m/>
    <s v="DEPOSITADO"/>
    <n v="0"/>
    <n v="49353.21"/>
    <n v="9870.64"/>
    <n v="394.83"/>
    <n v="39087.74"/>
    <n v="2.9999999998835847E-2"/>
    <n v="18"/>
    <n v="4"/>
  </r>
  <r>
    <x v="25"/>
    <n v="25"/>
    <x v="8"/>
    <n v="41.468921000000002"/>
    <x v="585"/>
    <x v="152"/>
    <n v="617645.68000000005"/>
    <n v="154411.42000000001"/>
    <n v="64032.75"/>
    <n v="12806.55"/>
    <n v="512.26"/>
    <n v="50713.939999999995"/>
    <n v="60001"/>
    <n v="73319.81"/>
    <x v="0"/>
    <n v="10997.9715"/>
    <n v="3665.9904999999999"/>
    <n v="45337.038"/>
    <n v="12000.2"/>
    <n v="520.33000000000004"/>
    <m/>
    <m/>
    <m/>
    <n v="0"/>
    <s v="2 º DEC/ABR"/>
    <d v="2011-04-25T00:00:00"/>
    <s v="242/GABIN-2011"/>
    <n v="310299.74"/>
    <n v="3779144.39"/>
    <n v="9287.0600000000049"/>
    <n v="41.468921000000002"/>
    <n v="1"/>
    <n v="50713.939999999995"/>
    <n v="0"/>
    <m/>
    <m/>
    <m/>
    <n v="0"/>
    <n v="0"/>
    <n v="0"/>
    <n v="2011"/>
    <n v="1.0187280000000001"/>
    <n v="0"/>
    <n v="0"/>
    <m/>
    <m/>
    <m/>
    <s v="DEPOSITADO"/>
    <n v="-5"/>
    <n v="64032.75"/>
    <n v="12806.55"/>
    <n v="512.26"/>
    <n v="50713.939999999995"/>
    <n v="9287.0600000000049"/>
    <n v="18"/>
    <n v="4"/>
  </r>
  <r>
    <x v="25"/>
    <n v="25"/>
    <x v="8"/>
    <n v="41.468921000000002"/>
    <x v="586"/>
    <x v="152"/>
    <n v="113107.61000000002"/>
    <n v="28276.902500000004"/>
    <n v="11726.13"/>
    <n v="2345.23"/>
    <n v="93.81"/>
    <n v="9287.09"/>
    <m/>
    <n v="0"/>
    <x v="4"/>
    <n v="0"/>
    <n v="0"/>
    <n v="0"/>
    <n v="0"/>
    <n v="0"/>
    <m/>
    <m/>
    <m/>
    <n v="0"/>
    <s v="1  º EXT/ABR"/>
    <d v="2011-04-25T00:00:00"/>
    <m/>
    <m/>
    <m/>
    <n v="-9287.09"/>
    <n v="41.468921000000002"/>
    <n v="0"/>
    <n v="0"/>
    <n v="0"/>
    <m/>
    <m/>
    <m/>
    <n v="0"/>
    <n v="0"/>
    <n v="0"/>
    <n v="2011"/>
    <n v="1.0187280000000001"/>
    <n v="0"/>
    <n v="0"/>
    <m/>
    <m/>
    <m/>
    <n v="0"/>
    <n v="-6"/>
    <n v="11726.13"/>
    <n v="2345.23"/>
    <n v="93.81"/>
    <n v="9287.09"/>
    <n v="-9287.09"/>
    <n v="18"/>
    <n v="4"/>
  </r>
  <r>
    <x v="25"/>
    <n v="11"/>
    <x v="8"/>
    <n v="41.468921000000002"/>
    <x v="587"/>
    <x v="152"/>
    <n v="2572341.0300000003"/>
    <n v="643085.25750000007"/>
    <n v="266680.52"/>
    <n v="53336.1"/>
    <n v="2133.44"/>
    <n v="211210.98"/>
    <n v="211210.97"/>
    <n v="266680.51"/>
    <x v="0"/>
    <n v="40002.076500000003"/>
    <n v="13334.025500000002"/>
    <n v="157874.86800000002"/>
    <n v="42242.19"/>
    <n v="2244.38"/>
    <m/>
    <m/>
    <m/>
    <n v="0"/>
    <s v="1 º DEC/ABR"/>
    <d v="2011-04-11T00:00:00"/>
    <m/>
    <m/>
    <m/>
    <n v="-1.0000000009313226E-2"/>
    <n v="41.468921000000002"/>
    <n v="1"/>
    <n v="211210.98"/>
    <n v="0"/>
    <m/>
    <m/>
    <m/>
    <n v="0"/>
    <n v="0"/>
    <n v="0"/>
    <n v="2011"/>
    <n v="1.0187280000000001"/>
    <n v="0"/>
    <n v="0"/>
    <m/>
    <m/>
    <m/>
    <s v="DEPOSITADO"/>
    <n v="-3"/>
    <n v="266680.52"/>
    <n v="53336.1"/>
    <n v="2133.44"/>
    <n v="211210.98"/>
    <n v="-1.0000000009313226E-2"/>
    <n v="16"/>
    <n v="4"/>
  </r>
  <r>
    <x v="24"/>
    <n v="31"/>
    <x v="9"/>
    <n v="41.468921000000002"/>
    <x v="588"/>
    <x v="153"/>
    <n v="0"/>
    <n v="0"/>
    <n v="0"/>
    <n v="0"/>
    <n v="0"/>
    <n v="0"/>
    <n v="2.4395694560000125"/>
    <n v="2.4395694560000125"/>
    <x v="1"/>
    <n v="0"/>
    <n v="0"/>
    <n v="0"/>
    <n v="0.49"/>
    <n v="0"/>
    <m/>
    <m/>
    <m/>
    <n v="2.4395694560000125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2.4395694560000125"/>
    <s v=""/>
    <n v="3"/>
  </r>
  <r>
    <x v="25"/>
    <n v="31"/>
    <x v="9"/>
    <n v="41.468921000000002"/>
    <x v="589"/>
    <x v="153"/>
    <n v="340279.65"/>
    <n v="85069.912500000006"/>
    <n v="35277.57"/>
    <n v="7055.51"/>
    <n v="282.22000000000003"/>
    <n v="27939.839999999997"/>
    <n v="27939.84"/>
    <n v="35277.57"/>
    <x v="0"/>
    <n v="5291.6354999999994"/>
    <n v="1763.8785"/>
    <n v="20884.326000000001"/>
    <n v="5587.97"/>
    <n v="296.89999999999998"/>
    <m/>
    <m/>
    <m/>
    <n v="0"/>
    <s v="3 º DEC/MAR"/>
    <d v="2011-03-31T00:00:00"/>
    <m/>
    <m/>
    <m/>
    <n v="3.637978807091713E-12"/>
    <n v="41.468921000000002"/>
    <n v="1"/>
    <n v="27939.839999999997"/>
    <n v="0"/>
    <m/>
    <m/>
    <m/>
    <n v="0"/>
    <n v="0"/>
    <n v="0"/>
    <n v="2011"/>
    <n v="1.0187280000000001"/>
    <n v="0"/>
    <n v="0"/>
    <m/>
    <m/>
    <m/>
    <s v="DEPOSITADO"/>
    <n v="-1"/>
    <n v="35277.57"/>
    <n v="7055.51"/>
    <n v="282.22000000000003"/>
    <n v="27939.839999999997"/>
    <n v="0"/>
    <n v="14"/>
    <n v="3"/>
  </r>
  <r>
    <x v="25"/>
    <n v="21"/>
    <x v="9"/>
    <n v="41.468921000000002"/>
    <x v="590"/>
    <x v="153"/>
    <n v="593818.52"/>
    <n v="148454.63"/>
    <n v="61562.53"/>
    <n v="12312.51"/>
    <n v="492.5"/>
    <n v="48757.52"/>
    <n v="48757.53"/>
    <n v="61562.54"/>
    <x v="0"/>
    <n v="9234.3809999999994"/>
    <n v="3078.1270000000004"/>
    <n v="36445.021999999997"/>
    <n v="9751.51"/>
    <n v="518.11"/>
    <m/>
    <m/>
    <m/>
    <n v="0"/>
    <s v="2 º DEC/MAR"/>
    <d v="2011-03-21T00:00:00"/>
    <m/>
    <m/>
    <m/>
    <n v="1.0000000002037268E-2"/>
    <n v="41.468921000000002"/>
    <n v="1"/>
    <n v="48757.52"/>
    <n v="0"/>
    <m/>
    <m/>
    <m/>
    <n v="0"/>
    <n v="0"/>
    <n v="0"/>
    <n v="2011"/>
    <n v="1.0187280000000001"/>
    <n v="0"/>
    <n v="0"/>
    <m/>
    <m/>
    <m/>
    <s v="DEPOSITADO"/>
    <n v="-3"/>
    <n v="61562.53"/>
    <n v="12312.51"/>
    <n v="492.5"/>
    <n v="48757.52"/>
    <n v="1.0000000002037268E-2"/>
    <n v="13"/>
    <n v="3"/>
  </r>
  <r>
    <x v="25"/>
    <n v="11"/>
    <x v="9"/>
    <n v="41.468921000000002"/>
    <x v="591"/>
    <x v="153"/>
    <n v="1863427.11"/>
    <n v="465856.77750000003"/>
    <n v="193185.78"/>
    <n v="38637.160000000003"/>
    <n v="1545.49"/>
    <n v="153003.13"/>
    <n v="153003.14000000001"/>
    <n v="193185.79"/>
    <x v="0"/>
    <n v="28977.8685"/>
    <n v="9659.2895000000008"/>
    <n v="114365.98200000002"/>
    <n v="30600.63"/>
    <n v="1625.85"/>
    <m/>
    <m/>
    <m/>
    <n v="0"/>
    <s v="1 º DEC/MAR"/>
    <d v="2011-03-11T00:00:00"/>
    <s v="191/GABIN-2011"/>
    <n v="312722.23"/>
    <n v="2797525.28"/>
    <n v="1.0000000009313226E-2"/>
    <n v="41.468921000000002"/>
    <n v="1"/>
    <n v="153003.13"/>
    <n v="0"/>
    <m/>
    <m/>
    <m/>
    <n v="0"/>
    <n v="0"/>
    <n v="0"/>
    <n v="2011"/>
    <n v="1.0187280000000001"/>
    <n v="0"/>
    <n v="0"/>
    <m/>
    <m/>
    <m/>
    <s v="DEPOSITADO"/>
    <n v="-1"/>
    <n v="193185.78"/>
    <n v="38637.160000000003"/>
    <n v="1545.49"/>
    <n v="153003.13"/>
    <n v="1.0000000009313226E-2"/>
    <n v="11"/>
    <n v="3"/>
  </r>
  <r>
    <x v="24"/>
    <n v="28"/>
    <x v="10"/>
    <n v="41.468921000000002"/>
    <x v="592"/>
    <x v="154"/>
    <n v="0"/>
    <n v="0"/>
    <n v="0"/>
    <n v="0"/>
    <n v="0"/>
    <n v="0"/>
    <n v="1.6366399999999892"/>
    <n v="1.6366399999999892"/>
    <x v="1"/>
    <n v="0"/>
    <n v="0"/>
    <n v="0"/>
    <n v="0.33"/>
    <n v="0"/>
    <m/>
    <m/>
    <m/>
    <n v="1.6366399999999892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1.6366399999999892"/>
    <s v=""/>
    <n v="2"/>
  </r>
  <r>
    <x v="25"/>
    <n v="2"/>
    <x v="9"/>
    <n v="41.468921000000002"/>
    <x v="592"/>
    <x v="154"/>
    <n v="217162.4"/>
    <n v="54290.6"/>
    <n v="22513.73"/>
    <n v="4502.75"/>
    <n v="180.11"/>
    <n v="17830.87"/>
    <n v="17830.87"/>
    <n v="22513.73"/>
    <x v="0"/>
    <n v="3377.0594999999998"/>
    <n v="1125.6865"/>
    <n v="13328.124"/>
    <n v="3566.17"/>
    <n v="189.48"/>
    <m/>
    <m/>
    <m/>
    <n v="0"/>
    <s v="3 º DEC/FEV"/>
    <d v="2011-03-02T00:00:00"/>
    <m/>
    <m/>
    <m/>
    <n v="0"/>
    <n v="41.468921000000002"/>
    <n v="1"/>
    <n v="17830.87"/>
    <n v="0"/>
    <m/>
    <m/>
    <m/>
    <n v="0"/>
    <n v="0"/>
    <n v="0"/>
    <n v="2011"/>
    <n v="1.0187280000000001"/>
    <n v="0"/>
    <n v="0"/>
    <m/>
    <m/>
    <m/>
    <s v="DEPOSITADO"/>
    <n v="-2"/>
    <n v="22513.73"/>
    <n v="4502.75"/>
    <n v="180.11"/>
    <n v="17830.87"/>
    <n v="0"/>
    <n v="10"/>
    <n v="2"/>
  </r>
  <r>
    <x v="25"/>
    <n v="22"/>
    <x v="10"/>
    <n v="41.468921000000002"/>
    <x v="593"/>
    <x v="154"/>
    <n v="788445.17"/>
    <n v="197111.29250000001"/>
    <n v="81739.929999999993"/>
    <n v="16347.99"/>
    <n v="653.91999999999996"/>
    <n v="64738.02"/>
    <n v="64738.02"/>
    <n v="81739.929999999993"/>
    <x v="0"/>
    <n v="12260.989499999998"/>
    <n v="4086.9964999999997"/>
    <n v="48390.034"/>
    <n v="12947.6"/>
    <n v="687.92"/>
    <m/>
    <m/>
    <m/>
    <n v="0"/>
    <s v="2 º DEC/FEV"/>
    <d v="2011-02-22T00:00:00"/>
    <s v="165/GABIN-2011"/>
    <n v="312722.23"/>
    <n v="3808647.92"/>
    <n v="0"/>
    <n v="41.468921000000002"/>
    <n v="1"/>
    <n v="64738.02"/>
    <n v="0"/>
    <m/>
    <m/>
    <m/>
    <n v="0"/>
    <n v="0"/>
    <n v="0"/>
    <n v="2011"/>
    <n v="1.0187280000000001"/>
    <n v="0"/>
    <n v="0"/>
    <m/>
    <m/>
    <m/>
    <s v="DEPOSITADO"/>
    <n v="-4"/>
    <n v="81739.929999999993"/>
    <n v="16347.99"/>
    <n v="653.91999999999996"/>
    <n v="64738.02"/>
    <n v="0"/>
    <n v="9"/>
    <n v="2"/>
  </r>
  <r>
    <x v="25"/>
    <n v="11"/>
    <x v="10"/>
    <n v="41.468921000000002"/>
    <x v="594"/>
    <x v="154"/>
    <n v="2803040.3499999996"/>
    <n v="700760.08749999991"/>
    <n v="290597.65000000002"/>
    <n v="58119.53"/>
    <n v="2324.7800000000002"/>
    <n v="230153.34000000003"/>
    <n v="230153.34"/>
    <n v="290597.65000000002"/>
    <x v="0"/>
    <n v="43589.647499999999"/>
    <n v="14529.882500000002"/>
    <n v="172033.81"/>
    <n v="46030.67"/>
    <n v="2445.67"/>
    <m/>
    <m/>
    <m/>
    <n v="0"/>
    <s v="1 º DEC/FEV"/>
    <d v="2011-02-11T00:00:00"/>
    <m/>
    <m/>
    <m/>
    <n v="-2.9103830456733704E-11"/>
    <n v="41.468921000000002"/>
    <n v="1"/>
    <n v="230153.34000000003"/>
    <n v="0"/>
    <m/>
    <m/>
    <m/>
    <n v="0"/>
    <n v="0"/>
    <n v="0"/>
    <n v="2011"/>
    <n v="1.0187280000000001"/>
    <n v="0"/>
    <n v="0"/>
    <m/>
    <m/>
    <m/>
    <s v="DEPOSITADO"/>
    <n v="-1"/>
    <n v="290597.65000000002"/>
    <n v="58119.53"/>
    <n v="2324.7800000000002"/>
    <n v="230153.34000000003"/>
    <n v="0"/>
    <n v="7"/>
    <n v="2"/>
  </r>
  <r>
    <x v="24"/>
    <n v="31"/>
    <x v="11"/>
    <n v="41.468921000000002"/>
    <x v="595"/>
    <x v="155"/>
    <n v="0"/>
    <n v="0"/>
    <n v="0"/>
    <n v="0"/>
    <n v="0"/>
    <n v="0"/>
    <n v="0.83"/>
    <n v="0.83"/>
    <x v="1"/>
    <n v="0"/>
    <n v="0"/>
    <n v="0"/>
    <n v="0.17"/>
    <n v="0"/>
    <m/>
    <m/>
    <m/>
    <n v="0.83"/>
    <n v="0"/>
    <s v=" * "/>
    <m/>
    <m/>
    <m/>
    <n v="0"/>
    <n v="41.468921000000002"/>
    <n v="0"/>
    <n v="0"/>
    <n v="0"/>
    <m/>
    <m/>
    <m/>
    <n v="0"/>
    <n v="0"/>
    <n v="0"/>
    <s v=""/>
    <n v="1.0187280000000001"/>
    <n v="0"/>
    <n v="0"/>
    <m/>
    <m/>
    <m/>
    <n v="0"/>
    <s v=""/>
    <n v="0"/>
    <n v="0"/>
    <n v="0"/>
    <n v="0"/>
    <n v="0.83"/>
    <s v=""/>
    <n v="1"/>
  </r>
  <r>
    <x v="25"/>
    <n v="31"/>
    <x v="11"/>
    <n v="41.468921000000002"/>
    <x v="596"/>
    <x v="155"/>
    <n v="402354.43"/>
    <n v="100588.6075"/>
    <n v="41713.01"/>
    <n v="8342.6"/>
    <n v="333.7"/>
    <n v="33036.710000000006"/>
    <n v="33036.71"/>
    <n v="41713.009999999995"/>
    <x v="0"/>
    <n v="6256.9514999999992"/>
    <n v="2085.6504999999997"/>
    <n v="24694.108"/>
    <n v="6607.34"/>
    <n v="351.06"/>
    <m/>
    <m/>
    <m/>
    <n v="0"/>
    <s v="3 º DEC/JAN"/>
    <d v="2011-01-31T00:00:00"/>
    <m/>
    <m/>
    <m/>
    <n v="-7.2759576141834259E-12"/>
    <n v="41.468921000000002"/>
    <n v="1"/>
    <n v="33036.710000000006"/>
    <n v="0"/>
    <m/>
    <m/>
    <m/>
    <n v="0"/>
    <n v="0"/>
    <n v="0"/>
    <n v="2011"/>
    <n v="1.0187280000000001"/>
    <n v="0"/>
    <n v="0"/>
    <m/>
    <m/>
    <m/>
    <s v="DEPOSITADO"/>
    <n v="-3"/>
    <n v="41713.01"/>
    <n v="8342.6"/>
    <n v="333.7"/>
    <n v="33036.710000000006"/>
    <n v="0"/>
    <n v="6"/>
    <n v="1"/>
  </r>
  <r>
    <x v="25"/>
    <n v="21"/>
    <x v="11"/>
    <n v="41.468921000000002"/>
    <x v="597"/>
    <x v="155"/>
    <n v="682822.03"/>
    <n v="170705.50750000001"/>
    <n v="70789.73"/>
    <n v="14157.95"/>
    <n v="566.32000000000005"/>
    <n v="56065.46"/>
    <n v="68587.28"/>
    <n v="83311.55"/>
    <x v="0"/>
    <n v="12496.7325"/>
    <n v="4165.5775000000003"/>
    <n v="51924.97"/>
    <n v="13717.46"/>
    <n v="570.72"/>
    <m/>
    <m/>
    <m/>
    <n v="0"/>
    <s v="2 º DEC/JAN"/>
    <d v="2011-01-21T00:00:00"/>
    <s v="080/GABIN-2011"/>
    <n v="332434.31"/>
    <n v="4048721.55"/>
    <n v="12521.82"/>
    <n v="41.468921000000002"/>
    <n v="1"/>
    <n v="56065.46"/>
    <n v="0"/>
    <m/>
    <m/>
    <m/>
    <n v="0"/>
    <n v="0"/>
    <n v="0"/>
    <n v="2011"/>
    <n v="1.0187280000000001"/>
    <n v="0"/>
    <n v="0"/>
    <m/>
    <m/>
    <m/>
    <s v="DEPOSITADO"/>
    <n v="-1"/>
    <n v="70789.73"/>
    <n v="14157.95"/>
    <n v="566.32000000000005"/>
    <n v="56065.46"/>
    <n v="12521.82"/>
    <n v="4"/>
    <n v="1"/>
  </r>
  <r>
    <x v="25"/>
    <n v="21"/>
    <x v="11"/>
    <n v="41.468921000000002"/>
    <x v="598"/>
    <x v="155"/>
    <n v="152503.21000000002"/>
    <n v="38125.802500000005"/>
    <n v="15810.36"/>
    <n v="3162.07"/>
    <n v="126.48"/>
    <n v="12521.810000000001"/>
    <m/>
    <n v="0"/>
    <x v="4"/>
    <n v="0"/>
    <n v="0"/>
    <n v="0"/>
    <n v="0"/>
    <n v="0"/>
    <m/>
    <m/>
    <m/>
    <n v="0"/>
    <s v="1  º EXT/JAN"/>
    <d v="2011-01-21T00:00:00"/>
    <m/>
    <m/>
    <m/>
    <n v="-12521.810000000001"/>
    <n v="41.468921000000002"/>
    <n v="0"/>
    <n v="0"/>
    <n v="0"/>
    <m/>
    <m/>
    <m/>
    <n v="0"/>
    <n v="0"/>
    <n v="0"/>
    <n v="2010"/>
    <n v="1.0187280000000001"/>
    <n v="0"/>
    <n v="0"/>
    <m/>
    <m/>
    <m/>
    <n v="0"/>
    <n v="-2"/>
    <n v="15810.36"/>
    <n v="3162.07"/>
    <n v="126.48"/>
    <n v="12521.810000000001"/>
    <n v="-12521.810000000001"/>
    <n v="4"/>
    <n v="1"/>
  </r>
  <r>
    <x v="25"/>
    <n v="13"/>
    <x v="11"/>
    <n v="40.418357999999998"/>
    <x v="599"/>
    <x v="155"/>
    <n v="2811041.88"/>
    <n v="702760.47"/>
    <n v="284044.24"/>
    <n v="56808.85"/>
    <n v="2272.35"/>
    <n v="224963.03999999998"/>
    <n v="230810.33"/>
    <n v="289891.52999999997"/>
    <x v="0"/>
    <n v="43483.729499999994"/>
    <n v="14494.576499999999"/>
    <n v="172832.024"/>
    <n v="46162.07"/>
    <n v="2378.8200000000002"/>
    <m/>
    <m/>
    <m/>
    <n v="0"/>
    <s v="1 º DEC/JAN"/>
    <d v="2011-01-13T00:00:00"/>
    <m/>
    <m/>
    <m/>
    <n v="5847.2900000000081"/>
    <n v="40.418357999999998"/>
    <n v="1"/>
    <n v="224963.03999999998"/>
    <n v="0"/>
    <m/>
    <m/>
    <m/>
    <n v="0"/>
    <n v="0"/>
    <n v="0"/>
    <n v="2010"/>
    <n v="1.0187280000000001"/>
    <n v="0"/>
    <n v="0"/>
    <m/>
    <m/>
    <m/>
    <s v="DEPOSITADO"/>
    <n v="-3"/>
    <n v="284044.24"/>
    <n v="56808.85"/>
    <n v="2272.35"/>
    <n v="224963.03999999998"/>
    <n v="5847.2900000000081"/>
    <n v="3"/>
    <n v="1"/>
  </r>
  <r>
    <x v="26"/>
    <n v="31"/>
    <x v="0"/>
    <n v="40.418357999999998"/>
    <x v="600"/>
    <x v="156"/>
    <n v="0"/>
    <n v="0"/>
    <n v="0"/>
    <n v="0"/>
    <n v="0"/>
    <n v="0"/>
    <n v="5.9090683472662331"/>
    <n v="5.9090683472662331"/>
    <x v="1"/>
    <n v="0"/>
    <n v="0"/>
    <n v="0"/>
    <n v="1.18"/>
    <n v="-0.01"/>
    <m/>
    <m/>
    <m/>
    <n v="5.9090683472662331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5.9090683472662331"/>
    <s v=""/>
    <n v="12"/>
  </r>
  <r>
    <x v="25"/>
    <n v="3"/>
    <x v="11"/>
    <n v="40.418357999999998"/>
    <x v="601"/>
    <x v="156"/>
    <n v="489180.68"/>
    <n v="122295.17"/>
    <n v="49429.7"/>
    <n v="9885.94"/>
    <n v="395.44"/>
    <n v="39148.319999999992"/>
    <n v="39148.33"/>
    <n v="49429.710000000006"/>
    <x v="0"/>
    <n v="7414.4565000000002"/>
    <n v="2471.4855000000007"/>
    <n v="29262.387999999999"/>
    <n v="7829.67"/>
    <n v="416"/>
    <m/>
    <m/>
    <m/>
    <n v="0"/>
    <s v="3 º DEC/DEZ"/>
    <d v="2011-01-03T00:00:00"/>
    <m/>
    <m/>
    <m/>
    <n v="1.0000000009313226E-2"/>
    <n v="40.418357999999998"/>
    <n v="1"/>
    <n v="39148.319999999992"/>
    <n v="0"/>
    <m/>
    <m/>
    <m/>
    <n v="0"/>
    <n v="0"/>
    <n v="0"/>
    <n v="2010"/>
    <n v="1.035263"/>
    <n v="0"/>
    <n v="0"/>
    <m/>
    <m/>
    <m/>
    <s v="DEPOSITADO"/>
    <n v="-4"/>
    <n v="49429.7"/>
    <n v="9885.94"/>
    <n v="395.44"/>
    <n v="39148.319999999992"/>
    <n v="1.0000000009313226E-2"/>
    <n v="2"/>
    <n v="12"/>
  </r>
  <r>
    <x v="27"/>
    <n v="21"/>
    <x v="0"/>
    <n v="40.418357999999998"/>
    <x v="602"/>
    <x v="156"/>
    <n v="909172.68"/>
    <n v="227293.17"/>
    <n v="91868.17"/>
    <n v="18373.63"/>
    <n v="734.95"/>
    <n v="72759.59"/>
    <n v="72759.600000000006"/>
    <n v="91868.180000000008"/>
    <x v="0"/>
    <n v="13780.227000000001"/>
    <n v="4593.4090000000006"/>
    <n v="54385.964000000007"/>
    <n v="14551.92"/>
    <n v="773.16"/>
    <m/>
    <m/>
    <m/>
    <n v="0"/>
    <s v="2 º DEC/DEZ"/>
    <d v="2010-12-21T00:00:00"/>
    <s v="28/11 GABIN"/>
    <n v="339497.32"/>
    <n v="4242213.21"/>
    <n v="1.0000000009313226E-2"/>
    <n v="40.418357999999998"/>
    <n v="1"/>
    <n v="72759.59"/>
    <n v="0"/>
    <m/>
    <m/>
    <m/>
    <n v="0"/>
    <n v="0"/>
    <n v="0"/>
    <n v="2010"/>
    <n v="1.035263"/>
    <n v="0"/>
    <n v="0"/>
    <m/>
    <m/>
    <m/>
    <s v="DEPOSITADO"/>
    <n v="-1"/>
    <n v="91868.17"/>
    <n v="18373.63"/>
    <n v="734.95"/>
    <n v="72759.59"/>
    <n v="1.0000000009313226E-2"/>
    <n v="52"/>
    <n v="12"/>
  </r>
  <r>
    <x v="27"/>
    <n v="17"/>
    <x v="0"/>
    <n v="40.418357999999998"/>
    <x v="603"/>
    <x v="156"/>
    <n v="2843859.85"/>
    <n v="710964.96250000002"/>
    <n v="287360.36"/>
    <n v="57472.07"/>
    <n v="2298.88"/>
    <n v="227589.40999999997"/>
    <n v="227589.44"/>
    <n v="287360.39"/>
    <x v="0"/>
    <n v="43104.058499999999"/>
    <n v="14368.019500000002"/>
    <n v="170117.36200000002"/>
    <n v="45517.89"/>
    <n v="2418.42"/>
    <m/>
    <m/>
    <m/>
    <n v="0"/>
    <s v="1 º DEC/DEZ"/>
    <d v="2010-12-17T00:00:00"/>
    <m/>
    <m/>
    <m/>
    <n v="3.0000000027939677E-2"/>
    <n v="40.418357999999998"/>
    <n v="1"/>
    <n v="227589.40999999997"/>
    <n v="0"/>
    <m/>
    <m/>
    <m/>
    <n v="0"/>
    <n v="0"/>
    <n v="0"/>
    <n v="2010"/>
    <n v="1.035263"/>
    <n v="0"/>
    <n v="0"/>
    <m/>
    <m/>
    <m/>
    <s v="DEPOSITADO"/>
    <n v="-7"/>
    <n v="287360.36"/>
    <n v="57472.07"/>
    <n v="2298.88"/>
    <n v="227589.40999999997"/>
    <n v="3.0000000027939677E-2"/>
    <n v="51"/>
    <n v="12"/>
  </r>
  <r>
    <x v="26"/>
    <n v="30"/>
    <x v="1"/>
    <n v="40.418357999999998"/>
    <x v="604"/>
    <x v="157"/>
    <n v="0"/>
    <n v="0"/>
    <n v="0"/>
    <n v="0"/>
    <n v="0"/>
    <n v="0"/>
    <n v="5.2460184311500013"/>
    <n v="5.2460184311500013"/>
    <x v="1"/>
    <n v="0"/>
    <n v="0"/>
    <n v="0"/>
    <n v="1.05"/>
    <n v="-0.01"/>
    <m/>
    <m/>
    <m/>
    <n v="5.2460184311500013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5.2460184311500013"/>
    <s v=""/>
    <n v="11"/>
  </r>
  <r>
    <x v="27"/>
    <n v="1"/>
    <x v="0"/>
    <n v="40.418357999999998"/>
    <x v="604"/>
    <x v="157"/>
    <n v="344578.93"/>
    <n v="86144.732499999998"/>
    <n v="34818.29"/>
    <n v="6963.66"/>
    <n v="278.55"/>
    <n v="27576.080000000002"/>
    <n v="27576.09"/>
    <n v="34818.300000000003"/>
    <x v="0"/>
    <n v="5222.7449999999999"/>
    <n v="1740.9150000000002"/>
    <n v="20612.43"/>
    <n v="5515.22"/>
    <n v="293.02999999999997"/>
    <m/>
    <m/>
    <m/>
    <n v="0"/>
    <s v="3 º DEC/NOV"/>
    <d v="2010-12-01T00:00:00"/>
    <m/>
    <m/>
    <m/>
    <n v="9.9999999983992893E-3"/>
    <n v="40.418357999999998"/>
    <n v="1"/>
    <n v="27576.080000000002"/>
    <n v="0"/>
    <m/>
    <m/>
    <m/>
    <n v="0"/>
    <n v="0"/>
    <n v="0"/>
    <n v="2010"/>
    <n v="1.035263"/>
    <n v="0"/>
    <n v="0"/>
    <m/>
    <m/>
    <m/>
    <s v="DEPOSITADO"/>
    <n v="-1"/>
    <n v="34818.29"/>
    <n v="6963.66"/>
    <n v="278.55"/>
    <n v="27576.080000000002"/>
    <n v="9.9999999983992893E-3"/>
    <n v="49"/>
    <n v="11"/>
  </r>
  <r>
    <x v="27"/>
    <n v="24"/>
    <x v="1"/>
    <n v="40.418357999999998"/>
    <x v="605"/>
    <x v="157"/>
    <n v="690798.84"/>
    <n v="172699.71"/>
    <n v="69802.39"/>
    <n v="13960.48"/>
    <n v="558.41999999999996"/>
    <n v="55283.490000000005"/>
    <n v="55283.5"/>
    <n v="69802.399999999994"/>
    <x v="0"/>
    <n v="10470.359999999999"/>
    <n v="3490.12"/>
    <n v="41323.019999999997"/>
    <n v="11056.7"/>
    <n v="587.46"/>
    <m/>
    <m/>
    <m/>
    <n v="0"/>
    <s v="2 º DEC/NOV"/>
    <d v="2010-11-24T00:00:00"/>
    <m/>
    <m/>
    <m/>
    <n v="9.9999999947613105E-3"/>
    <n v="40.418357999999998"/>
    <n v="1"/>
    <n v="55283.490000000005"/>
    <n v="0"/>
    <m/>
    <m/>
    <m/>
    <n v="0"/>
    <n v="0"/>
    <n v="0"/>
    <n v="2010"/>
    <n v="1.035263"/>
    <n v="0"/>
    <n v="0"/>
    <m/>
    <m/>
    <m/>
    <s v="DEPOSITADO"/>
    <n v="-5"/>
    <n v="69802.39"/>
    <n v="13960.48"/>
    <n v="558.41999999999996"/>
    <n v="55283.490000000005"/>
    <n v="9.9999999947613105E-3"/>
    <n v="48"/>
    <n v="11"/>
  </r>
  <r>
    <x v="27"/>
    <n v="11"/>
    <x v="1"/>
    <n v="40.418357999999998"/>
    <x v="606"/>
    <x v="157"/>
    <n v="2573055.59"/>
    <n v="643263.89749999996"/>
    <n v="259996.7"/>
    <n v="51999.34"/>
    <n v="2079.9699999999998"/>
    <n v="205917.39"/>
    <n v="205917.42"/>
    <n v="259996.73"/>
    <x v="0"/>
    <n v="38999.5095"/>
    <n v="12999.836500000001"/>
    <n v="153918.07399999999"/>
    <n v="41183.480000000003"/>
    <n v="2188.13"/>
    <m/>
    <m/>
    <m/>
    <n v="0"/>
    <s v="1 º DEC/NOV"/>
    <d v="2010-11-11T00:00:00"/>
    <s v="002/11 GABIN"/>
    <n v="288776.96000000002"/>
    <n v="3608433.36"/>
    <n v="2.9999999998835847E-2"/>
    <n v="40.418357999999998"/>
    <n v="1"/>
    <n v="205917.39"/>
    <n v="0"/>
    <m/>
    <m/>
    <m/>
    <n v="0"/>
    <n v="0"/>
    <n v="0"/>
    <n v="2010"/>
    <n v="1.035263"/>
    <n v="0"/>
    <n v="0"/>
    <m/>
    <m/>
    <m/>
    <s v="DEPOSITADO"/>
    <n v="-1"/>
    <n v="259996.7"/>
    <n v="51999.34"/>
    <n v="2079.9699999999998"/>
    <n v="205917.39"/>
    <n v="2.9999999998835847E-2"/>
    <n v="46"/>
    <n v="11"/>
  </r>
  <r>
    <x v="26"/>
    <n v="31"/>
    <x v="2"/>
    <n v="40.418357999999998"/>
    <x v="607"/>
    <x v="158"/>
    <n v="0"/>
    <n v="0"/>
    <n v="0"/>
    <n v="0"/>
    <n v="0"/>
    <n v="0"/>
    <n v="4.3796671934444031"/>
    <n v="4.3796671934444031"/>
    <x v="1"/>
    <n v="0"/>
    <n v="0"/>
    <n v="0"/>
    <n v="0.88"/>
    <n v="-0.01"/>
    <m/>
    <m/>
    <m/>
    <n v="4.3796671934444031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4.3796671934444031"/>
    <s v=""/>
    <n v="10"/>
  </r>
  <r>
    <x v="27"/>
    <n v="1"/>
    <x v="1"/>
    <n v="40.418357999999998"/>
    <x v="608"/>
    <x v="158"/>
    <n v="414962.01"/>
    <n v="103740.5025"/>
    <n v="41930.21"/>
    <n v="8386.0400000000009"/>
    <n v="335.44"/>
    <n v="33208.729999999996"/>
    <n v="33208.730000000003"/>
    <n v="41930.210000000006"/>
    <x v="0"/>
    <n v="6289.531500000001"/>
    <n v="2096.5105000000003"/>
    <n v="24822.688000000002"/>
    <n v="6641.75"/>
    <n v="352.88"/>
    <m/>
    <m/>
    <m/>
    <n v="0"/>
    <s v="3 º DEC/OUT"/>
    <d v="2010-11-01T00:00:00"/>
    <m/>
    <m/>
    <m/>
    <n v="7.2759576141834259E-12"/>
    <n v="40.418357999999998"/>
    <n v="1"/>
    <n v="33208.729999999996"/>
    <n v="0"/>
    <m/>
    <m/>
    <m/>
    <n v="0"/>
    <n v="0"/>
    <n v="0"/>
    <n v="2010"/>
    <n v="1.035263"/>
    <n v="0"/>
    <n v="0"/>
    <m/>
    <m/>
    <m/>
    <s v="DEPOSITADO"/>
    <n v="-3"/>
    <n v="41930.21"/>
    <n v="8386.0400000000009"/>
    <n v="335.44"/>
    <n v="33208.729999999996"/>
    <n v="0"/>
    <n v="45"/>
    <n v="10"/>
  </r>
  <r>
    <x v="27"/>
    <n v="21"/>
    <x v="2"/>
    <n v="40.418357999999998"/>
    <x v="609"/>
    <x v="158"/>
    <n v="628504.97"/>
    <n v="157126.24249999999"/>
    <n v="63507.85"/>
    <n v="12701.57"/>
    <n v="508.06"/>
    <n v="50298.22"/>
    <n v="50298.23"/>
    <n v="63507.86"/>
    <x v="0"/>
    <n v="9526.1790000000001"/>
    <n v="3175.393"/>
    <n v="37596.65800000001"/>
    <n v="10059.65"/>
    <n v="534.48"/>
    <m/>
    <m/>
    <m/>
    <n v="0"/>
    <s v="2 º DEC/OUT"/>
    <d v="2010-10-21T00:00:00"/>
    <m/>
    <m/>
    <m/>
    <n v="1.0000000002037268E-2"/>
    <n v="40.418357999999998"/>
    <n v="1"/>
    <n v="50298.22"/>
    <n v="0"/>
    <m/>
    <m/>
    <m/>
    <n v="0"/>
    <n v="0"/>
    <n v="0"/>
    <n v="2010"/>
    <n v="1.035263"/>
    <n v="0"/>
    <n v="0"/>
    <m/>
    <m/>
    <m/>
    <s v="DEPOSITADO"/>
    <n v="-1"/>
    <n v="63507.85"/>
    <n v="12701.57"/>
    <n v="508.06"/>
    <n v="50298.22"/>
    <n v="1.0000000002037268E-2"/>
    <n v="43"/>
    <n v="10"/>
  </r>
  <r>
    <x v="27"/>
    <n v="14"/>
    <x v="2"/>
    <n v="40.418357999999998"/>
    <x v="610"/>
    <x v="158"/>
    <n v="2343850.19"/>
    <n v="585962.54749999999"/>
    <n v="236836.44"/>
    <n v="47367.29"/>
    <n v="1894.69"/>
    <n v="187574.46"/>
    <n v="187574.48"/>
    <n v="236836.46000000002"/>
    <x v="0"/>
    <n v="35525.469000000005"/>
    <n v="11841.823000000002"/>
    <n v="140207.18799999999"/>
    <n v="37514.9"/>
    <n v="1993.22"/>
    <m/>
    <m/>
    <m/>
    <n v="0"/>
    <s v="1 º DEC/OUT"/>
    <d v="2010-10-14T00:00:00"/>
    <s v="316/10 GABIN"/>
    <n v="271081.40000000002"/>
    <n v="3387317.17"/>
    <n v="2.0000000018626451E-2"/>
    <n v="40.418357999999998"/>
    <n v="1"/>
    <n v="187574.46"/>
    <n v="0"/>
    <m/>
    <m/>
    <m/>
    <n v="0"/>
    <n v="0"/>
    <n v="0"/>
    <n v="2010"/>
    <n v="1.035263"/>
    <n v="0"/>
    <n v="0"/>
    <m/>
    <m/>
    <m/>
    <s v="DEPOSITADO"/>
    <n v="-6"/>
    <n v="236836.44"/>
    <n v="47367.29"/>
    <n v="1894.69"/>
    <n v="187574.46"/>
    <n v="2.0000000018626451E-2"/>
    <n v="42"/>
    <n v="10"/>
  </r>
  <r>
    <x v="26"/>
    <n v="30"/>
    <x v="3"/>
    <n v="40.418357999999998"/>
    <x v="611"/>
    <x v="159"/>
    <n v="0"/>
    <n v="0"/>
    <n v="0"/>
    <n v="0"/>
    <n v="0"/>
    <n v="0"/>
    <n v="3.6026473384063618"/>
    <n v="3.6026473384063618"/>
    <x v="1"/>
    <n v="0"/>
    <n v="0"/>
    <n v="0"/>
    <n v="0.72"/>
    <n v="-0.01"/>
    <m/>
    <m/>
    <m/>
    <n v="3.6026473384063618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3.6026473384063618"/>
    <s v=""/>
    <n v="9"/>
  </r>
  <r>
    <x v="27"/>
    <n v="4"/>
    <x v="2"/>
    <n v="40.418357999999998"/>
    <x v="611"/>
    <x v="159"/>
    <n v="331108.87"/>
    <n v="82777.217499999999"/>
    <n v="33457.19"/>
    <n v="6691.44"/>
    <n v="267.66000000000003"/>
    <n v="26498.090000000004"/>
    <n v="26498.1"/>
    <n v="33457.199999999997"/>
    <x v="0"/>
    <n v="5018.579999999999"/>
    <n v="1672.86"/>
    <n v="19806.66"/>
    <n v="5299.62"/>
    <n v="281.58"/>
    <m/>
    <m/>
    <m/>
    <n v="0"/>
    <s v="3 º DEC/SET"/>
    <d v="2010-10-04T00:00:00"/>
    <m/>
    <m/>
    <m/>
    <n v="9.9999999947613105E-3"/>
    <n v="40.418357999999998"/>
    <n v="1"/>
    <n v="26498.090000000004"/>
    <n v="0"/>
    <m/>
    <m/>
    <m/>
    <n v="0"/>
    <n v="0"/>
    <n v="0"/>
    <n v="2010"/>
    <n v="1.035263"/>
    <n v="0"/>
    <n v="0"/>
    <m/>
    <m/>
    <m/>
    <s v="DEPOSITADO"/>
    <n v="-4"/>
    <n v="33457.19"/>
    <n v="6691.44"/>
    <n v="267.66000000000003"/>
    <n v="26498.090000000004"/>
    <n v="9.9999999947613105E-3"/>
    <n v="41"/>
    <n v="9"/>
  </r>
  <r>
    <x v="27"/>
    <n v="21"/>
    <x v="3"/>
    <n v="40.418357999999998"/>
    <x v="612"/>
    <x v="159"/>
    <n v="577784.84"/>
    <n v="144446.21"/>
    <n v="58382.79"/>
    <n v="11676.56"/>
    <n v="467.06"/>
    <n v="46239.170000000006"/>
    <n v="46239.17"/>
    <n v="58382.789999999994"/>
    <x v="0"/>
    <n v="8757.4184999999979"/>
    <n v="2919.1394999999998"/>
    <n v="34562.612000000001"/>
    <n v="9247.83"/>
    <n v="491.35"/>
    <m/>
    <m/>
    <m/>
    <n v="0"/>
    <s v="2 º DEC/SET"/>
    <d v="2010-09-21T00:00:00"/>
    <s v="302/10 GABIN"/>
    <n v="260475.33"/>
    <n v="3254788.23"/>
    <n v="-7.2759576141834259E-12"/>
    <n v="40.418357999999998"/>
    <n v="1"/>
    <n v="46239.170000000006"/>
    <n v="0"/>
    <m/>
    <m/>
    <m/>
    <n v="0"/>
    <n v="0"/>
    <n v="0"/>
    <n v="2010"/>
    <n v="1.035263"/>
    <n v="0"/>
    <n v="0"/>
    <m/>
    <m/>
    <m/>
    <s v="DEPOSITADO"/>
    <n v="-1"/>
    <n v="58382.79"/>
    <n v="11676.56"/>
    <n v="467.06"/>
    <n v="46239.170000000006"/>
    <n v="0"/>
    <n v="39"/>
    <n v="9"/>
  </r>
  <r>
    <x v="27"/>
    <n v="14"/>
    <x v="3"/>
    <n v="40.418357999999998"/>
    <x v="613"/>
    <x v="159"/>
    <n v="2345894.52"/>
    <n v="586473.63"/>
    <n v="237043.01"/>
    <n v="47408.6"/>
    <n v="1896.34"/>
    <n v="187738.07"/>
    <n v="187738.09"/>
    <n v="237043.03"/>
    <x v="0"/>
    <n v="35556.4545"/>
    <n v="11852.1515"/>
    <n v="140329.484"/>
    <n v="37547.620000000003"/>
    <n v="1994.95"/>
    <m/>
    <m/>
    <m/>
    <n v="0"/>
    <s v="1 º DEC/SET"/>
    <d v="2010-09-14T00:00:00"/>
    <m/>
    <m/>
    <m/>
    <n v="1.9999999989522621E-2"/>
    <n v="40.418357999999998"/>
    <n v="1"/>
    <n v="187738.07"/>
    <n v="0"/>
    <m/>
    <m/>
    <m/>
    <n v="0"/>
    <n v="0"/>
    <n v="0"/>
    <n v="2010"/>
    <n v="1.035263"/>
    <n v="0"/>
    <n v="0"/>
    <m/>
    <m/>
    <m/>
    <s v="DEPOSITADO"/>
    <n v="-4"/>
    <n v="237043.01"/>
    <n v="47408.6"/>
    <n v="1896.34"/>
    <n v="187738.07"/>
    <n v="1.9999999989522621E-2"/>
    <n v="38"/>
    <n v="9"/>
  </r>
  <r>
    <x v="26"/>
    <n v="31"/>
    <x v="4"/>
    <n v="40.418357999999998"/>
    <x v="614"/>
    <x v="160"/>
    <n v="0"/>
    <n v="0"/>
    <n v="0"/>
    <n v="0"/>
    <n v="0"/>
    <n v="0"/>
    <n v="3.1385239804941456"/>
    <n v="3.1385239804941456"/>
    <x v="1"/>
    <n v="0"/>
    <n v="0"/>
    <n v="0"/>
    <n v="0.63"/>
    <n v="-0.01"/>
    <m/>
    <m/>
    <m/>
    <n v="3.1385239804941456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3.1385239804941456"/>
    <s v=""/>
    <n v="8"/>
  </r>
  <r>
    <x v="27"/>
    <n v="31"/>
    <x v="4"/>
    <n v="40.418357999999998"/>
    <x v="615"/>
    <x v="160"/>
    <n v="389521.88"/>
    <n v="97380.47"/>
    <n v="39359.589999999997"/>
    <n v="7871.92"/>
    <n v="314.88"/>
    <n v="31172.789999999997"/>
    <n v="31172.799999999999"/>
    <n v="39359.599999999999"/>
    <x v="0"/>
    <n v="5903.94"/>
    <n v="1967.98"/>
    <n v="23300.880000000001"/>
    <n v="6234.56"/>
    <n v="331.25"/>
    <m/>
    <m/>
    <m/>
    <n v="0"/>
    <s v="3 º DEC/AGO"/>
    <d v="2010-08-31T00:00:00"/>
    <m/>
    <m/>
    <m/>
    <n v="1.0000000002037268E-2"/>
    <n v="40.418357999999998"/>
    <n v="1"/>
    <n v="31172.789999999997"/>
    <n v="0"/>
    <m/>
    <m/>
    <m/>
    <n v="0"/>
    <n v="0"/>
    <n v="0"/>
    <n v="2010"/>
    <n v="1.035263"/>
    <n v="0"/>
    <n v="0"/>
    <m/>
    <m/>
    <m/>
    <s v="DEPOSITADO"/>
    <n v="-1"/>
    <n v="39359.589999999997"/>
    <n v="7871.92"/>
    <n v="314.88"/>
    <n v="31172.789999999997"/>
    <n v="1.0000000002037268E-2"/>
    <n v="36"/>
    <n v="8"/>
  </r>
  <r>
    <x v="27"/>
    <n v="25"/>
    <x v="4"/>
    <n v="40.418357999999998"/>
    <x v="616"/>
    <x v="160"/>
    <n v="598227.91"/>
    <n v="149556.97750000001"/>
    <n v="60448.47"/>
    <n v="12089.69"/>
    <n v="483.59"/>
    <n v="47875.19"/>
    <n v="57485.93"/>
    <n v="70059.209999999992"/>
    <x v="0"/>
    <n v="10508.881499999998"/>
    <n v="3502.9604999999997"/>
    <n v="43474.088000000003"/>
    <n v="11497.19"/>
    <n v="489.51"/>
    <m/>
    <m/>
    <m/>
    <n v="0"/>
    <s v="2 º DEC/AGO"/>
    <d v="2010-08-25T00:00:00"/>
    <m/>
    <m/>
    <m/>
    <n v="9610.739999999998"/>
    <n v="40.418357999999998"/>
    <n v="1"/>
    <n v="47875.19"/>
    <n v="0"/>
    <m/>
    <m/>
    <m/>
    <n v="0"/>
    <n v="0"/>
    <n v="0"/>
    <n v="2010"/>
    <n v="1.035263"/>
    <n v="0"/>
    <n v="0"/>
    <m/>
    <m/>
    <m/>
    <s v="DEPOSITADO"/>
    <n v="-5"/>
    <n v="60448.47"/>
    <n v="12089.69"/>
    <n v="483.59"/>
    <n v="47875.19"/>
    <n v="9610.739999999998"/>
    <n v="35"/>
    <n v="8"/>
  </r>
  <r>
    <x v="27"/>
    <n v="25"/>
    <x v="4"/>
    <n v="40.418357999999998"/>
    <x v="617"/>
    <x v="160"/>
    <n v="120091.45999999999"/>
    <n v="30022.864999999998"/>
    <n v="12134.75"/>
    <n v="2426.9499999999998"/>
    <n v="97.08"/>
    <n v="9610.7199999999993"/>
    <m/>
    <n v="0"/>
    <x v="4"/>
    <n v="0"/>
    <n v="0"/>
    <n v="0"/>
    <n v="0"/>
    <n v="0"/>
    <m/>
    <m/>
    <m/>
    <n v="0"/>
    <s v="1  º EXT/AGO"/>
    <d v="2010-08-25T00:00:00"/>
    <m/>
    <m/>
    <m/>
    <n v="-9610.7199999999993"/>
    <n v="40.418357999999998"/>
    <n v="0"/>
    <n v="0"/>
    <n v="0"/>
    <m/>
    <m/>
    <m/>
    <n v="0"/>
    <n v="0"/>
    <n v="0"/>
    <n v="2010"/>
    <n v="1.035263"/>
    <n v="0"/>
    <n v="0"/>
    <m/>
    <m/>
    <m/>
    <n v="0"/>
    <n v="-6"/>
    <n v="12134.75"/>
    <n v="2426.9499999999998"/>
    <n v="97.08"/>
    <n v="9610.7199999999993"/>
    <n v="-9610.7199999999993"/>
    <n v="35"/>
    <n v="8"/>
  </r>
  <r>
    <x v="27"/>
    <n v="12"/>
    <x v="4"/>
    <n v="40.418357999999998"/>
    <x v="618"/>
    <x v="160"/>
    <n v="2154793.9900000002"/>
    <n v="538698.49750000006"/>
    <n v="217733.09"/>
    <n v="43546.62"/>
    <n v="1741.86"/>
    <n v="172444.61000000002"/>
    <n v="172444.63"/>
    <n v="217733.11"/>
    <x v="0"/>
    <n v="32659.966499999995"/>
    <n v="10886.655500000001"/>
    <n v="128898.00800000003"/>
    <n v="34488.93"/>
    <n v="1832.44"/>
    <m/>
    <m/>
    <m/>
    <n v="0"/>
    <s v="1 º DEC/AGO"/>
    <d v="2010-08-12T00:00:00"/>
    <s v="287/10 GABIN"/>
    <n v="261103.31"/>
    <n v="3262635.24"/>
    <n v="1.9999999989522621E-2"/>
    <n v="40.418357999999998"/>
    <n v="1"/>
    <n v="172444.61000000002"/>
    <n v="0"/>
    <m/>
    <m/>
    <m/>
    <n v="0"/>
    <n v="0"/>
    <n v="0"/>
    <n v="2010"/>
    <n v="1.035263"/>
    <n v="0"/>
    <n v="0"/>
    <m/>
    <m/>
    <m/>
    <s v="DEPOSITADO"/>
    <n v="-2"/>
    <n v="217733.09"/>
    <n v="43546.62"/>
    <n v="1741.86"/>
    <n v="172444.61000000002"/>
    <n v="1.9999999989522621E-2"/>
    <n v="33"/>
    <n v="8"/>
  </r>
  <r>
    <x v="26"/>
    <n v="31"/>
    <x v="5"/>
    <n v="40.418357999999998"/>
    <x v="619"/>
    <x v="161"/>
    <n v="0"/>
    <n v="0"/>
    <n v="0"/>
    <n v="0"/>
    <n v="0"/>
    <n v="0"/>
    <n v="3.0972850664675589"/>
    <n v="3.0972850664675589"/>
    <x v="1"/>
    <n v="0"/>
    <n v="0"/>
    <n v="0"/>
    <n v="0.62"/>
    <n v="-0.01"/>
    <m/>
    <m/>
    <m/>
    <n v="3.0972850664675589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3.0972850664675589"/>
    <s v=""/>
    <n v="7"/>
  </r>
  <r>
    <x v="27"/>
    <n v="3"/>
    <x v="4"/>
    <n v="40.418357999999998"/>
    <x v="620"/>
    <x v="161"/>
    <n v="383517.08"/>
    <n v="95879.27"/>
    <n v="38752.83"/>
    <n v="7750.57"/>
    <n v="310.02"/>
    <n v="30692.240000000002"/>
    <n v="30692.25"/>
    <n v="38752.839999999997"/>
    <x v="0"/>
    <n v="5812.9259999999995"/>
    <n v="1937.6419999999998"/>
    <n v="22941.682000000001"/>
    <n v="6138.45"/>
    <n v="326.14"/>
    <m/>
    <m/>
    <m/>
    <n v="0"/>
    <s v="3 º DEC/JUL"/>
    <d v="2010-08-03T00:00:00"/>
    <m/>
    <m/>
    <m/>
    <n v="9.9999999983992893E-3"/>
    <n v="40.418357999999998"/>
    <n v="1"/>
    <n v="30692.240000000002"/>
    <n v="0"/>
    <m/>
    <m/>
    <m/>
    <n v="0"/>
    <n v="0"/>
    <n v="0"/>
    <n v="2010"/>
    <n v="1.035263"/>
    <n v="0"/>
    <n v="0"/>
    <m/>
    <m/>
    <m/>
    <s v="DEPOSITADO"/>
    <n v="-4"/>
    <n v="38752.83"/>
    <n v="7750.57"/>
    <n v="310.02"/>
    <n v="30692.240000000002"/>
    <n v="9.9999999983992893E-3"/>
    <n v="32"/>
    <n v="7"/>
  </r>
  <r>
    <x v="27"/>
    <n v="21"/>
    <x v="5"/>
    <n v="40.418357999999998"/>
    <x v="621"/>
    <x v="161"/>
    <n v="585971.73"/>
    <n v="146492.9325"/>
    <n v="59210.04"/>
    <n v="11842.01"/>
    <n v="473.68"/>
    <n v="46894.35"/>
    <n v="46894.36"/>
    <n v="59210.05"/>
    <x v="0"/>
    <n v="8881.5074999999997"/>
    <n v="2960.5025000000005"/>
    <n v="35052.35"/>
    <n v="9378.8700000000008"/>
    <n v="498.31"/>
    <m/>
    <m/>
    <m/>
    <n v="0"/>
    <s v="2 º DEC/JUL"/>
    <d v="2010-07-21T00:00:00"/>
    <m/>
    <m/>
    <m/>
    <n v="1.0000000002037268E-2"/>
    <n v="40.418357999999998"/>
    <n v="1"/>
    <n v="46894.35"/>
    <n v="0"/>
    <m/>
    <m/>
    <m/>
    <n v="0"/>
    <n v="0"/>
    <n v="0"/>
    <n v="2010"/>
    <n v="1.035263"/>
    <n v="0"/>
    <n v="0"/>
    <m/>
    <m/>
    <m/>
    <s v="DEPOSITADO"/>
    <n v="-1"/>
    <n v="59210.04"/>
    <n v="11842.01"/>
    <n v="473.68"/>
    <n v="46894.35"/>
    <n v="1.0000000002037268E-2"/>
    <n v="30"/>
    <n v="7"/>
  </r>
  <r>
    <x v="27"/>
    <n v="13"/>
    <x v="5"/>
    <n v="40.418357999999998"/>
    <x v="622"/>
    <x v="161"/>
    <n v="2402343.73"/>
    <n v="600585.9325"/>
    <n v="242746.97"/>
    <n v="48549.39"/>
    <n v="1941.98"/>
    <n v="192255.6"/>
    <n v="192255.63"/>
    <n v="242747"/>
    <x v="0"/>
    <n v="36412.049999999996"/>
    <n v="12137.35"/>
    <n v="143706.23000000001"/>
    <n v="38451.129999999997"/>
    <n v="2042.96"/>
    <m/>
    <m/>
    <m/>
    <n v="0"/>
    <s v="1 º DEC/JUL"/>
    <d v="2010-07-13T00:00:00"/>
    <s v="272/10 GABIN"/>
    <n v="269842.19"/>
    <n v="3371832.54"/>
    <n v="2.9999999998835847E-2"/>
    <n v="40.418357999999998"/>
    <n v="1"/>
    <n v="192255.6"/>
    <n v="0"/>
    <m/>
    <m/>
    <m/>
    <n v="0"/>
    <n v="0"/>
    <n v="0"/>
    <n v="2010"/>
    <n v="1.035263"/>
    <n v="0"/>
    <n v="0"/>
    <m/>
    <m/>
    <m/>
    <s v="DEPOSITADO"/>
    <n v="-4"/>
    <n v="242746.97"/>
    <n v="48549.39"/>
    <n v="1941.98"/>
    <n v="192255.6"/>
    <n v="2.9999999998835847E-2"/>
    <n v="29"/>
    <n v="7"/>
  </r>
  <r>
    <x v="26"/>
    <n v="30"/>
    <x v="6"/>
    <n v="40.418357999999998"/>
    <x v="623"/>
    <x v="162"/>
    <n v="0"/>
    <n v="0"/>
    <n v="0"/>
    <n v="0"/>
    <n v="0"/>
    <n v="0"/>
    <n v="3.086976368830685"/>
    <n v="3.086976368830685"/>
    <x v="1"/>
    <n v="0"/>
    <n v="0"/>
    <n v="0"/>
    <n v="0.62"/>
    <n v="-0.01"/>
    <m/>
    <m/>
    <m/>
    <n v="3.086976368830685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3.086976368830685"/>
    <s v=""/>
    <n v="6"/>
  </r>
  <r>
    <x v="27"/>
    <n v="30"/>
    <x v="6"/>
    <n v="40.418357999999998"/>
    <x v="623"/>
    <x v="162"/>
    <m/>
    <n v="0"/>
    <n v="0"/>
    <n v="0"/>
    <n v="0"/>
    <n v="0"/>
    <m/>
    <n v="0"/>
    <x v="5"/>
    <n v="0"/>
    <n v="0"/>
    <n v="0"/>
    <n v="0"/>
    <n v="0"/>
    <n v="113720.51"/>
    <m/>
    <m/>
    <n v="0"/>
    <n v="0"/>
    <d v="2010-06-30T00:00:00"/>
    <m/>
    <m/>
    <m/>
    <n v="0"/>
    <n v="40.418357999999998"/>
    <n v="0"/>
    <n v="0"/>
    <n v="0"/>
    <m/>
    <m/>
    <m/>
    <n v="0"/>
    <n v="0"/>
    <n v="0"/>
    <n v="2010"/>
    <n v="1.035263"/>
    <n v="0"/>
    <n v="0"/>
    <m/>
    <m/>
    <m/>
    <n v="0"/>
    <s v=""/>
    <n v="0"/>
    <n v="0"/>
    <n v="0"/>
    <n v="0"/>
    <n v="0"/>
    <n v="27"/>
    <n v="6"/>
  </r>
  <r>
    <x v="27"/>
    <n v="1"/>
    <x v="5"/>
    <n v="40.418357999999998"/>
    <x v="623"/>
    <x v="162"/>
    <n v="238574.16"/>
    <n v="59643.54"/>
    <n v="24106.94"/>
    <n v="4821.3900000000003"/>
    <n v="192.86"/>
    <n v="19092.689999999999"/>
    <n v="19092.7"/>
    <n v="24106.95"/>
    <x v="0"/>
    <n v="3616.0425"/>
    <n v="1205.3475000000001"/>
    <n v="14271.310000000001"/>
    <n v="3818.54"/>
    <n v="202.88"/>
    <n v="-113693.37"/>
    <m/>
    <m/>
    <n v="0"/>
    <s v="5 º DEC/JUN"/>
    <d v="2010-07-01T00:00:00"/>
    <m/>
    <m/>
    <m/>
    <n v="1.0000000002037268E-2"/>
    <n v="40.418357999999998"/>
    <n v="1"/>
    <n v="19092.689999999999"/>
    <n v="0"/>
    <m/>
    <m/>
    <m/>
    <n v="0"/>
    <n v="0"/>
    <n v="0"/>
    <n v="2010"/>
    <n v="1.035263"/>
    <n v="0"/>
    <n v="0"/>
    <m/>
    <m/>
    <m/>
    <s v="DEPOSITADO"/>
    <n v="-1"/>
    <n v="24106.94"/>
    <n v="4821.3900000000003"/>
    <n v="192.86"/>
    <n v="19092.689999999999"/>
    <n v="1.0000000002037268E-2"/>
    <n v="27"/>
    <n v="6"/>
  </r>
  <r>
    <x v="27"/>
    <n v="21"/>
    <x v="6"/>
    <n v="40.418357999999998"/>
    <x v="624"/>
    <x v="162"/>
    <n v="710298.25"/>
    <n v="177574.5625"/>
    <n v="71772.72"/>
    <n v="14354.54"/>
    <n v="574.17999999999995"/>
    <n v="56844"/>
    <n v="56844.01"/>
    <n v="71772.73000000001"/>
    <x v="0"/>
    <n v="10765.909500000002"/>
    <n v="3588.6365000000005"/>
    <n v="42489.464"/>
    <n v="11368.8"/>
    <n v="604.04"/>
    <m/>
    <m/>
    <m/>
    <n v="0"/>
    <s v="4 º DEC/JUN"/>
    <d v="2010-06-21T00:00:00"/>
    <s v="217/10 GABIN"/>
    <n v="253446.71"/>
    <n v="3166961.66"/>
    <n v="1.0000000002037268E-2"/>
    <n v="40.418357999999998"/>
    <n v="1"/>
    <n v="56844"/>
    <n v="0"/>
    <m/>
    <m/>
    <m/>
    <n v="0"/>
    <n v="0"/>
    <n v="0"/>
    <n v="2010"/>
    <n v="1.035263"/>
    <n v="0"/>
    <n v="0"/>
    <m/>
    <m/>
    <m/>
    <s v="DEPOSITADO"/>
    <n v="-3"/>
    <n v="71772.72"/>
    <n v="14354.54"/>
    <n v="574.17999999999995"/>
    <n v="56844"/>
    <n v="1.0000000002037268E-2"/>
    <n v="26"/>
    <n v="6"/>
  </r>
  <r>
    <x v="27"/>
    <n v="11"/>
    <x v="6"/>
    <n v="40.418357999999998"/>
    <x v="625"/>
    <x v="162"/>
    <n v="2218089.25"/>
    <n v="554522.3125"/>
    <n v="224128.81"/>
    <n v="44825.760000000002"/>
    <n v="1793.03"/>
    <n v="177510.02"/>
    <n v="177510.05"/>
    <n v="224128.84"/>
    <x v="0"/>
    <n v="33619.326000000001"/>
    <n v="11206.442000000001"/>
    <n v="132684.28199999998"/>
    <n v="35502.01"/>
    <n v="1886.27"/>
    <m/>
    <m/>
    <m/>
    <n v="0"/>
    <s v="3 º DEC/JUN"/>
    <d v="2010-06-11T00:00:00"/>
    <s v="009/11 GABIN"/>
    <n v="0"/>
    <n v="0"/>
    <n v="2.9999999998835847E-2"/>
    <n v="40.418357999999998"/>
    <n v="1"/>
    <n v="177510.02"/>
    <n v="0"/>
    <m/>
    <m/>
    <m/>
    <n v="0"/>
    <n v="0"/>
    <n v="0"/>
    <n v="2010"/>
    <n v="1.035263"/>
    <n v="0"/>
    <n v="0"/>
    <m/>
    <m/>
    <m/>
    <s v="DEPOSITADO"/>
    <n v="-1"/>
    <n v="224128.81"/>
    <n v="44825.760000000002"/>
    <n v="1793.03"/>
    <n v="177510.02"/>
    <n v="2.9999999998835847E-2"/>
    <n v="24"/>
    <n v="6"/>
  </r>
  <r>
    <x v="26"/>
    <n v="31"/>
    <x v="7"/>
    <n v="40.418357999999998"/>
    <x v="626"/>
    <x v="163"/>
    <n v="0"/>
    <n v="0"/>
    <n v="0"/>
    <n v="0"/>
    <n v="0"/>
    <n v="0"/>
    <n v="3.086976368830685"/>
    <n v="3.086976368830685"/>
    <x v="1"/>
    <n v="0"/>
    <n v="0"/>
    <n v="0"/>
    <n v="0.62"/>
    <n v="-0.01"/>
    <m/>
    <m/>
    <m/>
    <n v="3.086976368830685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3.086976368830685"/>
    <s v=""/>
    <n v="5"/>
  </r>
  <r>
    <x v="27"/>
    <n v="25"/>
    <x v="7"/>
    <n v="40.418357999999998"/>
    <x v="627"/>
    <x v="163"/>
    <n v="589990.85"/>
    <n v="147497.71249999999"/>
    <n v="59616.15"/>
    <n v="11923.23"/>
    <n v="476.93"/>
    <n v="47215.99"/>
    <n v="47216"/>
    <n v="59616.160000000003"/>
    <x v="0"/>
    <n v="8942.4240000000009"/>
    <n v="2980.8080000000004"/>
    <n v="35292.768000000004"/>
    <n v="9443.2000000000007"/>
    <n v="501.73"/>
    <m/>
    <m/>
    <m/>
    <n v="0"/>
    <s v="2 º DEC/MAI"/>
    <d v="2010-05-25T00:00:00"/>
    <m/>
    <m/>
    <m/>
    <n v="1.0000000002037268E-2"/>
    <n v="40.418357999999998"/>
    <n v="1"/>
    <n v="47215.99"/>
    <n v="0"/>
    <m/>
    <m/>
    <n v="569895000"/>
    <n v="56989500"/>
    <n v="11397900"/>
    <n v="45591600"/>
    <n v="2010"/>
    <n v="1.035263"/>
    <n v="589991.20738499996"/>
    <n v="471992.96590800001"/>
    <m/>
    <m/>
    <m/>
    <s v="DEPOSITADO"/>
    <n v="-5"/>
    <n v="59616.15"/>
    <n v="11923.23"/>
    <n v="476.93"/>
    <n v="47215.99"/>
    <n v="1.0000000002037268E-2"/>
    <n v="22"/>
    <n v="5"/>
  </r>
  <r>
    <x v="27"/>
    <n v="11"/>
    <x v="7"/>
    <n v="40.418357999999998"/>
    <x v="628"/>
    <x v="163"/>
    <n v="2120475.0099999998"/>
    <n v="530118.75249999994"/>
    <n v="214265.3"/>
    <n v="42853.06"/>
    <n v="1714.12"/>
    <n v="169698.12"/>
    <n v="169698.13"/>
    <n v="214265.31"/>
    <x v="0"/>
    <n v="32139.796499999997"/>
    <n v="10713.265500000001"/>
    <n v="126845.068"/>
    <n v="33939.629999999997"/>
    <n v="1803.26"/>
    <m/>
    <m/>
    <m/>
    <n v="0"/>
    <s v="1 º DEC/MAI"/>
    <d v="2010-05-11T00:00:00"/>
    <s v="194/10 GABIN"/>
    <n v="216914.11"/>
    <n v="2710465.86"/>
    <n v="1.0000000009313226E-2"/>
    <n v="40.418357999999998"/>
    <n v="1"/>
    <n v="169698.12"/>
    <n v="0"/>
    <m/>
    <m/>
    <n v="2048248000"/>
    <n v="204824800"/>
    <n v="40964960"/>
    <n v="163859840"/>
    <n v="2010"/>
    <n v="1.035263"/>
    <n v="2120475.3692239998"/>
    <n v="1696380.2953792"/>
    <m/>
    <m/>
    <m/>
    <s v="DEPOSITADO"/>
    <n v="-1"/>
    <n v="214265.3"/>
    <n v="42853.06"/>
    <n v="1714.12"/>
    <n v="169698.12"/>
    <n v="1.0000000009313226E-2"/>
    <n v="20"/>
    <n v="5"/>
  </r>
  <r>
    <x v="26"/>
    <n v="30"/>
    <x v="8"/>
    <n v="40.418357999999998"/>
    <x v="629"/>
    <x v="164"/>
    <n v="0"/>
    <n v="0"/>
    <n v="0"/>
    <n v="0"/>
    <n v="0"/>
    <n v="0"/>
    <n v="2.6456002875940188"/>
    <n v="2.6456002875940188"/>
    <x v="1"/>
    <n v="0"/>
    <n v="0"/>
    <n v="0"/>
    <n v="0.53"/>
    <n v="-0.01"/>
    <m/>
    <m/>
    <m/>
    <n v="2.6456002875940188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2.6456002875940188"/>
    <s v=""/>
    <n v="4"/>
  </r>
  <r>
    <x v="27"/>
    <n v="3"/>
    <x v="7"/>
    <n v="40.418357999999998"/>
    <x v="629"/>
    <x v="164"/>
    <n v="338071.57"/>
    <n v="84517.892500000002"/>
    <n v="34160.74"/>
    <n v="6832.15"/>
    <n v="273.29000000000002"/>
    <n v="27055.299999999996"/>
    <n v="27055.31"/>
    <n v="34160.75"/>
    <x v="0"/>
    <n v="5124.1125000000002"/>
    <n v="1708.0375000000001"/>
    <n v="20223.160000000003"/>
    <n v="5411.06"/>
    <n v="287.5"/>
    <m/>
    <m/>
    <m/>
    <n v="0"/>
    <s v="3 º DEC/ABR"/>
    <d v="2010-05-03T00:00:00"/>
    <m/>
    <m/>
    <m/>
    <n v="1.0000000005675247E-2"/>
    <n v="40.418357999999998"/>
    <n v="1"/>
    <n v="27055.299999999996"/>
    <n v="0"/>
    <m/>
    <m/>
    <m/>
    <n v="0"/>
    <n v="0"/>
    <n v="0"/>
    <n v="2010"/>
    <n v="1.035263"/>
    <n v="0"/>
    <n v="0"/>
    <m/>
    <m/>
    <m/>
    <s v="DEPOSITADO"/>
    <n v="-3"/>
    <n v="34160.74"/>
    <n v="6832.15"/>
    <n v="273.29000000000002"/>
    <n v="27055.299999999996"/>
    <n v="1.0000000005675247E-2"/>
    <n v="19"/>
    <n v="4"/>
  </r>
  <r>
    <x v="27"/>
    <n v="22"/>
    <x v="8"/>
    <n v="40.418357999999998"/>
    <x v="630"/>
    <x v="164"/>
    <n v="453491.57"/>
    <n v="113372.8925"/>
    <n v="45823.46"/>
    <n v="9164.69"/>
    <n v="366.59"/>
    <n v="36292.18"/>
    <n v="44327.11"/>
    <n v="53858.39"/>
    <x v="0"/>
    <n v="8078.7584999999999"/>
    <n v="2692.9195"/>
    <n v="33555.432000000001"/>
    <n v="8865.42"/>
    <n v="369.58"/>
    <m/>
    <m/>
    <m/>
    <n v="0"/>
    <s v="2 º DEC/ABR"/>
    <d v="2010-04-22T00:00:00"/>
    <m/>
    <m/>
    <m/>
    <n v="8034.93"/>
    <n v="40.418357999999998"/>
    <n v="1"/>
    <n v="36292.18"/>
    <n v="0"/>
    <m/>
    <m/>
    <m/>
    <n v="0"/>
    <n v="0"/>
    <n v="0"/>
    <n v="2010"/>
    <n v="1.035263"/>
    <n v="0"/>
    <n v="0"/>
    <m/>
    <m/>
    <m/>
    <s v="DEPOSITADO"/>
    <n v="-2"/>
    <n v="45823.46"/>
    <n v="9164.69"/>
    <n v="366.59"/>
    <n v="36292.18"/>
    <n v="8034.93"/>
    <n v="17"/>
    <n v="4"/>
  </r>
  <r>
    <x v="27"/>
    <n v="22"/>
    <x v="8"/>
    <n v="40.418357999999998"/>
    <x v="631"/>
    <x v="164"/>
    <n v="100400.90999999999"/>
    <n v="25100.227499999997"/>
    <n v="10145.1"/>
    <n v="2029.02"/>
    <n v="81.16"/>
    <n v="8034.92"/>
    <m/>
    <n v="0"/>
    <x v="4"/>
    <n v="0"/>
    <n v="0"/>
    <n v="0"/>
    <n v="0"/>
    <n v="0"/>
    <m/>
    <m/>
    <m/>
    <n v="0"/>
    <s v="1  º EXT/ABR"/>
    <d v="2010-04-22T00:00:00"/>
    <m/>
    <m/>
    <m/>
    <n v="-8034.92"/>
    <n v="40.418357999999998"/>
    <n v="0"/>
    <n v="0"/>
    <n v="0"/>
    <m/>
    <m/>
    <m/>
    <n v="0"/>
    <n v="0"/>
    <n v="0"/>
    <n v="2010"/>
    <n v="1.035263"/>
    <n v="0"/>
    <n v="0"/>
    <m/>
    <m/>
    <m/>
    <n v="0"/>
    <n v="-3"/>
    <n v="10145.1"/>
    <n v="2029.02"/>
    <n v="81.16"/>
    <n v="8034.92"/>
    <n v="-8034.92"/>
    <n v="17"/>
    <n v="4"/>
  </r>
  <r>
    <x v="27"/>
    <n v="14"/>
    <x v="8"/>
    <n v="40.418357999999998"/>
    <x v="632"/>
    <x v="164"/>
    <n v="1858797.97"/>
    <n v="464699.49249999999"/>
    <n v="187823.9"/>
    <n v="37564.78"/>
    <n v="1502.59"/>
    <n v="148756.53"/>
    <n v="148756.54999999999"/>
    <n v="187823.91999999998"/>
    <x v="0"/>
    <n v="28173.587999999996"/>
    <n v="9391.1959999999999"/>
    <n v="111191.766"/>
    <n v="29751.31"/>
    <n v="1580.73"/>
    <m/>
    <m/>
    <m/>
    <n v="0"/>
    <s v="1 º DEC/ABR"/>
    <d v="2010-04-14T00:00:00"/>
    <s v="175/10 GABIN"/>
    <n v="220138.94"/>
    <n v="2750762.02"/>
    <n v="1.9999999989522621E-2"/>
    <n v="40.418357999999998"/>
    <n v="1"/>
    <n v="148756.53"/>
    <n v="0"/>
    <m/>
    <m/>
    <m/>
    <n v="0"/>
    <n v="0"/>
    <n v="0"/>
    <n v="2010"/>
    <n v="1.035263"/>
    <n v="0"/>
    <n v="0"/>
    <m/>
    <m/>
    <m/>
    <s v="DEPOSITADO"/>
    <n v="-5"/>
    <n v="187823.9"/>
    <n v="37564.78"/>
    <n v="1502.59"/>
    <n v="148756.53"/>
    <n v="1.9999999989522621E-2"/>
    <n v="16"/>
    <n v="4"/>
  </r>
  <r>
    <x v="26"/>
    <n v="31"/>
    <x v="9"/>
    <n v="40.418357999999998"/>
    <x v="633"/>
    <x v="165"/>
    <n v="0"/>
    <n v="0"/>
    <n v="0"/>
    <n v="0"/>
    <n v="0"/>
    <n v="0"/>
    <n v="2.0638364200000092"/>
    <n v="2.0638364200000092"/>
    <x v="1"/>
    <n v="0"/>
    <n v="0"/>
    <n v="0"/>
    <n v="0.41"/>
    <n v="0"/>
    <m/>
    <m/>
    <m/>
    <n v="2.0638364200000092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2.0638364200000092"/>
    <s v=""/>
    <n v="3"/>
  </r>
  <r>
    <x v="27"/>
    <n v="1"/>
    <x v="8"/>
    <n v="40.418357999999998"/>
    <x v="634"/>
    <x v="165"/>
    <n v="284678.61"/>
    <n v="71169.652499999997"/>
    <n v="28765.599999999999"/>
    <n v="5753.12"/>
    <n v="230.12"/>
    <n v="22782.36"/>
    <n v="22782.35"/>
    <n v="28765.589999999997"/>
    <x v="0"/>
    <n v="4314.8384999999989"/>
    <n v="1438.2794999999999"/>
    <n v="17029.232"/>
    <n v="4556.47"/>
    <n v="242.09"/>
    <m/>
    <m/>
    <m/>
    <n v="0"/>
    <s v="2 º DEC/MAR"/>
    <d v="2010-04-01T00:00:00"/>
    <m/>
    <m/>
    <m/>
    <n v="-1.0000000002037268E-2"/>
    <n v="40.418357999999998"/>
    <n v="1"/>
    <n v="22782.36"/>
    <n v="0"/>
    <m/>
    <m/>
    <m/>
    <n v="0"/>
    <n v="0"/>
    <n v="0"/>
    <n v="2010"/>
    <n v="1.035263"/>
    <n v="0"/>
    <n v="0"/>
    <m/>
    <m/>
    <m/>
    <s v="DEPOSITADO"/>
    <n v="-2"/>
    <n v="28765.599999999999"/>
    <n v="5753.12"/>
    <n v="230.12"/>
    <n v="22782.36"/>
    <n v="-1.0000000002037268E-2"/>
    <n v="14"/>
    <n v="3"/>
  </r>
  <r>
    <x v="27"/>
    <n v="22"/>
    <x v="9"/>
    <n v="40.418357999999998"/>
    <x v="635"/>
    <x v="165"/>
    <n v="601838.25"/>
    <n v="150459.5625"/>
    <n v="60813.279999999999"/>
    <n v="12162.66"/>
    <n v="486.51"/>
    <n v="48164.109999999993"/>
    <n v="48164.13"/>
    <n v="60813.3"/>
    <x v="0"/>
    <n v="9121.9950000000008"/>
    <n v="3040.6650000000004"/>
    <n v="36001.469999999994"/>
    <n v="9632.83"/>
    <n v="511.8"/>
    <m/>
    <m/>
    <m/>
    <n v="0"/>
    <s v="1 º DEC/MAR"/>
    <d v="2010-03-22T00:00:00"/>
    <s v="122/10 GABIN"/>
    <n v="208873.13"/>
    <n v="2609989.25"/>
    <n v="2.0000000004074536E-2"/>
    <n v="40.418357999999998"/>
    <n v="1"/>
    <n v="48164.109999999993"/>
    <n v="0"/>
    <m/>
    <m/>
    <m/>
    <n v="0"/>
    <n v="0"/>
    <n v="0"/>
    <n v="2010"/>
    <n v="1.035263"/>
    <n v="0"/>
    <n v="0"/>
    <m/>
    <m/>
    <m/>
    <s v="DEPOSITADO"/>
    <n v="-3"/>
    <n v="60813.279999999999"/>
    <n v="12162.66"/>
    <n v="486.51"/>
    <n v="48164.109999999993"/>
    <n v="2.0000000004074536E-2"/>
    <n v="13"/>
    <n v="3"/>
  </r>
  <r>
    <x v="27"/>
    <n v="12"/>
    <x v="9"/>
    <n v="40.418357999999998"/>
    <x v="636"/>
    <x v="165"/>
    <n v="1723472.3900000001"/>
    <n v="430868.09750000003"/>
    <n v="174149.81"/>
    <n v="34829.96"/>
    <n v="1393.2"/>
    <n v="137926.65"/>
    <n v="137926.67000000001"/>
    <n v="174149.83000000002"/>
    <x v="0"/>
    <n v="26122.4745"/>
    <n v="8707.4915000000019"/>
    <n v="103096.70400000001"/>
    <n v="27585.33"/>
    <n v="1465.64"/>
    <m/>
    <m/>
    <m/>
    <n v="0"/>
    <s v="1 º DEC/MAR"/>
    <d v="2010-03-12T00:00:00"/>
    <m/>
    <m/>
    <m/>
    <n v="2.0000000018626451E-2"/>
    <n v="40.418357999999998"/>
    <n v="1"/>
    <n v="137926.65"/>
    <n v="0"/>
    <m/>
    <m/>
    <m/>
    <n v="0"/>
    <n v="0"/>
    <n v="0"/>
    <n v="2010"/>
    <n v="1.035263"/>
    <n v="0"/>
    <n v="0"/>
    <m/>
    <m/>
    <m/>
    <s v="DEPOSITADO"/>
    <n v="-2"/>
    <n v="174149.81"/>
    <n v="34829.96"/>
    <n v="1393.2"/>
    <n v="137926.65"/>
    <n v="2.0000000018626451E-2"/>
    <n v="11"/>
    <n v="3"/>
  </r>
  <r>
    <x v="26"/>
    <n v="28"/>
    <x v="10"/>
    <n v="40.418357999999998"/>
    <x v="637"/>
    <x v="166"/>
    <n v="0"/>
    <n v="0"/>
    <n v="0"/>
    <n v="0"/>
    <n v="0"/>
    <n v="0"/>
    <n v="1.5358500000000053"/>
    <n v="1.5358500000000053"/>
    <x v="1"/>
    <n v="0"/>
    <n v="0"/>
    <n v="0"/>
    <n v="0.31"/>
    <n v="0"/>
    <m/>
    <m/>
    <m/>
    <n v="1.5358500000000053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1.5358500000000053"/>
    <s v=""/>
    <n v="2"/>
  </r>
  <r>
    <x v="27"/>
    <n v="2"/>
    <x v="9"/>
    <n v="40.418357999999998"/>
    <x v="638"/>
    <x v="166"/>
    <n v="202728.94999999998"/>
    <n v="50682.237499999996"/>
    <n v="20484.93"/>
    <n v="4096.99"/>
    <n v="163.88"/>
    <n v="16224.060000000003"/>
    <n v="16224.07"/>
    <n v="20484.940000000002"/>
    <x v="0"/>
    <n v="3072.7410000000004"/>
    <n v="1024.2470000000001"/>
    <n v="12127.082"/>
    <n v="3244.81"/>
    <n v="172.4"/>
    <m/>
    <m/>
    <m/>
    <n v="0"/>
    <s v="6 º DEC/FEV"/>
    <d v="2010-03-02T00:00:00"/>
    <m/>
    <m/>
    <m/>
    <n v="9.9999999965802999E-3"/>
    <n v="40.418357999999998"/>
    <n v="1"/>
    <n v="16224.060000000003"/>
    <n v="0"/>
    <m/>
    <m/>
    <m/>
    <n v="0"/>
    <n v="0"/>
    <n v="0"/>
    <n v="2010"/>
    <n v="1.035263"/>
    <n v="0"/>
    <n v="0"/>
    <m/>
    <m/>
    <m/>
    <s v="DEPOSITADO"/>
    <n v="-4"/>
    <n v="20484.93"/>
    <n v="4096.99"/>
    <n v="163.88"/>
    <n v="16224.060000000003"/>
    <n v="9.9999999965802999E-3"/>
    <n v="10"/>
    <n v="2"/>
  </r>
  <r>
    <x v="27"/>
    <n v="22"/>
    <x v="10"/>
    <n v="40.418357999999998"/>
    <x v="639"/>
    <x v="166"/>
    <n v="671906.32"/>
    <n v="167976.58"/>
    <n v="67893.38"/>
    <n v="13578.68"/>
    <n v="543.15"/>
    <n v="53771.55"/>
    <n v="53771.56"/>
    <n v="67893.39"/>
    <x v="0"/>
    <n v="10184.0085"/>
    <n v="3394.6695"/>
    <n v="40192.881999999998"/>
    <n v="10754.31"/>
    <n v="571.39"/>
    <m/>
    <m/>
    <m/>
    <n v="0"/>
    <s v="5 º DEC/FEV"/>
    <d v="2010-02-22T00:00:00"/>
    <m/>
    <m/>
    <m/>
    <n v="9.9999999947613105E-3"/>
    <n v="40.418357999999998"/>
    <n v="1"/>
    <n v="53771.55"/>
    <n v="0"/>
    <m/>
    <m/>
    <m/>
    <n v="0"/>
    <n v="0"/>
    <n v="0"/>
    <n v="2010"/>
    <n v="1.035263"/>
    <n v="0"/>
    <n v="0"/>
    <m/>
    <m/>
    <m/>
    <s v="DEPOSITADO"/>
    <n v="-3"/>
    <n v="67893.38"/>
    <n v="13578.68"/>
    <n v="543.15"/>
    <n v="53771.55"/>
    <n v="9.9999999947613105E-3"/>
    <n v="9"/>
    <n v="2"/>
  </r>
  <r>
    <x v="27"/>
    <n v="10"/>
    <x v="10"/>
    <n v="40.418357999999998"/>
    <x v="640"/>
    <x v="166"/>
    <n v="1980174.37"/>
    <n v="495043.59250000003"/>
    <n v="200088.49"/>
    <n v="40017.699999999997"/>
    <n v="1600.71"/>
    <n v="158470.07999999999"/>
    <n v="158470.10999999999"/>
    <n v="200088.51999999996"/>
    <x v="0"/>
    <n v="30013.277999999991"/>
    <n v="10004.425999999999"/>
    <n v="118452.40599999999"/>
    <n v="31694.02"/>
    <n v="1683.94"/>
    <m/>
    <m/>
    <m/>
    <n v="0"/>
    <s v="4 º DEC/FEV"/>
    <d v="2010-02-10T00:00:00"/>
    <s v="092/10 GABIN"/>
    <n v="228465.7"/>
    <n v="2854809.64"/>
    <n v="2.9999999998835847E-2"/>
    <n v="40.418357999999998"/>
    <n v="1"/>
    <n v="158470.07999999999"/>
    <n v="0"/>
    <m/>
    <m/>
    <m/>
    <n v="0"/>
    <n v="0"/>
    <n v="0"/>
    <n v="2010"/>
    <n v="1.035263"/>
    <n v="0"/>
    <n v="0"/>
    <m/>
    <m/>
    <m/>
    <s v="DEPOSITADO"/>
    <n v="0"/>
    <n v="200088.49"/>
    <n v="40017.699999999997"/>
    <n v="1600.71"/>
    <n v="158470.07999999999"/>
    <n v="2.9999999998835847E-2"/>
    <n v="7"/>
    <n v="2"/>
  </r>
  <r>
    <x v="26"/>
    <n v="31"/>
    <x v="11"/>
    <n v="40.418357999999998"/>
    <x v="641"/>
    <x v="167"/>
    <n v="0"/>
    <n v="0"/>
    <n v="0"/>
    <n v="0"/>
    <n v="0"/>
    <n v="0"/>
    <n v="0.75"/>
    <n v="0.75"/>
    <x v="1"/>
    <n v="0"/>
    <n v="0"/>
    <n v="0"/>
    <n v="0.15"/>
    <n v="0"/>
    <m/>
    <m/>
    <m/>
    <n v="0.75"/>
    <n v="0"/>
    <s v=" * "/>
    <m/>
    <m/>
    <m/>
    <n v="0"/>
    <n v="40.418357999999998"/>
    <n v="0"/>
    <n v="0"/>
    <n v="0"/>
    <m/>
    <m/>
    <m/>
    <n v="0"/>
    <n v="0"/>
    <n v="0"/>
    <s v=""/>
    <n v="1.035263"/>
    <n v="0"/>
    <n v="0"/>
    <m/>
    <m/>
    <m/>
    <n v="0"/>
    <s v=""/>
    <n v="0"/>
    <n v="0"/>
    <n v="0"/>
    <n v="0"/>
    <n v="0.75"/>
    <s v=""/>
    <n v="1"/>
  </r>
  <r>
    <x v="27"/>
    <n v="1"/>
    <x v="10"/>
    <n v="40.418357999999998"/>
    <x v="642"/>
    <x v="167"/>
    <n v="189774.09"/>
    <n v="47443.522499999999"/>
    <n v="19175.89"/>
    <n v="3835.18"/>
    <n v="153.41"/>
    <n v="15187.3"/>
    <n v="15881.16"/>
    <n v="19869.75"/>
    <x v="0"/>
    <n v="2980.4625000000001"/>
    <n v="993.48750000000007"/>
    <n v="11907.210000000001"/>
    <n v="3176.23"/>
    <n v="160"/>
    <m/>
    <m/>
    <m/>
    <n v="0"/>
    <s v="3 º DEC/JAN"/>
    <d v="2010-02-01T00:00:00"/>
    <m/>
    <m/>
    <m/>
    <n v="693.86000000000058"/>
    <n v="40.418357999999998"/>
    <n v="1"/>
    <n v="15187.3"/>
    <n v="0"/>
    <m/>
    <m/>
    <m/>
    <n v="0"/>
    <n v="0"/>
    <n v="0"/>
    <n v="2010"/>
    <n v="1.035263"/>
    <n v="0"/>
    <n v="0"/>
    <m/>
    <m/>
    <m/>
    <s v="DEPOSITADO"/>
    <n v="-3"/>
    <n v="19175.89"/>
    <n v="3835.18"/>
    <n v="153.41"/>
    <n v="15187.3"/>
    <n v="693.86000000000058"/>
    <n v="6"/>
    <n v="1"/>
  </r>
  <r>
    <x v="27"/>
    <n v="1"/>
    <x v="10"/>
    <n v="40.418357999999998"/>
    <x v="643"/>
    <x v="167"/>
    <n v="8670.0400000000009"/>
    <n v="2167.5100000000002"/>
    <n v="876.07"/>
    <n v="175.21"/>
    <n v="7.01"/>
    <n v="693.85"/>
    <m/>
    <n v="0"/>
    <x v="4"/>
    <n v="0"/>
    <n v="0"/>
    <n v="0"/>
    <n v="0"/>
    <n v="0"/>
    <m/>
    <m/>
    <m/>
    <n v="0"/>
    <s v="2  º EXT/JAN"/>
    <d v="2010-02-01T00:00:00"/>
    <m/>
    <m/>
    <m/>
    <n v="-693.85"/>
    <n v="40.418357999999998"/>
    <n v="0"/>
    <n v="0"/>
    <n v="0"/>
    <m/>
    <m/>
    <m/>
    <n v="0"/>
    <n v="0"/>
    <n v="0"/>
    <n v="2010"/>
    <n v="1.035263"/>
    <n v="0"/>
    <n v="0"/>
    <m/>
    <m/>
    <m/>
    <n v="0"/>
    <n v="-4"/>
    <n v="876.07"/>
    <n v="175.21"/>
    <n v="7.01"/>
    <n v="693.85"/>
    <n v="-693.85"/>
    <n v="6"/>
    <n v="1"/>
  </r>
  <r>
    <x v="27"/>
    <n v="21"/>
    <x v="11"/>
    <n v="40.418357999999998"/>
    <x v="644"/>
    <x v="167"/>
    <n v="602755.85"/>
    <n v="150688.96249999999"/>
    <n v="60906"/>
    <n v="12181.2"/>
    <n v="487.25"/>
    <n v="48237.55"/>
    <n v="48237.56"/>
    <n v="60906.009999999995"/>
    <x v="0"/>
    <n v="9135.9014999999981"/>
    <n v="3045.3004999999998"/>
    <n v="36056.358"/>
    <n v="9647.51"/>
    <n v="512.58000000000004"/>
    <m/>
    <m/>
    <m/>
    <n v="0"/>
    <s v="2 º DEC/JAN"/>
    <d v="2010-01-21T00:00:00"/>
    <s v="047/10 GABIN"/>
    <n v="234843.05"/>
    <n v="2934498.21"/>
    <n v="9.9999999947613105E-3"/>
    <n v="40.418357999999998"/>
    <n v="1"/>
    <n v="48237.55"/>
    <n v="0"/>
    <m/>
    <m/>
    <m/>
    <n v="0"/>
    <n v="0"/>
    <n v="0"/>
    <n v="2010"/>
    <n v="1.035263"/>
    <n v="0"/>
    <n v="0"/>
    <m/>
    <m/>
    <m/>
    <s v="DEPOSITADO"/>
    <n v="-1"/>
    <n v="60906"/>
    <n v="12181.2"/>
    <n v="487.25"/>
    <n v="48237.55"/>
    <n v="9.9999999947613105E-3"/>
    <n v="4"/>
    <n v="1"/>
  </r>
  <r>
    <x v="27"/>
    <n v="20"/>
    <x v="11"/>
    <n v="42.662756999999999"/>
    <x v="645"/>
    <x v="167"/>
    <n v="2133298.23"/>
    <n v="533324.5575"/>
    <n v="227530.96"/>
    <n v="45506.19"/>
    <n v="1820.25"/>
    <n v="180204.52"/>
    <n v="170724.36"/>
    <n v="218050.8"/>
    <x v="0"/>
    <n v="32707.619999999995"/>
    <n v="10902.54"/>
    <n v="127114.19999999998"/>
    <n v="34144.870000000003"/>
    <n v="1933.86"/>
    <m/>
    <m/>
    <m/>
    <n v="0"/>
    <s v="1 º DEC/JAN"/>
    <d v="2010-01-20T00:00:00"/>
    <m/>
    <m/>
    <m/>
    <n v="-9480.1600000000035"/>
    <n v="42.662756999999999"/>
    <n v="1"/>
    <n v="180204.52"/>
    <n v="0"/>
    <m/>
    <m/>
    <m/>
    <n v="0"/>
    <n v="0"/>
    <n v="0"/>
    <n v="2009"/>
    <n v="1.035263"/>
    <n v="0"/>
    <n v="0"/>
    <m/>
    <m/>
    <m/>
    <s v="DEPOSITADO"/>
    <n v="-12"/>
    <n v="227530.96"/>
    <n v="45506.19"/>
    <n v="1820.25"/>
    <n v="180204.52"/>
    <n v="-9480.1600000000035"/>
    <n v="4"/>
    <n v="1"/>
  </r>
  <r>
    <x v="28"/>
    <n v="31"/>
    <x v="0"/>
    <n v="43.406956999999998"/>
    <x v="646"/>
    <x v="168"/>
    <n v="0"/>
    <n v="0"/>
    <n v="51649.440000000002"/>
    <n v="10329.89"/>
    <n v="0"/>
    <n v="282584.81"/>
    <n v="4.3120283296899986"/>
    <n v="4.3120283296899986"/>
    <x v="1"/>
    <n v="0"/>
    <n v="0"/>
    <n v="0"/>
    <n v="0.86"/>
    <n v="516.49"/>
    <m/>
    <m/>
    <m/>
    <n v="4.3120283296899986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4.3120283296899986"/>
    <s v=""/>
    <n v="12"/>
  </r>
  <r>
    <x v="27"/>
    <n v="6"/>
    <x v="11"/>
    <n v="42.662756999999999"/>
    <x v="647"/>
    <x v="168"/>
    <n v="263294.78999999998"/>
    <n v="65823.697499999995"/>
    <n v="28082.2"/>
    <n v="5616.44"/>
    <n v="224.66"/>
    <n v="22241.100000000002"/>
    <n v="39976.42"/>
    <n v="45817.520000000004"/>
    <x v="0"/>
    <n v="6872.6280000000006"/>
    <n v="2290.8760000000002"/>
    <n v="30812.916000000001"/>
    <n v="7995.28"/>
    <n v="200.87"/>
    <m/>
    <m/>
    <m/>
    <n v="0"/>
    <s v="5 º DEC/DEZ"/>
    <d v="2010-01-06T00:00:00"/>
    <m/>
    <m/>
    <m/>
    <n v="17735.319999999996"/>
    <n v="42.662756999999999"/>
    <n v="1"/>
    <n v="22241.100000000002"/>
    <n v="0"/>
    <m/>
    <m/>
    <n v="468836000"/>
    <n v="46883600"/>
    <n v="9376720"/>
    <n v="37506880"/>
    <n v="2009"/>
    <n v="1.0328930000000001"/>
    <n v="484257.422548"/>
    <n v="387405.93803840003"/>
    <m/>
    <m/>
    <m/>
    <s v="DEPOSITADO"/>
    <n v="-7"/>
    <n v="28082.2"/>
    <n v="5616.44"/>
    <n v="224.66"/>
    <n v="22241.100000000002"/>
    <n v="17735.319999999996"/>
    <n v="2"/>
    <n v="12"/>
  </r>
  <r>
    <x v="27"/>
    <n v="6"/>
    <x v="11"/>
    <n v="42.662756999999999"/>
    <x v="648"/>
    <x v="168"/>
    <n v="220963.11"/>
    <n v="55240.777499999997"/>
    <n v="23567.24"/>
    <n v="4713.45"/>
    <n v="188.54"/>
    <n v="18665.25"/>
    <m/>
    <n v="0"/>
    <x v="4"/>
    <n v="0"/>
    <n v="0"/>
    <n v="0"/>
    <n v="0"/>
    <n v="0"/>
    <m/>
    <m/>
    <m/>
    <n v="0"/>
    <s v="4  º EXT/DEZ"/>
    <d v="2010-01-06T00:00:00"/>
    <m/>
    <m/>
    <m/>
    <n v="-18665.25"/>
    <n v="42.662756999999999"/>
    <n v="0"/>
    <n v="0"/>
    <n v="0"/>
    <m/>
    <m/>
    <m/>
    <n v="0"/>
    <n v="0"/>
    <n v="0"/>
    <n v="2009"/>
    <n v="1.0328930000000001"/>
    <n v="0"/>
    <n v="0"/>
    <m/>
    <m/>
    <n v="0"/>
    <n v="0"/>
    <n v="-8"/>
    <n v="23567.24"/>
    <n v="4713.45"/>
    <n v="188.54"/>
    <n v="18665.25"/>
    <n v="-18665.25"/>
    <n v="2"/>
    <n v="12"/>
  </r>
  <r>
    <x v="29"/>
    <n v="22"/>
    <x v="0"/>
    <n v="42.662756999999999"/>
    <x v="649"/>
    <x v="168"/>
    <m/>
    <n v="0"/>
    <n v="0"/>
    <n v="0"/>
    <n v="0"/>
    <n v="0"/>
    <n v="12.51"/>
    <n v="12.51"/>
    <x v="0"/>
    <n v="1.8764999999999998"/>
    <n v="0.62550000000000006"/>
    <n v="10.007999999999999"/>
    <n v="2.5"/>
    <n v="-0.03"/>
    <m/>
    <m/>
    <m/>
    <n v="0"/>
    <s v="4 º DEC/DEZ"/>
    <d v="2009-12-22T00:00:00"/>
    <m/>
    <m/>
    <m/>
    <n v="12.51"/>
    <n v="42.662756999999999"/>
    <n v="1"/>
    <n v="0"/>
    <n v="0"/>
    <m/>
    <m/>
    <m/>
    <n v="0"/>
    <n v="0"/>
    <n v="0"/>
    <n v="2009"/>
    <n v="1.0328930000000001"/>
    <n v="0"/>
    <n v="0"/>
    <m/>
    <m/>
    <m/>
    <s v="DEPOSITADO"/>
    <s v=""/>
    <n v="0"/>
    <n v="0"/>
    <n v="0"/>
    <n v="0"/>
    <n v="12.51"/>
    <n v="52"/>
    <n v="12"/>
  </r>
  <r>
    <x v="29"/>
    <n v="22"/>
    <x v="0"/>
    <n v="42.662756999999999"/>
    <x v="649"/>
    <x v="168"/>
    <n v="553293.36"/>
    <n v="138323.34"/>
    <n v="59012.55"/>
    <n v="11802.51"/>
    <n v="472.1"/>
    <n v="46737.94"/>
    <n v="45662.92"/>
    <n v="57937.53"/>
    <x v="0"/>
    <n v="8690.6294999999991"/>
    <n v="2896.8765000000003"/>
    <n v="34075.414000000004"/>
    <n v="9132.58"/>
    <n v="498.8"/>
    <m/>
    <m/>
    <m/>
    <n v="0"/>
    <s v="3 º DEC/DEZ"/>
    <d v="2009-12-22T00:00:00"/>
    <m/>
    <m/>
    <m/>
    <n v="-1075.0200000000041"/>
    <n v="42.662756999999999"/>
    <n v="1"/>
    <n v="46737.94"/>
    <n v="0"/>
    <m/>
    <m/>
    <n v="535673450"/>
    <n v="53567345"/>
    <n v="10713469"/>
    <n v="42853876"/>
    <n v="2009"/>
    <n v="1.0328930000000001"/>
    <n v="553293.35679085006"/>
    <n v="442634.68543268001"/>
    <m/>
    <m/>
    <m/>
    <s v="DEPOSITADO"/>
    <n v="-4"/>
    <n v="59012.55"/>
    <n v="11802.51"/>
    <n v="472.1"/>
    <n v="46737.94"/>
    <n v="-1075.0200000000041"/>
    <n v="52"/>
    <n v="12"/>
  </r>
  <r>
    <x v="29"/>
    <n v="15"/>
    <x v="0"/>
    <n v="42.662756999999999"/>
    <x v="650"/>
    <x v="168"/>
    <n v="2354567.5299999998"/>
    <n v="588641.88249999995"/>
    <n v="251130.86"/>
    <n v="50226.17"/>
    <n v="2009.05"/>
    <n v="198895.64"/>
    <n v="196932.96"/>
    <n v="249168.18"/>
    <x v="0"/>
    <n v="37375.226999999999"/>
    <n v="12458.409"/>
    <n v="147099.32400000002"/>
    <n v="39386.589999999997"/>
    <n v="2117.44"/>
    <m/>
    <m/>
    <m/>
    <n v="0"/>
    <s v="2 º DEC/DEZ"/>
    <d v="2009-12-15T00:00:00"/>
    <s v="027/10 GABIN"/>
    <n v="282584.78999999998"/>
    <n v="3423116.47"/>
    <n v="-1962.6800000000221"/>
    <n v="42.662756999999999"/>
    <n v="1"/>
    <n v="198895.64"/>
    <n v="0"/>
    <m/>
    <m/>
    <n v="2308988000"/>
    <n v="230898800"/>
    <n v="46179760"/>
    <n v="184719040"/>
    <n v="2009"/>
    <n v="1.0328930000000001"/>
    <n v="2384937.5422840002"/>
    <n v="1907950.0338272001"/>
    <m/>
    <m/>
    <m/>
    <s v="DEPOSITADO"/>
    <n v="-5"/>
    <n v="251130.86"/>
    <n v="50226.17"/>
    <n v="2009.05"/>
    <n v="198895.64"/>
    <n v="-1962.6800000000221"/>
    <n v="51"/>
    <n v="12"/>
  </r>
  <r>
    <x v="29"/>
    <m/>
    <x v="0"/>
    <n v="42.662756999999999"/>
    <x v="651"/>
    <x v="168"/>
    <n v="30997.68"/>
    <n v="7749.42"/>
    <n v="3306.12"/>
    <n v="661.22"/>
    <n v="26.45"/>
    <n v="2618.4499999999998"/>
    <m/>
    <n v="0"/>
    <x v="4"/>
    <n v="0"/>
    <n v="0"/>
    <n v="0"/>
    <n v="0"/>
    <n v="0"/>
    <m/>
    <m/>
    <m/>
    <n v="0"/>
    <s v="1 º EXT/DEZ"/>
    <s v=" * "/>
    <m/>
    <m/>
    <m/>
    <n v="-2618.4499999999998"/>
    <n v="42.662756999999999"/>
    <n v="0"/>
    <n v="0"/>
    <n v="0"/>
    <m/>
    <m/>
    <m/>
    <n v="0"/>
    <n v="0"/>
    <n v="0"/>
    <n v="2009"/>
    <n v="1.0328930000000001"/>
    <n v="0"/>
    <n v="0"/>
    <m/>
    <m/>
    <m/>
    <n v="0"/>
    <n v="-4797"/>
    <n v="3306.12"/>
    <n v="661.22"/>
    <n v="26.45"/>
    <n v="2618.4499999999998"/>
    <n v="-2618.4499999999998"/>
    <s v=""/>
    <n v="12"/>
  </r>
  <r>
    <x v="28"/>
    <n v="30"/>
    <x v="1"/>
    <n v="43.406956999999998"/>
    <x v="652"/>
    <x v="169"/>
    <n v="0"/>
    <n v="0"/>
    <n v="251509.93000000002"/>
    <n v="50301.98"/>
    <n v="0"/>
    <n v="194667.44"/>
    <n v="3.9274965922984961"/>
    <n v="3.9274965922984961"/>
    <x v="1"/>
    <n v="0"/>
    <n v="0"/>
    <n v="0"/>
    <n v="0.79"/>
    <n v="2515.09"/>
    <m/>
    <m/>
    <m/>
    <n v="3.9274965922984961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3.9274965922984961"/>
    <s v=""/>
    <n v="11"/>
  </r>
  <r>
    <x v="29"/>
    <n v="4"/>
    <x v="0"/>
    <n v="42.662756999999999"/>
    <x v="652"/>
    <x v="169"/>
    <n v="309660.34999999998"/>
    <n v="77415.087499999994"/>
    <n v="33027.410000000003"/>
    <n v="6605.48"/>
    <n v="264.22000000000003"/>
    <n v="26157.710000000003"/>
    <n v="25563.05"/>
    <n v="32432.75"/>
    <x v="0"/>
    <n v="4864.9124999999995"/>
    <n v="1621.6375"/>
    <n v="19076.5"/>
    <n v="5112.6099999999997"/>
    <n v="279.14999999999998"/>
    <m/>
    <m/>
    <m/>
    <n v="0"/>
    <s v="3 º DEC/NOV"/>
    <d v="2009-12-04T00:00:00"/>
    <m/>
    <m/>
    <m/>
    <n v="-594.66000000000349"/>
    <n v="42.662756999999999"/>
    <n v="1"/>
    <n v="26157.710000000003"/>
    <n v="0"/>
    <m/>
    <m/>
    <m/>
    <n v="0"/>
    <n v="0"/>
    <n v="0"/>
    <n v="2009"/>
    <n v="1.0328930000000001"/>
    <n v="0"/>
    <n v="0"/>
    <m/>
    <m/>
    <m/>
    <s v="DEPOSITADO"/>
    <n v="-4"/>
    <n v="33027.410000000003"/>
    <n v="6605.48"/>
    <n v="264.22000000000003"/>
    <n v="26157.710000000003"/>
    <n v="-594.66000000000349"/>
    <n v="49"/>
    <n v="11"/>
  </r>
  <r>
    <x v="29"/>
    <n v="23"/>
    <x v="1"/>
    <n v="42.662756999999999"/>
    <x v="653"/>
    <x v="169"/>
    <n v="533690.43999999994"/>
    <n v="133422.60999999999"/>
    <n v="56921.760000000002"/>
    <n v="11384.35"/>
    <n v="455.37"/>
    <n v="45082.04"/>
    <n v="44057.16"/>
    <n v="55896.880000000005"/>
    <x v="0"/>
    <n v="8384.5320000000011"/>
    <n v="2794.8440000000005"/>
    <n v="32877.784000000007"/>
    <n v="8811.43"/>
    <n v="481.1"/>
    <m/>
    <m/>
    <m/>
    <n v="0"/>
    <s v="2 º DEC/NOV"/>
    <d v="2009-11-23T00:00:00"/>
    <s v="516/09 GABIN"/>
    <n v="194667.44"/>
    <n v="2358121.7200000002"/>
    <n v="-1024.8799999999974"/>
    <n v="42.662756999999999"/>
    <n v="1"/>
    <n v="45082.04"/>
    <n v="0"/>
    <m/>
    <m/>
    <m/>
    <n v="0"/>
    <n v="0"/>
    <n v="0"/>
    <n v="2009"/>
    <n v="1.0328930000000001"/>
    <n v="0"/>
    <n v="0"/>
    <m/>
    <m/>
    <n v="0"/>
    <s v="DEPOSITADO"/>
    <n v="-3"/>
    <n v="56921.760000000002"/>
    <n v="11384.35"/>
    <n v="455.37"/>
    <n v="45082.04"/>
    <n v="-1024.8799999999974"/>
    <n v="48"/>
    <n v="11"/>
  </r>
  <r>
    <x v="29"/>
    <n v="11"/>
    <x v="1"/>
    <n v="42.662756999999999"/>
    <x v="654"/>
    <x v="169"/>
    <n v="1514770.93"/>
    <n v="378692.73249999998"/>
    <n v="161560.76"/>
    <n v="32312.15"/>
    <n v="1292.49"/>
    <n v="127956.12000000001"/>
    <n v="125047.23"/>
    <n v="158651.87"/>
    <x v="0"/>
    <n v="23797.780499999997"/>
    <n v="7932.5934999999999"/>
    <n v="93316.856"/>
    <n v="25009.45"/>
    <n v="1365.51"/>
    <m/>
    <m/>
    <m/>
    <n v="0"/>
    <s v="1 º DEC/NOV"/>
    <d v="2009-11-11T00:00:00"/>
    <m/>
    <m/>
    <m/>
    <n v="-2908.890000000014"/>
    <n v="42.662756999999999"/>
    <n v="1"/>
    <n v="127956.12000000001"/>
    <n v="0"/>
    <m/>
    <m/>
    <m/>
    <n v="0"/>
    <n v="0"/>
    <n v="0"/>
    <n v="2009"/>
    <n v="1.0328930000000001"/>
    <n v="0"/>
    <n v="0"/>
    <m/>
    <m/>
    <m/>
    <s v="DEPOSITADO"/>
    <n v="-1"/>
    <n v="161560.76"/>
    <n v="32312.15"/>
    <n v="1292.49"/>
    <n v="127956.12000000001"/>
    <n v="-2908.890000000014"/>
    <n v="46"/>
    <n v="11"/>
  </r>
  <r>
    <x v="28"/>
    <n v="31"/>
    <x v="2"/>
    <n v="43.406956999999998"/>
    <x v="655"/>
    <x v="170"/>
    <n v="0"/>
    <n v="0"/>
    <n v="115236.54"/>
    <n v="23047.31"/>
    <n v="0"/>
    <n v="245376.09"/>
    <n v="3.5031337439482835"/>
    <n v="3.5031337439482835"/>
    <x v="1"/>
    <n v="0"/>
    <n v="0"/>
    <n v="0"/>
    <n v="0.7"/>
    <n v="1152.3599999999999"/>
    <m/>
    <m/>
    <m/>
    <n v="3.5031337439482835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3.5031337439482835"/>
    <s v=""/>
    <n v="10"/>
  </r>
  <r>
    <x v="29"/>
    <n v="4"/>
    <x v="1"/>
    <n v="42.662756999999999"/>
    <x v="656"/>
    <x v="170"/>
    <n v="265583.84000000003"/>
    <n v="66395.960000000006"/>
    <n v="28326.35"/>
    <n v="5665.27"/>
    <n v="226.61"/>
    <n v="22434.469999999998"/>
    <n v="39327.19"/>
    <n v="45219.070000000007"/>
    <x v="0"/>
    <n v="6782.8605000000007"/>
    <n v="2260.9535000000005"/>
    <n v="30283.376"/>
    <n v="7865.44"/>
    <n v="204.61"/>
    <m/>
    <m/>
    <m/>
    <n v="0"/>
    <s v="3 º DEC/OUT"/>
    <d v="2009-11-04T00:00:00"/>
    <m/>
    <m/>
    <m/>
    <n v="16892.720000000005"/>
    <n v="42.662756999999999"/>
    <n v="1"/>
    <n v="22434.469999999998"/>
    <n v="0"/>
    <m/>
    <m/>
    <m/>
    <n v="0"/>
    <n v="0"/>
    <n v="0"/>
    <n v="2009"/>
    <n v="1.0328930000000001"/>
    <n v="0"/>
    <n v="0"/>
    <m/>
    <m/>
    <m/>
    <s v="DEPOSITADO"/>
    <n v="-5"/>
    <n v="28326.35"/>
    <n v="5665.27"/>
    <n v="226.61"/>
    <n v="22434.469999999998"/>
    <n v="16892.720000000005"/>
    <n v="45"/>
    <n v="10"/>
  </r>
  <r>
    <x v="29"/>
    <n v="4"/>
    <x v="1"/>
    <n v="42.662756999999999"/>
    <x v="657"/>
    <x v="170"/>
    <n v="210809.60000000001"/>
    <n v="52702.400000000001"/>
    <n v="22484.3"/>
    <n v="4496.8599999999997"/>
    <n v="179.87"/>
    <n v="17807.57"/>
    <m/>
    <n v="0"/>
    <x v="4"/>
    <n v="0"/>
    <n v="0"/>
    <n v="0"/>
    <n v="0"/>
    <n v="0"/>
    <m/>
    <m/>
    <m/>
    <n v="0"/>
    <s v="2  º EXT/OUT"/>
    <d v="2009-11-04T00:00:00"/>
    <m/>
    <m/>
    <m/>
    <n v="-17807.57"/>
    <n v="42.662756999999999"/>
    <n v="0"/>
    <n v="0"/>
    <n v="0"/>
    <m/>
    <m/>
    <m/>
    <n v="0"/>
    <n v="0"/>
    <n v="0"/>
    <n v="2009"/>
    <n v="1.0328930000000001"/>
    <n v="0"/>
    <n v="0"/>
    <m/>
    <m/>
    <n v="0"/>
    <n v="0"/>
    <n v="-6"/>
    <n v="22484.3"/>
    <n v="4496.8599999999997"/>
    <n v="179.87"/>
    <n v="17807.57"/>
    <n v="-17807.57"/>
    <n v="45"/>
    <n v="10"/>
  </r>
  <r>
    <x v="29"/>
    <n v="23"/>
    <x v="2"/>
    <n v="42.662756999999999"/>
    <x v="658"/>
    <x v="170"/>
    <n v="604048.04"/>
    <n v="151012.01"/>
    <n v="64425.89"/>
    <n v="12885.18"/>
    <n v="515.41"/>
    <n v="51025.299999999996"/>
    <n v="49865.32"/>
    <n v="63265.91"/>
    <x v="0"/>
    <n v="9489.8865000000005"/>
    <n v="3163.2955000000002"/>
    <n v="37212.137999999999"/>
    <n v="9973.06"/>
    <n v="544.53"/>
    <m/>
    <m/>
    <m/>
    <n v="0"/>
    <s v="2 º DEC/OUT"/>
    <d v="2009-10-23T00:00:00"/>
    <s v="101/09 GABIN"/>
    <n v="212768.78"/>
    <n v="2518800.59"/>
    <n v="-1159.9799999999959"/>
    <n v="42.662756999999999"/>
    <n v="1"/>
    <n v="51025.299999999996"/>
    <n v="0"/>
    <m/>
    <m/>
    <m/>
    <n v="0"/>
    <n v="0"/>
    <n v="0"/>
    <n v="2009"/>
    <n v="1.0328930000000001"/>
    <n v="0"/>
    <n v="0"/>
    <m/>
    <m/>
    <m/>
    <s v="DEPOSITADO"/>
    <n v="-3"/>
    <n v="64425.89"/>
    <n v="12885.18"/>
    <n v="515.41"/>
    <n v="51025.299999999996"/>
    <n v="-1159.9799999999959"/>
    <n v="43"/>
    <n v="10"/>
  </r>
  <r>
    <x v="29"/>
    <n v="16"/>
    <x v="2"/>
    <n v="42.662756999999999"/>
    <x v="659"/>
    <x v="170"/>
    <n v="1891943.92"/>
    <n v="472985.98"/>
    <n v="201788.86"/>
    <n v="40357.769999999997"/>
    <n v="1614.31"/>
    <n v="159816.78"/>
    <n v="156183.57999999999"/>
    <n v="198155.65999999997"/>
    <x v="0"/>
    <n v="29723.348999999995"/>
    <n v="9907.7829999999994"/>
    <n v="116552.448"/>
    <n v="31236.720000000001"/>
    <n v="1705.52"/>
    <m/>
    <m/>
    <m/>
    <n v="0"/>
    <s v="1 º DEC/OUT"/>
    <d v="2009-10-16T00:00:00"/>
    <s v="494/09 GABIN"/>
    <n v="0"/>
    <n v="0"/>
    <n v="-3633.2000000000116"/>
    <n v="42.662756999999999"/>
    <n v="1"/>
    <n v="159816.78"/>
    <n v="0"/>
    <m/>
    <m/>
    <m/>
    <n v="0"/>
    <n v="0"/>
    <n v="0"/>
    <n v="2009"/>
    <n v="1.0328930000000001"/>
    <n v="0"/>
    <n v="0"/>
    <m/>
    <m/>
    <m/>
    <s v="DEPOSITADO"/>
    <n v="-7"/>
    <n v="201788.86"/>
    <n v="40357.769999999997"/>
    <n v="1614.31"/>
    <n v="159816.78"/>
    <n v="-3633.2000000000116"/>
    <n v="42"/>
    <n v="10"/>
  </r>
  <r>
    <x v="28"/>
    <n v="30"/>
    <x v="3"/>
    <n v="43.406956999999998"/>
    <x v="660"/>
    <x v="171"/>
    <n v="0"/>
    <n v="0"/>
    <n v="249220.96000000002"/>
    <n v="49844.19"/>
    <n v="0"/>
    <n v="197383"/>
    <n v="3.2141341682771385"/>
    <n v="3.2141341682771385"/>
    <x v="1"/>
    <n v="0"/>
    <n v="0"/>
    <n v="0"/>
    <n v="0.64"/>
    <n v="2492.1999999999998"/>
    <m/>
    <m/>
    <m/>
    <n v="3.2141341682771385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3.2141341682771385"/>
    <s v=""/>
    <n v="9"/>
  </r>
  <r>
    <x v="29"/>
    <n v="1"/>
    <x v="2"/>
    <n v="42.662756999999999"/>
    <x v="660"/>
    <x v="171"/>
    <n v="101642.23999999999"/>
    <n v="25410.559999999998"/>
    <n v="10840.85"/>
    <n v="2168.17"/>
    <n v="86.73"/>
    <n v="8585.9500000000007"/>
    <n v="11160.39"/>
    <n v="13415.289999999999"/>
    <x v="0"/>
    <n v="2012.2934999999998"/>
    <n v="670.7645"/>
    <n v="8477.3320000000003"/>
    <n v="2232.08"/>
    <n v="86.09"/>
    <m/>
    <m/>
    <m/>
    <n v="0"/>
    <s v="3 º DEC/SET"/>
    <d v="2009-10-01T00:00:00"/>
    <m/>
    <m/>
    <m/>
    <n v="2574.4399999999987"/>
    <n v="42.662756999999999"/>
    <n v="1"/>
    <n v="8585.9500000000007"/>
    <n v="0"/>
    <m/>
    <m/>
    <m/>
    <n v="0"/>
    <n v="0"/>
    <n v="0"/>
    <n v="2009"/>
    <n v="1.0328930000000001"/>
    <n v="0"/>
    <n v="0"/>
    <m/>
    <m/>
    <m/>
    <s v="DEPOSITADO"/>
    <n v="-1"/>
    <n v="10840.85"/>
    <n v="2168.17"/>
    <n v="86.73"/>
    <n v="8585.9500000000007"/>
    <n v="2574.4399999999987"/>
    <n v="40"/>
    <n v="9"/>
  </r>
  <r>
    <x v="29"/>
    <n v="1"/>
    <x v="2"/>
    <n v="42.662756999999999"/>
    <x v="661"/>
    <x v="171"/>
    <n v="13105.16"/>
    <n v="3276.29"/>
    <n v="1397.76"/>
    <n v="279.55"/>
    <n v="11.18"/>
    <n v="1107.03"/>
    <m/>
    <n v="0"/>
    <x v="4"/>
    <n v="0"/>
    <n v="0"/>
    <n v="0"/>
    <n v="0"/>
    <n v="0"/>
    <m/>
    <m/>
    <m/>
    <n v="0"/>
    <s v="2  º EXT/SET"/>
    <d v="2009-10-01T00:00:00"/>
    <m/>
    <m/>
    <m/>
    <n v="-1107.03"/>
    <n v="42.662756999999999"/>
    <n v="0"/>
    <n v="0"/>
    <n v="0"/>
    <m/>
    <m/>
    <m/>
    <n v="0"/>
    <n v="0"/>
    <n v="0"/>
    <n v="2009"/>
    <n v="1.0328930000000001"/>
    <n v="0"/>
    <n v="0"/>
    <m/>
    <m/>
    <n v="0"/>
    <n v="0"/>
    <n v="-2"/>
    <n v="1397.76"/>
    <n v="279.55"/>
    <n v="11.18"/>
    <n v="1107.03"/>
    <n v="-1107.03"/>
    <n v="40"/>
    <n v="9"/>
  </r>
  <r>
    <x v="29"/>
    <n v="1"/>
    <x v="2"/>
    <n v="42.662756999999999"/>
    <x v="662"/>
    <x v="171"/>
    <n v="17371.560000000001"/>
    <n v="4342.8900000000003"/>
    <n v="1852.8"/>
    <n v="370.56"/>
    <n v="14.82"/>
    <n v="1467.42"/>
    <m/>
    <n v="0"/>
    <x v="4"/>
    <n v="0"/>
    <n v="0"/>
    <n v="0"/>
    <n v="0"/>
    <n v="0"/>
    <m/>
    <m/>
    <m/>
    <n v="0"/>
    <s v="2  º EXT/SET"/>
    <d v="2009-10-01T00:00:00"/>
    <m/>
    <m/>
    <m/>
    <n v="-1467.42"/>
    <n v="42.662756999999999"/>
    <n v="0"/>
    <n v="0"/>
    <n v="0"/>
    <m/>
    <m/>
    <m/>
    <n v="0"/>
    <n v="0"/>
    <n v="0"/>
    <n v="2009"/>
    <n v="1.0328930000000001"/>
    <n v="0"/>
    <n v="0"/>
    <m/>
    <m/>
    <m/>
    <n v="0"/>
    <n v="-3"/>
    <n v="1852.8"/>
    <n v="370.56"/>
    <n v="14.82"/>
    <n v="1467.42"/>
    <n v="-1467.42"/>
    <n v="40"/>
    <n v="9"/>
  </r>
  <r>
    <x v="29"/>
    <n v="23"/>
    <x v="3"/>
    <n v="42.662756999999999"/>
    <x v="663"/>
    <x v="171"/>
    <n v="513996.69"/>
    <n v="128499.1725"/>
    <n v="54821.29"/>
    <n v="10964.26"/>
    <n v="438.57"/>
    <n v="43418.46"/>
    <n v="43418.46"/>
    <n v="54821.29"/>
    <x v="0"/>
    <n v="8223.1934999999994"/>
    <n v="2741.0645000000004"/>
    <n v="32454.201999999997"/>
    <n v="8683.69"/>
    <n v="461.38"/>
    <m/>
    <m/>
    <m/>
    <n v="0"/>
    <s v="2 º DEC/SET"/>
    <d v="2009-09-23T00:00:00"/>
    <s v="459/09 GABIN"/>
    <n v="197382.99"/>
    <n v="2336660.5"/>
    <n v="0"/>
    <n v="42.662756999999999"/>
    <n v="1"/>
    <n v="43418.46"/>
    <n v="0"/>
    <m/>
    <m/>
    <m/>
    <n v="0"/>
    <n v="0"/>
    <n v="0"/>
    <n v="2009"/>
    <n v="1.0328930000000001"/>
    <n v="0"/>
    <n v="0"/>
    <m/>
    <m/>
    <m/>
    <s v="DEPOSITADO"/>
    <n v="-5"/>
    <n v="54821.29"/>
    <n v="10964.26"/>
    <n v="438.57"/>
    <n v="43418.46"/>
    <n v="0"/>
    <n v="39"/>
    <n v="9"/>
  </r>
  <r>
    <x v="29"/>
    <n v="11"/>
    <x v="3"/>
    <n v="42.662756999999999"/>
    <x v="664"/>
    <x v="171"/>
    <n v="1690544.8499999999"/>
    <n v="422636.21249999997"/>
    <n v="180308.26"/>
    <n v="36061.65"/>
    <n v="1442.47"/>
    <n v="142804.14000000001"/>
    <n v="142804.15"/>
    <n v="180308.27"/>
    <x v="0"/>
    <n v="27046.240499999996"/>
    <n v="9015.4135000000006"/>
    <n v="106742.496"/>
    <n v="28560.83"/>
    <n v="1517.47"/>
    <m/>
    <m/>
    <m/>
    <n v="0"/>
    <s v="1 º DEC/SET"/>
    <d v="2009-09-11T00:00:00"/>
    <m/>
    <m/>
    <m/>
    <n v="9.9999999802093953E-3"/>
    <n v="42.662756999999999"/>
    <n v="1"/>
    <n v="142804.14000000001"/>
    <n v="0"/>
    <m/>
    <m/>
    <m/>
    <n v="0"/>
    <n v="0"/>
    <n v="0"/>
    <n v="2009"/>
    <n v="1.0328930000000001"/>
    <n v="0"/>
    <n v="0"/>
    <m/>
    <m/>
    <m/>
    <s v="DEPOSITADO"/>
    <n v="-1"/>
    <n v="180308.26"/>
    <n v="36061.65"/>
    <n v="1442.47"/>
    <n v="142804.14000000001"/>
    <n v="9.9999999802093953E-3"/>
    <n v="37"/>
    <n v="9"/>
  </r>
  <r>
    <x v="28"/>
    <n v="31"/>
    <x v="4"/>
    <n v="43.406956999999998"/>
    <x v="665"/>
    <x v="172"/>
    <n v="0"/>
    <n v="0"/>
    <n v="240424.5"/>
    <n v="48084.899999999994"/>
    <n v="0"/>
    <n v="190416.21"/>
    <n v="2.9670133362700524"/>
    <n v="2.9670133362700524"/>
    <x v="1"/>
    <n v="0"/>
    <n v="0"/>
    <n v="0"/>
    <n v="0.59"/>
    <n v="2404.2399999999998"/>
    <m/>
    <m/>
    <m/>
    <n v="2.9670133362700524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2.9670133362700524"/>
    <s v=""/>
    <n v="8"/>
  </r>
  <r>
    <x v="29"/>
    <n v="3"/>
    <x v="3"/>
    <n v="42.662756999999999"/>
    <x v="666"/>
    <x v="172"/>
    <n v="73956.12"/>
    <n v="18489.03"/>
    <n v="7887.93"/>
    <n v="1577.59"/>
    <n v="63.1"/>
    <n v="6247.24"/>
    <n v="6247.24"/>
    <n v="7887.93"/>
    <x v="0"/>
    <n v="1183.1895"/>
    <n v="394.39650000000006"/>
    <n v="4669.6539999999995"/>
    <n v="1249.45"/>
    <n v="66.38"/>
    <m/>
    <m/>
    <m/>
    <n v="0"/>
    <s v="3 º DEC/AGO"/>
    <d v="2009-09-03T00:00:00"/>
    <m/>
    <m/>
    <m/>
    <n v="0"/>
    <n v="42.662756999999999"/>
    <n v="1"/>
    <n v="6247.24"/>
    <n v="0"/>
    <m/>
    <m/>
    <m/>
    <n v="0"/>
    <n v="0"/>
    <n v="0"/>
    <n v="2009"/>
    <n v="1.0328930000000001"/>
    <n v="0"/>
    <n v="0"/>
    <m/>
    <m/>
    <m/>
    <s v="DEPOSITADO"/>
    <n v="-6"/>
    <n v="7887.93"/>
    <n v="1577.59"/>
    <n v="63.1"/>
    <n v="6247.24"/>
    <n v="0"/>
    <n v="36"/>
    <n v="8"/>
  </r>
  <r>
    <x v="29"/>
    <n v="21"/>
    <x v="4"/>
    <n v="42.662756999999999"/>
    <x v="667"/>
    <x v="172"/>
    <n v="456082.13"/>
    <n v="114020.5325"/>
    <n v="48644.3"/>
    <n v="9728.86"/>
    <n v="389.15"/>
    <n v="38526.29"/>
    <n v="38526.29"/>
    <n v="48644.3"/>
    <x v="0"/>
    <n v="7296.6450000000004"/>
    <n v="2432.2150000000001"/>
    <n v="28797.43"/>
    <n v="7705.26"/>
    <n v="409.39"/>
    <m/>
    <m/>
    <m/>
    <n v="0"/>
    <s v="2 º DEC/AGO"/>
    <d v="2009-08-21T00:00:00"/>
    <s v="436/09 GABIN"/>
    <n v="190416.2"/>
    <n v="2254186.25"/>
    <n v="0"/>
    <n v="42.662756999999999"/>
    <n v="1"/>
    <n v="38526.29"/>
    <n v="0"/>
    <m/>
    <m/>
    <m/>
    <n v="0"/>
    <n v="0"/>
    <n v="0"/>
    <n v="2009"/>
    <n v="1.0328930000000001"/>
    <n v="0"/>
    <n v="0"/>
    <m/>
    <m/>
    <n v="0"/>
    <s v="DEPOSITADO"/>
    <n v="-1"/>
    <n v="48644.3"/>
    <n v="9728.86"/>
    <n v="389.15"/>
    <n v="38526.29"/>
    <n v="0"/>
    <n v="34"/>
    <n v="8"/>
  </r>
  <r>
    <x v="29"/>
    <n v="12"/>
    <x v="4"/>
    <n v="42.662756999999999"/>
    <x v="668"/>
    <x v="172"/>
    <n v="1724148"/>
    <n v="431037"/>
    <n v="183892.27"/>
    <n v="36778.449999999997"/>
    <n v="1471.14"/>
    <n v="145642.68"/>
    <n v="145642.68"/>
    <n v="183892.27000000002"/>
    <x v="0"/>
    <n v="27583.840500000002"/>
    <n v="9194.6135000000013"/>
    <n v="108864.22599999998"/>
    <n v="29128.54"/>
    <n v="1547.64"/>
    <m/>
    <m/>
    <m/>
    <n v="0"/>
    <s v="1 º DEC/AGO"/>
    <d v="2009-08-12T00:00:00"/>
    <m/>
    <m/>
    <m/>
    <n v="0"/>
    <n v="42.662756999999999"/>
    <n v="1"/>
    <n v="145642.68"/>
    <n v="0"/>
    <m/>
    <m/>
    <m/>
    <n v="0"/>
    <n v="0"/>
    <n v="0"/>
    <n v="2009"/>
    <n v="1.0328930000000001"/>
    <n v="0"/>
    <n v="0"/>
    <m/>
    <m/>
    <m/>
    <s v="DEPOSITADO"/>
    <n v="-2"/>
    <n v="183892.27"/>
    <n v="36778.449999999997"/>
    <n v="1471.14"/>
    <n v="145642.68"/>
    <n v="0"/>
    <n v="33"/>
    <n v="8"/>
  </r>
  <r>
    <x v="28"/>
    <n v="31"/>
    <x v="5"/>
    <n v="43.406956999999998"/>
    <x v="669"/>
    <x v="173"/>
    <n v="0"/>
    <n v="0"/>
    <n v="222808.03999999998"/>
    <n v="44561.61"/>
    <n v="0"/>
    <n v="176463.97"/>
    <n v="2.8127941450524885"/>
    <n v="2.8127941450524885"/>
    <x v="1"/>
    <n v="0"/>
    <n v="0"/>
    <n v="0"/>
    <n v="0.56000000000000005"/>
    <n v="2228.0700000000002"/>
    <m/>
    <m/>
    <m/>
    <n v="2.8127941450524885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2.8127941450524885"/>
    <s v=""/>
    <n v="7"/>
  </r>
  <r>
    <x v="29"/>
    <n v="3"/>
    <x v="4"/>
    <n v="42.662756999999999"/>
    <x v="670"/>
    <x v="173"/>
    <n v="190209.87"/>
    <n v="47552.467499999999"/>
    <n v="20287.189999999999"/>
    <n v="4057.44"/>
    <n v="162.30000000000001"/>
    <n v="16067.449999999999"/>
    <n v="16067.45"/>
    <n v="20287.189999999999"/>
    <x v="0"/>
    <n v="3043.0784999999996"/>
    <n v="1014.3595"/>
    <n v="12010.012000000001"/>
    <n v="3213.49"/>
    <n v="170.74"/>
    <m/>
    <m/>
    <m/>
    <n v="0"/>
    <s v="3 º DEC/JUL"/>
    <d v="2009-08-03T00:00:00"/>
    <m/>
    <m/>
    <m/>
    <n v="1.8189894035458565E-12"/>
    <n v="42.662756999999999"/>
    <n v="1"/>
    <n v="16067.449999999999"/>
    <n v="0"/>
    <m/>
    <m/>
    <n v="184153000"/>
    <n v="18415300"/>
    <n v="3683060"/>
    <n v="14732240"/>
    <n v="2009"/>
    <n v="1.0328930000000001"/>
    <n v="190210.344629"/>
    <n v="152168.27570319999"/>
    <m/>
    <m/>
    <m/>
    <s v="DEPOSITADO"/>
    <n v="-4"/>
    <n v="20287.189999999999"/>
    <n v="4057.44"/>
    <n v="162.30000000000001"/>
    <n v="16067.449999999999"/>
    <n v="0"/>
    <n v="32"/>
    <n v="7"/>
  </r>
  <r>
    <x v="29"/>
    <n v="22"/>
    <x v="5"/>
    <n v="42.662756999999999"/>
    <x v="671"/>
    <x v="173"/>
    <n v="310997.39"/>
    <n v="77749.347500000003"/>
    <n v="33170.019999999997"/>
    <n v="6634"/>
    <n v="265.36"/>
    <n v="26270.659999999996"/>
    <n v="26270.65"/>
    <n v="33170.01"/>
    <x v="0"/>
    <n v="4975.5015000000003"/>
    <n v="1658.5005000000001"/>
    <n v="19636.648000000001"/>
    <n v="5254.13"/>
    <n v="279.16000000000003"/>
    <m/>
    <m/>
    <m/>
    <n v="0"/>
    <s v="2 º DEC/JUL"/>
    <d v="2009-07-22T00:00:00"/>
    <s v="400/09 GABIN"/>
    <n v="176463.97"/>
    <n v="2089016.83"/>
    <n v="-9.9999999947613105E-3"/>
    <n v="42.662756999999999"/>
    <n v="1"/>
    <n v="26270.659999999996"/>
    <n v="0"/>
    <m/>
    <m/>
    <n v="301094000"/>
    <n v="30109400"/>
    <n v="6021880"/>
    <n v="24087520"/>
    <n v="2009"/>
    <n v="1.0328930000000001"/>
    <n v="310997.88494199998"/>
    <n v="248798.30795360002"/>
    <m/>
    <m/>
    <n v="0"/>
    <s v="DEPOSITADO"/>
    <n v="-2"/>
    <n v="33170.019999999997"/>
    <n v="6634"/>
    <n v="265.36"/>
    <n v="26270.659999999996"/>
    <n v="-9.9999999947613105E-3"/>
    <n v="30"/>
    <n v="7"/>
  </r>
  <r>
    <x v="29"/>
    <n v="15"/>
    <x v="5"/>
    <n v="42.662756999999999"/>
    <x v="672"/>
    <x v="173"/>
    <n v="1587809.5699999998"/>
    <n v="396952.39249999996"/>
    <n v="169350.83"/>
    <n v="33870.17"/>
    <n v="1354.81"/>
    <n v="134125.84999999998"/>
    <n v="134125.87"/>
    <n v="169350.84999999998"/>
    <x v="0"/>
    <n v="25402.627499999995"/>
    <n v="8467.5424999999996"/>
    <n v="100255.7"/>
    <n v="26825.17"/>
    <n v="1425.26"/>
    <m/>
    <m/>
    <m/>
    <n v="0"/>
    <s v="1 º DEC/JUL"/>
    <d v="2009-07-15T00:00:00"/>
    <m/>
    <m/>
    <m/>
    <n v="2.0000000018626451E-2"/>
    <n v="42.662756999999999"/>
    <n v="1"/>
    <n v="134125.84999999998"/>
    <n v="0"/>
    <m/>
    <m/>
    <n v="1537245000"/>
    <n v="153724500"/>
    <n v="30744900"/>
    <n v="122979600"/>
    <n v="2009"/>
    <n v="1.0328930000000001"/>
    <n v="1587809.5997850001"/>
    <n v="1270247.679828"/>
    <m/>
    <m/>
    <m/>
    <s v="DEPOSITADO"/>
    <n v="-5"/>
    <n v="169350.83"/>
    <n v="33870.17"/>
    <n v="1354.81"/>
    <n v="134125.84999999998"/>
    <n v="2.0000000018626451E-2"/>
    <n v="29"/>
    <n v="7"/>
  </r>
  <r>
    <x v="28"/>
    <n v="30"/>
    <x v="6"/>
    <n v="43.406956999999998"/>
    <x v="673"/>
    <x v="174"/>
    <n v="0"/>
    <n v="0"/>
    <n v="242499.27999999997"/>
    <n v="48499.85"/>
    <n v="0"/>
    <n v="192059.41999999998"/>
    <n v="2.5666342229174965"/>
    <n v="2.5666342229174965"/>
    <x v="1"/>
    <n v="0"/>
    <n v="0"/>
    <n v="0"/>
    <n v="0.51"/>
    <n v="2424.9899999999998"/>
    <m/>
    <m/>
    <m/>
    <n v="2.5666342229174965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2.5666342229174965"/>
    <s v=""/>
    <n v="6"/>
  </r>
  <r>
    <x v="29"/>
    <n v="1"/>
    <x v="5"/>
    <n v="42.662756999999999"/>
    <x v="673"/>
    <x v="174"/>
    <n v="182367.58807999999"/>
    <n v="45591.897019999997"/>
    <n v="19450.759999999998"/>
    <n v="3890.15"/>
    <n v="155.61000000000001"/>
    <n v="15404.999999999998"/>
    <n v="15404.99"/>
    <n v="19450.75"/>
    <x v="0"/>
    <n v="2917.6124999999997"/>
    <n v="972.53750000000002"/>
    <n v="11514.84"/>
    <n v="3081"/>
    <n v="163.69999999999999"/>
    <m/>
    <m/>
    <m/>
    <n v="0"/>
    <s v="3 º DEC/JUN"/>
    <d v="2009-07-01T00:00:00"/>
    <m/>
    <m/>
    <m/>
    <n v="-9.9999999983992893E-3"/>
    <n v="42.662756999999999"/>
    <n v="1"/>
    <n v="15404.999999999998"/>
    <n v="0"/>
    <m/>
    <m/>
    <n v="176560000"/>
    <n v="17656000"/>
    <n v="3531200"/>
    <n v="14124800"/>
    <n v="2009"/>
    <n v="1.0328930000000001"/>
    <n v="182367.58807999999"/>
    <n v="145894.07046399999"/>
    <m/>
    <m/>
    <m/>
    <s v="DEPOSITADO"/>
    <n v="-1"/>
    <n v="19450.759999999998"/>
    <n v="3890.15"/>
    <n v="155.61000000000001"/>
    <n v="15404.999999999998"/>
    <n v="-9.9999999983992893E-3"/>
    <n v="27"/>
    <n v="6"/>
  </r>
  <r>
    <x v="29"/>
    <n v="24"/>
    <x v="6"/>
    <n v="42.662756999999999"/>
    <x v="674"/>
    <x v="174"/>
    <n v="545905.25"/>
    <n v="136476.3125"/>
    <n v="58224.56"/>
    <n v="11644.91"/>
    <n v="465.8"/>
    <n v="46113.849999999991"/>
    <n v="46113.85"/>
    <n v="58224.56"/>
    <x v="0"/>
    <n v="8733.6839999999993"/>
    <n v="2911.2280000000001"/>
    <n v="34468.937999999995"/>
    <n v="9222.77"/>
    <n v="490.02"/>
    <m/>
    <m/>
    <m/>
    <n v="0"/>
    <s v="2 º DEC/JUN"/>
    <d v="2009-06-24T00:00:00"/>
    <m/>
    <m/>
    <m/>
    <n v="7.2759576141834259E-12"/>
    <n v="42.662756999999999"/>
    <n v="1"/>
    <n v="46113.849999999991"/>
    <n v="0"/>
    <m/>
    <m/>
    <n v="528521000"/>
    <n v="52852100"/>
    <n v="10570420"/>
    <n v="42281680"/>
    <n v="2009"/>
    <n v="1.0328930000000001"/>
    <n v="545905.64125300001"/>
    <n v="436724.5130024"/>
    <m/>
    <m/>
    <n v="0"/>
    <s v="DEPOSITADO"/>
    <n v="-5"/>
    <n v="58224.56"/>
    <n v="11644.91"/>
    <n v="465.8"/>
    <n v="46113.849999999991"/>
    <n v="0"/>
    <n v="26"/>
    <n v="6"/>
  </r>
  <r>
    <x v="29"/>
    <n v="12"/>
    <x v="6"/>
    <n v="42.662756999999999"/>
    <x v="675"/>
    <x v="174"/>
    <n v="1545366.24"/>
    <n v="386341.56"/>
    <n v="164823.96"/>
    <n v="32964.79"/>
    <n v="1318.59"/>
    <n v="130540.57999999999"/>
    <n v="130540.58"/>
    <n v="164823.96000000002"/>
    <x v="0"/>
    <n v="24723.594000000001"/>
    <n v="8241.1980000000021"/>
    <n v="97575.788"/>
    <n v="26108.12"/>
    <n v="1387.16"/>
    <m/>
    <m/>
    <m/>
    <n v="0"/>
    <s v="1 º DEC/JUN"/>
    <d v="2009-06-12T00:00:00"/>
    <s v="367/09 GABIN"/>
    <n v="192059.41"/>
    <n v="2273638.88"/>
    <n v="1.4551915228366852E-11"/>
    <n v="42.662756999999999"/>
    <n v="1"/>
    <n v="130540.57999999999"/>
    <n v="0"/>
    <m/>
    <m/>
    <n v="1496153000"/>
    <n v="149615300"/>
    <n v="29923060"/>
    <n v="119692240"/>
    <n v="2009"/>
    <n v="1.0328930000000001"/>
    <n v="1545365.9606290001"/>
    <n v="1236292.7685032"/>
    <m/>
    <m/>
    <m/>
    <s v="DEPOSITADO"/>
    <n v="-2"/>
    <n v="164823.96"/>
    <n v="32964.79"/>
    <n v="1318.59"/>
    <n v="130540.57999999999"/>
    <n v="0"/>
    <n v="24"/>
    <n v="6"/>
  </r>
  <r>
    <x v="28"/>
    <n v="31"/>
    <x v="7"/>
    <n v="43.406956999999998"/>
    <x v="676"/>
    <x v="175"/>
    <n v="0"/>
    <n v="0"/>
    <n v="262523.62"/>
    <n v="52504.72"/>
    <n v="0"/>
    <n v="207918.7"/>
    <n v="2.1987188351110687"/>
    <n v="2.1987188351110687"/>
    <x v="1"/>
    <n v="0"/>
    <n v="0"/>
    <n v="0"/>
    <n v="0.44"/>
    <n v="2625.23"/>
    <m/>
    <m/>
    <m/>
    <n v="2.1987188351110687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2.1987188351110687"/>
    <s v=""/>
    <n v="5"/>
  </r>
  <r>
    <x v="29"/>
    <n v="3"/>
    <x v="6"/>
    <n v="42.662756999999999"/>
    <x v="677"/>
    <x v="175"/>
    <n v="283251.84000000003"/>
    <n v="70812.960000000006"/>
    <n v="30210.76"/>
    <n v="6042.15"/>
    <n v="241.69"/>
    <n v="23926.920000000002"/>
    <n v="45357.97"/>
    <n v="51641.810000000005"/>
    <x v="0"/>
    <n v="7746.2715000000007"/>
    <n v="2582.0905000000002"/>
    <n v="35029.608"/>
    <n v="9071.59"/>
    <n v="211.39"/>
    <m/>
    <m/>
    <m/>
    <n v="0"/>
    <s v="3 º DEC/MAI"/>
    <d v="2009-06-03T00:00:00"/>
    <m/>
    <m/>
    <m/>
    <n v="21431.05"/>
    <n v="42.662756999999999"/>
    <n v="1"/>
    <n v="23926.920000000002"/>
    <n v="0"/>
    <m/>
    <m/>
    <m/>
    <n v="0"/>
    <n v="0"/>
    <n v="0"/>
    <n v="2009"/>
    <n v="1.0328930000000001"/>
    <n v="0"/>
    <n v="0"/>
    <m/>
    <m/>
    <m/>
    <s v="DEPOSITADO"/>
    <n v="-5"/>
    <n v="30210.76"/>
    <n v="6042.15"/>
    <n v="241.69"/>
    <n v="23926.920000000002"/>
    <n v="21431.05"/>
    <n v="23"/>
    <n v="5"/>
  </r>
  <r>
    <x v="29"/>
    <n v="3"/>
    <x v="6"/>
    <n v="42.662756999999999"/>
    <x v="678"/>
    <x v="175"/>
    <n v="227102"/>
    <n v="56775.5"/>
    <n v="24221.99"/>
    <n v="4844.3999999999996"/>
    <n v="193.78"/>
    <n v="19183.810000000005"/>
    <m/>
    <n v="0"/>
    <x v="4"/>
    <n v="0"/>
    <n v="0"/>
    <n v="0"/>
    <n v="0"/>
    <n v="0"/>
    <m/>
    <m/>
    <m/>
    <n v="0"/>
    <s v="2  º EXT/MAI"/>
    <d v="2009-06-03T00:00:00"/>
    <m/>
    <m/>
    <m/>
    <n v="-19183.810000000005"/>
    <n v="42.662756999999999"/>
    <n v="0"/>
    <n v="0"/>
    <n v="0"/>
    <m/>
    <m/>
    <m/>
    <n v="0"/>
    <n v="0"/>
    <n v="0"/>
    <n v="2009"/>
    <n v="1.0328930000000001"/>
    <n v="0"/>
    <n v="0"/>
    <m/>
    <m/>
    <n v="0"/>
    <n v="0"/>
    <n v="-6"/>
    <n v="24221.99"/>
    <n v="4844.3999999999996"/>
    <n v="193.78"/>
    <n v="19183.810000000005"/>
    <n v="-19183.810000000005"/>
    <n v="23"/>
    <n v="5"/>
  </r>
  <r>
    <x v="29"/>
    <n v="3"/>
    <x v="6"/>
    <n v="42.662756999999999"/>
    <x v="679"/>
    <x v="175"/>
    <n v="26603.129999999997"/>
    <n v="6650.7824999999993"/>
    <n v="2837.41"/>
    <n v="567.48"/>
    <n v="22.7"/>
    <n v="2247.23"/>
    <m/>
    <n v="0"/>
    <x v="4"/>
    <n v="0"/>
    <n v="0"/>
    <n v="0"/>
    <n v="0"/>
    <n v="0"/>
    <m/>
    <m/>
    <m/>
    <n v="0"/>
    <s v="2  º EXT/MAI"/>
    <d v="2009-06-03T00:00:00"/>
    <m/>
    <m/>
    <m/>
    <n v="-2247.23"/>
    <n v="42.662756999999999"/>
    <n v="0"/>
    <n v="0"/>
    <n v="0"/>
    <m/>
    <m/>
    <m/>
    <n v="0"/>
    <n v="0"/>
    <n v="0"/>
    <n v="2009"/>
    <n v="1.0328930000000001"/>
    <n v="0"/>
    <n v="0"/>
    <m/>
    <m/>
    <m/>
    <n v="0"/>
    <n v="-8"/>
    <n v="2837.41"/>
    <n v="567.48"/>
    <n v="22.7"/>
    <n v="2247.23"/>
    <n v="-2247.23"/>
    <n v="23"/>
    <n v="5"/>
  </r>
  <r>
    <x v="29"/>
    <n v="21"/>
    <x v="7"/>
    <n v="42.662756999999999"/>
    <x v="680"/>
    <x v="175"/>
    <n v="102303.33"/>
    <n v="25575.8325"/>
    <n v="10911.36"/>
    <n v="2182.27"/>
    <n v="87.29"/>
    <n v="8641.7999999999993"/>
    <n v="8641.7900000000009"/>
    <n v="10911.350000000002"/>
    <x v="0"/>
    <n v="1636.7025000000003"/>
    <n v="545.56750000000011"/>
    <n v="6459.52"/>
    <n v="1728.36"/>
    <n v="91.83"/>
    <m/>
    <m/>
    <m/>
    <n v="0"/>
    <s v="2 º DEC/MAI"/>
    <d v="2009-05-21T00:00:00"/>
    <s v="338/09 GABIN"/>
    <n v="207918.7"/>
    <n v="2461384.4500000002"/>
    <n v="-9.9999999983992893E-3"/>
    <n v="42.662756999999999"/>
    <n v="1"/>
    <n v="8641.7999999999993"/>
    <n v="0"/>
    <m/>
    <m/>
    <m/>
    <n v="0"/>
    <n v="0"/>
    <n v="0"/>
    <n v="2009"/>
    <n v="1.0328930000000001"/>
    <n v="0"/>
    <n v="0"/>
    <m/>
    <m/>
    <m/>
    <s v="DEPOSITADO"/>
    <n v="-1"/>
    <n v="10911.36"/>
    <n v="2182.27"/>
    <n v="87.29"/>
    <n v="8641.7999999999993"/>
    <n v="-9.9999999983992893E-3"/>
    <n v="21"/>
    <n v="5"/>
  </r>
  <r>
    <x v="29"/>
    <n v="12"/>
    <x v="7"/>
    <n v="42.662756999999999"/>
    <x v="681"/>
    <x v="175"/>
    <n v="1822124.1500000001"/>
    <n v="455531.03750000003"/>
    <n v="194342.1"/>
    <n v="38868.42"/>
    <n v="1554.74"/>
    <n v="153918.94"/>
    <n v="153918.94"/>
    <n v="194342.09999999998"/>
    <x v="0"/>
    <n v="29151.314999999995"/>
    <n v="9717.1049999999996"/>
    <n v="115050.52"/>
    <n v="30783.79"/>
    <n v="1635.58"/>
    <m/>
    <m/>
    <m/>
    <n v="0"/>
    <s v="1 º DEC/MAI"/>
    <d v="2009-05-12T00:00:00"/>
    <m/>
    <m/>
    <m/>
    <n v="0"/>
    <n v="42.662756999999999"/>
    <n v="1"/>
    <n v="153918.94"/>
    <n v="0"/>
    <m/>
    <m/>
    <m/>
    <n v="0"/>
    <n v="0"/>
    <n v="0"/>
    <n v="2009"/>
    <n v="1.0328930000000001"/>
    <n v="0"/>
    <n v="0"/>
    <m/>
    <m/>
    <m/>
    <s v="DEPOSITADO"/>
    <n v="-4"/>
    <n v="194342.1"/>
    <n v="38868.42"/>
    <n v="1554.74"/>
    <n v="153918.94"/>
    <n v="0"/>
    <n v="20"/>
    <n v="5"/>
  </r>
  <r>
    <x v="28"/>
    <n v="30"/>
    <x v="8"/>
    <n v="43.406956999999998"/>
    <x v="682"/>
    <x v="176"/>
    <n v="0"/>
    <n v="0"/>
    <n v="192633.35"/>
    <n v="38526.67"/>
    <n v="0"/>
    <n v="152565.62"/>
    <n v="1.7206318653439912"/>
    <n v="1.7206318653439912"/>
    <x v="1"/>
    <n v="0"/>
    <n v="0"/>
    <n v="0"/>
    <n v="0.34"/>
    <n v="1926.33"/>
    <m/>
    <m/>
    <m/>
    <n v="1.7206318653439912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1.7206318653439912"/>
    <s v=""/>
    <n v="4"/>
  </r>
  <r>
    <x v="29"/>
    <n v="30"/>
    <x v="8"/>
    <n v="42.662756999999999"/>
    <x v="682"/>
    <x v="176"/>
    <n v="0"/>
    <n v="0"/>
    <n v="0"/>
    <n v="0"/>
    <n v="0"/>
    <n v="0"/>
    <m/>
    <n v="0"/>
    <x v="5"/>
    <n v="0"/>
    <n v="0"/>
    <n v="0"/>
    <n v="0"/>
    <n v="0"/>
    <n v="53988.17"/>
    <m/>
    <m/>
    <n v="0"/>
    <n v="0"/>
    <d v="2009-04-30T00:00:00"/>
    <m/>
    <m/>
    <m/>
    <n v="0"/>
    <n v="42.662756999999999"/>
    <n v="0"/>
    <n v="0"/>
    <n v="0"/>
    <m/>
    <m/>
    <m/>
    <n v="0"/>
    <n v="0"/>
    <n v="0"/>
    <n v="2009"/>
    <n v="1.0328930000000001"/>
    <n v="0"/>
    <n v="0"/>
    <m/>
    <m/>
    <m/>
    <n v="0"/>
    <s v=""/>
    <n v="0"/>
    <n v="0"/>
    <n v="0"/>
    <n v="0"/>
    <n v="0"/>
    <n v="18"/>
    <n v="4"/>
  </r>
  <r>
    <x v="29"/>
    <n v="12"/>
    <x v="7"/>
    <n v="42.662756999999999"/>
    <x v="682"/>
    <x v="176"/>
    <n v="91612.26999999999"/>
    <n v="22903.067499999997"/>
    <n v="9771.08"/>
    <n v="1954.22"/>
    <n v="78.17"/>
    <n v="7738.69"/>
    <n v="7738.7"/>
    <n v="9771.09"/>
    <x v="0"/>
    <n v="1465.6634999999999"/>
    <n v="488.55450000000002"/>
    <n v="5784.482"/>
    <n v="1547.74"/>
    <n v="82.23"/>
    <n v="-51813.87"/>
    <m/>
    <m/>
    <n v="0"/>
    <s v="4 º DEC/ABR"/>
    <d v="2009-05-12T00:00:00"/>
    <m/>
    <m/>
    <m/>
    <n v="1.0000000000218279E-2"/>
    <n v="42.662756999999999"/>
    <n v="1"/>
    <n v="7738.69"/>
    <n v="0"/>
    <m/>
    <m/>
    <m/>
    <n v="0"/>
    <n v="0"/>
    <n v="0"/>
    <n v="2009"/>
    <n v="1.0328930000000001"/>
    <n v="0"/>
    <n v="0"/>
    <m/>
    <m/>
    <n v="0"/>
    <s v="DEPOSITADO"/>
    <n v="-12"/>
    <n v="9771.08"/>
    <n v="1954.22"/>
    <n v="78.17"/>
    <n v="7738.69"/>
    <n v="1.0000000000218279E-2"/>
    <n v="20"/>
    <n v="4"/>
  </r>
  <r>
    <x v="29"/>
    <n v="22"/>
    <x v="8"/>
    <n v="42.662756999999999"/>
    <x v="683"/>
    <x v="176"/>
    <n v="258740.52000000002"/>
    <n v="64685.130000000005"/>
    <n v="27596.46"/>
    <n v="5519.29"/>
    <n v="220.77"/>
    <n v="21856.399999999998"/>
    <n v="21856.39"/>
    <n v="27596.45"/>
    <x v="0"/>
    <n v="4139.4674999999997"/>
    <n v="1379.8225000000002"/>
    <n v="16337.1"/>
    <n v="4371.28"/>
    <n v="232.25"/>
    <m/>
    <m/>
    <m/>
    <n v="0"/>
    <s v="3 º DEC/ABR"/>
    <d v="2009-04-22T00:00:00"/>
    <s v="229/09 GABIN"/>
    <n v="152565.62"/>
    <n v="1806103.18"/>
    <n v="-9.9999999983992893E-3"/>
    <n v="42.662756999999999"/>
    <n v="1"/>
    <n v="21856.399999999998"/>
    <n v="0"/>
    <m/>
    <m/>
    <m/>
    <n v="0"/>
    <n v="0"/>
    <n v="0"/>
    <n v="2009"/>
    <n v="1.0328930000000001"/>
    <n v="0"/>
    <n v="0"/>
    <m/>
    <m/>
    <m/>
    <s v="DEPOSITADO"/>
    <n v="-2"/>
    <n v="27596.46"/>
    <n v="5519.29"/>
    <n v="220.77"/>
    <n v="21856.399999999998"/>
    <n v="-9.9999999983992893E-3"/>
    <n v="17"/>
    <n v="4"/>
  </r>
  <r>
    <x v="29"/>
    <n v="16"/>
    <x v="8"/>
    <n v="42.662756999999999"/>
    <x v="684"/>
    <x v="176"/>
    <m/>
    <n v="0"/>
    <n v="0"/>
    <n v="0"/>
    <n v="0"/>
    <n v="0"/>
    <n v="3225.31"/>
    <n v="3225.31"/>
    <x v="0"/>
    <n v="483.79649999999998"/>
    <n v="161.2655"/>
    <n v="2580.248"/>
    <n v="645.05999999999995"/>
    <n v="-6.45"/>
    <m/>
    <m/>
    <m/>
    <n v="0"/>
    <s v="2 º DEC/ABR"/>
    <d v="2009-04-16T00:00:00"/>
    <m/>
    <m/>
    <m/>
    <n v="3225.31"/>
    <n v="42.662756999999999"/>
    <n v="1"/>
    <n v="0"/>
    <n v="0"/>
    <m/>
    <m/>
    <m/>
    <n v="0"/>
    <n v="0"/>
    <n v="0"/>
    <n v="2009"/>
    <n v="1.0328930000000001"/>
    <n v="0"/>
    <n v="0"/>
    <m/>
    <m/>
    <m/>
    <s v="DEPOSITADO"/>
    <s v=""/>
    <n v="0"/>
    <n v="0"/>
    <n v="0"/>
    <n v="0"/>
    <n v="3225.31"/>
    <n v="16"/>
    <n v="4"/>
  </r>
  <r>
    <x v="29"/>
    <n v="13"/>
    <x v="8"/>
    <n v="42.662756999999999"/>
    <x v="684"/>
    <x v="176"/>
    <n v="1455750.3900000001"/>
    <n v="363937.59750000003"/>
    <n v="155265.81"/>
    <n v="31053.16"/>
    <n v="1242.1300000000001"/>
    <n v="122970.51999999999"/>
    <n v="119745.22"/>
    <n v="152040.51"/>
    <x v="0"/>
    <n v="22806.076499999999"/>
    <n v="7602.0255000000006"/>
    <n v="89337.118000000002"/>
    <n v="23949.040000000001"/>
    <n v="1313.17"/>
    <m/>
    <m/>
    <m/>
    <n v="0"/>
    <s v="1 º DEC/ABR"/>
    <d v="2009-04-13T00:00:00"/>
    <m/>
    <m/>
    <m/>
    <n v="-3225.2999999999884"/>
    <n v="42.662756999999999"/>
    <n v="1"/>
    <n v="122970.51999999999"/>
    <n v="0"/>
    <m/>
    <m/>
    <m/>
    <n v="0"/>
    <n v="0"/>
    <n v="0"/>
    <n v="2009"/>
    <n v="1.0328930000000001"/>
    <n v="0"/>
    <n v="0"/>
    <m/>
    <m/>
    <m/>
    <s v="DEPOSITADO"/>
    <n v="-4"/>
    <n v="155265.81"/>
    <n v="31053.16"/>
    <n v="1242.1300000000001"/>
    <n v="122970.51999999999"/>
    <n v="-3225.2999999999884"/>
    <n v="16"/>
    <n v="4"/>
  </r>
  <r>
    <x v="28"/>
    <n v="31"/>
    <x v="9"/>
    <n v="43.406956999999998"/>
    <x v="685"/>
    <x v="177"/>
    <n v="0"/>
    <n v="0"/>
    <n v="207181.68"/>
    <n v="41436.33"/>
    <n v="0"/>
    <n v="164087.89000000001"/>
    <n v="1.2347052800000036"/>
    <n v="1.2347052800000036"/>
    <x v="1"/>
    <n v="0"/>
    <n v="0"/>
    <n v="0"/>
    <n v="0.25"/>
    <n v="2071.81"/>
    <m/>
    <m/>
    <m/>
    <n v="1.2347052800000036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1.2347052800000036"/>
    <s v=""/>
    <n v="3"/>
  </r>
  <r>
    <x v="29"/>
    <n v="31"/>
    <x v="9"/>
    <n v="42.662756999999999"/>
    <x v="686"/>
    <x v="177"/>
    <n v="427285.73"/>
    <n v="106821.4325"/>
    <n v="45572.97"/>
    <n v="9114.59"/>
    <n v="364.58"/>
    <n v="36093.800000000003"/>
    <n v="36093.79"/>
    <n v="45572.960000000006"/>
    <x v="0"/>
    <n v="6835.9440000000004"/>
    <n v="2278.6480000000006"/>
    <n v="26979.198"/>
    <n v="7218.76"/>
    <n v="383.54"/>
    <n v="4349.58"/>
    <d v="2009-03-30T00:00:00"/>
    <m/>
    <n v="0"/>
    <s v="3 º DEC/MAR"/>
    <d v="2009-03-31T00:00:00"/>
    <m/>
    <m/>
    <m/>
    <n v="-1.0000000002037268E-2"/>
    <n v="42.662756999999999"/>
    <n v="1"/>
    <n v="36093.800000000003"/>
    <n v="0"/>
    <m/>
    <m/>
    <m/>
    <n v="0"/>
    <n v="0"/>
    <n v="0"/>
    <n v="2009"/>
    <n v="1.0328930000000001"/>
    <n v="0"/>
    <n v="0"/>
    <m/>
    <m/>
    <m/>
    <s v="DEPOSITADO"/>
    <n v="-1"/>
    <n v="45572.97"/>
    <n v="9114.59"/>
    <n v="364.58"/>
    <n v="36093.800000000003"/>
    <n v="-1.0000000002037268E-2"/>
    <n v="14"/>
    <n v="3"/>
  </r>
  <r>
    <x v="29"/>
    <n v="24"/>
    <x v="9"/>
    <n v="42.662756999999999"/>
    <x v="687"/>
    <x v="177"/>
    <n v="354764.63"/>
    <n v="88691.157500000001"/>
    <n v="37838.089999999997"/>
    <n v="7567.62"/>
    <n v="302.7"/>
    <n v="29967.769999999997"/>
    <n v="29967.77"/>
    <n v="37838.090000000004"/>
    <x v="0"/>
    <n v="5675.7135000000007"/>
    <n v="1891.9045000000003"/>
    <n v="22400.151999999998"/>
    <n v="5993.55"/>
    <n v="318.45"/>
    <n v="3611.35"/>
    <d v="2009-03-20T00:00:00"/>
    <m/>
    <n v="0"/>
    <s v="2 º DEC/MAR"/>
    <d v="2009-03-24T00:00:00"/>
    <m/>
    <m/>
    <m/>
    <n v="3.637978807091713E-12"/>
    <n v="42.662756999999999"/>
    <n v="1"/>
    <n v="29967.769999999997"/>
    <n v="0"/>
    <m/>
    <m/>
    <m/>
    <n v="0"/>
    <n v="0"/>
    <n v="0"/>
    <n v="2009"/>
    <n v="1.0328930000000001"/>
    <n v="0"/>
    <n v="0"/>
    <m/>
    <m/>
    <n v="0"/>
    <s v="DEPOSITADO"/>
    <n v="-4"/>
    <n v="37838.089999999997"/>
    <n v="7567.62"/>
    <n v="302.7"/>
    <n v="29967.769999999997"/>
    <n v="0"/>
    <n v="13"/>
    <n v="3"/>
  </r>
  <r>
    <x v="29"/>
    <n v="11"/>
    <x v="9"/>
    <n v="42.662756999999999"/>
    <x v="688"/>
    <x v="177"/>
    <n v="1160455.8700000001"/>
    <n v="290113.96750000003"/>
    <n v="123770.62"/>
    <n v="24754.12"/>
    <n v="990.17"/>
    <n v="98026.33"/>
    <n v="98026.33"/>
    <n v="123770.62"/>
    <x v="0"/>
    <n v="18565.592999999997"/>
    <n v="6188.5309999999999"/>
    <n v="73272.206000000006"/>
    <n v="19605.27"/>
    <n v="1041.6500000000001"/>
    <n v="11812.93"/>
    <d v="2009-03-10T00:00:00"/>
    <m/>
    <n v="0"/>
    <s v="1 º DEC/MAR"/>
    <d v="2009-03-11T00:00:00"/>
    <s v="170/09 GABIN"/>
    <n v="164087.89000000001"/>
    <n v="1942506.23"/>
    <n v="0"/>
    <n v="42.662756999999999"/>
    <n v="1"/>
    <n v="98026.33"/>
    <n v="0"/>
    <m/>
    <m/>
    <m/>
    <n v="0"/>
    <n v="0"/>
    <n v="0"/>
    <n v="2009"/>
    <n v="1.0328930000000001"/>
    <n v="0"/>
    <n v="0"/>
    <m/>
    <m/>
    <m/>
    <s v="DEPOSITADO"/>
    <n v="-1"/>
    <n v="123770.62"/>
    <n v="24754.12"/>
    <n v="990.17"/>
    <n v="98026.33"/>
    <n v="0"/>
    <n v="11"/>
    <n v="3"/>
  </r>
  <r>
    <x v="28"/>
    <n v="28"/>
    <x v="10"/>
    <n v="43.406956999999998"/>
    <x v="689"/>
    <x v="178"/>
    <n v="0"/>
    <n v="0"/>
    <n v="268647.44"/>
    <n v="53729.490000000005"/>
    <n v="0"/>
    <n v="212768.78000000003"/>
    <n v="1.0326400000000069"/>
    <n v="1.0326400000000069"/>
    <x v="1"/>
    <n v="0"/>
    <n v="0"/>
    <n v="0"/>
    <n v="0.21"/>
    <n v="2686.47"/>
    <m/>
    <m/>
    <m/>
    <n v="1.0326400000000069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1.0326400000000069"/>
    <s v=""/>
    <n v="2"/>
  </r>
  <r>
    <x v="29"/>
    <n v="4"/>
    <x v="9"/>
    <n v="42.662756999999999"/>
    <x v="690"/>
    <x v="178"/>
    <n v="441127.47"/>
    <n v="110281.86749999999"/>
    <n v="47049.29"/>
    <n v="9409.86"/>
    <n v="376.39"/>
    <n v="37263.040000000001"/>
    <n v="37263.03"/>
    <n v="47049.279999999999"/>
    <x v="0"/>
    <n v="7057.3919999999998"/>
    <n v="2352.4639999999999"/>
    <n v="27853.173999999999"/>
    <n v="7452.61"/>
    <n v="395.97"/>
    <n v="4309.63"/>
    <d v="2009-02-27T00:00:00"/>
    <s v="6255-3"/>
    <n v="0"/>
    <s v="3 º DEC/FEV"/>
    <d v="2009-03-04T00:00:00"/>
    <m/>
    <m/>
    <m/>
    <n v="-1.0000000002037268E-2"/>
    <n v="42.662756999999999"/>
    <n v="1"/>
    <n v="37263.040000000001"/>
    <n v="0"/>
    <m/>
    <m/>
    <m/>
    <n v="0"/>
    <n v="0"/>
    <n v="0"/>
    <n v="2009"/>
    <n v="1.0328930000000001"/>
    <n v="0"/>
    <n v="0"/>
    <m/>
    <m/>
    <m/>
    <s v="DEPOSITADO"/>
    <n v="-5"/>
    <n v="47049.29"/>
    <n v="9409.86"/>
    <n v="376.39"/>
    <n v="37263.040000000001"/>
    <n v="-1.0000000002037268E-2"/>
    <n v="10"/>
    <n v="2"/>
  </r>
  <r>
    <x v="29"/>
    <n v="3"/>
    <x v="9"/>
    <n v="42.662756999999999"/>
    <x v="691"/>
    <x v="178"/>
    <n v="366854.35"/>
    <n v="91713.587499999994"/>
    <n v="39127.54"/>
    <n v="7825.51"/>
    <n v="313.02"/>
    <n v="30989.01"/>
    <n v="30989.02"/>
    <n v="39127.550000000003"/>
    <x v="0"/>
    <n v="5869.1325000000006"/>
    <n v="1956.3775000000003"/>
    <n v="23163.510000000002"/>
    <n v="6197.8"/>
    <n v="329.3"/>
    <n v="3584.02"/>
    <d v="2009-02-20T00:00:00"/>
    <s v="6255-3"/>
    <n v="0"/>
    <s v="2 º DEC/FEV"/>
    <d v="2009-03-03T00:00:00"/>
    <m/>
    <m/>
    <m/>
    <n v="1.0000000002037268E-2"/>
    <n v="42.662756999999999"/>
    <n v="1"/>
    <n v="30989.01"/>
    <n v="0"/>
    <m/>
    <m/>
    <m/>
    <n v="0"/>
    <n v="0"/>
    <n v="0"/>
    <n v="2009"/>
    <n v="1.0328930000000001"/>
    <n v="0"/>
    <n v="0"/>
    <m/>
    <m/>
    <n v="0"/>
    <s v="DEPOSITADO"/>
    <n v="-11"/>
    <n v="39127.54"/>
    <n v="7825.51"/>
    <n v="313.02"/>
    <n v="30989.01"/>
    <n v="1.0000000002037268E-2"/>
    <n v="10"/>
    <n v="2"/>
  </r>
  <r>
    <x v="29"/>
    <n v="11"/>
    <x v="10"/>
    <n v="42.662756999999999"/>
    <x v="692"/>
    <x v="178"/>
    <n v="1710818.77"/>
    <n v="427704.6925"/>
    <n v="182470.61"/>
    <n v="36494.120000000003"/>
    <n v="1459.76"/>
    <n v="144516.72999999998"/>
    <n v="144516.73000000001"/>
    <n v="182470.61000000002"/>
    <x v="0"/>
    <n v="27370.591500000002"/>
    <n v="9123.5305000000008"/>
    <n v="108022.60800000001"/>
    <n v="28903.35"/>
    <n v="1535.67"/>
    <n v="16714"/>
    <d v="2009-02-10T00:00:00"/>
    <s v="6255-3"/>
    <n v="0"/>
    <s v="1 º DEC/FEV"/>
    <d v="2009-02-11T00:00:00"/>
    <s v="101/09 GABIN"/>
    <n v="212768.78"/>
    <n v="2518800.59"/>
    <n v="2.9103830456733704E-11"/>
    <n v="42.662756999999999"/>
    <n v="1"/>
    <n v="144516.72999999998"/>
    <n v="0"/>
    <m/>
    <m/>
    <m/>
    <n v="0"/>
    <n v="0"/>
    <n v="0"/>
    <n v="2009"/>
    <n v="1.0328930000000001"/>
    <n v="0"/>
    <n v="0"/>
    <m/>
    <m/>
    <m/>
    <s v="DEPOSITADO"/>
    <n v="-1"/>
    <n v="182470.61"/>
    <n v="36494.120000000003"/>
    <n v="1459.76"/>
    <n v="144516.72999999998"/>
    <n v="0"/>
    <n v="7"/>
    <n v="2"/>
  </r>
  <r>
    <x v="28"/>
    <n v="31"/>
    <x v="11"/>
    <n v="43.406956999999998"/>
    <x v="693"/>
    <x v="179"/>
    <n v="0"/>
    <n v="0"/>
    <n v="297016.61"/>
    <n v="59403.33"/>
    <n v="0"/>
    <n v="235913.39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1"/>
  </r>
  <r>
    <x v="29"/>
    <n v="2"/>
    <x v="10"/>
    <n v="42.662756999999999"/>
    <x v="694"/>
    <x v="179"/>
    <n v="356574.07"/>
    <n v="89143.517500000002"/>
    <n v="38031.08"/>
    <n v="7606.22"/>
    <n v="304.25"/>
    <n v="30120.61"/>
    <n v="30120.62"/>
    <n v="38031.089999999997"/>
    <x v="0"/>
    <n v="5704.6634999999997"/>
    <n v="1901.5545"/>
    <n v="22514.402000000002"/>
    <n v="6024.12"/>
    <n v="320.07"/>
    <n v="3483.58"/>
    <d v="2009-01-30T00:00:00"/>
    <s v="6255-3"/>
    <n v="0"/>
    <s v="4 º DEC/JAN"/>
    <d v="2009-02-02T00:00:00"/>
    <m/>
    <m/>
    <m/>
    <n v="9.9999999983992893E-3"/>
    <n v="42.662756999999999"/>
    <n v="1"/>
    <n v="30120.61"/>
    <n v="0"/>
    <m/>
    <m/>
    <m/>
    <n v="0"/>
    <n v="0"/>
    <n v="0"/>
    <n v="2009"/>
    <n v="1.0328930000000001"/>
    <n v="0"/>
    <n v="0"/>
    <m/>
    <m/>
    <m/>
    <s v="DEPOSITADO"/>
    <n v="-3"/>
    <n v="38031.08"/>
    <n v="7606.22"/>
    <n v="304.25"/>
    <n v="30120.61"/>
    <n v="9.9999999983992893E-3"/>
    <n v="6"/>
    <n v="1"/>
  </r>
  <r>
    <x v="29"/>
    <n v="21"/>
    <x v="11"/>
    <n v="42.662756999999999"/>
    <x v="695"/>
    <x v="179"/>
    <n v="381820.01"/>
    <n v="95455.002500000002"/>
    <n v="40723.74"/>
    <n v="8144.75"/>
    <n v="325.79000000000002"/>
    <n v="32253.199999999997"/>
    <n v="32253.200000000001"/>
    <n v="40723.740000000005"/>
    <x v="0"/>
    <n v="6108.5610000000006"/>
    <n v="2036.1870000000004"/>
    <n v="24108.451999999997"/>
    <n v="6450.64"/>
    <n v="342.73"/>
    <n v="3730.23"/>
    <d v="2009-01-20T00:00:00"/>
    <s v="6255-3"/>
    <n v="0"/>
    <s v="3 º DEC/JAN"/>
    <d v="2009-01-21T00:00:00"/>
    <s v="055/09 GABIN"/>
    <n v="235237.16"/>
    <n v="2784785.92"/>
    <n v="3.637978807091713E-12"/>
    <n v="42.662756999999999"/>
    <n v="1"/>
    <n v="32253.199999999997"/>
    <n v="0"/>
    <m/>
    <m/>
    <m/>
    <n v="0"/>
    <n v="0"/>
    <n v="0"/>
    <n v="2009"/>
    <n v="1.0328930000000001"/>
    <n v="0"/>
    <n v="0"/>
    <m/>
    <m/>
    <n v="0"/>
    <s v="DEPOSITADO"/>
    <n v="-1"/>
    <n v="40723.74"/>
    <n v="8144.75"/>
    <n v="325.79000000000002"/>
    <n v="32253.199999999997"/>
    <n v="0"/>
    <n v="4"/>
    <n v="1"/>
  </r>
  <r>
    <x v="29"/>
    <n v="17"/>
    <x v="10"/>
    <n v="42.662756999999999"/>
    <x v="696"/>
    <x v="179"/>
    <n v="2046391.8399999999"/>
    <n v="511597.95999999996"/>
    <n v="218261.79"/>
    <n v="43652.36"/>
    <n v="1746.09"/>
    <n v="172863.34"/>
    <n v="172863.34"/>
    <n v="218261.78999999998"/>
    <x v="0"/>
    <n v="32739.268499999995"/>
    <n v="10913.0895"/>
    <n v="129210.98199999999"/>
    <n v="34572.67"/>
    <n v="1836.89"/>
    <n v="19992.41"/>
    <d v="2009-01-09T00:00:00"/>
    <s v="6255-3"/>
    <n v="0"/>
    <s v="2 º DEC/JAN"/>
    <d v="2009-02-17T00:00:00"/>
    <m/>
    <m/>
    <m/>
    <n v="0"/>
    <n v="42.662756999999999"/>
    <n v="1"/>
    <n v="172863.34"/>
    <n v="0"/>
    <m/>
    <m/>
    <m/>
    <n v="0"/>
    <n v="0"/>
    <n v="0"/>
    <n v="2009"/>
    <n v="1.0328930000000001"/>
    <n v="0"/>
    <n v="0"/>
    <m/>
    <m/>
    <m/>
    <s v="DEPOSITADO"/>
    <n v="-39"/>
    <n v="218261.79"/>
    <n v="43652.36"/>
    <n v="1746.09"/>
    <n v="172863.34"/>
    <n v="0"/>
    <n v="8"/>
    <n v="1"/>
  </r>
  <r>
    <x v="29"/>
    <n v="7"/>
    <x v="11"/>
    <n v="43.406956999999998"/>
    <x v="697"/>
    <x v="179"/>
    <m/>
    <n v="0"/>
    <n v="0"/>
    <n v="0"/>
    <n v="0"/>
    <n v="0"/>
    <n v="676.23"/>
    <n v="676.23"/>
    <x v="4"/>
    <n v="101.4345"/>
    <n v="33.811500000000002"/>
    <n v="540.98400000000004"/>
    <n v="135.25"/>
    <n v="-1.35"/>
    <m/>
    <m/>
    <s v="6255-3"/>
    <n v="0"/>
    <s v="1 º EXT/JAN"/>
    <d v="2009-01-07T00:00:00"/>
    <m/>
    <m/>
    <m/>
    <n v="676.23"/>
    <n v="43.406956999999998"/>
    <n v="0"/>
    <n v="0"/>
    <n v="0"/>
    <m/>
    <m/>
    <m/>
    <n v="0"/>
    <n v="0"/>
    <n v="0"/>
    <n v="2008"/>
    <n v="1.0328930000000001"/>
    <n v="0"/>
    <n v="0"/>
    <m/>
    <m/>
    <m/>
    <n v="0"/>
    <s v=""/>
    <n v="0"/>
    <n v="0"/>
    <n v="0"/>
    <n v="0"/>
    <n v="676.23"/>
    <n v="2"/>
    <n v="1"/>
  </r>
  <r>
    <x v="30"/>
    <n v="31"/>
    <x v="0"/>
    <n v="43.406956999999998"/>
    <x v="698"/>
    <x v="180"/>
    <n v="0"/>
    <n v="0"/>
    <n v="218214.31"/>
    <n v="41507"/>
    <n v="0"/>
    <n v="176433.47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12"/>
  </r>
  <r>
    <x v="29"/>
    <n v="7"/>
    <x v="11"/>
    <n v="43.406956999999998"/>
    <x v="699"/>
    <x v="180"/>
    <m/>
    <n v="0"/>
    <n v="0"/>
    <n v="0"/>
    <n v="0"/>
    <n v="0"/>
    <n v="20756.54"/>
    <n v="20756.54"/>
    <x v="0"/>
    <n v="3113.4810000000002"/>
    <n v="1037.827"/>
    <n v="16605.232"/>
    <n v="4151.3100000000004"/>
    <n v="-41.51"/>
    <m/>
    <m/>
    <m/>
    <n v="0"/>
    <s v="4 º DEC/DEZ"/>
    <d v="2009-01-07T00:00:00"/>
    <m/>
    <m/>
    <m/>
    <n v="20756.54"/>
    <n v="43.406956999999998"/>
    <n v="1"/>
    <n v="0"/>
    <n v="0"/>
    <m/>
    <m/>
    <m/>
    <n v="0"/>
    <n v="0"/>
    <n v="0"/>
    <n v="2008"/>
    <n v="1.175673"/>
    <n v="0"/>
    <n v="0"/>
    <m/>
    <m/>
    <m/>
    <s v="DEPOSITADO"/>
    <s v=""/>
    <n v="0"/>
    <n v="0"/>
    <n v="0"/>
    <n v="0"/>
    <n v="20756.54"/>
    <n v="2"/>
    <n v="12"/>
  </r>
  <r>
    <x v="29"/>
    <n v="6"/>
    <x v="11"/>
    <n v="43.406956999999998"/>
    <x v="699"/>
    <x v="180"/>
    <n v="832292.22"/>
    <n v="208073.05499999999"/>
    <n v="90318.18"/>
    <n v="18063.64"/>
    <n v="722.55"/>
    <n v="71531.989999999991"/>
    <n v="52268.69"/>
    <n v="71054.880000000005"/>
    <x v="0"/>
    <n v="10658.232"/>
    <n v="3552.7440000000006"/>
    <n v="38057.714"/>
    <n v="10453.74"/>
    <n v="798.64"/>
    <n v="7452.2"/>
    <d v="2008-12-30T00:00:00"/>
    <m/>
    <n v="0"/>
    <s v="3 º DEC/DEZ"/>
    <d v="2009-01-06T00:00:00"/>
    <m/>
    <m/>
    <m/>
    <n v="-19263.299999999988"/>
    <n v="43.406956999999998"/>
    <n v="1"/>
    <n v="71531.989999999991"/>
    <n v="0"/>
    <m/>
    <m/>
    <m/>
    <n v="0"/>
    <n v="0"/>
    <n v="0"/>
    <n v="2008"/>
    <n v="1.175673"/>
    <n v="0"/>
    <n v="0"/>
    <m/>
    <m/>
    <m/>
    <s v="DEPOSITADO"/>
    <n v="-7"/>
    <n v="90318.18"/>
    <n v="18063.64"/>
    <n v="722.55"/>
    <n v="71531.989999999991"/>
    <n v="-19263.299999999988"/>
    <n v="2"/>
    <n v="12"/>
  </r>
  <r>
    <x v="31"/>
    <n v="23"/>
    <x v="0"/>
    <n v="43.406956999999998"/>
    <x v="700"/>
    <x v="180"/>
    <n v="656832.59"/>
    <n v="164208.14749999999"/>
    <n v="71277.759999999995"/>
    <n v="13065.21"/>
    <n v="582.13"/>
    <n v="57630.42"/>
    <n v="57630.42"/>
    <n v="71277.759999999995"/>
    <x v="0"/>
    <n v="10691.663999999999"/>
    <n v="3563.8879999999999"/>
    <n v="43374.868000000002"/>
    <n v="11526.08"/>
    <n v="597.52"/>
    <n v="6430.8300000000163"/>
    <d v="2008-12-19T00:00:00"/>
    <m/>
    <n v="0"/>
    <s v="2 º DEC/DEZ"/>
    <d v="2008-12-23T00:00:00"/>
    <m/>
    <m/>
    <m/>
    <n v="0"/>
    <n v="43.406956999999998"/>
    <n v="1"/>
    <n v="57630.42"/>
    <n v="0"/>
    <m/>
    <m/>
    <m/>
    <n v="0"/>
    <n v="0"/>
    <n v="0"/>
    <n v="2008"/>
    <n v="1.175673"/>
    <n v="0"/>
    <n v="0"/>
    <m/>
    <m/>
    <n v="0"/>
    <s v="DEPOSITADO"/>
    <n v="-4"/>
    <n v="71277.759999999995"/>
    <n v="10691.66"/>
    <n v="605.86"/>
    <n v="59980.239999999991"/>
    <n v="-2349.8199999999924"/>
    <n v="52"/>
    <n v="12"/>
  </r>
  <r>
    <x v="31"/>
    <n v="17"/>
    <x v="0"/>
    <n v="43.406956999999998"/>
    <x v="701"/>
    <x v="180"/>
    <n v="521744.63"/>
    <n v="130436.1575"/>
    <n v="56618.37"/>
    <n v="10378.15"/>
    <n v="462.4"/>
    <n v="45777.82"/>
    <n v="45777.82"/>
    <n v="56618.37"/>
    <x v="0"/>
    <n v="8492.7554999999993"/>
    <n v="2830.9185000000002"/>
    <n v="34454.146000000001"/>
    <n v="9155.56"/>
    <n v="474.63"/>
    <n v="4671.6099999999997"/>
    <d v="2008-12-10T00:00:00"/>
    <m/>
    <n v="0"/>
    <s v="1 º DEC/DEZ"/>
    <d v="2008-12-17T00:00:00"/>
    <s v="033/09 GABIN"/>
    <n v="176433.47"/>
    <n v="2010869.44"/>
    <n v="0"/>
    <n v="43.406956999999998"/>
    <n v="1"/>
    <n v="45777.82"/>
    <n v="0"/>
    <m/>
    <m/>
    <m/>
    <n v="0"/>
    <n v="0"/>
    <n v="0"/>
    <n v="2008"/>
    <n v="1.175673"/>
    <n v="0"/>
    <n v="0"/>
    <m/>
    <m/>
    <m/>
    <s v="DEPOSITADO"/>
    <n v="-7"/>
    <n v="56618.37"/>
    <n v="8492.76"/>
    <n v="481.26"/>
    <n v="47644.35"/>
    <n v="-1866.5299999999988"/>
    <n v="51"/>
    <n v="12"/>
  </r>
  <r>
    <x v="30"/>
    <n v="30"/>
    <x v="1"/>
    <n v="43.406956999999998"/>
    <x v="702"/>
    <x v="181"/>
    <n v="0"/>
    <n v="0"/>
    <n v="419512.44"/>
    <n v="76896.62999999999"/>
    <n v="0"/>
    <n v="339189.64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426390.32"/>
    <n v="78157.34"/>
    <n v="348232.98"/>
    <n v="0"/>
    <s v=""/>
    <n v="0"/>
    <n v="0"/>
    <n v="0"/>
    <n v="0"/>
    <n v="0"/>
    <s v=""/>
    <n v="11"/>
  </r>
  <r>
    <x v="31"/>
    <n v="2"/>
    <x v="0"/>
    <n v="43.406956999999998"/>
    <x v="703"/>
    <x v="181"/>
    <n v="2896969.51"/>
    <n v="724242.37749999994"/>
    <n v="314371.58"/>
    <n v="57624.31"/>
    <n v="2567.4699999999998"/>
    <n v="254179.80000000002"/>
    <n v="254179.79"/>
    <n v="314371.57"/>
    <x v="0"/>
    <n v="47155.735500000003"/>
    <n v="15718.578500000001"/>
    <n v="191305.476"/>
    <n v="50835.96"/>
    <n v="2635.36"/>
    <n v="25938.97"/>
    <d v="2008-11-28T00:00:00"/>
    <s v="6255-3"/>
    <n v="0"/>
    <s v="3 º DEC/NOV"/>
    <d v="2008-12-02T00:00:00"/>
    <m/>
    <m/>
    <m/>
    <n v="-1.0000000009313226E-2"/>
    <n v="43.406956999999998"/>
    <n v="1"/>
    <n v="254179.80000000002"/>
    <n v="0"/>
    <m/>
    <m/>
    <m/>
    <n v="0"/>
    <n v="0"/>
    <n v="0"/>
    <n v="2008"/>
    <n v="1.175673"/>
    <n v="0"/>
    <n v="0"/>
    <m/>
    <m/>
    <m/>
    <s v="DEPOSITADO"/>
    <n v="-4"/>
    <n v="314371.58"/>
    <n v="47155.74"/>
    <n v="2672.16"/>
    <n v="264543.68000000005"/>
    <n v="-10363.890000000043"/>
    <n v="49"/>
    <n v="11"/>
  </r>
  <r>
    <x v="31"/>
    <n v="21"/>
    <x v="1"/>
    <n v="43.406956999999998"/>
    <x v="704"/>
    <x v="181"/>
    <n v="313671.14999999997"/>
    <n v="78417.787499999991"/>
    <n v="34038.78"/>
    <n v="6239.31"/>
    <n v="277.99"/>
    <n v="27521.479999999996"/>
    <n v="27521.47"/>
    <n v="34038.770000000004"/>
    <x v="0"/>
    <n v="5105.8155000000006"/>
    <n v="1701.9385000000002"/>
    <n v="20713.716"/>
    <n v="5504.29"/>
    <n v="285.33999999999997"/>
    <n v="2808.56"/>
    <d v="2008-11-20T00:00:00"/>
    <s v="6255-3"/>
    <n v="0"/>
    <s v="2 º DEC/NOV"/>
    <d v="2008-11-21T00:00:00"/>
    <m/>
    <m/>
    <m/>
    <n v="-9.9999999947613105E-3"/>
    <n v="43.406956999999998"/>
    <n v="1"/>
    <n v="27521.479999999996"/>
    <n v="0"/>
    <m/>
    <m/>
    <m/>
    <n v="0"/>
    <n v="0"/>
    <n v="0"/>
    <n v="2008"/>
    <n v="1.175673"/>
    <n v="0"/>
    <n v="0"/>
    <n v="426390.32"/>
    <n v="78157.34"/>
    <n v="348232.98"/>
    <s v="DEPOSITADO"/>
    <n v="-1"/>
    <n v="34038.78"/>
    <n v="5105.82"/>
    <n v="289.33"/>
    <n v="28643.629999999997"/>
    <n v="-1122.1599999999962"/>
    <n v="47"/>
    <n v="11"/>
  </r>
  <r>
    <x v="31"/>
    <n v="11"/>
    <x v="1"/>
    <n v="43.406956999999998"/>
    <x v="705"/>
    <x v="181"/>
    <n v="655213.72"/>
    <n v="163803.43"/>
    <n v="71102.080000000002"/>
    <n v="13033.01"/>
    <n v="580.69000000000005"/>
    <n v="57488.38"/>
    <n v="57488.38"/>
    <n v="71102.080000000002"/>
    <x v="0"/>
    <n v="10665.312"/>
    <n v="3555.1040000000003"/>
    <n v="43267.964"/>
    <n v="11497.68"/>
    <n v="596.04"/>
    <n v="5866.67"/>
    <d v="2008-11-10T00:00:00"/>
    <s v="6255-3"/>
    <n v="0"/>
    <s v="1 º DEC/NOV"/>
    <d v="2008-11-11T00:00:00"/>
    <s v="0012/09 GABIN"/>
    <n v="339189.65"/>
    <n v="3865854.38"/>
    <n v="0"/>
    <n v="43.406956999999998"/>
    <n v="1"/>
    <n v="57488.38"/>
    <n v="0"/>
    <m/>
    <m/>
    <m/>
    <n v="0"/>
    <n v="0"/>
    <n v="0"/>
    <n v="2008"/>
    <n v="1.175673"/>
    <n v="0"/>
    <n v="0"/>
    <m/>
    <m/>
    <m/>
    <s v="DEPOSITADO"/>
    <n v="-1"/>
    <n v="71102.080000000002"/>
    <n v="10665.31"/>
    <n v="604.37"/>
    <n v="59832.4"/>
    <n v="-2344.0200000000041"/>
    <n v="46"/>
    <n v="11"/>
  </r>
  <r>
    <x v="30"/>
    <n v="31"/>
    <x v="2"/>
    <n v="43.406956999999998"/>
    <x v="706"/>
    <x v="182"/>
    <n v="0"/>
    <n v="0"/>
    <n v="437797.09"/>
    <n v="80248.210000000006"/>
    <n v="0"/>
    <n v="353973.34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269538.24"/>
    <n v="78118.7"/>
    <n v="191419.53999999998"/>
    <n v="0"/>
    <s v=""/>
    <n v="0"/>
    <n v="0"/>
    <n v="0"/>
    <n v="0"/>
    <n v="0"/>
    <s v=""/>
    <n v="10"/>
  </r>
  <r>
    <x v="31"/>
    <n v="4"/>
    <x v="1"/>
    <n v="43.406956999999998"/>
    <x v="707"/>
    <x v="182"/>
    <n v="2999446.6"/>
    <n v="749861.65"/>
    <n v="325492.12"/>
    <n v="59662.71"/>
    <n v="2658.29"/>
    <n v="263171.12"/>
    <n v="263171.12"/>
    <n v="325492.12"/>
    <x v="0"/>
    <n v="48823.817999999999"/>
    <n v="16274.606"/>
    <n v="198072.696"/>
    <n v="52634.22"/>
    <n v="2728.58"/>
    <n v="26856.53"/>
    <d v="2008-10-30T00:00:00"/>
    <m/>
    <n v="0"/>
    <s v="3 º DEC/OUT"/>
    <d v="2008-11-04T00:00:00"/>
    <m/>
    <m/>
    <m/>
    <n v="0"/>
    <n v="43.406956999999998"/>
    <n v="1"/>
    <n v="263171.12"/>
    <n v="0"/>
    <m/>
    <m/>
    <m/>
    <n v="0"/>
    <n v="0"/>
    <n v="0"/>
    <n v="2008"/>
    <n v="1.175673"/>
    <n v="0"/>
    <n v="0"/>
    <m/>
    <m/>
    <m/>
    <s v="DEPOSITADO"/>
    <n v="-5"/>
    <n v="325492.12"/>
    <n v="48823.82"/>
    <n v="2766.68"/>
    <n v="273901.62"/>
    <n v="-10730.5"/>
    <n v="45"/>
    <n v="10"/>
  </r>
  <r>
    <x v="31"/>
    <n v="7"/>
    <x v="1"/>
    <n v="43.406956999999998"/>
    <x v="708"/>
    <x v="182"/>
    <n v="592.67999999999995"/>
    <n v="148.16999999999999"/>
    <n v="64.319999999999993"/>
    <n v="11.79"/>
    <n v="0.53"/>
    <n v="51.999999999999993"/>
    <n v="52.01"/>
    <n v="64.33"/>
    <x v="4"/>
    <n v="9.6494999999999997"/>
    <n v="3.2164999999999999"/>
    <n v="39.144000000000005"/>
    <n v="10.4"/>
    <n v="0.54"/>
    <n v="5.31"/>
    <d v="2008-10-22T00:00:00"/>
    <m/>
    <n v="0"/>
    <s v="2  º EXT/OUT"/>
    <d v="2008-11-07T00:00:00"/>
    <m/>
    <m/>
    <m/>
    <n v="1.0000000000005116E-2"/>
    <n v="43.406956999999998"/>
    <n v="0"/>
    <n v="0"/>
    <n v="0"/>
    <m/>
    <m/>
    <m/>
    <n v="0"/>
    <n v="0"/>
    <n v="0"/>
    <n v="2008"/>
    <n v="1.175673"/>
    <n v="0"/>
    <n v="0"/>
    <m/>
    <m/>
    <m/>
    <n v="0"/>
    <n v="-16"/>
    <n v="64.319999999999993"/>
    <n v="9.65"/>
    <n v="0.55000000000000004"/>
    <n v="54.12"/>
    <n v="-2.1099999999999994"/>
    <n v="45"/>
    <n v="10"/>
  </r>
  <r>
    <x v="31"/>
    <n v="21"/>
    <x v="2"/>
    <n v="43.406956999999998"/>
    <x v="709"/>
    <x v="182"/>
    <n v="528025.36"/>
    <n v="132006.34"/>
    <n v="57299.94"/>
    <n v="10503.08"/>
    <n v="467.97"/>
    <n v="46328.89"/>
    <n v="46328.83"/>
    <n v="57299.880000000005"/>
    <x v="0"/>
    <n v="8594.982"/>
    <n v="2864.9940000000006"/>
    <n v="34868.853999999999"/>
    <n v="9265.77"/>
    <n v="480.34"/>
    <n v="4727.8500000000004"/>
    <d v="2008-10-20T00:00:00"/>
    <m/>
    <n v="0"/>
    <s v="2 º DEC/OUT"/>
    <d v="2008-10-21T00:00:00"/>
    <m/>
    <m/>
    <m/>
    <n v="-5.9999999997671694E-2"/>
    <n v="43.406956999999998"/>
    <n v="1"/>
    <n v="46328.89"/>
    <n v="0"/>
    <m/>
    <m/>
    <m/>
    <n v="0"/>
    <n v="0"/>
    <n v="0"/>
    <n v="2008"/>
    <n v="1.175673"/>
    <n v="0"/>
    <n v="0"/>
    <n v="269538.24"/>
    <n v="78118.7"/>
    <n v="191419.53999999998"/>
    <s v="DEPOSITADO"/>
    <n v="-1"/>
    <n v="57299.94"/>
    <n v="8594.99"/>
    <n v="487.05"/>
    <n v="48217.9"/>
    <n v="-1889.0699999999997"/>
    <n v="43"/>
    <n v="10"/>
  </r>
  <r>
    <x v="31"/>
    <n v="14"/>
    <x v="2"/>
    <n v="43.406956999999998"/>
    <x v="710"/>
    <x v="182"/>
    <n v="506284.84"/>
    <n v="126571.21"/>
    <n v="54940.71"/>
    <n v="10070.629999999999"/>
    <n v="448.7"/>
    <n v="44421.380000000005"/>
    <n v="44421.38"/>
    <n v="54940.709999999992"/>
    <x v="0"/>
    <n v="8241.1064999999981"/>
    <n v="2747.0355"/>
    <n v="33433.237999999998"/>
    <n v="8884.2800000000007"/>
    <n v="460.56"/>
    <n v="5285.6700000000128"/>
    <d v="2008-10-10T00:00:00"/>
    <m/>
    <n v="0"/>
    <s v="1 º DEC/OUT"/>
    <d v="2008-10-14T00:00:00"/>
    <s v="490/08 GABIN"/>
    <n v="353973.39"/>
    <n v="4034349.48"/>
    <n v="-7.2759576141834259E-12"/>
    <n v="43.406956999999998"/>
    <n v="1"/>
    <n v="44421.380000000005"/>
    <n v="0"/>
    <m/>
    <m/>
    <m/>
    <n v="0"/>
    <n v="0"/>
    <n v="0"/>
    <n v="2008"/>
    <n v="1.175673"/>
    <n v="0"/>
    <n v="0"/>
    <m/>
    <m/>
    <m/>
    <s v="DEPOSITADO"/>
    <n v="-4"/>
    <n v="54940.71"/>
    <n v="8241.11"/>
    <n v="467"/>
    <n v="46232.6"/>
    <n v="-1811.2200000000012"/>
    <n v="42"/>
    <n v="10"/>
  </r>
  <r>
    <x v="30"/>
    <n v="30"/>
    <x v="3"/>
    <n v="43.406956999999998"/>
    <x v="711"/>
    <x v="183"/>
    <n v="0"/>
    <n v="0"/>
    <n v="428073.27"/>
    <n v="78465.829999999987"/>
    <n v="0"/>
    <n v="346111.38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409132.23"/>
    <n v="74993.94"/>
    <n v="334138.28999999998"/>
    <n v="0"/>
    <s v=""/>
    <n v="0"/>
    <n v="0"/>
    <n v="0"/>
    <n v="0"/>
    <n v="0"/>
    <s v=""/>
    <n v="9"/>
  </r>
  <r>
    <x v="31"/>
    <n v="1"/>
    <x v="2"/>
    <n v="43.406956999999998"/>
    <x v="711"/>
    <x v="183"/>
    <n v="2932651"/>
    <n v="733162.75"/>
    <n v="318243.64"/>
    <n v="58334.06"/>
    <n v="2599.1"/>
    <n v="257310.48"/>
    <n v="257310.49"/>
    <n v="318243.65000000002"/>
    <x v="0"/>
    <n v="47736.547500000001"/>
    <n v="15912.182500000003"/>
    <n v="193661.76"/>
    <n v="51462.1"/>
    <n v="2667.82"/>
    <n v="26258.46"/>
    <d v="2008-09-30T00:00:00"/>
    <m/>
    <n v="0"/>
    <s v="3 º DEC/SET"/>
    <d v="2008-10-01T00:00:00"/>
    <m/>
    <m/>
    <m/>
    <n v="9.9999999802093953E-3"/>
    <n v="43.406956999999998"/>
    <n v="1"/>
    <n v="257310.48"/>
    <n v="0"/>
    <m/>
    <m/>
    <m/>
    <n v="0"/>
    <n v="0"/>
    <n v="0"/>
    <n v="2008"/>
    <n v="1.175673"/>
    <n v="0"/>
    <n v="0"/>
    <m/>
    <m/>
    <m/>
    <s v="DEPOSITADO"/>
    <n v="-1"/>
    <n v="318243.64"/>
    <n v="47736.55"/>
    <n v="2705.07"/>
    <n v="267802.02"/>
    <n v="-10491.530000000028"/>
    <n v="40"/>
    <n v="9"/>
  </r>
  <r>
    <x v="31"/>
    <n v="23"/>
    <x v="3"/>
    <n v="43.406956999999998"/>
    <x v="712"/>
    <x v="183"/>
    <n v="579546.82999999996"/>
    <n v="144886.70749999999"/>
    <n v="62890.91"/>
    <n v="11527.9"/>
    <n v="513.63"/>
    <n v="50849.380000000005"/>
    <n v="50849.38"/>
    <n v="62890.909999999996"/>
    <x v="0"/>
    <n v="9433.6364999999987"/>
    <n v="3144.5455000000002"/>
    <n v="38271.197999999997"/>
    <n v="10169.879999999999"/>
    <n v="527.21"/>
    <n v="5189.16"/>
    <d v="2008-09-19T00:00:00"/>
    <m/>
    <n v="0"/>
    <s v="2 º DEC/SET"/>
    <d v="2008-09-23T00:00:00"/>
    <m/>
    <m/>
    <m/>
    <n v="-7.2759576141834259E-12"/>
    <n v="43.406956999999998"/>
    <n v="1"/>
    <n v="50849.380000000005"/>
    <n v="0"/>
    <m/>
    <m/>
    <m/>
    <n v="0"/>
    <n v="0"/>
    <n v="0"/>
    <n v="2008"/>
    <n v="1.175673"/>
    <n v="0"/>
    <n v="0"/>
    <n v="409132.23"/>
    <n v="74993.94"/>
    <n v="334138.28999999998"/>
    <s v="DEPOSITADO"/>
    <n v="-4"/>
    <n v="62890.91"/>
    <n v="9433.64"/>
    <n v="534.57000000000005"/>
    <n v="52922.700000000004"/>
    <n v="-2073.320000000007"/>
    <n v="39"/>
    <n v="9"/>
  </r>
  <r>
    <x v="31"/>
    <n v="11"/>
    <x v="3"/>
    <n v="43.406956999999998"/>
    <x v="713"/>
    <x v="183"/>
    <n v="432545.56"/>
    <n v="108136.39"/>
    <n v="46938.720000000001"/>
    <n v="8603.8700000000008"/>
    <n v="383.35"/>
    <n v="37951.5"/>
    <n v="37951.51"/>
    <n v="46938.73"/>
    <x v="0"/>
    <n v="7040.8095000000003"/>
    <n v="2346.9365000000003"/>
    <n v="28563.764000000003"/>
    <n v="7590.3"/>
    <n v="393.48"/>
    <n v="3872.94"/>
    <d v="2008-09-10T00:00:00"/>
    <m/>
    <n v="0"/>
    <s v="1 º DEC/SET"/>
    <d v="2008-09-11T00:00:00"/>
    <s v="469/08 GABIN"/>
    <n v="346111.36"/>
    <n v="3944743.39"/>
    <n v="1.0000000002037268E-2"/>
    <n v="43.406956999999998"/>
    <n v="1"/>
    <n v="37951.5"/>
    <n v="0"/>
    <m/>
    <m/>
    <m/>
    <n v="0"/>
    <n v="0"/>
    <n v="0"/>
    <n v="2008"/>
    <n v="1.175673"/>
    <n v="0"/>
    <n v="0"/>
    <m/>
    <m/>
    <m/>
    <s v="DEPOSITADO"/>
    <n v="-1"/>
    <n v="46938.720000000001"/>
    <n v="7040.81"/>
    <n v="398.98"/>
    <n v="39498.93"/>
    <n v="-1547.4199999999983"/>
    <n v="37"/>
    <n v="9"/>
  </r>
  <r>
    <x v="30"/>
    <n v="31"/>
    <x v="4"/>
    <n v="43.406956999999998"/>
    <x v="714"/>
    <x v="184"/>
    <n v="0"/>
    <n v="0"/>
    <n v="433026.56999999995"/>
    <n v="79373.76999999999"/>
    <n v="0"/>
    <n v="350116.27999999997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128295.44"/>
    <n v="23516.560000000001"/>
    <n v="104778.88"/>
    <n v="0"/>
    <s v=""/>
    <n v="0"/>
    <n v="0"/>
    <n v="0"/>
    <n v="0"/>
    <n v="0"/>
    <s v=""/>
    <n v="8"/>
  </r>
  <r>
    <x v="31"/>
    <n v="10"/>
    <x v="3"/>
    <n v="43.406956999999998"/>
    <x v="715"/>
    <x v="184"/>
    <n v="2796189.81"/>
    <n v="699047.45250000001"/>
    <n v="303435.23"/>
    <n v="55619.68"/>
    <n v="2478.16"/>
    <n v="245337.38999999998"/>
    <n v="245337.4"/>
    <n v="303435.24"/>
    <x v="0"/>
    <n v="45515.286"/>
    <n v="15171.762000000001"/>
    <n v="184650.35200000001"/>
    <n v="49067.48"/>
    <n v="2543.6799999999998"/>
    <n v="25036.61"/>
    <d v="2008-08-29T00:00:00"/>
    <m/>
    <n v="0"/>
    <s v="6 º DEC/AGO"/>
    <d v="2008-09-10T00:00:00"/>
    <m/>
    <m/>
    <m/>
    <n v="1.0000000009313226E-2"/>
    <n v="43.406956999999998"/>
    <n v="1"/>
    <n v="245337.38999999998"/>
    <n v="0"/>
    <m/>
    <m/>
    <m/>
    <n v="0"/>
    <n v="0"/>
    <n v="0"/>
    <n v="2008"/>
    <n v="1.175673"/>
    <n v="0"/>
    <n v="0"/>
    <m/>
    <m/>
    <m/>
    <s v="DEPOSITADO"/>
    <n v="-12"/>
    <n v="303435.23"/>
    <n v="45515.28"/>
    <n v="2579.1999999999998"/>
    <n v="255340.74999999997"/>
    <n v="-10003.349999999977"/>
    <n v="37"/>
    <n v="8"/>
  </r>
  <r>
    <x v="31"/>
    <n v="21"/>
    <x v="4"/>
    <n v="43.406956999999998"/>
    <x v="716"/>
    <x v="184"/>
    <n v="580563.63"/>
    <n v="145140.9075"/>
    <n v="63001.25"/>
    <n v="11548.13"/>
    <n v="514.53"/>
    <n v="50938.590000000004"/>
    <n v="50938.59"/>
    <n v="63001.249999999993"/>
    <x v="0"/>
    <n v="9450.1874999999982"/>
    <n v="3150.0625"/>
    <n v="38338.339999999997"/>
    <n v="10187.719999999999"/>
    <n v="528.14"/>
    <n v="5198.2700000000004"/>
    <d v="2008-08-20T00:00:00"/>
    <m/>
    <n v="0"/>
    <s v="5 º DEC/AGO"/>
    <d v="2008-08-21T00:00:00"/>
    <s v="452/08 GABIN"/>
    <n v="350116.27"/>
    <n v="3990388.65"/>
    <n v="-7.2759576141834259E-12"/>
    <n v="43.406956999999998"/>
    <n v="1"/>
    <n v="50938.590000000004"/>
    <n v="0"/>
    <m/>
    <m/>
    <m/>
    <n v="0"/>
    <n v="0"/>
    <n v="0"/>
    <n v="2008"/>
    <n v="1.175673"/>
    <n v="0"/>
    <n v="0"/>
    <n v="128295.44"/>
    <n v="23516.560000000001"/>
    <n v="104778.88"/>
    <s v="DEPOSITADO"/>
    <n v="-1"/>
    <n v="63001.25"/>
    <n v="9450.19"/>
    <n v="535.51"/>
    <n v="53015.549999999996"/>
    <n v="-2076.9599999999991"/>
    <n v="34"/>
    <n v="8"/>
  </r>
  <r>
    <x v="31"/>
    <n v="12"/>
    <x v="4"/>
    <n v="43.406956999999998"/>
    <x v="717"/>
    <x v="184"/>
    <n v="613635.21"/>
    <n v="153408.80249999999"/>
    <n v="66590.09"/>
    <n v="12205.96"/>
    <n v="543.84"/>
    <n v="53840.29"/>
    <n v="53840.29"/>
    <n v="66590.09"/>
    <x v="0"/>
    <n v="9988.5134999999991"/>
    <n v="3329.5045"/>
    <n v="40522.271999999997"/>
    <n v="10768.06"/>
    <n v="558.22"/>
    <n v="5494.39"/>
    <d v="2008-08-08T00:00:00"/>
    <m/>
    <n v="0"/>
    <s v="4 º DEC/AGO"/>
    <d v="2008-08-12T00:00:00"/>
    <m/>
    <m/>
    <m/>
    <n v="0"/>
    <n v="43.406956999999998"/>
    <n v="1"/>
    <n v="53840.29"/>
    <n v="0"/>
    <m/>
    <m/>
    <m/>
    <n v="0"/>
    <n v="0"/>
    <n v="0"/>
    <n v="2008"/>
    <n v="1.175673"/>
    <n v="0"/>
    <n v="0"/>
    <m/>
    <m/>
    <m/>
    <s v="DEPOSITADO"/>
    <n v="-4"/>
    <n v="66590.09"/>
    <n v="9988.51"/>
    <n v="566.02"/>
    <n v="56035.56"/>
    <n v="-2195.2699999999968"/>
    <n v="33"/>
    <n v="8"/>
  </r>
  <r>
    <x v="30"/>
    <n v="31"/>
    <x v="5"/>
    <n v="43.406956999999998"/>
    <x v="718"/>
    <x v="185"/>
    <n v="0"/>
    <n v="0"/>
    <n v="424814.06000000006"/>
    <n v="77868.41"/>
    <n v="0"/>
    <n v="343476.21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616541.39"/>
    <n v="113012.05"/>
    <n v="503529.34"/>
    <n v="0"/>
    <s v=""/>
    <n v="0"/>
    <n v="0"/>
    <n v="0"/>
    <n v="0"/>
    <n v="0"/>
    <s v=""/>
    <n v="7"/>
  </r>
  <r>
    <x v="31"/>
    <n v="31"/>
    <x v="5"/>
    <n v="43.406956999999998"/>
    <x v="719"/>
    <x v="185"/>
    <n v="2758378.36"/>
    <n v="689594.59"/>
    <n v="299332.03000000003"/>
    <n v="54867.56"/>
    <n v="2444.64"/>
    <n v="242019.83000000002"/>
    <n v="242019.83"/>
    <n v="299332.03000000003"/>
    <x v="0"/>
    <n v="44899.804500000006"/>
    <n v="14966.601500000002"/>
    <n v="182153.424"/>
    <n v="48403.97"/>
    <n v="2509.2800000000002"/>
    <n v="24698.05"/>
    <d v="2008-07-30T00:00:00"/>
    <m/>
    <n v="0"/>
    <s v="3 º DEC/JUL"/>
    <d v="2008-07-31T00:00:00"/>
    <m/>
    <m/>
    <m/>
    <n v="-2.9103830456733704E-11"/>
    <n v="43.406956999999998"/>
    <n v="1"/>
    <n v="242019.83000000002"/>
    <n v="0"/>
    <m/>
    <m/>
    <m/>
    <n v="0"/>
    <n v="0"/>
    <n v="0"/>
    <n v="2008"/>
    <n v="1.175673"/>
    <n v="0"/>
    <n v="0"/>
    <n v="616541.39"/>
    <n v="113012.05"/>
    <n v="503529.34"/>
    <s v="DEPOSITADO"/>
    <n v="-1"/>
    <n v="299332.03000000003"/>
    <n v="44899.8"/>
    <n v="2544.3200000000002"/>
    <n v="251887.91000000003"/>
    <n v="-9868.0800000000454"/>
    <n v="31"/>
    <n v="7"/>
  </r>
  <r>
    <x v="31"/>
    <n v="22"/>
    <x v="5"/>
    <n v="43.406956999999998"/>
    <x v="720"/>
    <x v="185"/>
    <n v="557187.28"/>
    <n v="139296.82"/>
    <n v="60464.51"/>
    <n v="11083.14"/>
    <n v="493.81"/>
    <n v="48887.560000000005"/>
    <n v="48887.56"/>
    <n v="60464.509999999995"/>
    <x v="0"/>
    <n v="9069.6764999999996"/>
    <n v="3023.2255"/>
    <n v="36794.657999999996"/>
    <n v="9777.51"/>
    <n v="506.87"/>
    <n v="4988.96"/>
    <d v="2008-07-18T00:00:00"/>
    <m/>
    <n v="0"/>
    <s v="2 º DEC/JUL"/>
    <d v="2008-07-22T00:00:00"/>
    <s v="446/08 GABIN"/>
    <n v="343476.19"/>
    <n v="3914709.45"/>
    <n v="-7.2759576141834259E-12"/>
    <n v="43.406956999999998"/>
    <n v="1"/>
    <n v="48887.560000000005"/>
    <n v="0"/>
    <m/>
    <m/>
    <m/>
    <n v="0"/>
    <n v="0"/>
    <n v="0"/>
    <n v="2008"/>
    <n v="1.175673"/>
    <n v="0"/>
    <n v="0"/>
    <m/>
    <m/>
    <m/>
    <s v="DEPOSITADO"/>
    <n v="-4"/>
    <n v="60464.51"/>
    <n v="9069.68"/>
    <n v="513.95000000000005"/>
    <n v="50880.880000000005"/>
    <n v="-1993.320000000007"/>
    <n v="30"/>
    <n v="7"/>
  </r>
  <r>
    <x v="31"/>
    <n v="14"/>
    <x v="5"/>
    <n v="43.406956999999998"/>
    <x v="721"/>
    <x v="185"/>
    <n v="599143.81000000006"/>
    <n v="149785.95250000001"/>
    <n v="65017.52"/>
    <n v="11917.71"/>
    <n v="531"/>
    <n v="52568.81"/>
    <n v="52568.82"/>
    <n v="65017.53"/>
    <x v="0"/>
    <n v="9752.6294999999991"/>
    <n v="3250.8765000000003"/>
    <n v="39565.313999999998"/>
    <n v="10513.76"/>
    <n v="545.04"/>
    <n v="5364.63"/>
    <d v="2008-07-10T00:00:00"/>
    <m/>
    <n v="0"/>
    <s v="1 º DEC/JUL"/>
    <d v="2008-07-14T00:00:00"/>
    <m/>
    <m/>
    <m/>
    <n v="1.0000000002037268E-2"/>
    <n v="43.406956999999998"/>
    <n v="1"/>
    <n v="52568.81"/>
    <n v="0"/>
    <m/>
    <m/>
    <m/>
    <n v="0"/>
    <n v="0"/>
    <n v="0"/>
    <n v="2008"/>
    <n v="1.175673"/>
    <n v="0"/>
    <n v="0"/>
    <m/>
    <m/>
    <m/>
    <s v="DEPOSITADO"/>
    <n v="-4"/>
    <n v="65017.52"/>
    <n v="9752.6299999999992"/>
    <n v="552.65"/>
    <n v="54712.24"/>
    <n v="-2143.4199999999983"/>
    <n v="29"/>
    <n v="7"/>
  </r>
  <r>
    <x v="30"/>
    <n v="30"/>
    <x v="6"/>
    <n v="43.406956999999998"/>
    <x v="722"/>
    <x v="186"/>
    <n v="0"/>
    <n v="0"/>
    <n v="384826.91"/>
    <n v="70538.78"/>
    <n v="0"/>
    <n v="242806.76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101326.84"/>
    <n v="18573.21"/>
    <n v="82753.63"/>
    <n v="0"/>
    <s v=""/>
    <n v="0"/>
    <n v="0"/>
    <n v="0"/>
    <n v="0"/>
    <n v="0"/>
    <s v=""/>
    <n v="6"/>
  </r>
  <r>
    <x v="31"/>
    <n v="3"/>
    <x v="5"/>
    <n v="43.406956999999998"/>
    <x v="722"/>
    <x v="186"/>
    <n v="1824177.33"/>
    <n v="456044.33250000002"/>
    <n v="197954.97"/>
    <n v="36285.15"/>
    <n v="1616.7"/>
    <n v="160053.12"/>
    <n v="160053.13"/>
    <n v="197954.98"/>
    <x v="0"/>
    <n v="29693.246999999999"/>
    <n v="9897.7490000000016"/>
    <n v="120462.13400000001"/>
    <n v="32010.63"/>
    <n v="1659.44"/>
    <n v="16333.37"/>
    <d v="2008-06-30T00:00:00"/>
    <m/>
    <n v="0"/>
    <s v="3 º DEC/JUN"/>
    <d v="2008-07-03T00:00:00"/>
    <m/>
    <m/>
    <m/>
    <n v="1.0000000009313226E-2"/>
    <n v="43.406956999999998"/>
    <n v="1"/>
    <n v="160053.12"/>
    <n v="0"/>
    <m/>
    <m/>
    <m/>
    <n v="0"/>
    <n v="0"/>
    <n v="0"/>
    <n v="2008"/>
    <n v="1.175673"/>
    <n v="0"/>
    <n v="0"/>
    <m/>
    <m/>
    <m/>
    <s v="DEPOSITADO"/>
    <n v="-3"/>
    <n v="197954.97"/>
    <n v="29693.25"/>
    <n v="1682.62"/>
    <n v="166579.1"/>
    <n v="-6525.9700000000012"/>
    <n v="27"/>
    <n v="6"/>
  </r>
  <r>
    <x v="31"/>
    <n v="26"/>
    <x v="6"/>
    <n v="43.406956999999998"/>
    <x v="723"/>
    <x v="186"/>
    <n v="943169.87"/>
    <n v="235792.4675"/>
    <n v="102350.33"/>
    <n v="18760.82"/>
    <n v="835.9"/>
    <n v="82753.610000000015"/>
    <n v="82753.63"/>
    <n v="102350.35"/>
    <x v="0"/>
    <n v="15352.5525"/>
    <n v="5117.5175000000008"/>
    <n v="62283.56"/>
    <n v="16550.73"/>
    <n v="858"/>
    <n v="8444.98"/>
    <d v="2008-06-20T00:00:00"/>
    <m/>
    <n v="0"/>
    <s v="2 º DEC/JUN"/>
    <d v="2008-06-26T00:00:00"/>
    <s v="431/08 GABIN"/>
    <n v="311145.26"/>
    <n v="3546223.39"/>
    <n v="1.9999999989522621E-2"/>
    <n v="43.406956999999998"/>
    <n v="1"/>
    <n v="82753.610000000015"/>
    <n v="0"/>
    <m/>
    <m/>
    <m/>
    <n v="0"/>
    <n v="0"/>
    <n v="0"/>
    <n v="2008"/>
    <n v="1.175673"/>
    <n v="0"/>
    <n v="0"/>
    <n v="101326.84"/>
    <n v="18573.21"/>
    <n v="82753.63"/>
    <s v="DEPOSITADO"/>
    <n v="-6"/>
    <n v="102350.33"/>
    <n v="15352.55"/>
    <n v="869.98"/>
    <n v="86127.8"/>
    <n v="-3374.1699999999983"/>
    <n v="26"/>
    <n v="6"/>
  </r>
  <r>
    <x v="31"/>
    <m/>
    <x v="6"/>
    <n v="43.406956999999998"/>
    <x v="724"/>
    <x v="186"/>
    <n v="778876.19"/>
    <n v="194719.04749999999"/>
    <n v="84521.61"/>
    <n v="15492.81"/>
    <n v="690.29"/>
    <n v="68338.510000000009"/>
    <m/>
    <n v="0"/>
    <x v="0"/>
    <n v="0"/>
    <n v="0"/>
    <n v="0"/>
    <n v="0"/>
    <n v="0"/>
    <n v="6973.92"/>
    <d v="2008-06-10T00:00:00"/>
    <m/>
    <n v="0"/>
    <s v="1 º DEC/JUN"/>
    <s v=" * "/>
    <m/>
    <m/>
    <m/>
    <n v="-68338.510000000009"/>
    <n v="43.406956999999998"/>
    <n v="1"/>
    <n v="68338.510000000009"/>
    <n v="0"/>
    <m/>
    <m/>
    <m/>
    <n v="0"/>
    <n v="0"/>
    <n v="0"/>
    <n v="2008"/>
    <n v="1.175673"/>
    <n v="0"/>
    <n v="0"/>
    <m/>
    <m/>
    <m/>
    <s v="NÃO HOUVE DEPOSITO"/>
    <n v="-5344"/>
    <n v="84521.61"/>
    <n v="12678.24"/>
    <n v="718.43"/>
    <n v="71124.94"/>
    <n v="-71124.94"/>
    <s v=""/>
    <n v="6"/>
  </r>
  <r>
    <x v="30"/>
    <n v="31"/>
    <x v="7"/>
    <n v="43.406956999999998"/>
    <x v="725"/>
    <x v="187"/>
    <n v="0"/>
    <n v="0"/>
    <n v="404017.28"/>
    <n v="74056.37"/>
    <n v="0"/>
    <n v="71574.990000000005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306116.21999999997"/>
    <n v="56111.11"/>
    <n v="250005.11"/>
    <n v="0"/>
    <s v=""/>
    <n v="0"/>
    <n v="0"/>
    <n v="0"/>
    <n v="0"/>
    <n v="0"/>
    <s v=""/>
    <n v="5"/>
  </r>
  <r>
    <x v="31"/>
    <m/>
    <x v="6"/>
    <n v="43.406956999999998"/>
    <x v="726"/>
    <x v="187"/>
    <n v="2032746.2"/>
    <n v="508186.55"/>
    <n v="220588.32"/>
    <n v="40433.839999999997"/>
    <n v="1801.54"/>
    <n v="178352.94"/>
    <m/>
    <n v="0"/>
    <x v="0"/>
    <n v="0"/>
    <n v="0"/>
    <n v="0"/>
    <n v="0"/>
    <n v="0"/>
    <n v="18050.599999999999"/>
    <d v="2008-05-30T00:00:00"/>
    <s v="5930-7"/>
    <n v="0"/>
    <s v="3 º DEC/MAI"/>
    <s v=" * "/>
    <m/>
    <m/>
    <m/>
    <n v="-178352.94"/>
    <n v="43.406956999999998"/>
    <n v="1"/>
    <n v="178352.94"/>
    <n v="0"/>
    <m/>
    <m/>
    <m/>
    <n v="0"/>
    <n v="0"/>
    <n v="0"/>
    <n v="2008"/>
    <n v="1.175673"/>
    <n v="0"/>
    <n v="0"/>
    <m/>
    <m/>
    <m/>
    <s v="NÃO HOUVE DEPOSITO"/>
    <n v="-5355"/>
    <n v="220588.32"/>
    <n v="33088.25"/>
    <n v="1875"/>
    <n v="185625.07"/>
    <n v="-185625.07"/>
    <s v=""/>
    <n v="5"/>
  </r>
  <r>
    <x v="31"/>
    <m/>
    <x v="7"/>
    <n v="43.406956999999998"/>
    <x v="727"/>
    <x v="187"/>
    <n v="874555.16"/>
    <n v="218638.79"/>
    <n v="94904.45"/>
    <n v="17395.990000000002"/>
    <n v="775.08"/>
    <n v="76733.37999999999"/>
    <m/>
    <n v="0"/>
    <x v="0"/>
    <n v="0"/>
    <n v="0"/>
    <n v="0"/>
    <n v="0"/>
    <n v="0"/>
    <n v="7765.97"/>
    <d v="2008-05-20T00:00:00"/>
    <s v="5930-7"/>
    <n v="0"/>
    <s v="2 º DEC/MAI"/>
    <s v=" * "/>
    <m/>
    <m/>
    <m/>
    <n v="-76733.37999999999"/>
    <n v="43.406956999999998"/>
    <n v="1"/>
    <n v="76733.37999999999"/>
    <n v="0"/>
    <m/>
    <m/>
    <m/>
    <n v="0"/>
    <n v="0"/>
    <n v="0"/>
    <n v="2008"/>
    <n v="1.175673"/>
    <n v="0"/>
    <n v="0"/>
    <n v="306116.21999999997"/>
    <n v="56111.11"/>
    <n v="250005.11"/>
    <s v="NÃO HOUVE DEPOSITO"/>
    <n v="-5365"/>
    <n v="94904.45"/>
    <n v="14235.67"/>
    <n v="806.69"/>
    <n v="79862.09"/>
    <n v="-79862.09"/>
    <s v=""/>
    <n v="5"/>
  </r>
  <r>
    <x v="31"/>
    <n v="13"/>
    <x v="7"/>
    <n v="43.406956999999998"/>
    <x v="728"/>
    <x v="187"/>
    <n v="815763.36"/>
    <n v="203940.84"/>
    <n v="88524.51"/>
    <n v="16226.54"/>
    <n v="722.98"/>
    <n v="71574.990000000005"/>
    <n v="71574.990000000005"/>
    <n v="88524.510000000009"/>
    <x v="0"/>
    <n v="13278.676500000001"/>
    <n v="4426.2255000000005"/>
    <n v="53870.088000000003"/>
    <n v="14315"/>
    <n v="742.1"/>
    <n v="7243.91"/>
    <d v="2008-05-09T00:00:00"/>
    <m/>
    <n v="0"/>
    <s v="1 º DEC/MAI"/>
    <d v="2008-05-13T00:00:00"/>
    <s v="417/08 GABIN"/>
    <n v="326661.3"/>
    <n v="3723064.72"/>
    <n v="0"/>
    <n v="43.406956999999998"/>
    <n v="1"/>
    <n v="71574.990000000005"/>
    <n v="0"/>
    <m/>
    <m/>
    <m/>
    <n v="0"/>
    <n v="0"/>
    <n v="0"/>
    <n v="2008"/>
    <n v="1.175673"/>
    <n v="0"/>
    <n v="0"/>
    <m/>
    <m/>
    <m/>
    <s v="DEPOSITADO"/>
    <n v="-4"/>
    <n v="88524.51"/>
    <n v="13278.68"/>
    <n v="752.46"/>
    <n v="74493.369999999981"/>
    <n v="-2918.3799999999756"/>
    <n v="20"/>
    <n v="5"/>
  </r>
  <r>
    <x v="30"/>
    <n v="30"/>
    <x v="8"/>
    <n v="43.406956999999998"/>
    <x v="729"/>
    <x v="188"/>
    <n v="0"/>
    <n v="0"/>
    <n v="601904.96"/>
    <n v="110329.18"/>
    <n v="0"/>
    <n v="178430.12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4"/>
  </r>
  <r>
    <x v="31"/>
    <n v="5"/>
    <x v="7"/>
    <n v="43.406956999999998"/>
    <x v="729"/>
    <x v="188"/>
    <n v="2033625.8699999999"/>
    <n v="508406.46749999997"/>
    <n v="220683.78"/>
    <n v="40451.339999999997"/>
    <n v="1802.32"/>
    <n v="178430.12"/>
    <n v="178430.12"/>
    <n v="220683.78"/>
    <x v="0"/>
    <n v="33102.566999999995"/>
    <n v="11034.189"/>
    <n v="134293.364"/>
    <n v="35686.019999999997"/>
    <n v="1849.98"/>
    <n v="18058.419999999998"/>
    <d v="2008-04-30T00:00:00"/>
    <s v="6255-3"/>
    <n v="0"/>
    <s v="4 º DEC/ABR"/>
    <d v="2008-05-05T00:00:00"/>
    <m/>
    <m/>
    <m/>
    <n v="0"/>
    <n v="43.406956999999998"/>
    <n v="1"/>
    <n v="178430.12"/>
    <n v="0"/>
    <m/>
    <m/>
    <m/>
    <n v="0"/>
    <n v="0"/>
    <n v="0"/>
    <n v="2008"/>
    <n v="1.175673"/>
    <n v="0"/>
    <n v="0"/>
    <n v="0"/>
    <n v="0"/>
    <n v="0"/>
    <s v="DEPOSITADO"/>
    <n v="-5"/>
    <n v="220683.78"/>
    <n v="33102.57"/>
    <n v="1875.81"/>
    <n v="185705.4"/>
    <n v="-7275.2799999999988"/>
    <n v="19"/>
    <n v="4"/>
  </r>
  <r>
    <x v="31"/>
    <m/>
    <x v="8"/>
    <n v="43.406956999999998"/>
    <x v="730"/>
    <x v="188"/>
    <n v="795593.51"/>
    <n v="198898.3775"/>
    <n v="86335.73"/>
    <n v="15825.34"/>
    <n v="705.1"/>
    <n v="69805.289999999994"/>
    <m/>
    <n v="0"/>
    <x v="0"/>
    <n v="0"/>
    <n v="0"/>
    <n v="0"/>
    <n v="0"/>
    <n v="0"/>
    <n v="7109.34"/>
    <d v="2008-04-18T00:00:00"/>
    <m/>
    <n v="0"/>
    <s v="3 º DEC/ABR"/>
    <s v=" * "/>
    <m/>
    <m/>
    <m/>
    <n v="-69805.289999999994"/>
    <n v="43.406956999999998"/>
    <n v="1"/>
    <n v="69805.289999999994"/>
    <n v="0"/>
    <m/>
    <m/>
    <m/>
    <n v="0"/>
    <n v="0"/>
    <n v="0"/>
    <n v="2008"/>
    <n v="1.175673"/>
    <n v="0"/>
    <n v="0"/>
    <m/>
    <m/>
    <m/>
    <s v="NÃO HOUVE DEPOSITO"/>
    <n v="-5397"/>
    <n v="86335.73"/>
    <n v="12950.36"/>
    <n v="733.85"/>
    <n v="72651.51999999999"/>
    <n v="-72651.51999999999"/>
    <s v=""/>
    <n v="4"/>
  </r>
  <r>
    <x v="31"/>
    <m/>
    <x v="8"/>
    <n v="43.406956999999998"/>
    <x v="731"/>
    <x v="188"/>
    <n v="836878.21"/>
    <n v="209219.55249999999"/>
    <n v="90815.84"/>
    <n v="16646.54"/>
    <n v="741.69"/>
    <n v="73427.609999999986"/>
    <m/>
    <n v="0"/>
    <x v="0"/>
    <n v="0"/>
    <n v="0"/>
    <n v="0"/>
    <n v="0"/>
    <n v="0"/>
    <n v="7431.4"/>
    <d v="2008-04-10T00:00:00"/>
    <s v="5930-7"/>
    <n v="0"/>
    <s v="2 º DEC/ABR"/>
    <s v=" * "/>
    <s v="353/08 GABIN"/>
    <n v="322103.13"/>
    <n v="3671113.8"/>
    <n v="-73427.609999999986"/>
    <n v="43.406956999999998"/>
    <n v="1"/>
    <n v="73427.609999999986"/>
    <n v="0"/>
    <m/>
    <m/>
    <m/>
    <n v="0"/>
    <n v="0"/>
    <n v="0"/>
    <n v="2008"/>
    <n v="1.175673"/>
    <n v="0"/>
    <n v="0"/>
    <m/>
    <m/>
    <m/>
    <s v="NÃO HOUVE DEPOSITO"/>
    <n v="-5405"/>
    <n v="90815.84"/>
    <n v="13622.38"/>
    <n v="771.93"/>
    <n v="76421.53"/>
    <n v="-76421.53"/>
    <s v=""/>
    <n v="4"/>
  </r>
  <r>
    <x v="31"/>
    <m/>
    <x v="8"/>
    <n v="43.406956999999998"/>
    <x v="732"/>
    <x v="189"/>
    <n v="1880524.4700000002"/>
    <n v="470131.11750000005"/>
    <n v="204069.61"/>
    <n v="37405.96"/>
    <n v="1666.64"/>
    <n v="164997.00999999998"/>
    <m/>
    <n v="0"/>
    <x v="0"/>
    <n v="0"/>
    <n v="0"/>
    <n v="0"/>
    <n v="0"/>
    <n v="0"/>
    <n v="16698.89"/>
    <d v="2008-03-28T00:00:00"/>
    <s v="5930-7"/>
    <n v="0"/>
    <s v="1 º DEC/MAR"/>
    <s v=" * "/>
    <m/>
    <m/>
    <m/>
    <n v="-164997.00999999998"/>
    <n v="43.406956999999998"/>
    <n v="1"/>
    <n v="164997.00999999998"/>
    <n v="0"/>
    <m/>
    <m/>
    <m/>
    <n v="0"/>
    <n v="0"/>
    <n v="0"/>
    <n v="2008"/>
    <n v="1.175673"/>
    <n v="0"/>
    <n v="0"/>
    <m/>
    <m/>
    <m/>
    <s v="NÃO HOUVE DEPOSITO"/>
    <n v="-5418"/>
    <n v="204069.61"/>
    <n v="30610.44"/>
    <n v="1734.59"/>
    <n v="171724.58"/>
    <n v="-171724.58"/>
    <s v=""/>
    <n v="3"/>
  </r>
  <r>
    <x v="30"/>
    <n v="31"/>
    <x v="9"/>
    <n v="43.406956999999998"/>
    <x v="733"/>
    <x v="189"/>
    <n v="0"/>
    <n v="0"/>
    <n v="157679.76"/>
    <n v="28902.699999999997"/>
    <n v="0"/>
    <n v="64507.26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267070.78000000003"/>
    <n v="48954.080000000002"/>
    <n v="218116.7"/>
    <n v="0"/>
    <s v=""/>
    <n v="0"/>
    <n v="0"/>
    <n v="0"/>
    <n v="0"/>
    <n v="0"/>
    <s v=""/>
    <n v="3"/>
  </r>
  <r>
    <x v="31"/>
    <m/>
    <x v="9"/>
    <n v="43.406956999999998"/>
    <x v="734"/>
    <x v="189"/>
    <n v="717826.71"/>
    <n v="179456.67749999999"/>
    <n v="77896.679999999993"/>
    <n v="14278.46"/>
    <n v="636.17999999999995"/>
    <n v="62982.039999999994"/>
    <m/>
    <n v="0"/>
    <x v="0"/>
    <n v="0"/>
    <n v="0"/>
    <n v="0"/>
    <n v="0"/>
    <n v="0"/>
    <n v="6374.24"/>
    <d v="2008-03-20T00:00:00"/>
    <s v="5930-7"/>
    <n v="0"/>
    <s v="2 º DEC/MAR"/>
    <s v=" * "/>
    <m/>
    <m/>
    <m/>
    <n v="-62982.039999999994"/>
    <n v="43.406956999999998"/>
    <n v="1"/>
    <n v="62982.039999999994"/>
    <n v="0"/>
    <m/>
    <m/>
    <m/>
    <n v="0"/>
    <n v="0"/>
    <n v="0"/>
    <n v="2008"/>
    <n v="1.175673"/>
    <n v="0"/>
    <n v="0"/>
    <n v="267070.78000000003"/>
    <n v="48954.080000000002"/>
    <n v="218116.7"/>
    <s v="NÃO HOUVE DEPOSITO"/>
    <n v="-5426"/>
    <n v="77896.679999999993"/>
    <n v="11684.5"/>
    <n v="662.12"/>
    <n v="65550.06"/>
    <n v="-65550.06"/>
    <s v=""/>
    <n v="3"/>
  </r>
  <r>
    <x v="31"/>
    <n v="13"/>
    <x v="9"/>
    <n v="43.406956999999998"/>
    <x v="735"/>
    <x v="189"/>
    <n v="735210.09"/>
    <n v="183802.52249999999"/>
    <n v="79783.08"/>
    <n v="14624.24"/>
    <n v="651.59"/>
    <n v="64507.250000000007"/>
    <n v="64507.26"/>
    <n v="79783.09"/>
    <x v="0"/>
    <n v="11967.4635"/>
    <n v="3989.1545000000001"/>
    <n v="48550.642000000007"/>
    <n v="12901.45"/>
    <n v="668.82"/>
    <n v="6528.6"/>
    <d v="2008-03-10T00:00:00"/>
    <s v="6225-3"/>
    <n v="0"/>
    <s v="1 º DEC/MAR"/>
    <d v="2008-03-13T00:00:00"/>
    <s v="352/08 GABIN"/>
    <n v="292486.31"/>
    <n v="3333561.27"/>
    <n v="9.9999999947613105E-3"/>
    <n v="43.406956999999998"/>
    <n v="1"/>
    <n v="64507.250000000007"/>
    <n v="0"/>
    <m/>
    <m/>
    <m/>
    <n v="0"/>
    <n v="0"/>
    <n v="0"/>
    <n v="2008"/>
    <n v="1.175673"/>
    <n v="0"/>
    <n v="0"/>
    <m/>
    <m/>
    <m/>
    <s v="DEPOSITADO"/>
    <n v="-3"/>
    <n v="79783.08"/>
    <n v="11967.46"/>
    <n v="678.16"/>
    <n v="67137.459999999992"/>
    <n v="-2630.1999999999898"/>
    <n v="11"/>
    <n v="3"/>
  </r>
  <r>
    <x v="30"/>
    <n v="29"/>
    <x v="10"/>
    <n v="43.406956999999998"/>
    <x v="736"/>
    <x v="190"/>
    <n v="0"/>
    <n v="0"/>
    <n v="363180.66000000003"/>
    <n v="66571.02"/>
    <n v="0"/>
    <n v="290710.52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167872.03"/>
    <n v="30770.85"/>
    <n v="137101.18"/>
    <n v="0"/>
    <s v=""/>
    <n v="0"/>
    <n v="0"/>
    <n v="0"/>
    <n v="0"/>
    <n v="0"/>
    <s v=""/>
    <n v="2"/>
  </r>
  <r>
    <x v="31"/>
    <n v="5"/>
    <x v="9"/>
    <n v="43.406956999999998"/>
    <x v="736"/>
    <x v="190"/>
    <n v="1750736.5699999998"/>
    <n v="437684.14249999996"/>
    <n v="189985.37"/>
    <n v="34824.32"/>
    <n v="1551.61"/>
    <n v="153609.44"/>
    <n v="153609.44"/>
    <n v="189985.37"/>
    <x v="0"/>
    <n v="28497.805499999999"/>
    <n v="9499.2685000000001"/>
    <n v="115612.36599999999"/>
    <n v="30721.89"/>
    <n v="1592.63"/>
    <n v="15546.38"/>
    <d v="2008-02-29T00:00:00"/>
    <s v="5020-2"/>
    <n v="0"/>
    <s v="3 º DEC/FEV"/>
    <d v="2008-03-05T00:00:00"/>
    <m/>
    <m/>
    <m/>
    <n v="0"/>
    <n v="43.406956999999998"/>
    <n v="1"/>
    <n v="153609.44"/>
    <n v="0"/>
    <m/>
    <m/>
    <m/>
    <n v="0"/>
    <n v="0"/>
    <n v="0"/>
    <n v="2008"/>
    <n v="1.175673"/>
    <n v="0"/>
    <n v="0"/>
    <m/>
    <m/>
    <m/>
    <s v="DEPOSITADO"/>
    <n v="-5"/>
    <n v="189985.37"/>
    <n v="28497.81"/>
    <n v="1614.88"/>
    <n v="159872.68"/>
    <n v="-6263.2399999999907"/>
    <n v="10"/>
    <n v="2"/>
  </r>
  <r>
    <x v="31"/>
    <n v="21"/>
    <x v="10"/>
    <n v="43.406956999999998"/>
    <x v="737"/>
    <x v="190"/>
    <n v="781656.79"/>
    <n v="195414.19750000001"/>
    <n v="84823.360000000001"/>
    <n v="15548.12"/>
    <n v="692.75"/>
    <n v="68582.490000000005"/>
    <n v="68582.48"/>
    <n v="84823.349999999991"/>
    <x v="0"/>
    <n v="12723.502499999999"/>
    <n v="4241.1674999999996"/>
    <n v="51617.81"/>
    <n v="13716.5"/>
    <n v="711.07"/>
    <n v="6941.04"/>
    <d v="2008-02-20T00:00:00"/>
    <s v="5930-7"/>
    <n v="0"/>
    <s v="2 º DEC/FEV"/>
    <d v="2008-02-21T00:00:00"/>
    <m/>
    <m/>
    <m/>
    <n v="-1.0000000009313226E-2"/>
    <n v="43.406956999999998"/>
    <n v="1"/>
    <n v="68582.490000000005"/>
    <n v="0"/>
    <m/>
    <m/>
    <m/>
    <n v="0"/>
    <n v="0"/>
    <n v="0"/>
    <n v="2008"/>
    <n v="1.175673"/>
    <n v="0"/>
    <n v="0"/>
    <n v="167872.03"/>
    <n v="30770.85"/>
    <n v="137101.18"/>
    <s v="DEPOSITADO"/>
    <n v="-1"/>
    <n v="84823.360000000001"/>
    <n v="12723.5"/>
    <n v="721"/>
    <n v="71378.86"/>
    <n v="-2796.3800000000047"/>
    <n v="8"/>
    <n v="2"/>
  </r>
  <r>
    <x v="31"/>
    <m/>
    <x v="10"/>
    <n v="43.406956999999998"/>
    <x v="738"/>
    <x v="190"/>
    <n v="33428.519999999997"/>
    <n v="8357.1299999999992"/>
    <n v="3627.58"/>
    <n v="664.94"/>
    <n v="29.63"/>
    <n v="2933.0099999999998"/>
    <m/>
    <n v="0"/>
    <x v="4"/>
    <n v="0"/>
    <n v="0"/>
    <n v="0"/>
    <n v="0"/>
    <n v="0"/>
    <n v="296.83999999999997"/>
    <d v="2008-02-19T00:00:00"/>
    <s v="5930-7"/>
    <n v="0"/>
    <s v="1  º EXT/FEV"/>
    <s v=" * "/>
    <s v="351/08 GABIN"/>
    <n v="293643.53999999998"/>
    <n v="3346750.57"/>
    <n v="-2933.0099999999998"/>
    <n v="43.406956999999998"/>
    <n v="0"/>
    <n v="0"/>
    <n v="0"/>
    <m/>
    <m/>
    <m/>
    <n v="0"/>
    <n v="0"/>
    <n v="0"/>
    <n v="2008"/>
    <n v="1.175673"/>
    <n v="0"/>
    <n v="0"/>
    <m/>
    <m/>
    <m/>
    <n v="0"/>
    <n v="-5456"/>
    <n v="3627.58"/>
    <n v="544.14"/>
    <n v="30.83"/>
    <n v="3052.61"/>
    <n v="-3052.61"/>
    <s v=""/>
    <n v="2"/>
  </r>
  <r>
    <x v="31"/>
    <n v="13"/>
    <x v="10"/>
    <n v="43.406956999999998"/>
    <x v="739"/>
    <x v="190"/>
    <n v="780928.69000000006"/>
    <n v="195232.17250000002"/>
    <n v="84744.35"/>
    <n v="15533.64"/>
    <n v="692.11"/>
    <n v="68518.600000000006"/>
    <n v="68518.600000000006"/>
    <n v="84744.35"/>
    <x v="0"/>
    <n v="12711.6525"/>
    <n v="4237.2175000000007"/>
    <n v="51569.73000000001"/>
    <n v="13703.72"/>
    <n v="710.41"/>
    <n v="6934.58"/>
    <d v="2008-02-08T00:00:00"/>
    <s v="5930-7"/>
    <n v="0"/>
    <s v="1 º DEC/FEV"/>
    <d v="2008-02-13T00:00:00"/>
    <m/>
    <m/>
    <m/>
    <n v="0"/>
    <n v="43.406956999999998"/>
    <n v="1"/>
    <n v="68518.600000000006"/>
    <n v="0"/>
    <m/>
    <m/>
    <m/>
    <n v="0"/>
    <n v="0"/>
    <n v="0"/>
    <n v="2008"/>
    <n v="1.175673"/>
    <n v="0"/>
    <n v="0"/>
    <m/>
    <m/>
    <m/>
    <s v="DEPOSITADO"/>
    <n v="-5"/>
    <n v="84744.35"/>
    <n v="12711.65"/>
    <n v="720.33"/>
    <n v="71312.37000000001"/>
    <n v="-2793.7700000000041"/>
    <n v="7"/>
    <n v="2"/>
  </r>
  <r>
    <x v="30"/>
    <n v="31"/>
    <x v="11"/>
    <n v="43.406956999999998"/>
    <x v="740"/>
    <x v="191"/>
    <n v="0"/>
    <n v="0"/>
    <n v="336377.01"/>
    <n v="61657.899999999994"/>
    <n v="0"/>
    <n v="271971.92"/>
    <n v="0"/>
    <n v="0"/>
    <x v="1"/>
    <n v="0"/>
    <n v="0"/>
    <n v="0"/>
    <n v="0"/>
    <n v="0"/>
    <m/>
    <m/>
    <m/>
    <n v="0"/>
    <n v="0"/>
    <s v=" * "/>
    <m/>
    <m/>
    <m/>
    <n v="0"/>
    <n v="43.406956999999998"/>
    <n v="0"/>
    <n v="0"/>
    <n v="0"/>
    <m/>
    <m/>
    <m/>
    <n v="0"/>
    <n v="0"/>
    <n v="0"/>
    <s v=""/>
    <n v="1.175673"/>
    <n v="0"/>
    <n v="0"/>
    <n v="333013.26"/>
    <n v="61041.34"/>
    <n v="271971.92000000004"/>
    <n v="0"/>
    <s v=""/>
    <n v="0"/>
    <n v="0"/>
    <n v="0"/>
    <n v="0"/>
    <n v="0"/>
    <s v=""/>
    <n v="1"/>
  </r>
  <r>
    <x v="31"/>
    <n v="31"/>
    <x v="11"/>
    <n v="43.406956999999998"/>
    <x v="741"/>
    <x v="191"/>
    <n v="1771009.19"/>
    <n v="442752.29749999999"/>
    <n v="192185.3"/>
    <n v="35227.56"/>
    <n v="1569.58"/>
    <n v="155388.16"/>
    <n v="155388.16"/>
    <n v="192185.3"/>
    <x v="0"/>
    <n v="28827.794999999998"/>
    <n v="9609.2649999999994"/>
    <n v="116951.1"/>
    <n v="31077.63"/>
    <n v="1611.08"/>
    <n v="15726.4"/>
    <d v="2008-01-30T00:00:00"/>
    <s v="5930-7"/>
    <n v="0"/>
    <s v="3 º DEC/JAN"/>
    <d v="2008-01-31T00:00:00"/>
    <m/>
    <m/>
    <m/>
    <n v="0"/>
    <n v="43.406956999999998"/>
    <n v="1"/>
    <n v="155388.16"/>
    <n v="0"/>
    <m/>
    <m/>
    <m/>
    <n v="0"/>
    <n v="0"/>
    <n v="0"/>
    <n v="2008"/>
    <n v="1.175673"/>
    <n v="0"/>
    <n v="0"/>
    <n v="190263.45"/>
    <n v="61041.34"/>
    <n v="129222.11000000002"/>
    <s v="DEPOSITADO"/>
    <n v="-1"/>
    <n v="192185.3"/>
    <n v="28827.8"/>
    <n v="1633.58"/>
    <n v="161723.92000000001"/>
    <n v="-6335.7600000000093"/>
    <n v="5"/>
    <n v="1"/>
  </r>
  <r>
    <x v="31"/>
    <n v="23"/>
    <x v="11"/>
    <n v="43.406956999999998"/>
    <x v="742"/>
    <x v="191"/>
    <n v="710009.29"/>
    <n v="177502.32250000001"/>
    <n v="77048.36"/>
    <n v="14122.97"/>
    <n v="629.25"/>
    <n v="62296.14"/>
    <n v="62296.14"/>
    <n v="77048.36"/>
    <x v="0"/>
    <n v="11557.253999999999"/>
    <n v="3852.4180000000001"/>
    <n v="46886.468000000001"/>
    <n v="12459.23"/>
    <n v="645.89"/>
    <n v="6287.38"/>
    <d v="2008-01-18T00:00:00"/>
    <s v="5930-7"/>
    <n v="0"/>
    <s v="2 º DEC/JAN"/>
    <d v="2008-01-23T00:00:00"/>
    <s v="201/08 GABIN"/>
    <n v="274719.09999999998"/>
    <n v="3099752.04"/>
    <n v="0"/>
    <n v="43.406956999999998"/>
    <n v="1"/>
    <n v="62296.14"/>
    <n v="0"/>
    <m/>
    <m/>
    <m/>
    <n v="0"/>
    <n v="0"/>
    <n v="0"/>
    <n v="2008"/>
    <n v="1.175673"/>
    <n v="0"/>
    <n v="0"/>
    <n v="76277.88"/>
    <m/>
    <n v="76277.88"/>
    <s v="DEPOSITADO"/>
    <n v="-5"/>
    <n v="77048.36"/>
    <n v="11557.25"/>
    <n v="654.91"/>
    <n v="64836.2"/>
    <n v="-2540.0599999999977"/>
    <n v="4"/>
    <n v="1"/>
  </r>
  <r>
    <x v="31"/>
    <n v="22"/>
    <x v="11"/>
    <n v="43.406956999999998"/>
    <x v="743"/>
    <x v="191"/>
    <n v="618733.56000000006"/>
    <n v="154683.39000000001"/>
    <n v="67143.350000000006"/>
    <n v="12307.369999999999"/>
    <n v="548.36"/>
    <n v="54287.62000000001"/>
    <n v="54287.62"/>
    <n v="67143.350000000006"/>
    <x v="0"/>
    <n v="10071.502500000001"/>
    <n v="3357.1675000000005"/>
    <n v="40858.949999999997"/>
    <n v="10857.52"/>
    <n v="562.86"/>
    <n v="5479.1"/>
    <d v="2008-01-10T00:00:00"/>
    <s v="5930-7"/>
    <n v="0"/>
    <s v="1 º DEC/JAN"/>
    <d v="2008-01-22T00:00:00"/>
    <m/>
    <m/>
    <m/>
    <n v="-7.2759576141834259E-12"/>
    <n v="46.005370999999997"/>
    <n v="1"/>
    <n v="54287.62000000001"/>
    <n v="0"/>
    <m/>
    <m/>
    <m/>
    <n v="0"/>
    <n v="0"/>
    <n v="0"/>
    <n v="2007"/>
    <n v="1.04572"/>
    <n v="0"/>
    <n v="0"/>
    <n v="66471.929999999993"/>
    <m/>
    <n v="66471.929999999993"/>
    <s v="DEPOSITADO"/>
    <n v="-12"/>
    <n v="71162.67"/>
    <n v="10674.4"/>
    <n v="604.88"/>
    <n v="59883.39"/>
    <n v="-5595.7699999999968"/>
    <n v="4"/>
    <n v="1"/>
  </r>
  <r>
    <x v="32"/>
    <n v="31"/>
    <x v="0"/>
    <n v="46.005370999999997"/>
    <x v="744"/>
    <x v="192"/>
    <n v="0"/>
    <n v="0"/>
    <n v="331711.23"/>
    <n v="59153.47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12"/>
  </r>
  <r>
    <x v="31"/>
    <m/>
    <x v="11"/>
    <n v="46.005370999999997"/>
    <x v="745"/>
    <x v="192"/>
    <n v="2025473.77"/>
    <n v="506368.4425"/>
    <n v="232956.68"/>
    <n v="42700.959999999999"/>
    <n v="1902.56"/>
    <n v="188353.16"/>
    <m/>
    <n v="0"/>
    <x v="0"/>
    <n v="0"/>
    <n v="0"/>
    <n v="0"/>
    <n v="0"/>
    <n v="0"/>
    <n v="16302.15"/>
    <d v="2007-12-28T00:00:00"/>
    <s v="5930-7"/>
    <n v="0"/>
    <s v="2 º DEC/DEZ"/>
    <s v=" * "/>
    <s v="166 /08 GABIN"/>
    <n v="342791.5"/>
    <n v="3326668.19"/>
    <n v="-188353.16"/>
    <n v="46.005370999999997"/>
    <n v="1"/>
    <n v="188353.16"/>
    <n v="0"/>
    <m/>
    <m/>
    <m/>
    <n v="0"/>
    <n v="0"/>
    <n v="0"/>
    <n v="2007"/>
    <n v="1.04572"/>
    <n v="0"/>
    <n v="0"/>
    <m/>
    <m/>
    <m/>
    <m/>
    <n v="-5509"/>
    <n v="232956.68"/>
    <n v="34943.5"/>
    <n v="1980.13"/>
    <n v="196033.05"/>
    <n v="-196033.05"/>
    <s v=""/>
    <n v="12"/>
  </r>
  <r>
    <x v="33"/>
    <m/>
    <x v="0"/>
    <n v="46.005370999999997"/>
    <x v="746"/>
    <x v="192"/>
    <n v="857462.30999999994"/>
    <n v="214365.57749999998"/>
    <n v="98619.68"/>
    <n v="16430.04"/>
    <n v="821.9"/>
    <n v="81367.739999999991"/>
    <m/>
    <n v="0"/>
    <x v="0"/>
    <n v="0"/>
    <n v="0"/>
    <n v="0"/>
    <n v="0"/>
    <n v="0"/>
    <n v="6901.34"/>
    <d v="2007-12-20T00:00:00"/>
    <m/>
    <n v="0"/>
    <s v="1 º DEC/DEZ"/>
    <s v=" * "/>
    <m/>
    <m/>
    <m/>
    <n v="-81367.739999999991"/>
    <n v="46.005370999999997"/>
    <n v="1"/>
    <n v="81367.739999999991"/>
    <n v="0"/>
    <m/>
    <m/>
    <m/>
    <n v="0"/>
    <n v="0"/>
    <n v="0"/>
    <n v="2007"/>
    <n v="1.04572"/>
    <n v="0"/>
    <n v="0"/>
    <m/>
    <m/>
    <m/>
    <m/>
    <n v="-5517"/>
    <n v="98619.68"/>
    <n v="14792.95"/>
    <n v="838.27"/>
    <n v="82988.459999999992"/>
    <n v="-82988.459999999992"/>
    <s v=""/>
    <n v="12"/>
  </r>
  <r>
    <x v="33"/>
    <m/>
    <x v="0"/>
    <n v="46.005370999999997"/>
    <x v="747"/>
    <x v="192"/>
    <n v="1172.6500000000001"/>
    <n v="293.16250000000002"/>
    <n v="134.87"/>
    <n v="22.47"/>
    <n v="1.1200000000000001"/>
    <n v="111.28"/>
    <m/>
    <n v="0"/>
    <x v="6"/>
    <n v="0"/>
    <n v="0"/>
    <n v="0"/>
    <n v="0"/>
    <n v="0"/>
    <n v="9.44"/>
    <d v="2007-12-14T00:00:00"/>
    <m/>
    <n v="0"/>
    <n v="0"/>
    <s v=" * "/>
    <m/>
    <m/>
    <m/>
    <n v="-111.28"/>
    <n v="46.005370999999997"/>
    <n v="0"/>
    <n v="0"/>
    <n v="0"/>
    <m/>
    <m/>
    <m/>
    <n v="0"/>
    <n v="0"/>
    <n v="0"/>
    <n v="2007"/>
    <n v="1.04572"/>
    <n v="0"/>
    <n v="0"/>
    <m/>
    <m/>
    <m/>
    <m/>
    <n v="-5523"/>
    <n v="134.87"/>
    <n v="20.23"/>
    <n v="1.1499999999999999"/>
    <n v="113.49"/>
    <n v="-113.49"/>
    <s v=""/>
    <n v="12"/>
  </r>
  <r>
    <x v="33"/>
    <m/>
    <x v="0"/>
    <n v="46.005370999999997"/>
    <x v="748"/>
    <x v="192"/>
    <n v="1269.99"/>
    <n v="317.4975"/>
    <n v="146.07"/>
    <n v="24.34"/>
    <n v="1.22"/>
    <n v="120.50999999999999"/>
    <m/>
    <n v="0"/>
    <x v="6"/>
    <n v="0"/>
    <n v="0"/>
    <n v="0"/>
    <n v="0"/>
    <n v="0"/>
    <n v="9.7899999999999991"/>
    <d v="2007-12-13T00:00:00"/>
    <m/>
    <n v="0"/>
    <n v="0"/>
    <s v=" * "/>
    <m/>
    <m/>
    <m/>
    <n v="-120.50999999999999"/>
    <n v="46.005370999999997"/>
    <n v="0"/>
    <n v="0"/>
    <n v="0"/>
    <m/>
    <m/>
    <m/>
    <n v="0"/>
    <n v="0"/>
    <n v="0"/>
    <n v="2007"/>
    <n v="1.04572"/>
    <n v="0"/>
    <n v="0"/>
    <m/>
    <m/>
    <m/>
    <m/>
    <n v="-5524"/>
    <n v="146.07"/>
    <n v="21.91"/>
    <n v="1.24"/>
    <n v="122.92"/>
    <n v="-122.92"/>
    <s v=""/>
    <n v="12"/>
  </r>
  <r>
    <x v="33"/>
    <m/>
    <x v="0"/>
    <n v="46.005370999999997"/>
    <x v="749"/>
    <x v="192"/>
    <n v="690872.36"/>
    <n v="172718.09"/>
    <n v="79459.600000000006"/>
    <n v="13237.97"/>
    <n v="662.22"/>
    <n v="65559.41"/>
    <m/>
    <n v="0"/>
    <x v="0"/>
    <n v="0"/>
    <n v="0"/>
    <n v="0"/>
    <n v="0"/>
    <n v="0"/>
    <n v="5560.53"/>
    <d v="2007-12-10T00:00:00"/>
    <m/>
    <n v="0"/>
    <s v="1 º DEC/DEZ"/>
    <s v=" * "/>
    <m/>
    <m/>
    <m/>
    <n v="-65559.41"/>
    <n v="46.005370999999997"/>
    <n v="1"/>
    <n v="65559.41"/>
    <n v="0"/>
    <m/>
    <m/>
    <m/>
    <n v="0"/>
    <n v="0"/>
    <n v="0"/>
    <n v="2007"/>
    <n v="1.04572"/>
    <n v="0"/>
    <n v="0"/>
    <m/>
    <m/>
    <m/>
    <m/>
    <n v="-5527"/>
    <n v="79459.600000000006"/>
    <n v="11918.94"/>
    <n v="675.41"/>
    <n v="66865.25"/>
    <n v="-66865.25"/>
    <s v=""/>
    <n v="12"/>
  </r>
  <r>
    <x v="32"/>
    <n v="30"/>
    <x v="1"/>
    <n v="46.005370999999997"/>
    <x v="750"/>
    <x v="193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04572"/>
    <n v="0"/>
    <n v="0"/>
    <m/>
    <m/>
    <m/>
    <m/>
    <s v=""/>
    <n v="0"/>
    <n v="0"/>
    <n v="0"/>
    <n v="0"/>
    <n v="0"/>
    <s v=""/>
    <n v="11"/>
  </r>
  <r>
    <x v="33"/>
    <m/>
    <x v="1"/>
    <n v="46.005370999999997"/>
    <x v="750"/>
    <x v="193"/>
    <n v="1746613.71"/>
    <n v="436653.42749999999"/>
    <n v="200884.03"/>
    <n v="33467.279999999999"/>
    <n v="1674.17"/>
    <n v="165742.57999999999"/>
    <m/>
    <n v="0"/>
    <x v="0"/>
    <n v="0"/>
    <n v="0"/>
    <n v="0"/>
    <n v="0"/>
    <n v="0"/>
    <n v="14057.73"/>
    <d v="2007-11-30T00:00:00"/>
    <m/>
    <n v="0"/>
    <s v="3 º DEC/NOV"/>
    <s v=" * "/>
    <s v="167/08 GABIN"/>
    <n v="306243.7"/>
    <n v="665669.44999999995"/>
    <n v="-165742.57999999999"/>
    <n v="46.005370999999997"/>
    <n v="1"/>
    <n v="165742.57999999999"/>
    <n v="0"/>
    <m/>
    <m/>
    <m/>
    <n v="0"/>
    <n v="0"/>
    <n v="0"/>
    <n v="2007"/>
    <n v="1.04572"/>
    <n v="0"/>
    <n v="0"/>
    <m/>
    <m/>
    <m/>
    <m/>
    <n v="-5537"/>
    <n v="200884.03"/>
    <n v="30132.6"/>
    <n v="1707.51"/>
    <n v="169043.91999999998"/>
    <n v="-169043.91999999998"/>
    <s v=""/>
    <n v="11"/>
  </r>
  <r>
    <x v="33"/>
    <m/>
    <x v="1"/>
    <n v="46.005370999999997"/>
    <x v="751"/>
    <x v="193"/>
    <n v="765956.77"/>
    <n v="191489.1925"/>
    <n v="88095.31"/>
    <n v="14676.68"/>
    <n v="734.19"/>
    <n v="72684.44"/>
    <m/>
    <n v="0"/>
    <x v="0"/>
    <n v="0"/>
    <n v="0"/>
    <n v="0"/>
    <n v="0"/>
    <n v="0"/>
    <n v="6164.85"/>
    <d v="2007-11-20T00:00:00"/>
    <m/>
    <n v="0"/>
    <s v="2 º DEC/NOV"/>
    <s v=" * "/>
    <m/>
    <m/>
    <m/>
    <n v="-72684.44"/>
    <n v="46.005370999999997"/>
    <n v="1"/>
    <n v="72684.44"/>
    <n v="0"/>
    <m/>
    <m/>
    <m/>
    <n v="0"/>
    <n v="0"/>
    <n v="0"/>
    <n v="2007"/>
    <n v="1.04572"/>
    <n v="0"/>
    <n v="0"/>
    <m/>
    <m/>
    <m/>
    <m/>
    <n v="-5547"/>
    <n v="88095.31"/>
    <n v="13214.3"/>
    <n v="748.81"/>
    <n v="74132.2"/>
    <n v="-74132.2"/>
    <s v=""/>
    <n v="11"/>
  </r>
  <r>
    <x v="33"/>
    <m/>
    <x v="1"/>
    <n v="46.005370999999997"/>
    <x v="752"/>
    <x v="193"/>
    <n v="682387.27"/>
    <n v="170596.8175"/>
    <n v="78483.7"/>
    <n v="13075.38"/>
    <n v="654.08000000000004"/>
    <n v="64754.239999999998"/>
    <m/>
    <n v="0"/>
    <x v="0"/>
    <n v="0"/>
    <n v="0"/>
    <n v="0"/>
    <n v="0"/>
    <n v="0"/>
    <n v="5492.24"/>
    <d v="2007-11-09T00:00:00"/>
    <m/>
    <n v="0"/>
    <s v="1 º DEC/NOV"/>
    <s v=" * "/>
    <m/>
    <m/>
    <m/>
    <n v="-64754.239999999998"/>
    <n v="46.005370999999997"/>
    <n v="1"/>
    <n v="64754.239999999998"/>
    <n v="0"/>
    <m/>
    <m/>
    <m/>
    <n v="0"/>
    <n v="0"/>
    <n v="0"/>
    <n v="2007"/>
    <n v="1.04572"/>
    <n v="0"/>
    <n v="0"/>
    <m/>
    <m/>
    <m/>
    <m/>
    <n v="-5558"/>
    <n v="78483.7"/>
    <n v="11772.56"/>
    <n v="667.11"/>
    <n v="66044.03"/>
    <n v="-66044.03"/>
    <s v=""/>
    <n v="11"/>
  </r>
  <r>
    <x v="32"/>
    <n v="31"/>
    <x v="2"/>
    <n v="46.005370999999997"/>
    <x v="753"/>
    <x v="194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04572"/>
    <n v="0"/>
    <n v="0"/>
    <m/>
    <m/>
    <m/>
    <m/>
    <s v=""/>
    <n v="0"/>
    <n v="0"/>
    <n v="0"/>
    <n v="0"/>
    <n v="0"/>
    <s v=""/>
    <n v="10"/>
  </r>
  <r>
    <x v="33"/>
    <m/>
    <x v="2"/>
    <n v="46.005370999999997"/>
    <x v="754"/>
    <x v="194"/>
    <n v="1743774.37"/>
    <n v="435943.59250000003"/>
    <n v="200557.47"/>
    <n v="33412.870000000003"/>
    <n v="1671.45"/>
    <n v="165473.15"/>
    <m/>
    <n v="0"/>
    <x v="0"/>
    <n v="0"/>
    <n v="0"/>
    <n v="0"/>
    <n v="0"/>
    <n v="0"/>
    <n v="14034.88"/>
    <d v="2007-10-30T00:00:00"/>
    <m/>
    <n v="0"/>
    <s v="3 º DEC/OUT"/>
    <s v=" * "/>
    <s v="008/08 GABIN"/>
    <n v="307639.99"/>
    <n v="3241417.83"/>
    <n v="-165473.15"/>
    <n v="46.005370999999997"/>
    <n v="1"/>
    <n v="165473.15"/>
    <n v="0"/>
    <m/>
    <m/>
    <m/>
    <n v="0"/>
    <n v="0"/>
    <n v="0"/>
    <n v="2007"/>
    <n v="1.04572"/>
    <n v="0"/>
    <n v="0"/>
    <m/>
    <m/>
    <m/>
    <m/>
    <n v="-5568"/>
    <n v="200557.47"/>
    <n v="30083.62"/>
    <n v="1704.74"/>
    <n v="168769.11000000002"/>
    <n v="-168769.11000000002"/>
    <s v=""/>
    <n v="10"/>
  </r>
  <r>
    <x v="33"/>
    <m/>
    <x v="2"/>
    <n v="46.005370999999997"/>
    <x v="755"/>
    <x v="194"/>
    <n v="819200.73"/>
    <n v="204800.1825"/>
    <n v="94219.08"/>
    <n v="15696.9"/>
    <n v="785.22"/>
    <n v="77736.960000000006"/>
    <m/>
    <n v="0"/>
    <x v="0"/>
    <n v="0"/>
    <n v="0"/>
    <n v="0"/>
    <n v="0"/>
    <n v="0"/>
    <n v="6593.39"/>
    <d v="2007-10-19T00:00:00"/>
    <m/>
    <n v="0"/>
    <s v="2 º DEC/OUT"/>
    <s v=" * "/>
    <m/>
    <m/>
    <m/>
    <n v="-77736.960000000006"/>
    <n v="46.005370999999997"/>
    <n v="1"/>
    <n v="77736.960000000006"/>
    <n v="0"/>
    <m/>
    <m/>
    <m/>
    <n v="0"/>
    <n v="0"/>
    <n v="0"/>
    <n v="2007"/>
    <n v="1.04572"/>
    <n v="0"/>
    <n v="0"/>
    <m/>
    <m/>
    <m/>
    <m/>
    <n v="-5579"/>
    <n v="94219.08"/>
    <n v="14132.86"/>
    <n v="800.86"/>
    <n v="79285.36"/>
    <n v="-79285.36"/>
    <s v=""/>
    <n v="10"/>
  </r>
  <r>
    <x v="33"/>
    <m/>
    <x v="2"/>
    <n v="46.005370999999997"/>
    <x v="756"/>
    <x v="194"/>
    <n v="678442.73"/>
    <n v="169610.6825"/>
    <n v="78030.02"/>
    <n v="12999.8"/>
    <n v="650.29999999999995"/>
    <n v="64379.92"/>
    <m/>
    <n v="0"/>
    <x v="0"/>
    <n v="0"/>
    <n v="0"/>
    <n v="0"/>
    <n v="0"/>
    <n v="0"/>
    <n v="5460.49"/>
    <d v="2007-10-10T00:00:00"/>
    <m/>
    <n v="0"/>
    <s v="1 º DEC/OUT"/>
    <s v=" * "/>
    <m/>
    <m/>
    <m/>
    <n v="-64379.92"/>
    <n v="46.005370999999997"/>
    <n v="1"/>
    <n v="64379.92"/>
    <n v="0"/>
    <m/>
    <m/>
    <m/>
    <n v="0"/>
    <n v="0"/>
    <n v="0"/>
    <n v="2007"/>
    <n v="1.04572"/>
    <n v="0"/>
    <n v="0"/>
    <m/>
    <m/>
    <m/>
    <m/>
    <n v="-5588"/>
    <n v="78030.02"/>
    <n v="11704.5"/>
    <n v="663.26"/>
    <n v="65662.260000000009"/>
    <n v="-65662.260000000009"/>
    <s v=""/>
    <n v="10"/>
  </r>
  <r>
    <x v="32"/>
    <n v="30"/>
    <x v="3"/>
    <n v="46.005370999999997"/>
    <x v="757"/>
    <x v="195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04572"/>
    <n v="0"/>
    <n v="0"/>
    <m/>
    <m/>
    <m/>
    <m/>
    <s v=""/>
    <n v="0"/>
    <n v="0"/>
    <n v="0"/>
    <n v="0"/>
    <n v="0"/>
    <s v=""/>
    <n v="9"/>
  </r>
  <r>
    <x v="33"/>
    <m/>
    <x v="3"/>
    <n v="46.005370999999997"/>
    <x v="758"/>
    <x v="195"/>
    <n v="1705936.97"/>
    <n v="426484.24249999999"/>
    <n v="196205.66"/>
    <n v="32687.86"/>
    <n v="1635.18"/>
    <n v="161882.62"/>
    <m/>
    <n v="0"/>
    <x v="0"/>
    <n v="0"/>
    <n v="0"/>
    <n v="0"/>
    <n v="0"/>
    <n v="0"/>
    <n v="13730.34"/>
    <d v="2007-07-28T00:00:00"/>
    <m/>
    <n v="0"/>
    <s v="1 º DEC/SET"/>
    <s v=" * "/>
    <s v="663/07 GABIN"/>
    <n v="315701.67"/>
    <n v="3326668.19"/>
    <n v="-161882.62"/>
    <n v="46.005370999999997"/>
    <n v="1"/>
    <n v="161882.62"/>
    <n v="0"/>
    <m/>
    <m/>
    <m/>
    <n v="0"/>
    <n v="0"/>
    <n v="0"/>
    <n v="2007"/>
    <n v="1.04572"/>
    <n v="0"/>
    <n v="0"/>
    <m/>
    <m/>
    <m/>
    <m/>
    <n v="-5600"/>
    <n v="196205.66"/>
    <n v="29430.85"/>
    <n v="1667.75"/>
    <n v="165107.06"/>
    <n v="-165107.06"/>
    <s v=""/>
    <n v="9"/>
  </r>
  <r>
    <x v="33"/>
    <m/>
    <x v="3"/>
    <n v="46.005370999999997"/>
    <x v="759"/>
    <x v="195"/>
    <n v="33680.21"/>
    <n v="8420.0524999999998"/>
    <n v="3873.68"/>
    <n v="645.36"/>
    <n v="32.28"/>
    <n v="3196.0399999999995"/>
    <m/>
    <n v="0"/>
    <x v="6"/>
    <n v="0"/>
    <n v="0"/>
    <n v="0"/>
    <n v="0"/>
    <n v="0"/>
    <n v="271.08"/>
    <d v="2007-09-27T00:00:00"/>
    <m/>
    <n v="0"/>
    <n v="0"/>
    <s v=" * "/>
    <m/>
    <m/>
    <m/>
    <n v="-3196.0399999999995"/>
    <n v="46.005370999999997"/>
    <n v="0"/>
    <n v="0"/>
    <n v="0"/>
    <m/>
    <m/>
    <m/>
    <n v="0"/>
    <n v="0"/>
    <n v="0"/>
    <n v="2007"/>
    <n v="1.04572"/>
    <n v="0"/>
    <n v="0"/>
    <m/>
    <m/>
    <m/>
    <m/>
    <n v="-5601"/>
    <n v="3873.68"/>
    <n v="581.04999999999995"/>
    <n v="32.93"/>
    <n v="3259.7000000000003"/>
    <n v="-3259.7000000000003"/>
    <s v=""/>
    <n v="9"/>
  </r>
  <r>
    <x v="33"/>
    <m/>
    <x v="3"/>
    <n v="46.005370999999997"/>
    <x v="760"/>
    <x v="195"/>
    <n v="11560.36"/>
    <n v="2890.09"/>
    <n v="1329.6"/>
    <n v="221.51"/>
    <n v="11.08"/>
    <n v="1097.01"/>
    <m/>
    <n v="0"/>
    <x v="6"/>
    <n v="0"/>
    <n v="0"/>
    <n v="0"/>
    <n v="0"/>
    <n v="0"/>
    <n v="89.09"/>
    <d v="2007-09-26T00:00:00"/>
    <m/>
    <n v="0"/>
    <n v="0"/>
    <s v=" * "/>
    <m/>
    <m/>
    <m/>
    <n v="-1097.01"/>
    <n v="46.005370999999997"/>
    <n v="0"/>
    <n v="0"/>
    <n v="0"/>
    <m/>
    <m/>
    <m/>
    <n v="0"/>
    <n v="0"/>
    <n v="0"/>
    <n v="2007"/>
    <n v="1.04572"/>
    <n v="0"/>
    <n v="0"/>
    <m/>
    <m/>
    <m/>
    <m/>
    <n v="-5602"/>
    <n v="1329.6"/>
    <n v="199.44"/>
    <n v="11.3"/>
    <n v="1118.8599999999999"/>
    <n v="-1118.8599999999999"/>
    <s v=""/>
    <n v="9"/>
  </r>
  <r>
    <x v="33"/>
    <m/>
    <x v="3"/>
    <n v="46.005370999999997"/>
    <x v="761"/>
    <x v="195"/>
    <n v="764498.97"/>
    <n v="191124.74249999999"/>
    <n v="87927.65"/>
    <n v="14648.75"/>
    <n v="732.79"/>
    <n v="72546.11"/>
    <m/>
    <n v="0"/>
    <x v="0"/>
    <n v="0"/>
    <n v="0"/>
    <n v="0"/>
    <n v="0"/>
    <n v="0"/>
    <n v="6153.12"/>
    <d v="2007-09-20T00:00:00"/>
    <m/>
    <n v="0"/>
    <s v="2 º DEC/SET"/>
    <s v=" * "/>
    <m/>
    <m/>
    <m/>
    <n v="-72546.11"/>
    <n v="46.005370999999997"/>
    <n v="1"/>
    <n v="72546.11"/>
    <n v="0"/>
    <m/>
    <m/>
    <m/>
    <n v="0"/>
    <n v="0"/>
    <n v="0"/>
    <n v="2007"/>
    <n v="1.04572"/>
    <n v="0"/>
    <n v="0"/>
    <m/>
    <m/>
    <m/>
    <m/>
    <n v="-5608"/>
    <n v="87927.65"/>
    <n v="13189.15"/>
    <n v="747.39"/>
    <n v="73991.11"/>
    <n v="-73991.11"/>
    <s v=""/>
    <n v="9"/>
  </r>
  <r>
    <x v="33"/>
    <m/>
    <x v="3"/>
    <n v="46.005370999999997"/>
    <x v="762"/>
    <x v="195"/>
    <n v="810991.68"/>
    <n v="202747.92"/>
    <n v="93274.93"/>
    <n v="15539.6"/>
    <n v="777.35"/>
    <n v="76957.979999999981"/>
    <m/>
    <n v="0"/>
    <x v="0"/>
    <n v="0"/>
    <n v="0"/>
    <n v="0"/>
    <n v="0"/>
    <n v="0"/>
    <n v="6527.32"/>
    <d v="2007-09-10T00:00:00"/>
    <m/>
    <n v="0"/>
    <s v="1 º DEC/SET"/>
    <s v=" * "/>
    <m/>
    <m/>
    <m/>
    <n v="-76957.979999999981"/>
    <n v="46.005370999999997"/>
    <n v="1"/>
    <n v="76957.979999999981"/>
    <n v="0"/>
    <m/>
    <m/>
    <m/>
    <n v="0"/>
    <n v="0"/>
    <n v="0"/>
    <n v="2007"/>
    <n v="1.04572"/>
    <n v="0"/>
    <n v="0"/>
    <m/>
    <m/>
    <m/>
    <m/>
    <n v="-5618"/>
    <n v="93274.93"/>
    <n v="13991.24"/>
    <n v="792.84"/>
    <n v="78490.849999999991"/>
    <n v="-78490.849999999991"/>
    <s v=""/>
    <n v="9"/>
  </r>
  <r>
    <x v="32"/>
    <n v="31"/>
    <x v="4"/>
    <n v="46.005370999999997"/>
    <x v="763"/>
    <x v="196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04572"/>
    <n v="0"/>
    <n v="0"/>
    <m/>
    <m/>
    <m/>
    <m/>
    <s v=""/>
    <n v="0"/>
    <n v="0"/>
    <n v="0"/>
    <n v="0"/>
    <n v="0"/>
    <s v=""/>
    <n v="8"/>
  </r>
  <r>
    <x v="33"/>
    <m/>
    <x v="4"/>
    <n v="46.005370999999997"/>
    <x v="764"/>
    <x v="196"/>
    <n v="1473641.1300000001"/>
    <n v="368410.28250000003"/>
    <n v="169488.52"/>
    <n v="28236.79"/>
    <n v="1412.52"/>
    <n v="139839.21"/>
    <m/>
    <n v="0"/>
    <x v="0"/>
    <n v="0"/>
    <n v="0"/>
    <n v="0"/>
    <n v="0"/>
    <n v="0"/>
    <n v="11860.69"/>
    <d v="2007-06-30T00:00:00"/>
    <m/>
    <n v="0"/>
    <s v="3 º DEC/AGO"/>
    <s v=" * "/>
    <s v="612 /07 GABIN"/>
    <n v="254611"/>
    <n v="2683118.4300000002"/>
    <n v="-139839.21"/>
    <n v="46.005370999999997"/>
    <n v="1"/>
    <n v="139839.21"/>
    <n v="0"/>
    <m/>
    <m/>
    <m/>
    <n v="0"/>
    <n v="0"/>
    <n v="0"/>
    <n v="2007"/>
    <n v="1.04572"/>
    <n v="0"/>
    <n v="0"/>
    <m/>
    <m/>
    <m/>
    <m/>
    <n v="-5629"/>
    <n v="169488.52"/>
    <n v="25423.279999999999"/>
    <n v="1440.65"/>
    <n v="142624.59"/>
    <n v="-142624.59"/>
    <s v=""/>
    <n v="8"/>
  </r>
  <r>
    <x v="33"/>
    <m/>
    <x v="4"/>
    <n v="46.005370999999997"/>
    <x v="765"/>
    <x v="196"/>
    <n v="611806.32999999996"/>
    <n v="152951.58249999999"/>
    <n v="70365.94"/>
    <n v="11722.97"/>
    <n v="586.42999999999995"/>
    <n v="58056.54"/>
    <m/>
    <n v="0"/>
    <x v="0"/>
    <n v="0"/>
    <n v="0"/>
    <n v="0"/>
    <n v="0"/>
    <n v="0"/>
    <n v="4924.16"/>
    <d v="2007-08-20T00:00:00"/>
    <m/>
    <n v="0"/>
    <s v="2 º DEC/AGO"/>
    <s v=" * "/>
    <m/>
    <m/>
    <m/>
    <n v="-58056.54"/>
    <n v="46.005370999999997"/>
    <n v="1"/>
    <n v="58056.54"/>
    <n v="0"/>
    <m/>
    <m/>
    <m/>
    <n v="0"/>
    <n v="0"/>
    <n v="0"/>
    <n v="2007"/>
    <n v="1.04572"/>
    <n v="0"/>
    <n v="0"/>
    <m/>
    <m/>
    <m/>
    <m/>
    <n v="-5639"/>
    <n v="70365.94"/>
    <n v="10554.89"/>
    <n v="598.11"/>
    <n v="59212.94"/>
    <n v="-59212.94"/>
    <s v=""/>
    <n v="8"/>
  </r>
  <r>
    <x v="33"/>
    <m/>
    <x v="4"/>
    <n v="46.005370999999997"/>
    <x v="766"/>
    <x v="196"/>
    <n v="597670.97"/>
    <n v="149417.74249999999"/>
    <n v="68740.19"/>
    <n v="11452.12"/>
    <n v="572.88"/>
    <n v="56715.19"/>
    <m/>
    <n v="0"/>
    <x v="0"/>
    <n v="0"/>
    <n v="0"/>
    <n v="0"/>
    <n v="0"/>
    <n v="0"/>
    <n v="4810.3900000000003"/>
    <d v="2007-08-10T00:00:00"/>
    <m/>
    <n v="0"/>
    <s v="1 º DEC/AGO"/>
    <s v=" * "/>
    <m/>
    <m/>
    <m/>
    <n v="-56715.19"/>
    <n v="46.005370999999997"/>
    <n v="1"/>
    <n v="56715.19"/>
    <n v="0"/>
    <m/>
    <m/>
    <m/>
    <n v="0"/>
    <n v="0"/>
    <n v="0"/>
    <n v="2007"/>
    <n v="1.04572"/>
    <n v="0"/>
    <n v="0"/>
    <m/>
    <m/>
    <m/>
    <m/>
    <n v="-5649"/>
    <n v="68740.19"/>
    <n v="10311.030000000001"/>
    <n v="584.29"/>
    <n v="57844.87"/>
    <n v="-57844.87"/>
    <s v=""/>
    <n v="8"/>
  </r>
  <r>
    <x v="32"/>
    <n v="31"/>
    <x v="5"/>
    <n v="46.005370999999997"/>
    <x v="767"/>
    <x v="197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04572"/>
    <n v="0"/>
    <n v="0"/>
    <m/>
    <m/>
    <m/>
    <m/>
    <s v=""/>
    <n v="0"/>
    <n v="0"/>
    <n v="0"/>
    <n v="0"/>
    <n v="0"/>
    <s v=""/>
    <n v="7"/>
  </r>
  <r>
    <x v="33"/>
    <m/>
    <x v="5"/>
    <n v="46.005370999999997"/>
    <x v="768"/>
    <x v="197"/>
    <n v="1517237.96"/>
    <n v="379309.49"/>
    <n v="174502.74"/>
    <n v="29072.16"/>
    <n v="1454.31"/>
    <n v="143976.26999999999"/>
    <m/>
    <n v="0"/>
    <x v="0"/>
    <n v="0"/>
    <n v="0"/>
    <n v="0"/>
    <n v="0"/>
    <n v="0"/>
    <n v="12211.58"/>
    <d v="2007-07-30T00:00:00"/>
    <m/>
    <n v="0"/>
    <s v="3 º DEC/JUL"/>
    <s v=" * "/>
    <s v="557/07 GABIN"/>
    <n v="257632.2"/>
    <n v="2714956.86"/>
    <n v="-143976.26999999999"/>
    <n v="46.005370999999997"/>
    <n v="1"/>
    <n v="143976.26999999999"/>
    <n v="0"/>
    <m/>
    <m/>
    <m/>
    <n v="0"/>
    <n v="0"/>
    <n v="0"/>
    <n v="2007"/>
    <n v="1.04572"/>
    <n v="0"/>
    <n v="0"/>
    <m/>
    <m/>
    <m/>
    <m/>
    <n v="-5660"/>
    <n v="174502.74"/>
    <n v="26175.41"/>
    <n v="1483.27"/>
    <n v="146844.06"/>
    <n v="-146844.06"/>
    <s v=""/>
    <n v="7"/>
  </r>
  <r>
    <x v="33"/>
    <m/>
    <x v="5"/>
    <n v="46.005370999999997"/>
    <x v="769"/>
    <x v="197"/>
    <n v="533883.93000000005"/>
    <n v="133470.98250000001"/>
    <n v="61403.82"/>
    <n v="10229.879999999999"/>
    <n v="511.74"/>
    <n v="50662.200000000004"/>
    <m/>
    <n v="0"/>
    <x v="0"/>
    <n v="0"/>
    <n v="0"/>
    <n v="0"/>
    <n v="0"/>
    <n v="0"/>
    <n v="4297"/>
    <d v="2007-07-20T00:00:00"/>
    <m/>
    <n v="0"/>
    <s v="2 º DEC/JUL"/>
    <s v=" * "/>
    <m/>
    <m/>
    <m/>
    <n v="-50662.200000000004"/>
    <n v="46.005370999999997"/>
    <n v="1"/>
    <n v="50662.200000000004"/>
    <n v="0"/>
    <m/>
    <m/>
    <m/>
    <n v="0"/>
    <n v="0"/>
    <n v="0"/>
    <n v="2007"/>
    <n v="1.04572"/>
    <n v="0"/>
    <n v="0"/>
    <m/>
    <m/>
    <m/>
    <m/>
    <n v="-5670"/>
    <n v="61403.82"/>
    <n v="9210.57"/>
    <n v="521.92999999999995"/>
    <n v="51671.32"/>
    <n v="-51671.32"/>
    <s v=""/>
    <n v="7"/>
  </r>
  <r>
    <x v="33"/>
    <m/>
    <x v="5"/>
    <n v="46.005370999999997"/>
    <x v="770"/>
    <x v="197"/>
    <n v="663834.97"/>
    <n v="165958.74249999999"/>
    <n v="76349.94"/>
    <n v="12719.9"/>
    <n v="636.29999999999995"/>
    <n v="62993.74"/>
    <m/>
    <n v="0"/>
    <x v="0"/>
    <n v="0"/>
    <n v="0"/>
    <n v="0"/>
    <n v="0"/>
    <n v="0"/>
    <n v="5342.92"/>
    <d v="2007-07-10T00:00:00"/>
    <m/>
    <n v="0"/>
    <s v="1 º DEC/JUL"/>
    <s v=" * "/>
    <m/>
    <m/>
    <m/>
    <n v="-62993.74"/>
    <n v="46.005370999999997"/>
    <n v="1"/>
    <n v="62993.74"/>
    <n v="0"/>
    <m/>
    <m/>
    <m/>
    <n v="0"/>
    <n v="0"/>
    <n v="0"/>
    <n v="2007"/>
    <n v="1.04572"/>
    <n v="0"/>
    <n v="0"/>
    <m/>
    <m/>
    <m/>
    <m/>
    <n v="-5680"/>
    <n v="76349.94"/>
    <n v="11452.49"/>
    <n v="648.97"/>
    <n v="64248.480000000003"/>
    <n v="-64248.480000000003"/>
    <s v=""/>
    <n v="7"/>
  </r>
  <r>
    <x v="32"/>
    <n v="30"/>
    <x v="6"/>
    <n v="46.005370999999997"/>
    <x v="771"/>
    <x v="198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04572"/>
    <n v="0"/>
    <n v="0"/>
    <m/>
    <m/>
    <m/>
    <m/>
    <s v=""/>
    <n v="0"/>
    <n v="0"/>
    <n v="0"/>
    <n v="0"/>
    <n v="0"/>
    <s v=""/>
    <n v="6"/>
  </r>
  <r>
    <x v="33"/>
    <m/>
    <x v="6"/>
    <n v="46.005370999999997"/>
    <x v="771"/>
    <x v="198"/>
    <n v="1517237.96"/>
    <n v="379309.49"/>
    <n v="174502.74"/>
    <n v="29072.16"/>
    <n v="1454.31"/>
    <n v="143976.26999999999"/>
    <m/>
    <n v="0"/>
    <x v="0"/>
    <n v="0"/>
    <n v="0"/>
    <n v="0"/>
    <n v="0"/>
    <n v="0"/>
    <n v="12098.09"/>
    <d v="2007-06-29T00:00:00"/>
    <m/>
    <n v="0"/>
    <s v="3 º DEC/JUN"/>
    <s v=" * "/>
    <m/>
    <m/>
    <m/>
    <n v="-143976.26999999999"/>
    <n v="46.005370999999997"/>
    <n v="1"/>
    <n v="143976.26999999999"/>
    <n v="0"/>
    <m/>
    <m/>
    <m/>
    <n v="0"/>
    <n v="0"/>
    <n v="0"/>
    <n v="2007"/>
    <n v="1.04572"/>
    <n v="0"/>
    <n v="0"/>
    <m/>
    <m/>
    <m/>
    <m/>
    <n v="-5690"/>
    <n v="174502.74"/>
    <n v="26175.41"/>
    <n v="1483.27"/>
    <n v="146844.06"/>
    <n v="-146844.06"/>
    <s v=""/>
    <n v="6"/>
  </r>
  <r>
    <x v="33"/>
    <m/>
    <x v="6"/>
    <n v="46.005370999999997"/>
    <x v="772"/>
    <x v="198"/>
    <n v="533883.93000000005"/>
    <n v="133470.98250000001"/>
    <n v="61403.82"/>
    <n v="10229.879999999999"/>
    <n v="511.74"/>
    <n v="50662.200000000004"/>
    <m/>
    <n v="0"/>
    <x v="0"/>
    <n v="0"/>
    <n v="0"/>
    <n v="0"/>
    <n v="0"/>
    <n v="0"/>
    <n v="4956.91"/>
    <d v="2007-06-20T00:00:00"/>
    <m/>
    <n v="0"/>
    <s v="2 º DEC/JUN"/>
    <s v=" * "/>
    <s v="483/07 GABIN"/>
    <n v="251590.19"/>
    <n v="2651283.8199999998"/>
    <n v="-50662.200000000004"/>
    <n v="46.005370999999997"/>
    <n v="1"/>
    <n v="50662.200000000004"/>
    <n v="0"/>
    <m/>
    <m/>
    <m/>
    <n v="0"/>
    <n v="0"/>
    <n v="0"/>
    <n v="2007"/>
    <n v="1.04572"/>
    <n v="0"/>
    <n v="0"/>
    <m/>
    <m/>
    <m/>
    <m/>
    <n v="-5700"/>
    <n v="61403.82"/>
    <n v="9210.57"/>
    <n v="521.92999999999995"/>
    <n v="51671.32"/>
    <n v="-51671.32"/>
    <s v=""/>
    <n v="6"/>
  </r>
  <r>
    <x v="33"/>
    <m/>
    <x v="6"/>
    <n v="46.005370999999997"/>
    <x v="773"/>
    <x v="198"/>
    <n v="663834.97"/>
    <n v="165958.74249999999"/>
    <n v="76349.94"/>
    <n v="12719.9"/>
    <n v="636.29999999999995"/>
    <n v="62993.74"/>
    <m/>
    <n v="0"/>
    <x v="0"/>
    <n v="0"/>
    <n v="0"/>
    <n v="0"/>
    <n v="0"/>
    <n v="0"/>
    <n v="4284.0200000000004"/>
    <d v="2007-06-08T00:00:00"/>
    <m/>
    <n v="0"/>
    <s v="1 º DEC/JUN"/>
    <s v=" * "/>
    <m/>
    <m/>
    <m/>
    <n v="-62993.74"/>
    <n v="46.005370999999997"/>
    <n v="1"/>
    <n v="62993.74"/>
    <n v="0"/>
    <m/>
    <m/>
    <m/>
    <n v="0"/>
    <n v="0"/>
    <n v="0"/>
    <n v="2007"/>
    <n v="1.04572"/>
    <n v="0"/>
    <n v="0"/>
    <m/>
    <m/>
    <m/>
    <m/>
    <n v="-5710"/>
    <n v="76349.94"/>
    <n v="11452.49"/>
    <n v="648.97"/>
    <n v="64248.480000000003"/>
    <n v="-64248.480000000003"/>
    <s v=""/>
    <n v="6"/>
  </r>
  <r>
    <x v="32"/>
    <n v="31"/>
    <x v="7"/>
    <n v="46.005370999999997"/>
    <x v="774"/>
    <x v="199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04572"/>
    <n v="0"/>
    <n v="0"/>
    <m/>
    <m/>
    <m/>
    <m/>
    <s v=""/>
    <n v="0"/>
    <n v="0"/>
    <n v="0"/>
    <n v="0"/>
    <n v="0"/>
    <s v=""/>
    <n v="5"/>
  </r>
  <r>
    <x v="33"/>
    <m/>
    <x v="7"/>
    <n v="46.005370999999997"/>
    <x v="775"/>
    <x v="199"/>
    <n v="1472576.56"/>
    <n v="368144.14"/>
    <n v="169366.08"/>
    <n v="28216.39"/>
    <n v="1411.5"/>
    <n v="139738.19"/>
    <m/>
    <n v="0"/>
    <x v="0"/>
    <n v="0"/>
    <n v="0"/>
    <n v="0"/>
    <n v="0"/>
    <n v="0"/>
    <n v="11852.12"/>
    <d v="2007-05-30T00:00:00"/>
    <m/>
    <n v="0"/>
    <s v="3 º DEC/MAI"/>
    <s v=" * "/>
    <s v="0416/07 GABIN"/>
    <n v="227173.53"/>
    <n v="2489377.2400000002"/>
    <n v="-139738.19"/>
    <n v="46.005370999999997"/>
    <n v="1"/>
    <n v="139738.19"/>
    <n v="0"/>
    <m/>
    <m/>
    <m/>
    <n v="0"/>
    <n v="0"/>
    <n v="0"/>
    <n v="2007"/>
    <n v="1.04572"/>
    <n v="0"/>
    <n v="0"/>
    <m/>
    <m/>
    <m/>
    <m/>
    <n v="-5721"/>
    <n v="169366.08"/>
    <n v="25404.91"/>
    <n v="1439.61"/>
    <n v="142521.56"/>
    <n v="-142521.56"/>
    <s v=""/>
    <n v="5"/>
  </r>
  <r>
    <x v="33"/>
    <m/>
    <x v="7"/>
    <n v="46.005370999999997"/>
    <x v="776"/>
    <x v="199"/>
    <n v="521708.27"/>
    <n v="130427.0675"/>
    <n v="60003.46"/>
    <n v="9996.58"/>
    <n v="500.07"/>
    <n v="49506.81"/>
    <m/>
    <n v="0"/>
    <x v="0"/>
    <n v="0"/>
    <n v="0"/>
    <n v="0"/>
    <n v="0"/>
    <n v="0"/>
    <n v="4199"/>
    <d v="2007-05-18T00:00:00"/>
    <m/>
    <n v="0"/>
    <s v="2 º DEC/MAI"/>
    <s v=" * "/>
    <m/>
    <m/>
    <m/>
    <n v="-49506.81"/>
    <n v="46.005370999999997"/>
    <n v="1"/>
    <n v="49506.81"/>
    <n v="0"/>
    <m/>
    <m/>
    <m/>
    <n v="0"/>
    <n v="0"/>
    <n v="0"/>
    <n v="2007"/>
    <n v="1.04572"/>
    <n v="0"/>
    <n v="0"/>
    <m/>
    <m/>
    <m/>
    <m/>
    <n v="-5733"/>
    <n v="60003.46"/>
    <n v="9000.52"/>
    <n v="510.03"/>
    <n v="50492.91"/>
    <n v="-50492.91"/>
    <s v=""/>
    <n v="5"/>
  </r>
  <r>
    <x v="33"/>
    <m/>
    <x v="7"/>
    <n v="46.005370999999997"/>
    <x v="777"/>
    <x v="199"/>
    <n v="495092.41000000003"/>
    <n v="123773.10250000001"/>
    <n v="56942.28"/>
    <n v="9486.58"/>
    <n v="474.56"/>
    <n v="46981.14"/>
    <m/>
    <n v="0"/>
    <x v="0"/>
    <n v="0"/>
    <n v="0"/>
    <n v="0"/>
    <n v="0"/>
    <n v="0"/>
    <n v="3984.78"/>
    <d v="2007-05-10T00:00:00"/>
    <m/>
    <n v="0"/>
    <s v="1 º DEC/MAI"/>
    <s v=" * "/>
    <m/>
    <m/>
    <m/>
    <n v="-46981.14"/>
    <n v="46.005370999999997"/>
    <n v="1"/>
    <n v="46981.14"/>
    <n v="0"/>
    <m/>
    <m/>
    <m/>
    <n v="0"/>
    <n v="0"/>
    <n v="0"/>
    <n v="2007"/>
    <n v="1.04572"/>
    <n v="0"/>
    <n v="0"/>
    <m/>
    <m/>
    <m/>
    <m/>
    <n v="-5741"/>
    <n v="56942.28"/>
    <n v="8541.34"/>
    <n v="484.01"/>
    <n v="47916.93"/>
    <n v="-47916.93"/>
    <s v=""/>
    <n v="5"/>
  </r>
  <r>
    <x v="32"/>
    <n v="30"/>
    <x v="8"/>
    <n v="46.005370999999997"/>
    <x v="778"/>
    <x v="200"/>
    <n v="0"/>
    <n v="0"/>
    <n v="167071.96"/>
    <n v="27834.19"/>
    <n v="1392.38"/>
    <n v="0"/>
    <n v="0"/>
    <n v="0"/>
    <x v="1"/>
    <n v="0"/>
    <n v="0"/>
    <n v="0"/>
    <n v="0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4"/>
  </r>
  <r>
    <x v="33"/>
    <m/>
    <x v="8"/>
    <n v="46.005370999999997"/>
    <x v="778"/>
    <x v="201"/>
    <m/>
    <m/>
    <m/>
    <m/>
    <m/>
    <m/>
    <m/>
    <m/>
    <x v="5"/>
    <m/>
    <m/>
    <m/>
    <m/>
    <m/>
    <n v="-36910.29"/>
    <d v="2007-04-30T00:00:00"/>
    <m/>
    <m/>
    <m/>
    <m/>
    <m/>
    <m/>
    <m/>
    <m/>
    <m/>
    <m/>
    <m/>
    <m/>
    <m/>
    <m/>
    <m/>
    <m/>
    <m/>
    <m/>
    <m/>
    <m/>
    <m/>
    <m/>
    <m/>
    <m/>
    <m/>
    <m/>
    <s v=""/>
    <n v="0"/>
    <n v="0"/>
    <n v="0"/>
    <n v="0"/>
    <n v="0"/>
    <n v="0"/>
    <n v="4"/>
  </r>
  <r>
    <x v="33"/>
    <m/>
    <x v="8"/>
    <n v="46.005370999999997"/>
    <x v="778"/>
    <x v="201"/>
    <m/>
    <m/>
    <m/>
    <m/>
    <m/>
    <m/>
    <m/>
    <m/>
    <x v="5"/>
    <m/>
    <m/>
    <m/>
    <m/>
    <m/>
    <n v="38547.25"/>
    <d v="2007-04-30T00:00:00"/>
    <m/>
    <m/>
    <m/>
    <m/>
    <m/>
    <m/>
    <m/>
    <m/>
    <m/>
    <m/>
    <m/>
    <m/>
    <m/>
    <m/>
    <m/>
    <m/>
    <m/>
    <m/>
    <m/>
    <m/>
    <m/>
    <m/>
    <m/>
    <m/>
    <m/>
    <m/>
    <s v=""/>
    <n v="0"/>
    <n v="0"/>
    <n v="0"/>
    <n v="0"/>
    <n v="0"/>
    <n v="0"/>
    <n v="4"/>
  </r>
  <r>
    <x v="33"/>
    <m/>
    <x v="8"/>
    <n v="46.005370999999997"/>
    <x v="778"/>
    <x v="200"/>
    <n v="1452630.04"/>
    <n v="363157.51"/>
    <n v="167071.96"/>
    <n v="27834.19"/>
    <n v="1392.38"/>
    <n v="137845.38999999998"/>
    <m/>
    <n v="0"/>
    <x v="0"/>
    <n v="0"/>
    <n v="0"/>
    <n v="0"/>
    <n v="0"/>
    <n v="0"/>
    <n v="11691.58"/>
    <d v="2007-04-30T00:00:00"/>
    <m/>
    <n v="0"/>
    <s v="3 º DEC/ABR"/>
    <s v=" * "/>
    <s v="294/07 GABIN"/>
    <n v="233769.77"/>
    <n v="2595798.2000000002"/>
    <n v="-137845.38999999998"/>
    <n v="46.005370999999997"/>
    <n v="1"/>
    <n v="137845.38999999998"/>
    <n v="0"/>
    <m/>
    <m/>
    <m/>
    <n v="0"/>
    <n v="0"/>
    <n v="0"/>
    <n v="2007"/>
    <n v="1.04572"/>
    <n v="0"/>
    <n v="0"/>
    <m/>
    <m/>
    <m/>
    <m/>
    <n v="-5751"/>
    <n v="167071.96"/>
    <n v="25060.79"/>
    <n v="1420.11"/>
    <n v="140591.06"/>
    <n v="-140591.06"/>
    <s v=""/>
    <n v="4"/>
  </r>
  <r>
    <x v="33"/>
    <m/>
    <x v="8"/>
    <n v="46.005370999999997"/>
    <x v="779"/>
    <x v="200"/>
    <n v="651051.49"/>
    <n v="162762.8725"/>
    <n v="74879.66"/>
    <n v="12474.95"/>
    <n v="624.04999999999995"/>
    <n v="61780.66"/>
    <m/>
    <n v="0"/>
    <x v="0"/>
    <n v="0"/>
    <n v="0"/>
    <n v="0"/>
    <n v="0"/>
    <n v="0"/>
    <n v="5240.03"/>
    <d v="2007-04-20T00:00:00"/>
    <m/>
    <n v="0"/>
    <s v="2 º DEC/ABR"/>
    <s v=" * "/>
    <m/>
    <m/>
    <m/>
    <n v="-61780.66"/>
    <n v="46.005370999999997"/>
    <n v="1"/>
    <n v="61780.66"/>
    <n v="0"/>
    <m/>
    <m/>
    <m/>
    <n v="0"/>
    <n v="0"/>
    <n v="0"/>
    <n v="2007"/>
    <n v="1.04572"/>
    <n v="0"/>
    <n v="0"/>
    <m/>
    <m/>
    <m/>
    <m/>
    <n v="-5761"/>
    <n v="74879.66"/>
    <n v="11231.95"/>
    <n v="636.48"/>
    <n v="63011.23"/>
    <n v="-63011.23"/>
    <s v=""/>
    <n v="4"/>
  </r>
  <r>
    <x v="33"/>
    <m/>
    <x v="8"/>
    <n v="46.005370999999997"/>
    <x v="780"/>
    <x v="200"/>
    <n v="492116.67"/>
    <n v="123029.1675"/>
    <n v="56600.02"/>
    <n v="9429.56"/>
    <n v="471.7"/>
    <n v="46698.76"/>
    <m/>
    <n v="0"/>
    <x v="0"/>
    <n v="0"/>
    <n v="0"/>
    <n v="0"/>
    <n v="0"/>
    <n v="0"/>
    <n v="3960.83"/>
    <d v="2007-04-10T00:00:00"/>
    <m/>
    <n v="0"/>
    <s v="1 º DEC/ABR"/>
    <s v=" * "/>
    <m/>
    <m/>
    <m/>
    <n v="-46698.76"/>
    <n v="46.005370999999997"/>
    <n v="1"/>
    <n v="46698.76"/>
    <n v="0"/>
    <m/>
    <m/>
    <m/>
    <n v="0"/>
    <n v="0"/>
    <n v="0"/>
    <n v="2007"/>
    <n v="1.04572"/>
    <n v="0"/>
    <n v="0"/>
    <m/>
    <m/>
    <m/>
    <m/>
    <n v="-5771"/>
    <n v="56600.02"/>
    <n v="8490"/>
    <n v="481.1"/>
    <n v="47628.92"/>
    <n v="-47628.92"/>
    <s v=""/>
    <n v="4"/>
  </r>
  <r>
    <x v="32"/>
    <n v="31"/>
    <x v="9"/>
    <n v="46.005370999999997"/>
    <x v="781"/>
    <x v="202"/>
    <n v="0"/>
    <n v="0"/>
    <n v="134207.61999999997"/>
    <n v="22358.989999999998"/>
    <n v="1118.4799999999993"/>
    <n v="110730.14999999998"/>
    <n v="0"/>
    <n v="134207.61999999997"/>
    <x v="1"/>
    <n v="0"/>
    <n v="0"/>
    <n v="0"/>
    <n v="26841.519999999986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3"/>
  </r>
  <r>
    <x v="33"/>
    <n v="30"/>
    <x v="9"/>
    <n v="46.005370999999997"/>
    <x v="782"/>
    <x v="202"/>
    <n v="-4660399.75"/>
    <n v="-1165099.9375"/>
    <n v="-536008.55000000005"/>
    <n v="-89299.02"/>
    <n v="-4467.1000000000004"/>
    <n v="-442242.43000000005"/>
    <n v="-442242.43000000005"/>
    <n v="-536008.55000000005"/>
    <x v="7"/>
    <n v="-80401.282500000001"/>
    <n v="-26800.427500000005"/>
    <n v="-335040.72000000009"/>
    <n v="-107201.71"/>
    <n v="0"/>
    <n v="-35272.15"/>
    <m/>
    <m/>
    <n v="0"/>
    <n v="0"/>
    <d v="2007-03-30T00:00:00"/>
    <m/>
    <m/>
    <m/>
    <n v="0"/>
    <n v="46.005370999999997"/>
    <n v="0"/>
    <n v="0"/>
    <n v="0"/>
    <m/>
    <m/>
    <m/>
    <n v="0"/>
    <n v="0"/>
    <n v="0"/>
    <n v="2007"/>
    <n v="1.04572"/>
    <n v="0"/>
    <n v="0"/>
    <m/>
    <m/>
    <m/>
    <m/>
    <n v="0"/>
    <n v="-536008.55000000005"/>
    <n v="-80401.279999999999"/>
    <n v="-4556.07"/>
    <n v="-451051.2"/>
    <n v="8808.7699999999604"/>
    <n v="13"/>
    <n v="3"/>
  </r>
  <r>
    <x v="33"/>
    <n v="30"/>
    <x v="9"/>
    <n v="46.005370999999997"/>
    <x v="782"/>
    <x v="202"/>
    <n v="4576777.8099999996"/>
    <n v="1144194.4524999999"/>
    <n v="526390.9"/>
    <n v="87696.72"/>
    <n v="4386.9399999999996"/>
    <n v="434307.24000000005"/>
    <n v="434307.24000000005"/>
    <n v="526390.9"/>
    <x v="8"/>
    <n v="78958.634999999995"/>
    <n v="26319.545000000002"/>
    <n v="329029.06000000006"/>
    <n v="105278.18"/>
    <n v="0"/>
    <n v="35272.15"/>
    <m/>
    <m/>
    <n v="0"/>
    <n v="0"/>
    <d v="2007-03-30T00:00:00"/>
    <m/>
    <m/>
    <m/>
    <n v="0"/>
    <n v="46.005370999999997"/>
    <n v="0"/>
    <n v="0"/>
    <n v="0"/>
    <m/>
    <m/>
    <m/>
    <n v="0"/>
    <n v="0"/>
    <n v="0"/>
    <n v="2007"/>
    <n v="1.04572"/>
    <n v="0"/>
    <n v="0"/>
    <m/>
    <m/>
    <m/>
    <m/>
    <n v="0"/>
    <n v="526390.9"/>
    <n v="78958.64"/>
    <n v="4474.32"/>
    <n v="442957.94"/>
    <n v="-8650.6999999999534"/>
    <n v="13"/>
    <n v="3"/>
  </r>
  <r>
    <x v="33"/>
    <m/>
    <x v="9"/>
    <n v="46.005370999999997"/>
    <x v="782"/>
    <x v="202"/>
    <n v="1250508.48"/>
    <n v="312627.12"/>
    <n v="143825.26999999999"/>
    <n v="23961.29"/>
    <n v="1198.6400000000001"/>
    <n v="118665.33999999998"/>
    <n v="118665.33999999998"/>
    <n v="143825.26999999999"/>
    <x v="0"/>
    <n v="21573.790499999999"/>
    <n v="7191.2635"/>
    <n v="89900.285999999978"/>
    <n v="28765.05"/>
    <n v="0"/>
    <n v="10064.790000000001"/>
    <d v="2007-03-30T00:00:00"/>
    <m/>
    <n v="0"/>
    <s v="3 º DEC/MAR"/>
    <s v=" * "/>
    <s v="253/07 GABIN"/>
    <n v="208332.02"/>
    <n v="2173472.71"/>
    <n v="0"/>
    <n v="46.005370999999997"/>
    <n v="1"/>
    <n v="118665.33999999998"/>
    <n v="0"/>
    <m/>
    <m/>
    <m/>
    <n v="0"/>
    <n v="0"/>
    <n v="0"/>
    <n v="2007"/>
    <n v="1.04572"/>
    <n v="0"/>
    <n v="0"/>
    <m/>
    <m/>
    <m/>
    <m/>
    <n v="-5782"/>
    <n v="143825.26999999999"/>
    <n v="21573.79"/>
    <n v="1222.51"/>
    <n v="121028.96999999999"/>
    <n v="-2363.6300000000047"/>
    <s v=""/>
    <n v="3"/>
  </r>
  <r>
    <x v="33"/>
    <m/>
    <x v="9"/>
    <n v="46.005370999999997"/>
    <x v="783"/>
    <x v="202"/>
    <n v="447009.07"/>
    <n v="111752.2675"/>
    <n v="51412.05"/>
    <n v="8565.25"/>
    <n v="428.47"/>
    <n v="42418.33"/>
    <n v="42418.33"/>
    <n v="51412.05"/>
    <x v="0"/>
    <n v="7711.8074999999999"/>
    <n v="2570.6025000000004"/>
    <n v="32135.919999999998"/>
    <n v="10282.41"/>
    <n v="0"/>
    <n v="3597.78"/>
    <d v="2007-03-20T00:00:00"/>
    <m/>
    <n v="0"/>
    <s v="2 º DEC/MAR"/>
    <s v=" * "/>
    <m/>
    <m/>
    <m/>
    <n v="0"/>
    <n v="46.005370999999997"/>
    <n v="1"/>
    <n v="42418.33"/>
    <n v="0"/>
    <m/>
    <m/>
    <m/>
    <n v="0"/>
    <n v="0"/>
    <n v="0"/>
    <n v="2007"/>
    <n v="1.04572"/>
    <n v="0"/>
    <n v="0"/>
    <m/>
    <m/>
    <m/>
    <m/>
    <n v="-5792"/>
    <n v="51412.05"/>
    <n v="7711.81"/>
    <n v="437"/>
    <n v="43263.240000000005"/>
    <n v="-844.91000000000349"/>
    <s v=""/>
    <n v="3"/>
  </r>
  <r>
    <x v="33"/>
    <m/>
    <x v="9"/>
    <n v="46.005370999999997"/>
    <x v="784"/>
    <x v="202"/>
    <n v="497909.43"/>
    <n v="124477.3575"/>
    <n v="57266.27"/>
    <n v="9540.56"/>
    <n v="477.26"/>
    <n v="47248.45"/>
    <n v="47248.45"/>
    <n v="57266.27"/>
    <x v="0"/>
    <n v="8589.9404999999988"/>
    <n v="2863.3135000000002"/>
    <n v="35795.195999999996"/>
    <n v="11453.25"/>
    <n v="0"/>
    <n v="4007.45"/>
    <d v="2007-03-09T00:00:00"/>
    <m/>
    <n v="0"/>
    <s v="1 º DEC/MAR"/>
    <s v=" * "/>
    <m/>
    <m/>
    <m/>
    <n v="0"/>
    <n v="46.005370999999997"/>
    <n v="1"/>
    <n v="47248.45"/>
    <n v="0"/>
    <m/>
    <m/>
    <m/>
    <n v="0"/>
    <n v="0"/>
    <n v="0"/>
    <n v="2007"/>
    <n v="1.04572"/>
    <n v="0"/>
    <n v="0"/>
    <m/>
    <m/>
    <m/>
    <m/>
    <n v="-5803"/>
    <n v="57266.27"/>
    <n v="8589.94"/>
    <n v="486.76"/>
    <n v="48189.569999999992"/>
    <n v="-941.11999999999534"/>
    <s v=""/>
    <n v="3"/>
  </r>
  <r>
    <x v="32"/>
    <n v="28"/>
    <x v="10"/>
    <n v="46.005370999999997"/>
    <x v="785"/>
    <x v="203"/>
    <n v="0"/>
    <n v="0"/>
    <n v="271017.89"/>
    <n v="45151.58"/>
    <n v="2258.66"/>
    <n v="232461.15"/>
    <n v="0"/>
    <n v="273483.7"/>
    <x v="1"/>
    <n v="0"/>
    <n v="0"/>
    <n v="0"/>
    <n v="41022.550000000017"/>
    <n v="0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2"/>
  </r>
  <r>
    <x v="33"/>
    <n v="28"/>
    <x v="10"/>
    <n v="46.005370999999997"/>
    <x v="785"/>
    <x v="203"/>
    <n v="1290173.92"/>
    <n v="322543.48"/>
    <n v="148387.32"/>
    <n v="24721.33"/>
    <n v="1236.6600000000001"/>
    <n v="122429.33"/>
    <n v="131282.82999999999"/>
    <n v="154450.39000000001"/>
    <x v="0"/>
    <n v="23167.558500000003"/>
    <n v="7722.5195000000012"/>
    <n v="100392.75199999999"/>
    <n v="23167.560000000027"/>
    <n v="0"/>
    <n v="9943.07"/>
    <d v="2007-02-28T00:00:00"/>
    <m/>
    <n v="0"/>
    <s v="3 º DEC/FEV"/>
    <d v="2007-02-28T00:00:00"/>
    <s v="206/07 GABIN"/>
    <n v="228061.45"/>
    <n v="349925.72"/>
    <n v="8853.4999999999854"/>
    <n v="46.005370999999997"/>
    <n v="1"/>
    <n v="122429.33"/>
    <n v="0"/>
    <m/>
    <m/>
    <m/>
    <n v="0"/>
    <n v="0"/>
    <n v="0"/>
    <n v="2007"/>
    <n v="1.04572"/>
    <n v="0"/>
    <n v="0"/>
    <m/>
    <m/>
    <m/>
    <m/>
    <n v="0"/>
    <n v="148387.32"/>
    <n v="22258.1"/>
    <n v="1261.29"/>
    <n v="124867.93000000001"/>
    <n v="6414.8999999999796"/>
    <n v="9"/>
    <n v="2"/>
  </r>
  <r>
    <x v="33"/>
    <n v="16"/>
    <x v="10"/>
    <n v="46.005370999999997"/>
    <x v="786"/>
    <x v="203"/>
    <n v="513042.08"/>
    <n v="128260.52"/>
    <n v="59006.73"/>
    <n v="9830.52"/>
    <n v="491.76"/>
    <n v="48684.450000000004"/>
    <n v="48684.450000000004"/>
    <n v="57275.82"/>
    <x v="0"/>
    <n v="8591.3729999999996"/>
    <n v="2863.7910000000002"/>
    <n v="37229.286000000007"/>
    <n v="8591.3699999999953"/>
    <n v="0"/>
    <n v="3953.9"/>
    <d v="2007-02-16T00:00:00"/>
    <m/>
    <n v="0"/>
    <s v="2 º DEC/FEV"/>
    <d v="2007-02-16T00:00:00"/>
    <m/>
    <m/>
    <m/>
    <n v="0"/>
    <n v="46.005370999999997"/>
    <n v="1"/>
    <n v="48684.450000000004"/>
    <n v="0"/>
    <m/>
    <m/>
    <m/>
    <n v="0"/>
    <n v="0"/>
    <n v="0"/>
    <n v="2007"/>
    <n v="1.04572"/>
    <n v="0"/>
    <n v="0"/>
    <m/>
    <m/>
    <m/>
    <m/>
    <n v="0"/>
    <n v="59006.73"/>
    <n v="8851.01"/>
    <n v="501.56"/>
    <n v="49654.16"/>
    <n v="-969.70999999999913"/>
    <n v="7"/>
    <n v="2"/>
  </r>
  <r>
    <x v="33"/>
    <n v="9"/>
    <x v="10"/>
    <n v="46.005370999999997"/>
    <x v="787"/>
    <x v="203"/>
    <n v="553186.17000000004"/>
    <n v="138296.54250000001"/>
    <n v="63623.839999999997"/>
    <n v="10599.73"/>
    <n v="530.24"/>
    <n v="52493.87"/>
    <n v="52493.87"/>
    <n v="61757.49"/>
    <x v="0"/>
    <n v="9263.6234999999997"/>
    <n v="3087.8744999999999"/>
    <n v="40142.372000000003"/>
    <n v="9263.6199999999953"/>
    <n v="0"/>
    <n v="4263.28"/>
    <d v="2007-02-09T00:00:00"/>
    <m/>
    <n v="0"/>
    <s v="1 º DEC/FEV"/>
    <d v="2007-02-09T00:00:00"/>
    <m/>
    <m/>
    <m/>
    <n v="0"/>
    <n v="46.005370999999997"/>
    <n v="1"/>
    <n v="52493.87"/>
    <n v="0"/>
    <m/>
    <m/>
    <m/>
    <n v="0"/>
    <n v="0"/>
    <n v="0"/>
    <n v="2007"/>
    <n v="1.04572"/>
    <n v="0"/>
    <n v="0"/>
    <m/>
    <m/>
    <m/>
    <m/>
    <n v="0"/>
    <n v="63623.839999999997"/>
    <n v="9543.58"/>
    <n v="540.79999999999995"/>
    <n v="53539.459999999992"/>
    <n v="-1045.5899999999892"/>
    <n v="6"/>
    <n v="2"/>
  </r>
  <r>
    <x v="32"/>
    <n v="31"/>
    <x v="11"/>
    <n v="46.005370999999997"/>
    <x v="788"/>
    <x v="204"/>
    <n v="0"/>
    <n v="0"/>
    <n v="279819.75"/>
    <n v="44522.99"/>
    <n v="2352.9700000000003"/>
    <n v="232943.79"/>
    <n v="0"/>
    <n v="275364.01"/>
    <x v="1"/>
    <n v="0"/>
    <n v="0"/>
    <n v="0"/>
    <n v="41107.729999999989"/>
    <n v="1312.49"/>
    <m/>
    <m/>
    <m/>
    <n v="0"/>
    <n v="0"/>
    <s v=" * "/>
    <m/>
    <m/>
    <m/>
    <n v="0"/>
    <n v="46.005370999999997"/>
    <n v="0"/>
    <n v="0"/>
    <n v="0"/>
    <m/>
    <m/>
    <m/>
    <n v="0"/>
    <n v="0"/>
    <n v="0"/>
    <s v=""/>
    <n v="1.175673"/>
    <n v="0"/>
    <n v="0"/>
    <n v="0"/>
    <n v="0"/>
    <n v="0"/>
    <n v="0"/>
    <s v=""/>
    <n v="0"/>
    <n v="0"/>
    <n v="0"/>
    <n v="0"/>
    <n v="0"/>
    <s v=""/>
    <n v="1"/>
  </r>
  <r>
    <x v="33"/>
    <n v="30"/>
    <x v="9"/>
    <n v="46.005370999999997"/>
    <x v="789"/>
    <x v="204"/>
    <n v="1335633.28"/>
    <n v="333908.32"/>
    <n v="153615.76"/>
    <n v="25592.39"/>
    <n v="1280.23"/>
    <n v="126743.14000000001"/>
    <n v="126743.14000000001"/>
    <n v="150422.07"/>
    <x v="0"/>
    <n v="22563.3105"/>
    <n v="7521.1035000000011"/>
    <n v="96658.726000000024"/>
    <n v="22366.439999999973"/>
    <n v="1312.49"/>
    <n v="10293.42"/>
    <d v="2007-01-30T00:00:00"/>
    <m/>
    <n v="0"/>
    <s v="3 º DEC/JAN"/>
    <d v="2007-03-30T00:00:00"/>
    <s v="149/07 GABIN"/>
    <n v="235468.34"/>
    <n v="2408601.88"/>
    <n v="0"/>
    <n v="46.005370999999997"/>
    <n v="1"/>
    <n v="126743.14000000001"/>
    <n v="0"/>
    <m/>
    <m/>
    <m/>
    <n v="0"/>
    <n v="0"/>
    <n v="0"/>
    <n v="2007"/>
    <n v="1.04572"/>
    <n v="0"/>
    <n v="0"/>
    <m/>
    <m/>
    <m/>
    <m/>
    <n v="-59"/>
    <n v="153615.76"/>
    <n v="23042.36"/>
    <n v="1305.73"/>
    <n v="129267.67000000001"/>
    <n v="-2524.5299999999988"/>
    <n v="13"/>
    <n v="1"/>
  </r>
  <r>
    <x v="33"/>
    <n v="19"/>
    <x v="11"/>
    <n v="46.005370999999997"/>
    <x v="790"/>
    <x v="204"/>
    <n v="510330.44"/>
    <n v="127582.61"/>
    <n v="58694.85"/>
    <n v="8804.23"/>
    <n v="498.91"/>
    <n v="49391.709999999992"/>
    <n v="49391.709999999992"/>
    <n v="58107.89"/>
    <x v="0"/>
    <n v="8716.1834999999992"/>
    <n v="2905.3945000000003"/>
    <n v="37770.131999999991"/>
    <n v="8716.1800000000076"/>
    <n v="0"/>
    <n v="3933"/>
    <d v="2007-01-19T00:00:00"/>
    <m/>
    <n v="0"/>
    <s v="2 º DEC/JAN"/>
    <d v="2007-01-19T00:00:00"/>
    <m/>
    <m/>
    <m/>
    <n v="0"/>
    <n v="46.005370999999997"/>
    <n v="1"/>
    <n v="49391.709999999992"/>
    <n v="0"/>
    <m/>
    <m/>
    <m/>
    <n v="0"/>
    <n v="0"/>
    <n v="0"/>
    <n v="2007"/>
    <n v="1.04572"/>
    <n v="0"/>
    <n v="0"/>
    <m/>
    <m/>
    <m/>
    <m/>
    <n v="0"/>
    <n v="58694.85"/>
    <n v="8804.23"/>
    <n v="498.91"/>
    <n v="49391.709999999992"/>
    <n v="0"/>
    <n v="3"/>
    <n v="1"/>
  </r>
  <r>
    <x v="33"/>
    <n v="10"/>
    <x v="11"/>
    <n v="46.005370999999997"/>
    <x v="791"/>
    <x v="204"/>
    <n v="586967.47"/>
    <n v="146741.86749999999"/>
    <n v="67509.14"/>
    <n v="10126.370000000001"/>
    <n v="573.83000000000004"/>
    <n v="56808.939999999995"/>
    <n v="56808.939999999995"/>
    <n v="66834.05"/>
    <x v="0"/>
    <n v="10025.1075"/>
    <n v="3341.7025000000003"/>
    <n v="43442.13"/>
    <n v="10025.110000000008"/>
    <n v="0"/>
    <n v="4523.62"/>
    <d v="2007-01-10T00:00:00"/>
    <m/>
    <n v="0"/>
    <s v="1 º DEC/JAN"/>
    <d v="2007-01-10T00:00:00"/>
    <m/>
    <m/>
    <m/>
    <n v="0"/>
    <n v="48.489769000000003"/>
    <n v="1"/>
    <n v="56808.939999999995"/>
    <n v="0"/>
    <m/>
    <m/>
    <m/>
    <n v="0"/>
    <n v="0"/>
    <n v="0"/>
    <n v="2006"/>
    <n v="1.04572"/>
    <n v="0"/>
    <n v="0"/>
    <m/>
    <m/>
    <m/>
    <m/>
    <n v="0"/>
    <n v="71154.789999999994"/>
    <n v="10673.22"/>
    <n v="604.82000000000005"/>
    <n v="59876.749999999993"/>
    <n v="-3067.8099999999977"/>
    <n v="2"/>
    <n v="1"/>
  </r>
  <r>
    <x v="34"/>
    <n v="31"/>
    <x v="0"/>
    <n v="48.489769000000003"/>
    <x v="792"/>
    <x v="205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12"/>
  </r>
  <r>
    <x v="35"/>
    <m/>
    <x v="0"/>
    <n v="48.489769000000003"/>
    <x v="793"/>
    <x v="205"/>
    <n v="2239123.16"/>
    <n v="559780.79"/>
    <n v="271436.40999999997"/>
    <n v="40715.46"/>
    <n v="2307.21"/>
    <n v="228413.74"/>
    <m/>
    <n v="0"/>
    <x v="0"/>
    <n v="0"/>
    <n v="0"/>
    <n v="0"/>
    <n v="0"/>
    <n v="0"/>
    <n v="17256.41"/>
    <d v="2006-12-28T00:00:00"/>
    <m/>
    <n v="0"/>
    <s v="3 º DEC/DEZ"/>
    <s v=" * "/>
    <m/>
    <m/>
    <m/>
    <n v="-228413.74"/>
    <n v="48.489769000000003"/>
    <n v="1"/>
    <n v="228413.74"/>
    <n v="0"/>
    <m/>
    <m/>
    <m/>
    <n v="0"/>
    <n v="0"/>
    <n v="0"/>
    <n v="2006"/>
    <n v="1.0519449999999999"/>
    <n v="0"/>
    <n v="0"/>
    <m/>
    <m/>
    <m/>
    <m/>
    <n v="-5874"/>
    <n v="271436.40999999997"/>
    <n v="40715.46"/>
    <n v="2307.21"/>
    <n v="228413.74"/>
    <n v="-228413.74"/>
    <s v=""/>
    <n v="12"/>
  </r>
  <r>
    <x v="35"/>
    <m/>
    <x v="0"/>
    <n v="48.489769000000003"/>
    <x v="794"/>
    <x v="205"/>
    <n v="555446.51"/>
    <n v="138861.6275"/>
    <n v="67333.679999999993"/>
    <n v="10100.049999999999"/>
    <n v="572.34"/>
    <n v="56661.289999999994"/>
    <m/>
    <n v="0"/>
    <x v="0"/>
    <n v="0"/>
    <n v="0"/>
    <n v="0"/>
    <n v="0"/>
    <n v="0"/>
    <n v="4280.7"/>
    <d v="2006-12-20T00:00:00"/>
    <m/>
    <n v="0"/>
    <s v="2 º DEC/DEZ"/>
    <s v=" * "/>
    <m/>
    <m/>
    <m/>
    <n v="-56661.289999999994"/>
    <n v="48.489769000000003"/>
    <n v="1"/>
    <n v="56661.289999999994"/>
    <n v="0"/>
    <m/>
    <m/>
    <m/>
    <n v="0"/>
    <n v="0"/>
    <n v="0"/>
    <n v="2006"/>
    <n v="1.0519449999999999"/>
    <n v="0"/>
    <n v="0"/>
    <m/>
    <m/>
    <m/>
    <m/>
    <n v="-5882"/>
    <n v="67333.679999999993"/>
    <n v="10100.049999999999"/>
    <n v="572.34"/>
    <n v="56661.289999999994"/>
    <n v="-56661.289999999994"/>
    <s v=""/>
    <n v="12"/>
  </r>
  <r>
    <x v="35"/>
    <m/>
    <x v="0"/>
    <n v="48.489769000000003"/>
    <x v="795"/>
    <x v="205"/>
    <n v="586349.16"/>
    <n v="146587.29"/>
    <n v="71079.839999999997"/>
    <n v="10661.98"/>
    <n v="604.17999999999995"/>
    <n v="59813.68"/>
    <m/>
    <n v="0"/>
    <x v="0"/>
    <n v="0"/>
    <n v="0"/>
    <n v="0"/>
    <n v="0"/>
    <n v="0"/>
    <n v="4518.8599999999997"/>
    <d v="2006-12-08T00:00:00"/>
    <m/>
    <n v="0"/>
    <s v="1 º DEC/DEZ"/>
    <s v=" * "/>
    <m/>
    <m/>
    <m/>
    <n v="-59813.68"/>
    <n v="48.489769000000003"/>
    <n v="1"/>
    <n v="59813.68"/>
    <n v="0"/>
    <m/>
    <m/>
    <m/>
    <n v="0"/>
    <n v="0"/>
    <n v="0"/>
    <n v="2006"/>
    <n v="1.0519449999999999"/>
    <n v="0"/>
    <n v="0"/>
    <m/>
    <m/>
    <m/>
    <m/>
    <n v="-5894"/>
    <n v="71079.839999999997"/>
    <n v="10661.98"/>
    <n v="604.17999999999995"/>
    <n v="59813.68"/>
    <n v="-59813.68"/>
    <s v=""/>
    <n v="12"/>
  </r>
  <r>
    <x v="34"/>
    <n v="30"/>
    <x v="1"/>
    <n v="48.489769000000003"/>
    <x v="796"/>
    <x v="206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11"/>
  </r>
  <r>
    <x v="35"/>
    <m/>
    <x v="1"/>
    <n v="48.489769000000003"/>
    <x v="796"/>
    <x v="206"/>
    <n v="1430718.27"/>
    <n v="357679.5675"/>
    <n v="173438"/>
    <n v="26015.7"/>
    <n v="1474.22"/>
    <n v="145948.07999999999"/>
    <m/>
    <n v="0"/>
    <x v="0"/>
    <n v="0"/>
    <n v="0"/>
    <n v="0"/>
    <n v="0"/>
    <n v="0"/>
    <n v="11026.22"/>
    <d v="2006-11-30T00:00:00"/>
    <m/>
    <n v="0"/>
    <s v="3 º DEC/NOV"/>
    <s v=" * "/>
    <m/>
    <m/>
    <m/>
    <n v="-145948.07999999999"/>
    <n v="48.489769000000003"/>
    <n v="1"/>
    <n v="145948.07999999999"/>
    <n v="0"/>
    <m/>
    <m/>
    <m/>
    <n v="0"/>
    <n v="0"/>
    <n v="0"/>
    <n v="2006"/>
    <n v="1.0519449999999999"/>
    <n v="0"/>
    <n v="0"/>
    <m/>
    <m/>
    <m/>
    <m/>
    <n v="-5902"/>
    <n v="173438"/>
    <n v="26015.7"/>
    <n v="1474.22"/>
    <n v="145948.07999999999"/>
    <n v="-145948.07999999999"/>
    <s v=""/>
    <n v="11"/>
  </r>
  <r>
    <x v="35"/>
    <m/>
    <x v="1"/>
    <n v="48.489769000000003"/>
    <x v="797"/>
    <x v="206"/>
    <n v="577692.37"/>
    <n v="144423.0925"/>
    <n v="70030.42"/>
    <n v="10504.56"/>
    <n v="595.26"/>
    <n v="58930.6"/>
    <m/>
    <n v="0"/>
    <x v="0"/>
    <n v="0"/>
    <n v="0"/>
    <n v="0"/>
    <n v="0"/>
    <n v="0"/>
    <n v="4452.1400000000003"/>
    <d v="2006-11-20T00:00:00"/>
    <m/>
    <n v="0"/>
    <s v="2 º DEC/NOV"/>
    <s v=" * "/>
    <m/>
    <m/>
    <m/>
    <n v="-58930.6"/>
    <n v="48.489769000000003"/>
    <n v="1"/>
    <n v="58930.6"/>
    <n v="0"/>
    <m/>
    <m/>
    <m/>
    <n v="0"/>
    <n v="0"/>
    <n v="0"/>
    <n v="2006"/>
    <n v="1.0519449999999999"/>
    <n v="0"/>
    <n v="0"/>
    <m/>
    <m/>
    <m/>
    <m/>
    <n v="-5912"/>
    <n v="70030.42"/>
    <n v="10504.56"/>
    <n v="595.26"/>
    <n v="58930.6"/>
    <n v="-58930.6"/>
    <s v=""/>
    <n v="11"/>
  </r>
  <r>
    <x v="35"/>
    <m/>
    <x v="1"/>
    <n v="48.489769000000003"/>
    <x v="798"/>
    <x v="206"/>
    <n v="494629.87"/>
    <n v="123657.4675"/>
    <n v="59961.22"/>
    <n v="8994.18"/>
    <n v="509.67"/>
    <n v="50457.37"/>
    <m/>
    <n v="0"/>
    <x v="0"/>
    <n v="0"/>
    <n v="0"/>
    <n v="0"/>
    <n v="0"/>
    <n v="0"/>
    <n v="3812"/>
    <d v="2006-11-10T00:00:00"/>
    <m/>
    <n v="0"/>
    <s v="1 º DEC/NOV"/>
    <s v=" * "/>
    <m/>
    <m/>
    <m/>
    <n v="-50457.37"/>
    <n v="48.489769000000003"/>
    <n v="1"/>
    <n v="50457.37"/>
    <n v="0"/>
    <m/>
    <m/>
    <m/>
    <n v="0"/>
    <n v="0"/>
    <n v="0"/>
    <n v="2006"/>
    <n v="1.0519449999999999"/>
    <n v="0"/>
    <n v="0"/>
    <m/>
    <m/>
    <m/>
    <m/>
    <n v="-5922"/>
    <n v="59961.22"/>
    <n v="8994.18"/>
    <n v="509.67"/>
    <n v="50457.37"/>
    <n v="-50457.37"/>
    <s v=""/>
    <n v="11"/>
  </r>
  <r>
    <x v="34"/>
    <n v="31"/>
    <x v="2"/>
    <n v="48.489769000000003"/>
    <x v="799"/>
    <x v="207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10"/>
  </r>
  <r>
    <x v="35"/>
    <m/>
    <x v="2"/>
    <n v="48.489769000000003"/>
    <x v="800"/>
    <x v="207"/>
    <n v="1432777.48"/>
    <n v="358194.37"/>
    <n v="173687.62"/>
    <n v="26053.14"/>
    <n v="1476.34"/>
    <n v="146158.13999999998"/>
    <m/>
    <n v="0"/>
    <x v="0"/>
    <n v="0"/>
    <n v="0"/>
    <n v="0"/>
    <n v="0"/>
    <n v="0"/>
    <n v="11042.09"/>
    <d v="2006-10-30T00:00:00"/>
    <m/>
    <n v="0"/>
    <s v="3 º DEC/OUT"/>
    <s v=" * "/>
    <m/>
    <m/>
    <m/>
    <n v="-146158.13999999998"/>
    <n v="48.489769000000003"/>
    <n v="1"/>
    <n v="146158.13999999998"/>
    <n v="0"/>
    <m/>
    <m/>
    <m/>
    <n v="0"/>
    <n v="0"/>
    <n v="0"/>
    <n v="2006"/>
    <n v="1.0519449999999999"/>
    <n v="0"/>
    <n v="0"/>
    <m/>
    <m/>
    <m/>
    <m/>
    <n v="-5933"/>
    <n v="173687.62"/>
    <n v="26053.14"/>
    <n v="1476.34"/>
    <n v="146158.13999999998"/>
    <n v="-146158.13999999998"/>
    <s v=""/>
    <n v="10"/>
  </r>
  <r>
    <x v="35"/>
    <m/>
    <x v="2"/>
    <n v="48.489769000000003"/>
    <x v="801"/>
    <x v="207"/>
    <n v="549494.03"/>
    <n v="137373.50750000001"/>
    <n v="66612.100000000006"/>
    <n v="9991.82"/>
    <n v="566.20000000000005"/>
    <n v="56054.080000000009"/>
    <m/>
    <n v="0"/>
    <x v="0"/>
    <n v="0"/>
    <n v="0"/>
    <n v="0"/>
    <n v="0"/>
    <n v="0"/>
    <n v="4234.82"/>
    <d v="2006-10-20T00:00:00"/>
    <m/>
    <n v="0"/>
    <s v="2 º DEC/OUT"/>
    <s v=" * "/>
    <m/>
    <m/>
    <m/>
    <n v="-56054.080000000009"/>
    <n v="48.489769000000003"/>
    <n v="1"/>
    <n v="56054.080000000009"/>
    <n v="0"/>
    <m/>
    <m/>
    <m/>
    <n v="0"/>
    <n v="0"/>
    <n v="0"/>
    <n v="2006"/>
    <n v="1.0519449999999999"/>
    <n v="0"/>
    <n v="0"/>
    <m/>
    <m/>
    <m/>
    <m/>
    <n v="-5943"/>
    <n v="66612.100000000006"/>
    <n v="9991.82"/>
    <n v="566.20000000000005"/>
    <n v="56054.080000000009"/>
    <n v="-56054.080000000009"/>
    <s v=""/>
    <n v="10"/>
  </r>
  <r>
    <x v="35"/>
    <m/>
    <x v="2"/>
    <n v="48.489769000000003"/>
    <x v="802"/>
    <x v="207"/>
    <n v="505439.8"/>
    <n v="126359.95"/>
    <n v="61271.65"/>
    <n v="9190.75"/>
    <n v="520.80999999999995"/>
    <n v="51560.090000000004"/>
    <m/>
    <n v="0"/>
    <x v="0"/>
    <n v="0"/>
    <n v="0"/>
    <n v="0"/>
    <n v="0"/>
    <n v="0"/>
    <n v="3895.31"/>
    <d v="2006-10-09T00:00:00"/>
    <m/>
    <n v="0"/>
    <s v="1 º DEC/OUT"/>
    <s v=" * "/>
    <m/>
    <m/>
    <m/>
    <n v="-51560.090000000004"/>
    <n v="48.489769000000003"/>
    <n v="1"/>
    <n v="51560.090000000004"/>
    <n v="0"/>
    <m/>
    <m/>
    <m/>
    <n v="0"/>
    <n v="0"/>
    <n v="0"/>
    <n v="2006"/>
    <n v="1.0519449999999999"/>
    <n v="0"/>
    <n v="0"/>
    <m/>
    <m/>
    <m/>
    <m/>
    <n v="-5953"/>
    <n v="61271.65"/>
    <n v="9190.75"/>
    <n v="520.80999999999995"/>
    <n v="51560.090000000004"/>
    <n v="-51560.090000000004"/>
    <s v=""/>
    <n v="10"/>
  </r>
  <r>
    <x v="34"/>
    <n v="30"/>
    <x v="3"/>
    <n v="48.489769000000003"/>
    <x v="803"/>
    <x v="208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9"/>
  </r>
  <r>
    <x v="35"/>
    <m/>
    <x v="3"/>
    <n v="48.489769000000003"/>
    <x v="804"/>
    <x v="208"/>
    <n v="1750377.25"/>
    <n v="437594.3125"/>
    <n v="212188.47"/>
    <n v="31828.27"/>
    <n v="1803.6"/>
    <n v="178556.6"/>
    <m/>
    <n v="0"/>
    <x v="0"/>
    <n v="0"/>
    <n v="0"/>
    <n v="0"/>
    <n v="0"/>
    <n v="0"/>
    <n v="13489.75"/>
    <d v="2006-09-26T00:00:00"/>
    <m/>
    <n v="0"/>
    <s v="3 º DEC/SET"/>
    <s v=" * "/>
    <m/>
    <m/>
    <m/>
    <n v="-178556.6"/>
    <n v="48.489769000000003"/>
    <n v="1"/>
    <n v="178556.6"/>
    <n v="0"/>
    <m/>
    <m/>
    <m/>
    <n v="0"/>
    <n v="0"/>
    <n v="0"/>
    <n v="2006"/>
    <n v="1.0519449999999999"/>
    <n v="0"/>
    <n v="0"/>
    <m/>
    <m/>
    <m/>
    <m/>
    <n v="-5964"/>
    <n v="212188.47"/>
    <n v="31828.27"/>
    <n v="1803.6"/>
    <n v="178556.6"/>
    <n v="-178556.6"/>
    <s v=""/>
    <n v="9"/>
  </r>
  <r>
    <x v="35"/>
    <m/>
    <x v="3"/>
    <n v="48.489769000000003"/>
    <x v="805"/>
    <x v="208"/>
    <n v="561475.27"/>
    <n v="140368.8175"/>
    <n v="68064.52"/>
    <n v="10209.68"/>
    <n v="578.54999999999995"/>
    <n v="57276.29"/>
    <m/>
    <n v="0"/>
    <x v="0"/>
    <n v="0"/>
    <n v="0"/>
    <n v="0"/>
    <n v="0"/>
    <n v="0"/>
    <n v="4327.16"/>
    <d v="2006-09-20T00:00:00"/>
    <m/>
    <n v="0"/>
    <s v="2 º DEC/SET"/>
    <s v=" * "/>
    <m/>
    <m/>
    <m/>
    <n v="-57276.29"/>
    <n v="48.489769000000003"/>
    <n v="1"/>
    <n v="57276.29"/>
    <n v="0"/>
    <m/>
    <m/>
    <m/>
    <n v="0"/>
    <n v="0"/>
    <n v="0"/>
    <n v="2006"/>
    <n v="1.0519449999999999"/>
    <n v="0"/>
    <n v="0"/>
    <m/>
    <m/>
    <m/>
    <m/>
    <n v="-5973"/>
    <n v="68064.52"/>
    <n v="10209.68"/>
    <n v="578.54999999999995"/>
    <n v="57276.29"/>
    <n v="-57276.29"/>
    <s v=""/>
    <n v="9"/>
  </r>
  <r>
    <x v="35"/>
    <m/>
    <x v="3"/>
    <n v="48.489769000000003"/>
    <x v="806"/>
    <x v="208"/>
    <n v="634128.96"/>
    <n v="158532.24"/>
    <n v="76871.92"/>
    <n v="11530.79"/>
    <n v="653.41"/>
    <n v="64687.719999999994"/>
    <m/>
    <n v="0"/>
    <x v="0"/>
    <n v="0"/>
    <n v="0"/>
    <n v="0"/>
    <n v="0"/>
    <n v="0"/>
    <n v="4887.09"/>
    <d v="2006-09-08T00:00:00"/>
    <m/>
    <n v="0"/>
    <s v="1 º DEC/SET"/>
    <s v=" * "/>
    <m/>
    <m/>
    <m/>
    <n v="-64687.719999999994"/>
    <n v="48.489769000000003"/>
    <n v="1"/>
    <n v="64687.719999999994"/>
    <n v="0"/>
    <m/>
    <m/>
    <m/>
    <n v="0"/>
    <n v="0"/>
    <n v="0"/>
    <n v="2006"/>
    <n v="1.0519449999999999"/>
    <n v="0"/>
    <n v="0"/>
    <m/>
    <m/>
    <m/>
    <m/>
    <n v="-5985"/>
    <n v="76871.92"/>
    <n v="11530.79"/>
    <n v="653.41"/>
    <n v="64687.719999999994"/>
    <n v="-64687.719999999994"/>
    <s v=""/>
    <n v="9"/>
  </r>
  <r>
    <x v="34"/>
    <n v="31"/>
    <x v="4"/>
    <n v="48.489769000000003"/>
    <x v="807"/>
    <x v="209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8"/>
  </r>
  <r>
    <x v="35"/>
    <m/>
    <x v="4"/>
    <n v="48.489769000000003"/>
    <x v="808"/>
    <x v="209"/>
    <n v="1238102.33"/>
    <n v="309525.58250000002"/>
    <n v="150088.24"/>
    <n v="22513.24"/>
    <n v="1275.75"/>
    <n v="126299.24999999999"/>
    <m/>
    <n v="0"/>
    <x v="0"/>
    <n v="0"/>
    <n v="0"/>
    <n v="0"/>
    <n v="0"/>
    <n v="0"/>
    <n v="9541.77"/>
    <d v="2006-08-30T00:00:00"/>
    <m/>
    <n v="0"/>
    <s v="3 º DEC/AGO"/>
    <s v=" * "/>
    <m/>
    <m/>
    <m/>
    <n v="-126299.24999999999"/>
    <n v="48.489769000000003"/>
    <n v="1"/>
    <n v="126299.24999999999"/>
    <n v="0"/>
    <m/>
    <m/>
    <m/>
    <n v="0"/>
    <n v="0"/>
    <n v="0"/>
    <n v="2006"/>
    <n v="1.0519449999999999"/>
    <n v="0"/>
    <n v="0"/>
    <m/>
    <m/>
    <m/>
    <m/>
    <n v="-5994"/>
    <n v="150088.24"/>
    <n v="22513.24"/>
    <n v="1275.75"/>
    <n v="126299.24999999999"/>
    <n v="-126299.24999999999"/>
    <s v=""/>
    <n v="8"/>
  </r>
  <r>
    <x v="35"/>
    <m/>
    <x v="4"/>
    <n v="48.489769000000003"/>
    <x v="809"/>
    <x v="209"/>
    <n v="562348.73"/>
    <n v="140587.1825"/>
    <n v="68170.399999999994"/>
    <n v="10225.56"/>
    <n v="579.45000000000005"/>
    <n v="57365.39"/>
    <m/>
    <n v="0"/>
    <x v="0"/>
    <n v="0"/>
    <n v="0"/>
    <n v="0"/>
    <n v="0"/>
    <n v="0"/>
    <n v="4333.8900000000003"/>
    <d v="2006-08-18T00:00:00"/>
    <m/>
    <n v="0"/>
    <s v="2 º DEC/AGO"/>
    <s v=" * "/>
    <m/>
    <m/>
    <m/>
    <n v="-57365.39"/>
    <n v="48.489769000000003"/>
    <n v="1"/>
    <n v="57365.39"/>
    <n v="0"/>
    <m/>
    <m/>
    <m/>
    <n v="0"/>
    <n v="0"/>
    <n v="0"/>
    <n v="2006"/>
    <n v="1.0519449999999999"/>
    <n v="0"/>
    <n v="0"/>
    <m/>
    <m/>
    <m/>
    <m/>
    <n v="-6006"/>
    <n v="68170.399999999994"/>
    <n v="10225.56"/>
    <n v="579.45000000000005"/>
    <n v="57365.39"/>
    <n v="-57365.39"/>
    <s v=""/>
    <n v="8"/>
  </r>
  <r>
    <x v="35"/>
    <m/>
    <x v="4"/>
    <n v="48.489769000000003"/>
    <x v="810"/>
    <x v="209"/>
    <n v="486443.73"/>
    <n v="121610.9325"/>
    <n v="58968.86"/>
    <n v="8845.33"/>
    <n v="501.24"/>
    <n v="49622.29"/>
    <m/>
    <n v="0"/>
    <x v="0"/>
    <n v="0"/>
    <n v="0"/>
    <n v="0"/>
    <n v="0"/>
    <n v="0"/>
    <n v="3748.91"/>
    <d v="2006-08-10T00:00:00"/>
    <m/>
    <n v="0"/>
    <s v="1 º DEC/AGO"/>
    <s v=" * "/>
    <m/>
    <m/>
    <m/>
    <n v="-49622.29"/>
    <n v="48.489769000000003"/>
    <n v="1"/>
    <n v="49622.29"/>
    <n v="0"/>
    <m/>
    <m/>
    <m/>
    <n v="0"/>
    <n v="0"/>
    <n v="0"/>
    <n v="2006"/>
    <n v="1.0519449999999999"/>
    <n v="0"/>
    <n v="0"/>
    <m/>
    <m/>
    <m/>
    <m/>
    <n v="-6014"/>
    <n v="58968.86"/>
    <n v="8845.33"/>
    <n v="501.24"/>
    <n v="49622.29"/>
    <n v="-49622.29"/>
    <s v=""/>
    <n v="8"/>
  </r>
  <r>
    <x v="34"/>
    <n v="31"/>
    <x v="5"/>
    <n v="48.489769000000003"/>
    <x v="811"/>
    <x v="210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7"/>
  </r>
  <r>
    <x v="35"/>
    <m/>
    <x v="5"/>
    <n v="48.489769000000003"/>
    <x v="812"/>
    <x v="210"/>
    <n v="1252776.03"/>
    <n v="313194.00750000001"/>
    <n v="151867.04999999999"/>
    <n v="22780.06"/>
    <n v="1290.8699999999999"/>
    <n v="127796.12"/>
    <m/>
    <n v="0"/>
    <x v="0"/>
    <n v="0"/>
    <n v="0"/>
    <n v="0"/>
    <n v="0"/>
    <n v="0"/>
    <n v="9654.86"/>
    <d v="2006-07-28T00:00:00"/>
    <m/>
    <n v="0"/>
    <s v="2 º DEC/JUL"/>
    <s v=" * "/>
    <m/>
    <m/>
    <m/>
    <n v="-127796.12"/>
    <n v="48.489769000000003"/>
    <n v="1"/>
    <n v="127796.12"/>
    <n v="0"/>
    <m/>
    <m/>
    <m/>
    <n v="0"/>
    <n v="0"/>
    <n v="0"/>
    <n v="2006"/>
    <n v="1.0519449999999999"/>
    <n v="0"/>
    <n v="0"/>
    <m/>
    <m/>
    <m/>
    <m/>
    <n v="-6027"/>
    <n v="151867.04999999999"/>
    <n v="22780.06"/>
    <n v="1290.8699999999999"/>
    <n v="127796.12"/>
    <n v="-127796.12"/>
    <s v=""/>
    <n v="7"/>
  </r>
  <r>
    <x v="35"/>
    <m/>
    <x v="5"/>
    <n v="48.489769000000003"/>
    <x v="813"/>
    <x v="210"/>
    <n v="492249.11"/>
    <n v="123062.2775"/>
    <n v="59672.61"/>
    <n v="8950.89"/>
    <n v="507.22"/>
    <n v="50214.5"/>
    <m/>
    <n v="0"/>
    <x v="0"/>
    <n v="0"/>
    <n v="0"/>
    <n v="0"/>
    <n v="0"/>
    <n v="0"/>
    <n v="3793.65"/>
    <d v="2006-07-20T00:00:00"/>
    <m/>
    <n v="0"/>
    <s v="1 º DEC/JUL"/>
    <s v=" * "/>
    <m/>
    <m/>
    <m/>
    <n v="-50214.5"/>
    <n v="48.489769000000003"/>
    <n v="1"/>
    <n v="50214.5"/>
    <n v="0"/>
    <m/>
    <m/>
    <m/>
    <n v="0"/>
    <n v="0"/>
    <n v="0"/>
    <n v="2006"/>
    <n v="1.0519449999999999"/>
    <n v="0"/>
    <n v="0"/>
    <m/>
    <m/>
    <m/>
    <m/>
    <n v="-6035"/>
    <n v="59672.61"/>
    <n v="8950.89"/>
    <n v="507.22"/>
    <n v="50214.5"/>
    <n v="-50214.5"/>
    <s v=""/>
    <n v="7"/>
  </r>
  <r>
    <x v="35"/>
    <m/>
    <x v="5"/>
    <n v="48.489769000000003"/>
    <x v="814"/>
    <x v="210"/>
    <n v="13592.470000000001"/>
    <n v="3398.1175000000003"/>
    <n v="1647.74"/>
    <n v="247.16"/>
    <n v="14.01"/>
    <n v="1386.57"/>
    <m/>
    <n v="0"/>
    <x v="6"/>
    <n v="0"/>
    <n v="0"/>
    <n v="0"/>
    <n v="0"/>
    <n v="0"/>
    <n v="100.54"/>
    <d v="2006-07-17T00:00:00"/>
    <m/>
    <n v="0"/>
    <n v="0"/>
    <s v=" * "/>
    <m/>
    <m/>
    <m/>
    <n v="-1386.57"/>
    <n v="48.489769000000003"/>
    <n v="0"/>
    <n v="0"/>
    <n v="0"/>
    <m/>
    <m/>
    <m/>
    <n v="0"/>
    <n v="0"/>
    <n v="0"/>
    <n v="2006"/>
    <n v="1.0519449999999999"/>
    <n v="0"/>
    <n v="0"/>
    <m/>
    <m/>
    <m/>
    <m/>
    <n v="-6038"/>
    <n v="1647.74"/>
    <n v="247.16"/>
    <n v="14.01"/>
    <n v="1386.57"/>
    <n v="-1386.57"/>
    <s v=""/>
    <n v="7"/>
  </r>
  <r>
    <x v="35"/>
    <m/>
    <x v="5"/>
    <n v="48.489769000000003"/>
    <x v="815"/>
    <x v="210"/>
    <n v="44681.490000000005"/>
    <n v="11170.372500000001"/>
    <n v="5416.49"/>
    <n v="812.47"/>
    <n v="46.04"/>
    <n v="4557.9799999999996"/>
    <m/>
    <n v="0"/>
    <x v="6"/>
    <n v="0"/>
    <n v="0"/>
    <n v="0"/>
    <n v="0"/>
    <n v="0"/>
    <n v="300.18"/>
    <d v="2006-07-14T00:00:00"/>
    <m/>
    <n v="0"/>
    <n v="0"/>
    <s v=" * "/>
    <m/>
    <m/>
    <m/>
    <n v="-4557.9799999999996"/>
    <n v="48.489769000000003"/>
    <n v="0"/>
    <n v="0"/>
    <n v="0"/>
    <m/>
    <m/>
    <m/>
    <n v="0"/>
    <n v="0"/>
    <n v="0"/>
    <n v="2006"/>
    <n v="1.0519449999999999"/>
    <n v="0"/>
    <n v="0"/>
    <m/>
    <m/>
    <m/>
    <m/>
    <n v="-6041"/>
    <n v="5416.49"/>
    <n v="812.47"/>
    <n v="46.04"/>
    <n v="4557.9799999999996"/>
    <n v="-4557.9799999999996"/>
    <s v=""/>
    <n v="7"/>
  </r>
  <r>
    <x v="35"/>
    <m/>
    <x v="5"/>
    <n v="48.489769000000003"/>
    <x v="816"/>
    <x v="210"/>
    <n v="30446.09"/>
    <n v="7611.5225"/>
    <n v="3690.81"/>
    <n v="553.62"/>
    <n v="31.37"/>
    <n v="3105.82"/>
    <m/>
    <n v="0"/>
    <x v="6"/>
    <n v="0"/>
    <n v="0"/>
    <n v="0"/>
    <n v="0"/>
    <n v="0"/>
    <n v="194.79"/>
    <d v="2006-07-13T00:00:00"/>
    <m/>
    <n v="0"/>
    <n v="0"/>
    <s v=" * "/>
    <m/>
    <m/>
    <m/>
    <n v="-3105.82"/>
    <n v="48.489769000000003"/>
    <n v="0"/>
    <n v="0"/>
    <n v="0"/>
    <m/>
    <m/>
    <m/>
    <n v="0"/>
    <n v="0"/>
    <n v="0"/>
    <n v="2006"/>
    <n v="1.0519449999999999"/>
    <n v="0"/>
    <n v="0"/>
    <m/>
    <m/>
    <m/>
    <m/>
    <n v="-6042"/>
    <n v="3690.81"/>
    <n v="553.62"/>
    <n v="31.37"/>
    <n v="3105.82"/>
    <n v="-3105.82"/>
    <s v=""/>
    <n v="7"/>
  </r>
  <r>
    <x v="35"/>
    <m/>
    <x v="5"/>
    <n v="48.489769000000003"/>
    <x v="817"/>
    <x v="210"/>
    <n v="394227.25"/>
    <n v="98556.8125"/>
    <n v="47789.97"/>
    <n v="7168.5"/>
    <n v="406.21"/>
    <n v="40215.26"/>
    <m/>
    <n v="0"/>
    <x v="0"/>
    <n v="0"/>
    <n v="0"/>
    <n v="0"/>
    <n v="0"/>
    <n v="0"/>
    <n v="3038.22"/>
    <d v="2006-07-10T00:00:00"/>
    <m/>
    <n v="0"/>
    <s v="1 º DEC/JUL"/>
    <s v=" * "/>
    <m/>
    <m/>
    <m/>
    <n v="-40215.26"/>
    <n v="48.489769000000003"/>
    <n v="1"/>
    <n v="40215.26"/>
    <n v="0"/>
    <m/>
    <m/>
    <m/>
    <n v="0"/>
    <n v="0"/>
    <n v="0"/>
    <n v="2006"/>
    <n v="1.0519449999999999"/>
    <n v="0"/>
    <n v="0"/>
    <m/>
    <m/>
    <m/>
    <m/>
    <n v="-6045"/>
    <n v="47789.97"/>
    <n v="7168.5"/>
    <n v="406.21"/>
    <n v="40215.26"/>
    <n v="-40215.26"/>
    <s v=""/>
    <n v="7"/>
  </r>
  <r>
    <x v="34"/>
    <n v="30"/>
    <x v="6"/>
    <n v="48.489769000000003"/>
    <x v="818"/>
    <x v="211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6"/>
  </r>
  <r>
    <x v="35"/>
    <m/>
    <x v="6"/>
    <n v="48.489769000000003"/>
    <x v="818"/>
    <x v="211"/>
    <n v="1277191.1200000001"/>
    <n v="319297.78000000003"/>
    <n v="154826.76"/>
    <n v="23224.01"/>
    <n v="1316.03"/>
    <n v="130286.72"/>
    <m/>
    <n v="0"/>
    <x v="0"/>
    <n v="0"/>
    <n v="0"/>
    <n v="0"/>
    <n v="0"/>
    <n v="0"/>
    <n v="9843.02"/>
    <d v="2006-06-30T00:00:00"/>
    <m/>
    <n v="0"/>
    <s v="3 º DEC/JUN"/>
    <s v=" * "/>
    <m/>
    <m/>
    <m/>
    <n v="-130286.72"/>
    <n v="48.489769000000003"/>
    <n v="1"/>
    <n v="130286.72"/>
    <n v="0"/>
    <m/>
    <m/>
    <m/>
    <n v="0"/>
    <n v="0"/>
    <n v="0"/>
    <n v="2006"/>
    <n v="1.0519449999999999"/>
    <n v="0"/>
    <n v="0"/>
    <m/>
    <m/>
    <m/>
    <m/>
    <n v="-6055"/>
    <n v="154826.76"/>
    <n v="23224.01"/>
    <n v="1316.03"/>
    <n v="130286.72"/>
    <n v="-130286.72"/>
    <s v=""/>
    <n v="6"/>
  </r>
  <r>
    <x v="35"/>
    <m/>
    <x v="6"/>
    <n v="48.489769000000003"/>
    <x v="819"/>
    <x v="211"/>
    <n v="551988.03"/>
    <n v="137997.00750000001"/>
    <n v="66914.429999999993"/>
    <n v="10037.16"/>
    <n v="568.77"/>
    <n v="56308.499999999993"/>
    <m/>
    <n v="0"/>
    <x v="0"/>
    <n v="0"/>
    <n v="0"/>
    <n v="0"/>
    <n v="0"/>
    <n v="0"/>
    <n v="4254.04"/>
    <d v="2006-06-20T00:00:00"/>
    <m/>
    <n v="0"/>
    <s v="2 º DEC/JUN"/>
    <s v=" * "/>
    <m/>
    <m/>
    <m/>
    <n v="-56308.499999999993"/>
    <n v="48.489769000000003"/>
    <n v="1"/>
    <n v="56308.499999999993"/>
    <n v="0"/>
    <m/>
    <m/>
    <m/>
    <n v="0"/>
    <n v="0"/>
    <n v="0"/>
    <n v="2006"/>
    <n v="1.0519449999999999"/>
    <n v="0"/>
    <n v="0"/>
    <m/>
    <m/>
    <m/>
    <m/>
    <n v="-6065"/>
    <n v="66914.429999999993"/>
    <n v="10037.16"/>
    <n v="568.77"/>
    <n v="56308.499999999993"/>
    <n v="-56308.499999999993"/>
    <s v=""/>
    <n v="6"/>
  </r>
  <r>
    <x v="35"/>
    <m/>
    <x v="6"/>
    <n v="48.489769000000003"/>
    <x v="820"/>
    <x v="211"/>
    <n v="492085"/>
    <n v="123021.25"/>
    <n v="59652.72"/>
    <n v="8947.91"/>
    <n v="507.05"/>
    <n v="50197.759999999995"/>
    <m/>
    <n v="0"/>
    <x v="0"/>
    <n v="0"/>
    <n v="0"/>
    <n v="0"/>
    <n v="0"/>
    <n v="0"/>
    <n v="3792.39"/>
    <d v="2006-06-09T00:00:00"/>
    <m/>
    <n v="0"/>
    <s v="1 º DEC/JUN"/>
    <s v=" * "/>
    <m/>
    <m/>
    <m/>
    <n v="-50197.759999999995"/>
    <n v="48.489769000000003"/>
    <n v="1"/>
    <n v="50197.759999999995"/>
    <n v="0"/>
    <m/>
    <m/>
    <m/>
    <n v="0"/>
    <n v="0"/>
    <n v="0"/>
    <n v="2006"/>
    <n v="1.0519449999999999"/>
    <n v="0"/>
    <n v="0"/>
    <m/>
    <m/>
    <m/>
    <m/>
    <n v="-6076"/>
    <n v="59652.72"/>
    <n v="8947.91"/>
    <n v="507.05"/>
    <n v="50197.759999999995"/>
    <n v="-50197.759999999995"/>
    <s v=""/>
    <n v="6"/>
  </r>
  <r>
    <x v="34"/>
    <n v="31"/>
    <x v="7"/>
    <n v="48.489769000000003"/>
    <x v="821"/>
    <x v="212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5"/>
  </r>
  <r>
    <x v="35"/>
    <m/>
    <x v="7"/>
    <n v="48.489769000000003"/>
    <x v="822"/>
    <x v="212"/>
    <n v="1195429.43"/>
    <n v="298857.35749999998"/>
    <n v="144915.24"/>
    <n v="21737.29"/>
    <n v="1231.78"/>
    <n v="121946.16999999998"/>
    <m/>
    <n v="0"/>
    <x v="0"/>
    <n v="0"/>
    <n v="0"/>
    <n v="0"/>
    <n v="0"/>
    <n v="0"/>
    <n v="9212.9"/>
    <d v="2006-05-30T00:00:00"/>
    <m/>
    <n v="0"/>
    <s v="3 º DEC/MAI"/>
    <s v=" * "/>
    <m/>
    <m/>
    <m/>
    <n v="-121946.16999999998"/>
    <n v="48.489769000000003"/>
    <n v="1"/>
    <n v="121946.16999999998"/>
    <n v="0"/>
    <m/>
    <m/>
    <m/>
    <n v="0"/>
    <n v="0"/>
    <n v="0"/>
    <n v="2006"/>
    <n v="1.0519449999999999"/>
    <n v="0"/>
    <n v="0"/>
    <m/>
    <m/>
    <m/>
    <m/>
    <n v="-6086"/>
    <n v="144915.24"/>
    <n v="21737.29"/>
    <n v="1231.78"/>
    <n v="121946.16999999998"/>
    <n v="-121946.16999999998"/>
    <s v=""/>
    <n v="5"/>
  </r>
  <r>
    <x v="35"/>
    <m/>
    <x v="7"/>
    <n v="48.489769000000003"/>
    <x v="823"/>
    <x v="212"/>
    <n v="417822.08"/>
    <n v="104455.52"/>
    <n v="50650.239999999998"/>
    <n v="7597.54"/>
    <n v="430.53"/>
    <n v="42622.17"/>
    <m/>
    <n v="0"/>
    <x v="0"/>
    <n v="0"/>
    <n v="0"/>
    <n v="0"/>
    <n v="0"/>
    <n v="0"/>
    <n v="3220.06"/>
    <d v="2006-05-19T00:00:00"/>
    <m/>
    <n v="0"/>
    <s v="2 º DEC/MAI"/>
    <s v=" * "/>
    <m/>
    <m/>
    <m/>
    <n v="-42622.17"/>
    <n v="48.489769000000003"/>
    <n v="1"/>
    <n v="42622.17"/>
    <n v="0"/>
    <m/>
    <m/>
    <m/>
    <n v="0"/>
    <n v="0"/>
    <n v="0"/>
    <n v="2006"/>
    <n v="1.0519449999999999"/>
    <n v="0"/>
    <n v="0"/>
    <m/>
    <m/>
    <m/>
    <m/>
    <n v="-6097"/>
    <n v="50650.239999999998"/>
    <n v="7597.54"/>
    <n v="430.53"/>
    <n v="42622.17"/>
    <n v="-42622.17"/>
    <s v=""/>
    <n v="5"/>
  </r>
  <r>
    <x v="35"/>
    <m/>
    <x v="7"/>
    <n v="48.489769000000003"/>
    <x v="824"/>
    <x v="212"/>
    <n v="384329.81"/>
    <n v="96082.452499999999"/>
    <n v="46590.16"/>
    <n v="6988.52"/>
    <n v="396.02"/>
    <n v="39205.620000000003"/>
    <m/>
    <n v="0"/>
    <x v="0"/>
    <n v="0"/>
    <n v="0"/>
    <n v="0"/>
    <n v="0"/>
    <n v="0"/>
    <n v="2961.94"/>
    <d v="2006-05-10T00:00:00"/>
    <m/>
    <n v="0"/>
    <s v="1 º DEC/MAI"/>
    <s v=" * "/>
    <m/>
    <m/>
    <m/>
    <n v="-39205.620000000003"/>
    <n v="48.489769000000003"/>
    <n v="1"/>
    <n v="39205.620000000003"/>
    <n v="0"/>
    <m/>
    <m/>
    <m/>
    <n v="0"/>
    <n v="0"/>
    <n v="0"/>
    <n v="2006"/>
    <n v="1.0519449999999999"/>
    <n v="0"/>
    <n v="0"/>
    <m/>
    <m/>
    <m/>
    <m/>
    <n v="-6106"/>
    <n v="46590.16"/>
    <n v="6988.52"/>
    <n v="396.02"/>
    <n v="39205.620000000003"/>
    <n v="-39205.620000000003"/>
    <s v=""/>
    <n v="5"/>
  </r>
  <r>
    <x v="34"/>
    <n v="30"/>
    <x v="8"/>
    <n v="48.489769000000003"/>
    <x v="825"/>
    <x v="213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4"/>
  </r>
  <r>
    <x v="35"/>
    <m/>
    <x v="8"/>
    <n v="48.489769000000003"/>
    <x v="826"/>
    <x v="213"/>
    <n v="1305021.79"/>
    <n v="326255.44750000001"/>
    <n v="158200.51"/>
    <n v="23730.080000000002"/>
    <n v="1344.7"/>
    <n v="133125.72999999998"/>
    <m/>
    <n v="0"/>
    <x v="0"/>
    <n v="0"/>
    <n v="0"/>
    <n v="0"/>
    <n v="0"/>
    <n v="0"/>
    <n v="10057.5"/>
    <d v="2006-04-30T00:00:00"/>
    <m/>
    <n v="0"/>
    <s v="3 º DEC/ABR"/>
    <s v=" * "/>
    <m/>
    <m/>
    <m/>
    <n v="-133125.72999999998"/>
    <n v="48.489769000000003"/>
    <n v="1"/>
    <n v="133125.72999999998"/>
    <n v="0"/>
    <m/>
    <m/>
    <m/>
    <n v="0"/>
    <n v="0"/>
    <n v="0"/>
    <n v="2006"/>
    <n v="1.0519449999999999"/>
    <n v="0"/>
    <n v="0"/>
    <m/>
    <m/>
    <m/>
    <m/>
    <n v="-6118"/>
    <n v="158200.51"/>
    <n v="23730.080000000002"/>
    <n v="1344.7"/>
    <n v="133125.72999999998"/>
    <n v="-133125.72999999998"/>
    <s v=""/>
    <n v="4"/>
  </r>
  <r>
    <x v="35"/>
    <m/>
    <x v="8"/>
    <n v="48.489769000000003"/>
    <x v="827"/>
    <x v="213"/>
    <n v="535579.36"/>
    <n v="133894.84"/>
    <n v="64925.3"/>
    <n v="9738.7999999999993"/>
    <n v="551.87"/>
    <n v="54634.63"/>
    <m/>
    <n v="0"/>
    <x v="0"/>
    <n v="0"/>
    <n v="0"/>
    <n v="0"/>
    <n v="0"/>
    <n v="0"/>
    <n v="4127.59"/>
    <d v="2006-04-20T00:00:00"/>
    <m/>
    <n v="0"/>
    <s v="2 º DEC/ABR"/>
    <s v=" * "/>
    <m/>
    <m/>
    <m/>
    <n v="-54634.63"/>
    <n v="48.489769000000003"/>
    <n v="1"/>
    <n v="54634.63"/>
    <n v="0"/>
    <m/>
    <m/>
    <m/>
    <n v="0"/>
    <n v="0"/>
    <n v="0"/>
    <n v="2006"/>
    <n v="1.0519449999999999"/>
    <n v="0"/>
    <n v="0"/>
    <m/>
    <m/>
    <m/>
    <m/>
    <n v="-6126"/>
    <n v="64925.3"/>
    <n v="9738.7999999999993"/>
    <n v="551.87"/>
    <n v="54634.63"/>
    <n v="-54634.63"/>
    <s v=""/>
    <n v="4"/>
  </r>
  <r>
    <x v="35"/>
    <m/>
    <x v="8"/>
    <n v="48.489769000000003"/>
    <x v="828"/>
    <x v="213"/>
    <n v="421398.25"/>
    <n v="105349.5625"/>
    <n v="51083.76"/>
    <n v="7662.56"/>
    <n v="434.21"/>
    <n v="42986.990000000005"/>
    <m/>
    <n v="0"/>
    <x v="0"/>
    <n v="0"/>
    <n v="0"/>
    <n v="0"/>
    <n v="0"/>
    <n v="0"/>
    <n v="3247.62"/>
    <d v="2006-04-10T00:00:00"/>
    <m/>
    <n v="0"/>
    <s v="1 º DEC/ABR"/>
    <s v=" * "/>
    <m/>
    <m/>
    <m/>
    <n v="-42986.990000000005"/>
    <n v="48.489769000000003"/>
    <n v="1"/>
    <n v="42986.990000000005"/>
    <n v="0"/>
    <m/>
    <m/>
    <m/>
    <n v="0"/>
    <n v="0"/>
    <n v="0"/>
    <n v="2006"/>
    <n v="1.0519449999999999"/>
    <n v="0"/>
    <n v="0"/>
    <m/>
    <m/>
    <m/>
    <m/>
    <n v="-6136"/>
    <n v="51083.76"/>
    <n v="7662.56"/>
    <n v="434.21"/>
    <n v="42986.990000000005"/>
    <n v="-42986.990000000005"/>
    <s v=""/>
    <n v="4"/>
  </r>
  <r>
    <x v="34"/>
    <n v="31"/>
    <x v="9"/>
    <n v="48.489769000000003"/>
    <x v="829"/>
    <x v="214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3"/>
  </r>
  <r>
    <x v="35"/>
    <m/>
    <x v="9"/>
    <n v="48.489769000000003"/>
    <x v="830"/>
    <x v="214"/>
    <n v="1153371.23"/>
    <n v="288342.8075"/>
    <n v="139816.76"/>
    <n v="20972.51"/>
    <n v="1188.44"/>
    <n v="117655.81000000001"/>
    <m/>
    <n v="0"/>
    <x v="0"/>
    <n v="0"/>
    <n v="0"/>
    <n v="0"/>
    <n v="0"/>
    <n v="0"/>
    <n v="8888.77"/>
    <d v="2006-03-30T00:00:00"/>
    <m/>
    <n v="0"/>
    <s v="3 º DEC/MAR"/>
    <s v=" * "/>
    <m/>
    <m/>
    <m/>
    <n v="-117655.81000000001"/>
    <n v="48.489769000000003"/>
    <n v="1"/>
    <n v="117655.81000000001"/>
    <n v="0"/>
    <m/>
    <m/>
    <m/>
    <n v="0"/>
    <n v="0"/>
    <n v="0"/>
    <n v="2006"/>
    <n v="1.0519449999999999"/>
    <n v="0"/>
    <n v="0"/>
    <m/>
    <m/>
    <m/>
    <m/>
    <n v="-6147"/>
    <n v="139816.76"/>
    <n v="20972.51"/>
    <n v="1188.44"/>
    <n v="117655.81000000001"/>
    <n v="-117655.81000000001"/>
    <s v=""/>
    <n v="3"/>
  </r>
  <r>
    <x v="35"/>
    <m/>
    <x v="9"/>
    <n v="48.489769000000003"/>
    <x v="831"/>
    <x v="214"/>
    <n v="398933.95"/>
    <n v="99733.487500000003"/>
    <n v="48360.54"/>
    <n v="7254.08"/>
    <n v="411.06"/>
    <n v="40695.4"/>
    <m/>
    <n v="0"/>
    <x v="0"/>
    <n v="0"/>
    <n v="0"/>
    <n v="0"/>
    <n v="0"/>
    <n v="0"/>
    <n v="3074.49"/>
    <d v="2006-03-20T00:00:00"/>
    <m/>
    <n v="0"/>
    <s v="2 º DEC/MAR"/>
    <s v=" * "/>
    <m/>
    <m/>
    <m/>
    <n v="-40695.4"/>
    <n v="48.489769000000003"/>
    <n v="1"/>
    <n v="40695.4"/>
    <n v="0"/>
    <m/>
    <m/>
    <m/>
    <n v="0"/>
    <n v="0"/>
    <n v="0"/>
    <n v="2006"/>
    <n v="1.0519449999999999"/>
    <n v="0"/>
    <n v="0"/>
    <m/>
    <m/>
    <m/>
    <m/>
    <n v="-6157"/>
    <n v="48360.54"/>
    <n v="7254.08"/>
    <n v="411.06"/>
    <n v="40695.4"/>
    <n v="-40695.4"/>
    <s v=""/>
    <n v="3"/>
  </r>
  <r>
    <x v="35"/>
    <m/>
    <x v="9"/>
    <n v="48.489769000000003"/>
    <x v="832"/>
    <x v="214"/>
    <n v="403077.51"/>
    <n v="100769.3775"/>
    <n v="48862.84"/>
    <n v="7329.43"/>
    <n v="415.33"/>
    <n v="41118.079999999994"/>
    <m/>
    <n v="0"/>
    <x v="0"/>
    <n v="0"/>
    <n v="0"/>
    <n v="0"/>
    <n v="0"/>
    <n v="0"/>
    <n v="3106.42"/>
    <d v="2006-03-10T00:00:00"/>
    <m/>
    <n v="0"/>
    <s v="1 º DEC/MAR"/>
    <s v=" * "/>
    <m/>
    <m/>
    <m/>
    <n v="-41118.079999999994"/>
    <n v="48.489769000000003"/>
    <n v="1"/>
    <n v="41118.079999999994"/>
    <n v="0"/>
    <m/>
    <m/>
    <m/>
    <n v="0"/>
    <n v="0"/>
    <n v="0"/>
    <n v="2006"/>
    <n v="1.0519449999999999"/>
    <n v="0"/>
    <n v="0"/>
    <m/>
    <m/>
    <m/>
    <m/>
    <n v="-6167"/>
    <n v="48862.84"/>
    <n v="7329.43"/>
    <n v="415.33"/>
    <n v="41118.079999999994"/>
    <n v="-41118.079999999994"/>
    <s v=""/>
    <n v="3"/>
  </r>
  <r>
    <x v="34"/>
    <n v="28"/>
    <x v="10"/>
    <n v="48.489769000000003"/>
    <x v="833"/>
    <x v="215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2"/>
  </r>
  <r>
    <x v="35"/>
    <m/>
    <x v="10"/>
    <n v="48.489769000000003"/>
    <x v="834"/>
    <x v="215"/>
    <n v="1235182.3600000001"/>
    <n v="308795.59000000003"/>
    <n v="149734.26999999999"/>
    <n v="22460.14"/>
    <n v="1272.74"/>
    <n v="126001.38999999998"/>
    <m/>
    <n v="0"/>
    <x v="0"/>
    <n v="0"/>
    <n v="0"/>
    <n v="0"/>
    <n v="0"/>
    <n v="0"/>
    <n v="9519.27"/>
    <d v="2006-02-24T00:00:00"/>
    <m/>
    <n v="0"/>
    <s v="3 º DEC/FEV"/>
    <s v=" * "/>
    <m/>
    <m/>
    <m/>
    <n v="-126001.38999999998"/>
    <n v="48.489769000000003"/>
    <n v="1"/>
    <n v="126001.38999999998"/>
    <n v="0"/>
    <m/>
    <m/>
    <m/>
    <n v="0"/>
    <n v="0"/>
    <n v="0"/>
    <n v="2006"/>
    <n v="1.0519449999999999"/>
    <n v="0"/>
    <n v="0"/>
    <m/>
    <m/>
    <m/>
    <m/>
    <n v="-6181"/>
    <n v="149734.26999999999"/>
    <n v="22460.14"/>
    <n v="1272.74"/>
    <n v="126001.38999999998"/>
    <n v="-126001.38999999998"/>
    <s v=""/>
    <n v="2"/>
  </r>
  <r>
    <x v="35"/>
    <m/>
    <x v="10"/>
    <n v="48.489769000000003"/>
    <x v="835"/>
    <x v="215"/>
    <n v="482268.81"/>
    <n v="120567.2025"/>
    <n v="58462.76"/>
    <n v="8769.41"/>
    <n v="496.93"/>
    <n v="49196.420000000006"/>
    <m/>
    <n v="0"/>
    <x v="0"/>
    <n v="0"/>
    <n v="0"/>
    <n v="0"/>
    <n v="0"/>
    <n v="0"/>
    <n v="3716.73"/>
    <d v="2006-02-20T00:00:00"/>
    <m/>
    <n v="0"/>
    <s v="2 º DEC/FEV"/>
    <s v=" * "/>
    <m/>
    <m/>
    <m/>
    <n v="-49196.420000000006"/>
    <n v="48.489769000000003"/>
    <n v="1"/>
    <n v="49196.420000000006"/>
    <n v="0"/>
    <m/>
    <m/>
    <m/>
    <n v="0"/>
    <n v="0"/>
    <n v="0"/>
    <n v="2006"/>
    <n v="1.0519449999999999"/>
    <n v="0"/>
    <n v="0"/>
    <m/>
    <m/>
    <m/>
    <m/>
    <n v="-6185"/>
    <n v="58462.76"/>
    <n v="8769.41"/>
    <n v="496.93"/>
    <n v="49196.420000000006"/>
    <n v="-49196.420000000006"/>
    <s v=""/>
    <n v="2"/>
  </r>
  <r>
    <x v="35"/>
    <m/>
    <x v="10"/>
    <n v="48.489769000000003"/>
    <x v="836"/>
    <x v="215"/>
    <n v="418748.76"/>
    <n v="104687.19"/>
    <n v="50762.58"/>
    <n v="7614.39"/>
    <n v="431.48"/>
    <n v="42716.71"/>
    <m/>
    <n v="0"/>
    <x v="0"/>
    <n v="0"/>
    <n v="0"/>
    <n v="0"/>
    <n v="0"/>
    <n v="0"/>
    <n v="3227.2"/>
    <d v="2006-02-10T00:00:00"/>
    <m/>
    <n v="0"/>
    <s v="1 º DEC/FEV"/>
    <s v=" * "/>
    <m/>
    <m/>
    <m/>
    <n v="-42716.71"/>
    <n v="48.489769000000003"/>
    <n v="1"/>
    <n v="42716.71"/>
    <n v="0"/>
    <m/>
    <m/>
    <m/>
    <n v="0"/>
    <n v="0"/>
    <n v="0"/>
    <n v="2006"/>
    <n v="1.0519449999999999"/>
    <n v="0"/>
    <n v="0"/>
    <m/>
    <m/>
    <m/>
    <m/>
    <n v="-6195"/>
    <n v="50762.58"/>
    <n v="7614.39"/>
    <n v="431.48"/>
    <n v="42716.71"/>
    <n v="-42716.71"/>
    <s v=""/>
    <n v="2"/>
  </r>
  <r>
    <x v="34"/>
    <n v="31"/>
    <x v="11"/>
    <n v="48.489769000000003"/>
    <x v="837"/>
    <x v="216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48.489769000000003"/>
    <n v="0"/>
    <n v="0"/>
    <n v="0"/>
    <m/>
    <m/>
    <m/>
    <n v="0"/>
    <n v="0"/>
    <n v="0"/>
    <s v=""/>
    <n v="1.0519449999999999"/>
    <n v="0"/>
    <n v="0"/>
    <m/>
    <m/>
    <m/>
    <m/>
    <s v=""/>
    <n v="0"/>
    <n v="0"/>
    <n v="0"/>
    <n v="0"/>
    <n v="0"/>
    <s v=""/>
    <n v="1"/>
  </r>
  <r>
    <x v="35"/>
    <m/>
    <x v="11"/>
    <n v="48.489769000000003"/>
    <x v="838"/>
    <x v="216"/>
    <n v="1316875.3700000001"/>
    <n v="329218.84250000003"/>
    <n v="159637.46"/>
    <n v="23945.62"/>
    <n v="1356.92"/>
    <n v="134334.91999999998"/>
    <m/>
    <n v="0"/>
    <x v="0"/>
    <n v="0"/>
    <n v="0"/>
    <n v="0"/>
    <n v="0"/>
    <n v="0"/>
    <n v="10148.85"/>
    <d v="2006-01-30T00:00:00"/>
    <m/>
    <n v="0"/>
    <s v="3 º DEC/JAN"/>
    <s v=" * "/>
    <m/>
    <m/>
    <m/>
    <n v="-134334.91999999998"/>
    <n v="48.489769000000003"/>
    <n v="1"/>
    <n v="134334.91999999998"/>
    <n v="0"/>
    <m/>
    <m/>
    <m/>
    <n v="0"/>
    <n v="0"/>
    <n v="0"/>
    <n v="2006"/>
    <n v="1.0519449999999999"/>
    <n v="0"/>
    <n v="0"/>
    <m/>
    <m/>
    <m/>
    <m/>
    <n v="-6208"/>
    <n v="159637.46"/>
    <n v="23945.62"/>
    <n v="1356.92"/>
    <n v="134334.91999999998"/>
    <n v="-134334.91999999998"/>
    <s v=""/>
    <n v="1"/>
  </r>
  <r>
    <x v="35"/>
    <m/>
    <x v="11"/>
    <n v="48.489769000000003"/>
    <x v="839"/>
    <x v="216"/>
    <n v="556008.6"/>
    <n v="139002.15"/>
    <n v="67401.820000000007"/>
    <n v="10110.27"/>
    <n v="572.91999999999996"/>
    <n v="56718.630000000005"/>
    <m/>
    <n v="0"/>
    <x v="0"/>
    <n v="0"/>
    <n v="0"/>
    <n v="0"/>
    <n v="0"/>
    <n v="0"/>
    <n v="4285.03"/>
    <d v="2006-01-20T00:00:00"/>
    <m/>
    <n v="0"/>
    <s v="2 º DEC/JAN"/>
    <s v=" * "/>
    <m/>
    <m/>
    <m/>
    <n v="-56718.630000000005"/>
    <n v="48.489769000000003"/>
    <n v="1"/>
    <n v="56718.630000000005"/>
    <n v="0"/>
    <m/>
    <m/>
    <m/>
    <n v="0"/>
    <n v="0"/>
    <n v="0"/>
    <n v="2006"/>
    <n v="1.0519449999999999"/>
    <n v="0"/>
    <n v="0"/>
    <m/>
    <m/>
    <m/>
    <m/>
    <n v="-6216"/>
    <n v="67401.820000000007"/>
    <n v="10110.27"/>
    <n v="572.91999999999996"/>
    <n v="56718.630000000005"/>
    <n v="-56718.630000000005"/>
    <s v=""/>
    <n v="1"/>
  </r>
  <r>
    <x v="35"/>
    <m/>
    <x v="11"/>
    <n v="51.267445000000002"/>
    <x v="840"/>
    <x v="216"/>
    <n v="651315.85"/>
    <n v="162828.96249999999"/>
    <n v="83478.25"/>
    <n v="12521.74"/>
    <n v="709.57"/>
    <n v="70246.939999999988"/>
    <m/>
    <n v="0"/>
    <x v="0"/>
    <n v="0"/>
    <n v="0"/>
    <n v="0"/>
    <n v="0"/>
    <n v="0"/>
    <n v="5019.54"/>
    <d v="2006-01-10T00:00:00"/>
    <m/>
    <n v="0"/>
    <s v="1 º DEC/JAN"/>
    <s v=" * "/>
    <m/>
    <m/>
    <m/>
    <n v="-70246.939999999988"/>
    <n v="51.267445000000002"/>
    <n v="1"/>
    <n v="70246.939999999988"/>
    <n v="0"/>
    <m/>
    <m/>
    <m/>
    <n v="0"/>
    <n v="0"/>
    <n v="0"/>
    <n v="2005"/>
    <n v="1.0519449999999999"/>
    <n v="0"/>
    <n v="0"/>
    <m/>
    <m/>
    <m/>
    <m/>
    <n v="-6226"/>
    <n v="83478.25"/>
    <n v="12521.74"/>
    <n v="709.57"/>
    <n v="70246.939999999988"/>
    <n v="-70246.939999999988"/>
    <s v=""/>
    <n v="1"/>
  </r>
  <r>
    <x v="36"/>
    <n v="31"/>
    <x v="0"/>
    <n v="51.267445000000002"/>
    <x v="841"/>
    <x v="217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12"/>
  </r>
  <r>
    <x v="37"/>
    <m/>
    <x v="0"/>
    <n v="51.267445000000002"/>
    <x v="842"/>
    <x v="217"/>
    <n v="1121024.27"/>
    <n v="280256.0675"/>
    <n v="143680.13"/>
    <n v="21552.02"/>
    <n v="1221.28"/>
    <n v="120906.83"/>
    <m/>
    <n v="0"/>
    <x v="0"/>
    <n v="0"/>
    <n v="0"/>
    <n v="0"/>
    <n v="0"/>
    <n v="0"/>
    <n v="8291.61"/>
    <d v="2005-12-29T00:00:00"/>
    <m/>
    <n v="0"/>
    <s v="3 º DEC/DEZ"/>
    <s v=" * "/>
    <m/>
    <m/>
    <m/>
    <n v="-120906.83"/>
    <n v="51.267445000000002"/>
    <n v="1"/>
    <n v="120906.83"/>
    <n v="0"/>
    <m/>
    <m/>
    <m/>
    <n v="0"/>
    <n v="0"/>
    <n v="0"/>
    <n v="2005"/>
    <n v="0.94714299999999996"/>
    <n v="0"/>
    <n v="0"/>
    <m/>
    <m/>
    <m/>
    <m/>
    <n v="-6238"/>
    <n v="143680.13"/>
    <n v="21552.02"/>
    <n v="1221.28"/>
    <n v="120906.83"/>
    <n v="-120906.83"/>
    <s v=""/>
    <n v="12"/>
  </r>
  <r>
    <x v="37"/>
    <m/>
    <x v="0"/>
    <n v="51.267445000000002"/>
    <x v="843"/>
    <x v="217"/>
    <n v="542743.35"/>
    <n v="135685.83749999999"/>
    <n v="69562.66"/>
    <n v="10434.4"/>
    <n v="591.28"/>
    <n v="58536.98"/>
    <m/>
    <n v="0"/>
    <x v="0"/>
    <n v="0"/>
    <n v="0"/>
    <n v="0"/>
    <n v="0"/>
    <n v="0"/>
    <n v="4014.38"/>
    <d v="2005-12-20T00:00:00"/>
    <m/>
    <n v="0"/>
    <s v="2 º DEC/DEZ"/>
    <s v=" * "/>
    <m/>
    <m/>
    <m/>
    <n v="-58536.98"/>
    <n v="51.267445000000002"/>
    <n v="1"/>
    <n v="58536.98"/>
    <n v="0"/>
    <m/>
    <m/>
    <m/>
    <n v="0"/>
    <n v="0"/>
    <n v="0"/>
    <n v="2005"/>
    <n v="0.94714299999999996"/>
    <n v="0"/>
    <n v="0"/>
    <m/>
    <m/>
    <m/>
    <m/>
    <n v="-6247"/>
    <n v="69562.66"/>
    <n v="10434.4"/>
    <n v="591.28"/>
    <n v="58536.98"/>
    <n v="-58536.98"/>
    <s v=""/>
    <n v="12"/>
  </r>
  <r>
    <x v="37"/>
    <m/>
    <x v="0"/>
    <n v="51.267445000000002"/>
    <x v="844"/>
    <x v="217"/>
    <n v="409984.07"/>
    <n v="102496.0175"/>
    <n v="52547.09"/>
    <n v="7882.06"/>
    <n v="446.65"/>
    <n v="44218.38"/>
    <m/>
    <n v="0"/>
    <x v="0"/>
    <n v="0"/>
    <n v="0"/>
    <n v="0"/>
    <n v="0"/>
    <n v="0"/>
    <n v="3032.43"/>
    <d v="2005-12-09T00:00:00"/>
    <m/>
    <n v="0"/>
    <s v="1 º DEC/DEZ"/>
    <s v=" * "/>
    <m/>
    <m/>
    <m/>
    <n v="-44218.38"/>
    <n v="51.267445000000002"/>
    <n v="1"/>
    <n v="44218.38"/>
    <n v="0"/>
    <m/>
    <m/>
    <m/>
    <n v="0"/>
    <n v="0"/>
    <n v="0"/>
    <n v="2005"/>
    <n v="0.94714299999999996"/>
    <n v="0"/>
    <n v="0"/>
    <m/>
    <m/>
    <m/>
    <m/>
    <n v="-6258"/>
    <n v="52547.09"/>
    <n v="7882.06"/>
    <n v="446.65"/>
    <n v="44218.38"/>
    <n v="-44218.38"/>
    <s v=""/>
    <n v="12"/>
  </r>
  <r>
    <x v="37"/>
    <m/>
    <x v="0"/>
    <n v="51.267445000000002"/>
    <x v="845"/>
    <x v="217"/>
    <n v="143734.72"/>
    <n v="35933.68"/>
    <n v="18422.28"/>
    <n v="2763.34"/>
    <n v="156.59"/>
    <n v="15502.349999999999"/>
    <m/>
    <n v="0"/>
    <x v="6"/>
    <n v="0"/>
    <n v="0"/>
    <n v="0"/>
    <n v="0"/>
    <n v="0"/>
    <n v="1063.1300000000001"/>
    <d v="2005-12-05T00:00:00"/>
    <m/>
    <n v="0"/>
    <n v="0"/>
    <s v=" * "/>
    <m/>
    <m/>
    <m/>
    <n v="-15502.349999999999"/>
    <n v="51.267445000000002"/>
    <n v="0"/>
    <n v="0"/>
    <n v="0"/>
    <m/>
    <m/>
    <m/>
    <n v="0"/>
    <n v="0"/>
    <n v="0"/>
    <n v="2005"/>
    <n v="0.94714299999999996"/>
    <n v="0"/>
    <n v="0"/>
    <m/>
    <m/>
    <m/>
    <m/>
    <n v="-6262"/>
    <n v="18422.28"/>
    <n v="2763.34"/>
    <n v="156.59"/>
    <n v="15502.349999999999"/>
    <n v="-15502.349999999999"/>
    <s v=""/>
    <n v="12"/>
  </r>
  <r>
    <x v="37"/>
    <m/>
    <x v="0"/>
    <n v="51.267445000000002"/>
    <x v="846"/>
    <x v="217"/>
    <n v="146604.53"/>
    <n v="36651.1325"/>
    <n v="18790.099999999999"/>
    <n v="2818.52"/>
    <n v="159.72"/>
    <n v="15811.859999999999"/>
    <m/>
    <n v="0"/>
    <x v="6"/>
    <n v="0"/>
    <n v="0"/>
    <n v="0"/>
    <n v="0"/>
    <n v="0"/>
    <n v="984.92"/>
    <d v="2005-12-02T00:00:00"/>
    <m/>
    <n v="0"/>
    <n v="0"/>
    <s v=" * "/>
    <m/>
    <m/>
    <m/>
    <n v="-15811.859999999999"/>
    <n v="51.267445000000002"/>
    <n v="0"/>
    <n v="0"/>
    <n v="0"/>
    <m/>
    <m/>
    <m/>
    <n v="0"/>
    <n v="0"/>
    <n v="0"/>
    <n v="2005"/>
    <n v="0.94714299999999996"/>
    <n v="0"/>
    <n v="0"/>
    <m/>
    <m/>
    <m/>
    <m/>
    <n v="-6265"/>
    <n v="18790.099999999999"/>
    <n v="2818.52"/>
    <n v="159.72"/>
    <n v="15811.859999999999"/>
    <n v="-15811.859999999999"/>
    <s v=""/>
    <n v="12"/>
  </r>
  <r>
    <x v="37"/>
    <m/>
    <x v="0"/>
    <n v="51.267445000000002"/>
    <x v="847"/>
    <x v="217"/>
    <n v="67663.570000000007"/>
    <n v="16915.892500000002"/>
    <n v="8672.35"/>
    <n v="1300.8499999999999"/>
    <n v="73.72"/>
    <n v="7297.78"/>
    <m/>
    <n v="0"/>
    <x v="6"/>
    <n v="0"/>
    <n v="0"/>
    <n v="0"/>
    <n v="0"/>
    <n v="0"/>
    <n v="432.89"/>
    <d v="2005-12-01T00:00:00"/>
    <m/>
    <n v="0"/>
    <n v="0"/>
    <s v=" * "/>
    <m/>
    <m/>
    <m/>
    <n v="-7297.78"/>
    <n v="51.267445000000002"/>
    <n v="0"/>
    <n v="0"/>
    <n v="0"/>
    <m/>
    <m/>
    <m/>
    <n v="0"/>
    <n v="0"/>
    <n v="0"/>
    <n v="2005"/>
    <n v="0.94714299999999996"/>
    <n v="0"/>
    <n v="0"/>
    <m/>
    <m/>
    <m/>
    <m/>
    <n v="-6266"/>
    <n v="8672.35"/>
    <n v="1300.8499999999999"/>
    <n v="73.72"/>
    <n v="7297.78"/>
    <n v="-7297.78"/>
    <s v=""/>
    <n v="12"/>
  </r>
  <r>
    <x v="36"/>
    <n v="30"/>
    <x v="1"/>
    <n v="51.267445000000002"/>
    <x v="848"/>
    <x v="218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11"/>
  </r>
  <r>
    <x v="37"/>
    <m/>
    <x v="1"/>
    <n v="51.267445000000002"/>
    <x v="848"/>
    <x v="218"/>
    <n v="1299042.03"/>
    <n v="324760.50750000001"/>
    <n v="166496.41"/>
    <n v="24974.46"/>
    <n v="1415.22"/>
    <n v="140106.73000000001"/>
    <m/>
    <n v="0"/>
    <x v="0"/>
    <n v="0"/>
    <n v="0"/>
    <n v="0"/>
    <n v="0"/>
    <n v="0"/>
    <n v="9608.2999999999993"/>
    <d v="2005-11-30T00:00:00"/>
    <m/>
    <n v="0"/>
    <s v="3 º DEC/NOV"/>
    <s v=" * "/>
    <m/>
    <m/>
    <m/>
    <n v="-140106.73000000001"/>
    <n v="51.267445000000002"/>
    <n v="1"/>
    <n v="140106.73000000001"/>
    <n v="0"/>
    <m/>
    <m/>
    <m/>
    <n v="0"/>
    <n v="0"/>
    <n v="0"/>
    <n v="2005"/>
    <n v="0.94714299999999996"/>
    <n v="0"/>
    <n v="0"/>
    <m/>
    <m/>
    <m/>
    <m/>
    <n v="-6267"/>
    <n v="166496.41"/>
    <n v="24974.46"/>
    <n v="1415.22"/>
    <n v="140106.73000000001"/>
    <n v="-140106.73000000001"/>
    <s v=""/>
    <n v="11"/>
  </r>
  <r>
    <x v="37"/>
    <m/>
    <x v="1"/>
    <n v="51.267445000000002"/>
    <x v="849"/>
    <x v="218"/>
    <n v="528594.12"/>
    <n v="132148.53"/>
    <n v="67749.17"/>
    <n v="10162.379999999999"/>
    <n v="575.87"/>
    <n v="57010.92"/>
    <m/>
    <n v="0"/>
    <x v="0"/>
    <n v="0"/>
    <n v="0"/>
    <n v="0"/>
    <n v="0"/>
    <n v="0"/>
    <n v="3909.72"/>
    <d v="2005-11-18T00:00:00"/>
    <m/>
    <n v="0"/>
    <s v="2 º DEC/NOV"/>
    <s v=" * "/>
    <m/>
    <m/>
    <m/>
    <n v="-57010.92"/>
    <n v="51.267445000000002"/>
    <n v="1"/>
    <n v="57010.92"/>
    <n v="0"/>
    <m/>
    <m/>
    <m/>
    <n v="0"/>
    <n v="0"/>
    <n v="0"/>
    <n v="2005"/>
    <n v="0.94714299999999996"/>
    <n v="0"/>
    <n v="0"/>
    <m/>
    <m/>
    <m/>
    <m/>
    <n v="-6279"/>
    <n v="67749.17"/>
    <n v="10162.379999999999"/>
    <n v="575.87"/>
    <n v="57010.92"/>
    <n v="-57010.92"/>
    <s v=""/>
    <n v="11"/>
  </r>
  <r>
    <x v="37"/>
    <m/>
    <x v="1"/>
    <n v="51.267445000000002"/>
    <x v="850"/>
    <x v="218"/>
    <n v="367607.03"/>
    <n v="91901.757500000007"/>
    <n v="47115.68"/>
    <n v="7067.35"/>
    <n v="400.48"/>
    <n v="39647.85"/>
    <m/>
    <n v="0"/>
    <x v="0"/>
    <n v="0"/>
    <n v="0"/>
    <n v="0"/>
    <n v="0"/>
    <n v="0"/>
    <n v="2718.99"/>
    <d v="2005-11-10T00:00:00"/>
    <m/>
    <n v="0"/>
    <s v="1 º DEC/NOV"/>
    <s v=" * "/>
    <m/>
    <m/>
    <m/>
    <n v="-39647.85"/>
    <n v="51.267445000000002"/>
    <n v="1"/>
    <n v="39647.85"/>
    <n v="0"/>
    <m/>
    <m/>
    <m/>
    <n v="0"/>
    <n v="0"/>
    <n v="0"/>
    <n v="2005"/>
    <n v="0.94714299999999996"/>
    <n v="0"/>
    <n v="0"/>
    <m/>
    <m/>
    <m/>
    <m/>
    <n v="-6287"/>
    <n v="47115.68"/>
    <n v="7067.35"/>
    <n v="400.48"/>
    <n v="39647.85"/>
    <n v="-39647.85"/>
    <s v=""/>
    <n v="11"/>
  </r>
  <r>
    <x v="36"/>
    <n v="31"/>
    <x v="2"/>
    <n v="51.267445000000002"/>
    <x v="851"/>
    <x v="219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10"/>
  </r>
  <r>
    <x v="37"/>
    <m/>
    <x v="2"/>
    <n v="51.267445000000002"/>
    <x v="852"/>
    <x v="219"/>
    <n v="1226446.71"/>
    <n v="306611.67749999999"/>
    <n v="157191.97"/>
    <n v="23578.799999999999"/>
    <n v="1336.13"/>
    <n v="132277.04"/>
    <m/>
    <n v="0"/>
    <x v="0"/>
    <n v="0"/>
    <n v="0"/>
    <n v="0"/>
    <n v="0"/>
    <n v="0"/>
    <n v="9071.36"/>
    <d v="2005-10-28T00:00:00"/>
    <m/>
    <n v="0"/>
    <s v="3 º DEC/OUT"/>
    <s v=" * "/>
    <m/>
    <m/>
    <m/>
    <n v="-132277.04"/>
    <n v="51.267445000000002"/>
    <n v="1"/>
    <n v="132277.04"/>
    <n v="0"/>
    <m/>
    <m/>
    <m/>
    <n v="0"/>
    <n v="0"/>
    <n v="0"/>
    <n v="2005"/>
    <n v="0.94714299999999996"/>
    <n v="0"/>
    <n v="0"/>
    <m/>
    <m/>
    <m/>
    <m/>
    <n v="-6300"/>
    <n v="157191.97"/>
    <n v="23578.799999999999"/>
    <n v="1336.13"/>
    <n v="132277.04"/>
    <n v="-132277.04"/>
    <s v=""/>
    <n v="10"/>
  </r>
  <r>
    <x v="37"/>
    <m/>
    <x v="2"/>
    <n v="51.267445000000002"/>
    <x v="853"/>
    <x v="219"/>
    <n v="496824.48"/>
    <n v="124206.12"/>
    <n v="63677.3"/>
    <n v="9551.6"/>
    <n v="541.26"/>
    <n v="53584.44"/>
    <m/>
    <n v="0"/>
    <x v="0"/>
    <n v="0"/>
    <n v="0"/>
    <n v="0"/>
    <n v="0"/>
    <n v="0"/>
    <n v="3674.74"/>
    <d v="2005-10-20T00:00:00"/>
    <m/>
    <n v="0"/>
    <s v="2 º DEC/OUT"/>
    <s v=" * "/>
    <m/>
    <m/>
    <m/>
    <n v="-53584.44"/>
    <n v="51.267445000000002"/>
    <n v="1"/>
    <n v="53584.44"/>
    <n v="0"/>
    <m/>
    <m/>
    <m/>
    <n v="0"/>
    <n v="0"/>
    <n v="0"/>
    <n v="2005"/>
    <n v="0.94714299999999996"/>
    <n v="0"/>
    <n v="0"/>
    <m/>
    <m/>
    <m/>
    <m/>
    <n v="-6308"/>
    <n v="63677.3"/>
    <n v="9551.6"/>
    <n v="541.26"/>
    <n v="53584.44"/>
    <n v="-53584.44"/>
    <s v=""/>
    <n v="10"/>
  </r>
  <r>
    <x v="37"/>
    <m/>
    <x v="2"/>
    <n v="51.267445000000002"/>
    <x v="854"/>
    <x v="219"/>
    <n v="397463.14999999997"/>
    <n v="99365.787499999991"/>
    <n v="50942.3"/>
    <n v="7641.35"/>
    <n v="433.01"/>
    <n v="42867.94"/>
    <m/>
    <n v="0"/>
    <x v="0"/>
    <n v="0"/>
    <n v="0"/>
    <n v="0"/>
    <n v="0"/>
    <n v="0"/>
    <n v="2939.82"/>
    <d v="2005-10-10T00:00:00"/>
    <m/>
    <n v="0"/>
    <s v="1 º DEC/OUT"/>
    <s v=" * "/>
    <m/>
    <m/>
    <m/>
    <n v="-42867.94"/>
    <n v="51.267445000000002"/>
    <n v="1"/>
    <n v="42867.94"/>
    <n v="0"/>
    <m/>
    <m/>
    <m/>
    <n v="0"/>
    <n v="0"/>
    <n v="0"/>
    <n v="2005"/>
    <n v="0.94714299999999996"/>
    <n v="0"/>
    <n v="0"/>
    <m/>
    <m/>
    <m/>
    <m/>
    <n v="-6318"/>
    <n v="50942.3"/>
    <n v="7641.35"/>
    <n v="433.01"/>
    <n v="42867.94"/>
    <n v="-42867.94"/>
    <s v=""/>
    <n v="10"/>
  </r>
  <r>
    <x v="36"/>
    <n v="30"/>
    <x v="3"/>
    <n v="51.267445000000002"/>
    <x v="855"/>
    <x v="220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9"/>
  </r>
  <r>
    <x v="37"/>
    <m/>
    <x v="3"/>
    <n v="51.267445000000002"/>
    <x v="855"/>
    <x v="220"/>
    <n v="1210913.3700000001"/>
    <n v="302728.34250000003"/>
    <n v="155201.09"/>
    <n v="23280.16"/>
    <n v="1319.21"/>
    <n v="130601.71999999999"/>
    <m/>
    <n v="0"/>
    <x v="0"/>
    <n v="0"/>
    <n v="0"/>
    <n v="0"/>
    <n v="0"/>
    <n v="0"/>
    <n v="8956.4699999999993"/>
    <d v="2005-09-30T00:00:00"/>
    <m/>
    <n v="0"/>
    <s v="3 º DEC/SET"/>
    <s v=" * "/>
    <m/>
    <m/>
    <m/>
    <n v="-130601.71999999999"/>
    <n v="51.267445000000002"/>
    <n v="1"/>
    <n v="130601.71999999999"/>
    <n v="0"/>
    <m/>
    <m/>
    <m/>
    <n v="0"/>
    <n v="0"/>
    <n v="0"/>
    <n v="2005"/>
    <n v="0.94714299999999996"/>
    <n v="0"/>
    <n v="0"/>
    <m/>
    <m/>
    <m/>
    <m/>
    <n v="-6328"/>
    <n v="155201.09"/>
    <n v="23280.16"/>
    <n v="1319.21"/>
    <n v="130601.71999999999"/>
    <n v="-130601.71999999999"/>
    <s v=""/>
    <n v="9"/>
  </r>
  <r>
    <x v="37"/>
    <m/>
    <x v="3"/>
    <n v="51.267445000000002"/>
    <x v="856"/>
    <x v="220"/>
    <n v="403835.56"/>
    <n v="100958.89"/>
    <n v="51759.040000000001"/>
    <n v="7763.86"/>
    <n v="439.95"/>
    <n v="43555.23"/>
    <m/>
    <n v="0"/>
    <x v="0"/>
    <n v="0"/>
    <n v="0"/>
    <n v="0"/>
    <n v="0"/>
    <n v="0"/>
    <n v="2986.95"/>
    <d v="2005-09-20T00:00:00"/>
    <m/>
    <n v="0"/>
    <s v="2 º DEC/SET"/>
    <s v=" * "/>
    <m/>
    <m/>
    <m/>
    <n v="-43555.23"/>
    <n v="51.267445000000002"/>
    <n v="1"/>
    <n v="43555.23"/>
    <n v="0"/>
    <m/>
    <m/>
    <m/>
    <n v="0"/>
    <n v="0"/>
    <n v="0"/>
    <n v="2005"/>
    <n v="0.94714299999999996"/>
    <n v="0"/>
    <n v="0"/>
    <m/>
    <m/>
    <m/>
    <m/>
    <n v="-6338"/>
    <n v="51759.040000000001"/>
    <n v="7763.86"/>
    <n v="439.95"/>
    <n v="43555.23"/>
    <n v="-43555.23"/>
    <s v=""/>
    <n v="9"/>
  </r>
  <r>
    <x v="37"/>
    <m/>
    <x v="3"/>
    <n v="51.267445000000002"/>
    <x v="857"/>
    <x v="220"/>
    <n v="345316.95"/>
    <n v="86329.237500000003"/>
    <n v="44258.79"/>
    <n v="6638.82"/>
    <n v="376.2"/>
    <n v="37243.770000000004"/>
    <m/>
    <n v="0"/>
    <x v="0"/>
    <n v="0"/>
    <n v="0"/>
    <n v="0"/>
    <n v="0"/>
    <n v="0"/>
    <n v="2554.12"/>
    <d v="2005-09-09T00:00:00"/>
    <m/>
    <n v="0"/>
    <s v="1 º DEC/SET"/>
    <s v=" * "/>
    <m/>
    <m/>
    <m/>
    <n v="-37243.770000000004"/>
    <n v="51.267445000000002"/>
    <n v="1"/>
    <n v="37243.770000000004"/>
    <n v="0"/>
    <m/>
    <m/>
    <m/>
    <n v="0"/>
    <n v="0"/>
    <n v="0"/>
    <n v="2005"/>
    <n v="0.94714299999999996"/>
    <n v="0"/>
    <n v="0"/>
    <m/>
    <m/>
    <m/>
    <m/>
    <n v="-6349"/>
    <n v="44258.79"/>
    <n v="6638.82"/>
    <n v="376.2"/>
    <n v="37243.770000000004"/>
    <n v="-37243.770000000004"/>
    <s v=""/>
    <n v="9"/>
  </r>
  <r>
    <x v="36"/>
    <n v="31"/>
    <x v="4"/>
    <n v="51.267445000000002"/>
    <x v="858"/>
    <x v="221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8"/>
  </r>
  <r>
    <x v="37"/>
    <m/>
    <x v="4"/>
    <n v="51.267445000000002"/>
    <x v="859"/>
    <x v="221"/>
    <n v="1141321.8"/>
    <n v="285330.45"/>
    <n v="146281.63"/>
    <n v="21942.240000000002"/>
    <n v="1243.3900000000001"/>
    <n v="123096"/>
    <m/>
    <n v="0"/>
    <x v="0"/>
    <n v="0"/>
    <n v="0"/>
    <n v="0"/>
    <n v="0"/>
    <n v="0"/>
    <n v="8441.73"/>
    <d v="2005-08-30T00:00:00"/>
    <m/>
    <n v="0"/>
    <s v="3 º DEC/AGO"/>
    <s v=" * "/>
    <m/>
    <m/>
    <m/>
    <n v="-123096"/>
    <n v="51.267445000000002"/>
    <n v="1"/>
    <n v="123096"/>
    <n v="0"/>
    <m/>
    <m/>
    <m/>
    <n v="0"/>
    <n v="0"/>
    <n v="0"/>
    <n v="2005"/>
    <n v="0.94714299999999996"/>
    <n v="0"/>
    <n v="0"/>
    <m/>
    <m/>
    <m/>
    <m/>
    <n v="-6359"/>
    <n v="146281.63"/>
    <n v="21942.240000000002"/>
    <n v="1243.3900000000001"/>
    <n v="123096"/>
    <n v="-123096"/>
    <s v=""/>
    <n v="8"/>
  </r>
  <r>
    <x v="37"/>
    <m/>
    <x v="4"/>
    <n v="51.267445000000002"/>
    <x v="860"/>
    <x v="221"/>
    <n v="476645.43"/>
    <n v="119161.3575"/>
    <n v="61090.98"/>
    <n v="9163.65"/>
    <n v="519.27"/>
    <n v="51408.060000000005"/>
    <m/>
    <n v="0"/>
    <x v="0"/>
    <n v="0"/>
    <n v="0"/>
    <n v="0"/>
    <n v="0"/>
    <n v="0"/>
    <n v="3525.49"/>
    <d v="2005-08-19T00:00:00"/>
    <m/>
    <n v="0"/>
    <s v="2 º DEC/AGO"/>
    <s v=" * "/>
    <m/>
    <m/>
    <m/>
    <n v="-51408.060000000005"/>
    <n v="51.267445000000002"/>
    <n v="1"/>
    <n v="51408.060000000005"/>
    <n v="0"/>
    <m/>
    <m/>
    <m/>
    <n v="0"/>
    <n v="0"/>
    <n v="0"/>
    <n v="2005"/>
    <n v="0.94714299999999996"/>
    <n v="0"/>
    <n v="0"/>
    <m/>
    <m/>
    <m/>
    <m/>
    <n v="-6370"/>
    <n v="61090.98"/>
    <n v="9163.65"/>
    <n v="519.27"/>
    <n v="51408.060000000005"/>
    <n v="-51408.060000000005"/>
    <s v=""/>
    <n v="8"/>
  </r>
  <r>
    <x v="37"/>
    <m/>
    <x v="4"/>
    <n v="51.267445000000002"/>
    <x v="861"/>
    <x v="221"/>
    <n v="381115.32"/>
    <n v="95278.83"/>
    <n v="48847.02"/>
    <n v="7327.05"/>
    <n v="415.2"/>
    <n v="41104.769999999997"/>
    <m/>
    <n v="0"/>
    <x v="0"/>
    <n v="0"/>
    <n v="0"/>
    <n v="0"/>
    <n v="0"/>
    <n v="0"/>
    <n v="2818.9"/>
    <d v="2005-08-10T00:00:00"/>
    <m/>
    <n v="0"/>
    <s v="1 º DEC/AGO"/>
    <s v=" * "/>
    <m/>
    <m/>
    <m/>
    <n v="-41104.769999999997"/>
    <n v="51.267445000000002"/>
    <n v="1"/>
    <n v="41104.769999999997"/>
    <n v="0"/>
    <m/>
    <m/>
    <m/>
    <n v="0"/>
    <n v="0"/>
    <n v="0"/>
    <n v="2005"/>
    <n v="0.94714299999999996"/>
    <n v="0"/>
    <n v="0"/>
    <m/>
    <m/>
    <m/>
    <m/>
    <n v="-6379"/>
    <n v="48847.02"/>
    <n v="7327.05"/>
    <n v="415.2"/>
    <n v="41104.769999999997"/>
    <n v="-41104.769999999997"/>
    <s v=""/>
    <n v="8"/>
  </r>
  <r>
    <x v="36"/>
    <n v="31"/>
    <x v="5"/>
    <n v="51.267445000000002"/>
    <x v="862"/>
    <x v="222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7"/>
  </r>
  <r>
    <x v="37"/>
    <m/>
    <x v="5"/>
    <n v="51.267445000000002"/>
    <x v="863"/>
    <x v="222"/>
    <n v="942139.09"/>
    <n v="235534.77249999999"/>
    <n v="120752.66"/>
    <n v="18112.900000000001"/>
    <n v="1026.4000000000001"/>
    <n v="101613.36000000002"/>
    <m/>
    <n v="0"/>
    <x v="0"/>
    <n v="0"/>
    <n v="0"/>
    <n v="0"/>
    <n v="0"/>
    <n v="0"/>
    <n v="6968.49"/>
    <d v="2005-07-29T00:00:00"/>
    <m/>
    <n v="0"/>
    <s v="3 º DEC/JUL"/>
    <s v=" * "/>
    <m/>
    <m/>
    <m/>
    <n v="-101613.36000000002"/>
    <n v="51.267445000000002"/>
    <n v="1"/>
    <n v="101613.36000000002"/>
    <n v="0"/>
    <m/>
    <m/>
    <m/>
    <n v="0"/>
    <n v="0"/>
    <n v="0"/>
    <n v="2005"/>
    <n v="0.94714299999999996"/>
    <n v="0"/>
    <n v="0"/>
    <m/>
    <m/>
    <m/>
    <m/>
    <n v="-6391"/>
    <n v="120752.66"/>
    <n v="18112.900000000001"/>
    <n v="1026.4000000000001"/>
    <n v="101613.36000000002"/>
    <n v="-101613.36000000002"/>
    <s v=""/>
    <n v="7"/>
  </r>
  <r>
    <x v="37"/>
    <m/>
    <x v="5"/>
    <n v="51.267445000000002"/>
    <x v="864"/>
    <x v="222"/>
    <n v="416871.25"/>
    <n v="104217.8125"/>
    <n v="53429.81"/>
    <n v="8014.47"/>
    <n v="454.15"/>
    <n v="44961.189999999995"/>
    <m/>
    <n v="0"/>
    <x v="0"/>
    <n v="0"/>
    <n v="0"/>
    <n v="0"/>
    <n v="0"/>
    <n v="0"/>
    <n v="3083.37"/>
    <d v="2005-07-20T00:00:00"/>
    <m/>
    <n v="0"/>
    <s v="2 º DEC/JUL"/>
    <s v=" * "/>
    <m/>
    <m/>
    <m/>
    <n v="-44961.189999999995"/>
    <n v="51.267445000000002"/>
    <n v="1"/>
    <n v="44961.189999999995"/>
    <n v="0"/>
    <m/>
    <m/>
    <m/>
    <n v="0"/>
    <n v="0"/>
    <n v="0"/>
    <n v="2005"/>
    <n v="0.94714299999999996"/>
    <n v="0"/>
    <n v="0"/>
    <m/>
    <m/>
    <m/>
    <m/>
    <n v="-6400"/>
    <n v="53429.81"/>
    <n v="8014.47"/>
    <n v="454.15"/>
    <n v="44961.189999999995"/>
    <n v="-44961.189999999995"/>
    <s v=""/>
    <n v="7"/>
  </r>
  <r>
    <x v="37"/>
    <m/>
    <x v="5"/>
    <n v="51.267445000000002"/>
    <x v="865"/>
    <x v="222"/>
    <n v="256925.11"/>
    <n v="64231.277499999997"/>
    <n v="32929.730000000003"/>
    <n v="4939.46"/>
    <n v="279.89999999999998"/>
    <n v="27710.370000000003"/>
    <m/>
    <n v="0"/>
    <x v="0"/>
    <n v="0"/>
    <n v="0"/>
    <n v="0"/>
    <n v="0"/>
    <n v="0"/>
    <n v="1900.33"/>
    <d v="2005-07-08T00:00:00"/>
    <m/>
    <n v="0"/>
    <s v="1 º DEC/JUL"/>
    <s v=" * "/>
    <m/>
    <m/>
    <m/>
    <n v="-27710.370000000003"/>
    <n v="51.267445000000002"/>
    <n v="1"/>
    <n v="27710.370000000003"/>
    <n v="0"/>
    <m/>
    <m/>
    <m/>
    <n v="0"/>
    <n v="0"/>
    <n v="0"/>
    <n v="2005"/>
    <n v="0.94714299999999996"/>
    <n v="0"/>
    <n v="0"/>
    <m/>
    <m/>
    <m/>
    <m/>
    <n v="-6412"/>
    <n v="32929.730000000003"/>
    <n v="4939.46"/>
    <n v="279.89999999999998"/>
    <n v="27710.370000000003"/>
    <n v="-27710.370000000003"/>
    <s v=""/>
    <n v="7"/>
  </r>
  <r>
    <x v="36"/>
    <n v="30"/>
    <x v="6"/>
    <n v="51.267445000000002"/>
    <x v="866"/>
    <x v="223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6"/>
  </r>
  <r>
    <x v="37"/>
    <m/>
    <x v="6"/>
    <n v="51.267445000000002"/>
    <x v="866"/>
    <x v="223"/>
    <n v="966676.59"/>
    <n v="241669.14749999999"/>
    <n v="123897.60000000001"/>
    <n v="18584.64"/>
    <n v="1053.1300000000001"/>
    <n v="104259.83"/>
    <m/>
    <n v="0"/>
    <x v="0"/>
    <n v="0"/>
    <n v="0"/>
    <n v="0"/>
    <n v="0"/>
    <n v="0"/>
    <n v="7149.98"/>
    <d v="2005-06-30T00:00:00"/>
    <m/>
    <n v="0"/>
    <s v="3 º DEC/JUN"/>
    <s v=" * "/>
    <m/>
    <m/>
    <m/>
    <n v="-104259.83"/>
    <n v="51.267445000000002"/>
    <n v="1"/>
    <n v="104259.83"/>
    <n v="0"/>
    <m/>
    <m/>
    <m/>
    <n v="0"/>
    <n v="0"/>
    <n v="0"/>
    <n v="2005"/>
    <n v="0.94714299999999996"/>
    <n v="0"/>
    <n v="0"/>
    <m/>
    <m/>
    <m/>
    <m/>
    <n v="-6420"/>
    <n v="123897.60000000001"/>
    <n v="18584.64"/>
    <n v="1053.1300000000001"/>
    <n v="104259.83"/>
    <n v="-104259.83"/>
    <s v=""/>
    <n v="6"/>
  </r>
  <r>
    <x v="37"/>
    <m/>
    <x v="6"/>
    <n v="51.267445000000002"/>
    <x v="867"/>
    <x v="223"/>
    <n v="421444.01"/>
    <n v="105361.0025"/>
    <n v="54015.89"/>
    <n v="8102.38"/>
    <n v="459.14"/>
    <n v="45454.37"/>
    <m/>
    <n v="0"/>
    <x v="0"/>
    <n v="0"/>
    <n v="0"/>
    <n v="0"/>
    <n v="0"/>
    <n v="0"/>
    <n v="3117.19"/>
    <d v="2005-06-20T00:00:00"/>
    <m/>
    <n v="0"/>
    <s v="2 º DEC/JUN"/>
    <s v=" * "/>
    <m/>
    <m/>
    <m/>
    <n v="-45454.37"/>
    <n v="51.267445000000002"/>
    <n v="1"/>
    <n v="45454.37"/>
    <n v="0"/>
    <m/>
    <m/>
    <m/>
    <n v="0"/>
    <n v="0"/>
    <n v="0"/>
    <n v="2005"/>
    <n v="0.94714299999999996"/>
    <n v="0"/>
    <n v="0"/>
    <m/>
    <m/>
    <m/>
    <m/>
    <n v="-6430"/>
    <n v="54015.89"/>
    <n v="8102.38"/>
    <n v="459.14"/>
    <n v="45454.37"/>
    <n v="-45454.37"/>
    <s v=""/>
    <n v="6"/>
  </r>
  <r>
    <x v="37"/>
    <m/>
    <x v="6"/>
    <n v="51.267445000000002"/>
    <x v="868"/>
    <x v="223"/>
    <n v="197943.77"/>
    <n v="49485.942499999997"/>
    <n v="25370.18"/>
    <n v="3805.53"/>
    <n v="215.65"/>
    <n v="21349"/>
    <m/>
    <n v="0"/>
    <x v="0"/>
    <n v="0"/>
    <n v="0"/>
    <n v="0"/>
    <n v="0"/>
    <n v="0"/>
    <n v="1464.08"/>
    <d v="2005-06-10T00:00:00"/>
    <m/>
    <n v="0"/>
    <s v="1 º DEC/JUN"/>
    <s v=" * "/>
    <m/>
    <m/>
    <m/>
    <n v="-21349"/>
    <n v="51.267445000000002"/>
    <n v="1"/>
    <n v="21349"/>
    <n v="0"/>
    <m/>
    <m/>
    <m/>
    <n v="0"/>
    <n v="0"/>
    <n v="0"/>
    <n v="2005"/>
    <n v="0.94714299999999996"/>
    <n v="0"/>
    <n v="0"/>
    <m/>
    <m/>
    <m/>
    <m/>
    <n v="-6440"/>
    <n v="25370.18"/>
    <n v="3805.53"/>
    <n v="215.65"/>
    <n v="21349"/>
    <n v="-21349"/>
    <s v=""/>
    <n v="6"/>
  </r>
  <r>
    <x v="36"/>
    <n v="31"/>
    <x v="7"/>
    <n v="51.267445000000002"/>
    <x v="869"/>
    <x v="224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5"/>
  </r>
  <r>
    <x v="37"/>
    <m/>
    <x v="7"/>
    <n v="51.267445000000002"/>
    <x v="870"/>
    <x v="224"/>
    <n v="1127483.24"/>
    <n v="281870.81"/>
    <n v="144507.96"/>
    <n v="21676.19"/>
    <n v="1228.32"/>
    <n v="121603.44999999998"/>
    <m/>
    <n v="0"/>
    <x v="0"/>
    <n v="0"/>
    <n v="0"/>
    <n v="0"/>
    <n v="0"/>
    <n v="0"/>
    <n v="8339.3799999999992"/>
    <d v="2005-05-30T00:00:00"/>
    <m/>
    <n v="0"/>
    <s v="3 º DEC/MAI"/>
    <s v=" * "/>
    <m/>
    <m/>
    <m/>
    <n v="-121603.44999999998"/>
    <n v="51.267445000000002"/>
    <n v="1"/>
    <n v="121603.44999999998"/>
    <n v="0"/>
    <m/>
    <m/>
    <m/>
    <n v="0"/>
    <n v="0"/>
    <n v="0"/>
    <n v="2005"/>
    <n v="0.94714299999999996"/>
    <n v="0"/>
    <n v="0"/>
    <m/>
    <m/>
    <m/>
    <m/>
    <n v="-6451"/>
    <n v="144507.96"/>
    <n v="21676.19"/>
    <n v="1228.32"/>
    <n v="121603.44999999998"/>
    <n v="-121603.44999999998"/>
    <s v=""/>
    <n v="5"/>
  </r>
  <r>
    <x v="37"/>
    <m/>
    <x v="7"/>
    <n v="51.267445000000002"/>
    <x v="871"/>
    <x v="224"/>
    <n v="423278.03"/>
    <n v="105819.50750000001"/>
    <n v="54250.96"/>
    <n v="8137.64"/>
    <n v="461.13"/>
    <n v="45652.19"/>
    <m/>
    <n v="0"/>
    <x v="0"/>
    <n v="0"/>
    <n v="0"/>
    <n v="0"/>
    <n v="0"/>
    <n v="0"/>
    <n v="3130.76"/>
    <d v="2005-05-20T00:00:00"/>
    <m/>
    <n v="0"/>
    <s v="2 º DEC/MAI"/>
    <s v=" * "/>
    <m/>
    <m/>
    <m/>
    <n v="-45652.19"/>
    <n v="51.267445000000002"/>
    <n v="1"/>
    <n v="45652.19"/>
    <n v="0"/>
    <m/>
    <m/>
    <m/>
    <n v="0"/>
    <n v="0"/>
    <n v="0"/>
    <n v="2005"/>
    <n v="0.94714299999999996"/>
    <n v="0"/>
    <n v="0"/>
    <m/>
    <m/>
    <m/>
    <m/>
    <n v="-6461"/>
    <n v="54250.96"/>
    <n v="8137.64"/>
    <n v="461.13"/>
    <n v="45652.19"/>
    <n v="-45652.19"/>
    <s v=""/>
    <n v="5"/>
  </r>
  <r>
    <x v="37"/>
    <m/>
    <x v="7"/>
    <n v="51.267445000000002"/>
    <x v="872"/>
    <x v="224"/>
    <n v="358888.45"/>
    <n v="89722.112500000003"/>
    <n v="45998.23"/>
    <n v="6899.73"/>
    <n v="390.99"/>
    <n v="38707.51"/>
    <m/>
    <n v="0"/>
    <x v="0"/>
    <n v="0"/>
    <n v="0"/>
    <n v="0"/>
    <n v="0"/>
    <n v="0"/>
    <n v="30748.28"/>
    <d v="2005-05-10T00:00:00"/>
    <m/>
    <n v="0"/>
    <s v="1 º DEC/MAI"/>
    <s v=" * "/>
    <m/>
    <m/>
    <m/>
    <n v="-38707.51"/>
    <n v="51.267445000000002"/>
    <n v="1"/>
    <n v="38707.51"/>
    <n v="0"/>
    <m/>
    <m/>
    <m/>
    <n v="0"/>
    <n v="0"/>
    <n v="0"/>
    <n v="2005"/>
    <n v="0.94714299999999996"/>
    <n v="0"/>
    <n v="0"/>
    <m/>
    <m/>
    <m/>
    <m/>
    <n v="-6471"/>
    <n v="45998.23"/>
    <n v="6899.73"/>
    <n v="390.99"/>
    <n v="38707.51"/>
    <n v="-38707.51"/>
    <s v=""/>
    <n v="5"/>
  </r>
  <r>
    <x v="36"/>
    <n v="30"/>
    <x v="8"/>
    <n v="51.267445000000002"/>
    <x v="873"/>
    <x v="225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4"/>
  </r>
  <r>
    <x v="37"/>
    <m/>
    <x v="8"/>
    <n v="51.267445000000002"/>
    <x v="874"/>
    <x v="225"/>
    <n v="1168126.97"/>
    <n v="292031.74249999999"/>
    <n v="149717.21"/>
    <n v="22457.58"/>
    <n v="1272.5999999999999"/>
    <n v="125987.02999999998"/>
    <m/>
    <n v="0"/>
    <x v="0"/>
    <n v="0"/>
    <n v="0"/>
    <n v="0"/>
    <n v="0"/>
    <n v="0"/>
    <n v="8640"/>
    <d v="2005-04-29T00:00:00"/>
    <m/>
    <n v="0"/>
    <s v="3 º DEC/ABR"/>
    <s v=" * "/>
    <m/>
    <m/>
    <m/>
    <n v="-125987.02999999998"/>
    <n v="51.267445000000002"/>
    <n v="1"/>
    <n v="125987.02999999998"/>
    <n v="0"/>
    <m/>
    <m/>
    <m/>
    <n v="0"/>
    <n v="0"/>
    <n v="0"/>
    <n v="2005"/>
    <n v="0.94714299999999996"/>
    <n v="0"/>
    <n v="0"/>
    <m/>
    <m/>
    <m/>
    <m/>
    <n v="-6482"/>
    <n v="149717.21"/>
    <n v="22457.58"/>
    <n v="1272.5999999999999"/>
    <n v="125987.02999999998"/>
    <n v="-125987.02999999998"/>
    <s v=""/>
    <n v="4"/>
  </r>
  <r>
    <x v="37"/>
    <m/>
    <x v="8"/>
    <n v="51.267445000000002"/>
    <x v="875"/>
    <x v="225"/>
    <n v="463617.33"/>
    <n v="115904.3325"/>
    <n v="59421.19"/>
    <n v="8913.18"/>
    <n v="505.08"/>
    <n v="50002.93"/>
    <m/>
    <n v="0"/>
    <x v="0"/>
    <n v="0"/>
    <n v="0"/>
    <n v="0"/>
    <n v="0"/>
    <n v="0"/>
    <n v="3429.12"/>
    <d v="2005-04-20T00:00:00"/>
    <m/>
    <n v="0"/>
    <s v="2 º DEC/ABR"/>
    <s v=" * "/>
    <m/>
    <m/>
    <m/>
    <n v="-50002.93"/>
    <n v="51.267445000000002"/>
    <n v="1"/>
    <n v="50002.93"/>
    <n v="0"/>
    <m/>
    <m/>
    <m/>
    <n v="0"/>
    <n v="0"/>
    <n v="0"/>
    <n v="2005"/>
    <n v="0.94714299999999996"/>
    <n v="0"/>
    <n v="0"/>
    <m/>
    <m/>
    <m/>
    <m/>
    <n v="-6491"/>
    <n v="59421.19"/>
    <n v="8913.18"/>
    <n v="505.08"/>
    <n v="50002.93"/>
    <n v="-50002.93"/>
    <s v=""/>
    <n v="4"/>
  </r>
  <r>
    <x v="37"/>
    <m/>
    <x v="8"/>
    <n v="51.267445000000002"/>
    <x v="876"/>
    <x v="225"/>
    <n v="326263.01"/>
    <n v="81565.752500000002"/>
    <n v="41816.68"/>
    <n v="6272.5"/>
    <n v="355.44"/>
    <n v="35188.74"/>
    <m/>
    <n v="0"/>
    <x v="0"/>
    <n v="0"/>
    <n v="0"/>
    <n v="0"/>
    <n v="0"/>
    <n v="0"/>
    <n v="2413.19"/>
    <d v="2005-04-08T00:00:00"/>
    <m/>
    <n v="0"/>
    <s v="1 º DEC/ABR"/>
    <s v=" * "/>
    <m/>
    <m/>
    <m/>
    <n v="-35188.74"/>
    <n v="51.267445000000002"/>
    <n v="1"/>
    <n v="35188.74"/>
    <n v="0"/>
    <m/>
    <m/>
    <m/>
    <n v="0"/>
    <n v="0"/>
    <n v="0"/>
    <n v="2005"/>
    <n v="0.94714299999999996"/>
    <n v="0"/>
    <n v="0"/>
    <m/>
    <m/>
    <m/>
    <m/>
    <n v="-6503"/>
    <n v="41816.68"/>
    <n v="6272.5"/>
    <n v="355.44"/>
    <n v="35188.74"/>
    <n v="-35188.74"/>
    <s v=""/>
    <n v="4"/>
  </r>
  <r>
    <x v="36"/>
    <n v="31"/>
    <x v="9"/>
    <n v="51.267445000000002"/>
    <x v="877"/>
    <x v="226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3"/>
  </r>
  <r>
    <x v="37"/>
    <m/>
    <x v="9"/>
    <n v="51.267445000000002"/>
    <x v="878"/>
    <x v="226"/>
    <n v="1012400.01"/>
    <n v="253100.0025"/>
    <n v="129757.9"/>
    <n v="19463.689999999999"/>
    <n v="1102.94"/>
    <n v="109191.26999999999"/>
    <m/>
    <n v="0"/>
    <x v="0"/>
    <n v="0"/>
    <n v="0"/>
    <n v="0"/>
    <n v="0"/>
    <n v="0"/>
    <n v="7488.17"/>
    <d v="2005-03-30T00:00:00"/>
    <m/>
    <n v="0"/>
    <s v="3 º DEC/MAR"/>
    <s v=" * "/>
    <m/>
    <m/>
    <m/>
    <n v="-109191.26999999999"/>
    <n v="51.267445000000002"/>
    <n v="1"/>
    <n v="109191.26999999999"/>
    <n v="0"/>
    <m/>
    <m/>
    <m/>
    <n v="0"/>
    <n v="0"/>
    <n v="0"/>
    <n v="2005"/>
    <n v="0.94714299999999996"/>
    <n v="0"/>
    <n v="0"/>
    <m/>
    <m/>
    <m/>
    <m/>
    <n v="-6512"/>
    <n v="129757.9"/>
    <n v="19463.689999999999"/>
    <n v="1102.94"/>
    <n v="109191.26999999999"/>
    <n v="-109191.26999999999"/>
    <s v=""/>
    <n v="3"/>
  </r>
  <r>
    <x v="37"/>
    <m/>
    <x v="9"/>
    <n v="51.267445000000002"/>
    <x v="879"/>
    <x v="226"/>
    <n v="559985.53"/>
    <n v="139996.38250000001"/>
    <n v="71772.570000000007"/>
    <n v="10765.89"/>
    <n v="610.07000000000005"/>
    <n v="60396.610000000008"/>
    <m/>
    <n v="0"/>
    <x v="0"/>
    <n v="0"/>
    <n v="0"/>
    <n v="0"/>
    <n v="0"/>
    <n v="0"/>
    <n v="4141.91"/>
    <d v="2005-03-18T00:00:00"/>
    <m/>
    <n v="0"/>
    <s v="2 º DEC/MAR"/>
    <s v=" * "/>
    <m/>
    <m/>
    <m/>
    <n v="-60396.610000000008"/>
    <n v="51.267445000000002"/>
    <n v="1"/>
    <n v="60396.610000000008"/>
    <n v="0"/>
    <m/>
    <m/>
    <m/>
    <n v="0"/>
    <n v="0"/>
    <n v="0"/>
    <n v="2005"/>
    <n v="0.94714299999999996"/>
    <n v="0"/>
    <n v="0"/>
    <m/>
    <m/>
    <m/>
    <m/>
    <n v="-6524"/>
    <n v="71772.570000000007"/>
    <n v="10765.89"/>
    <n v="610.07000000000005"/>
    <n v="60396.610000000008"/>
    <n v="-60396.610000000008"/>
    <s v=""/>
    <n v="3"/>
  </r>
  <r>
    <x v="37"/>
    <m/>
    <x v="9"/>
    <n v="51.267445000000002"/>
    <x v="880"/>
    <x v="226"/>
    <n v="119549.11"/>
    <n v="29887.2775"/>
    <n v="15322.44"/>
    <n v="2298.37"/>
    <n v="130.24"/>
    <n v="12893.83"/>
    <m/>
    <n v="0"/>
    <x v="0"/>
    <n v="0"/>
    <n v="0"/>
    <n v="0"/>
    <n v="0"/>
    <n v="0"/>
    <n v="887.88"/>
    <d v="2005-03-10T00:00:00"/>
    <m/>
    <n v="0"/>
    <s v="1 º DEC/MAR"/>
    <s v=" * "/>
    <m/>
    <m/>
    <m/>
    <n v="-12893.83"/>
    <n v="51.267445000000002"/>
    <n v="1"/>
    <n v="12893.83"/>
    <n v="0"/>
    <m/>
    <m/>
    <m/>
    <n v="0"/>
    <n v="0"/>
    <n v="0"/>
    <n v="2005"/>
    <n v="0.94714299999999996"/>
    <n v="0"/>
    <n v="0"/>
    <m/>
    <m/>
    <m/>
    <m/>
    <n v="-6532"/>
    <n v="15322.44"/>
    <n v="2298.37"/>
    <n v="130.24"/>
    <n v="12893.83"/>
    <n v="-12893.83"/>
    <s v=""/>
    <n v="3"/>
  </r>
  <r>
    <x v="36"/>
    <n v="28"/>
    <x v="10"/>
    <n v="51.267445000000002"/>
    <x v="881"/>
    <x v="227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2"/>
  </r>
  <r>
    <x v="37"/>
    <m/>
    <x v="10"/>
    <n v="51.267445000000002"/>
    <x v="881"/>
    <x v="227"/>
    <n v="1120387.2"/>
    <n v="280096.8"/>
    <n v="143598.47"/>
    <n v="21539.77"/>
    <n v="1220.5899999999999"/>
    <n v="120838.11"/>
    <m/>
    <n v="0"/>
    <x v="0"/>
    <n v="0"/>
    <n v="0"/>
    <n v="0"/>
    <n v="0"/>
    <n v="0"/>
    <n v="8321"/>
    <d v="2005-02-28T00:00:00"/>
    <m/>
    <n v="0"/>
    <s v="3 º DEC/FEV"/>
    <s v=" * "/>
    <m/>
    <m/>
    <m/>
    <n v="-120838.11"/>
    <n v="51.267445000000002"/>
    <n v="1"/>
    <n v="120838.11"/>
    <n v="0"/>
    <m/>
    <m/>
    <m/>
    <n v="0"/>
    <n v="0"/>
    <n v="0"/>
    <n v="2005"/>
    <n v="0.94714299999999996"/>
    <n v="0"/>
    <n v="0"/>
    <m/>
    <m/>
    <m/>
    <m/>
    <n v="-6542"/>
    <n v="143598.47"/>
    <n v="21539.77"/>
    <n v="1220.5899999999999"/>
    <n v="120838.11"/>
    <n v="-120838.11"/>
    <s v=""/>
    <n v="2"/>
  </r>
  <r>
    <x v="37"/>
    <m/>
    <x v="10"/>
    <n v="51.267445000000002"/>
    <x v="882"/>
    <x v="227"/>
    <n v="251116.2"/>
    <n v="62779.05"/>
    <n v="32185.21"/>
    <n v="4827.78"/>
    <n v="273.57"/>
    <n v="27083.86"/>
    <m/>
    <n v="0"/>
    <x v="0"/>
    <n v="0"/>
    <n v="0"/>
    <n v="0"/>
    <n v="0"/>
    <n v="0"/>
    <n v="1865.01"/>
    <d v="2005-02-18T00:00:00"/>
    <m/>
    <n v="0"/>
    <s v="2 º DEC/FEV"/>
    <s v=" * "/>
    <m/>
    <m/>
    <m/>
    <n v="-27083.86"/>
    <n v="51.267445000000002"/>
    <n v="1"/>
    <n v="27083.86"/>
    <n v="0"/>
    <m/>
    <m/>
    <m/>
    <n v="0"/>
    <n v="0"/>
    <n v="0"/>
    <n v="2005"/>
    <n v="0.94714299999999996"/>
    <n v="0"/>
    <n v="0"/>
    <m/>
    <m/>
    <m/>
    <m/>
    <n v="-6552"/>
    <n v="32185.21"/>
    <n v="4827.78"/>
    <n v="273.57"/>
    <n v="27083.86"/>
    <n v="-27083.86"/>
    <s v=""/>
    <n v="2"/>
  </r>
  <r>
    <x v="37"/>
    <m/>
    <x v="10"/>
    <n v="51.267445000000002"/>
    <x v="883"/>
    <x v="227"/>
    <n v="320289.24"/>
    <n v="80072.31"/>
    <n v="41051.03"/>
    <n v="6157.65"/>
    <n v="348.93"/>
    <n v="34544.449999999997"/>
    <m/>
    <n v="0"/>
    <x v="0"/>
    <n v="0"/>
    <n v="0"/>
    <n v="0"/>
    <n v="0"/>
    <n v="0"/>
    <n v="2378.75"/>
    <d v="2005-02-10T00:00:00"/>
    <m/>
    <n v="0"/>
    <s v="1 º DEC/FEV"/>
    <s v=" * "/>
    <m/>
    <m/>
    <m/>
    <n v="-34544.449999999997"/>
    <n v="51.267445000000002"/>
    <n v="1"/>
    <n v="34544.449999999997"/>
    <n v="0"/>
    <m/>
    <m/>
    <m/>
    <n v="0"/>
    <n v="0"/>
    <n v="0"/>
    <n v="2005"/>
    <n v="0.94714299999999996"/>
    <n v="0"/>
    <n v="0"/>
    <m/>
    <m/>
    <m/>
    <m/>
    <n v="-6560"/>
    <n v="41051.03"/>
    <n v="6157.65"/>
    <n v="348.93"/>
    <n v="34544.449999999997"/>
    <n v="-34544.449999999997"/>
    <s v=""/>
    <n v="2"/>
  </r>
  <r>
    <x v="36"/>
    <n v="31"/>
    <x v="11"/>
    <n v="51.267445000000002"/>
    <x v="884"/>
    <x v="228"/>
    <n v="0"/>
    <n v="0"/>
    <n v="0"/>
    <n v="0"/>
    <n v="0"/>
    <n v="0"/>
    <n v="0"/>
    <n v="0"/>
    <x v="1"/>
    <n v="0"/>
    <n v="0"/>
    <n v="0"/>
    <n v="0"/>
    <n v="0"/>
    <m/>
    <m/>
    <m/>
    <n v="0"/>
    <n v="0"/>
    <s v=" * "/>
    <m/>
    <m/>
    <m/>
    <n v="0"/>
    <n v="51.267445000000002"/>
    <n v="0"/>
    <n v="0"/>
    <n v="0"/>
    <m/>
    <m/>
    <m/>
    <n v="0"/>
    <n v="0"/>
    <n v="0"/>
    <s v=""/>
    <n v="0.94714299999999996"/>
    <n v="0"/>
    <n v="0"/>
    <m/>
    <m/>
    <m/>
    <m/>
    <s v=""/>
    <n v="0"/>
    <n v="0"/>
    <n v="0"/>
    <n v="0"/>
    <n v="0"/>
    <s v=""/>
    <n v="1"/>
  </r>
  <r>
    <x v="37"/>
    <m/>
    <x v="11"/>
    <n v="51.267445000000002"/>
    <x v="885"/>
    <x v="228"/>
    <n v="1163953.71"/>
    <n v="290988.42749999999"/>
    <n v="149182.32999999999"/>
    <n v="22377.35"/>
    <n v="1268.05"/>
    <n v="125536.92999999998"/>
    <m/>
    <n v="0"/>
    <x v="0"/>
    <n v="0"/>
    <n v="0"/>
    <n v="0"/>
    <n v="0"/>
    <n v="0"/>
    <n v="8644.56"/>
    <d v="2005-01-28T00:00:00"/>
    <m/>
    <n v="0"/>
    <s v="3 º DEC/JAN"/>
    <s v=" * "/>
    <m/>
    <m/>
    <m/>
    <n v="-125536.92999999998"/>
    <n v="51.267445000000002"/>
    <n v="1"/>
    <n v="125536.92999999998"/>
    <n v="0"/>
    <m/>
    <m/>
    <m/>
    <n v="0"/>
    <n v="0"/>
    <n v="0"/>
    <n v="2005"/>
    <n v="0.94714299999999996"/>
    <n v="0"/>
    <n v="0"/>
    <m/>
    <m/>
    <m/>
    <m/>
    <n v="-6573"/>
    <n v="149182.32999999999"/>
    <n v="22377.35"/>
    <n v="1268.05"/>
    <n v="125536.92999999998"/>
    <n v="-125536.92999999998"/>
    <s v=""/>
    <n v="1"/>
  </r>
  <r>
    <x v="37"/>
    <m/>
    <x v="11"/>
    <n v="51.267445000000002"/>
    <x v="886"/>
    <x v="228"/>
    <n v="440372.71"/>
    <n v="110093.17750000001"/>
    <n v="56441.96"/>
    <n v="8466.2900000000009"/>
    <n v="479.76"/>
    <n v="47495.909999999996"/>
    <m/>
    <n v="0"/>
    <x v="0"/>
    <n v="0"/>
    <n v="0"/>
    <n v="0"/>
    <n v="0"/>
    <n v="0"/>
    <n v="3270.6"/>
    <d v="2005-01-20T00:00:00"/>
    <m/>
    <n v="0"/>
    <s v="2 º DEC/JAN"/>
    <s v=" * "/>
    <m/>
    <m/>
    <m/>
    <n v="-47495.909999999996"/>
    <n v="51.267445000000002"/>
    <n v="1"/>
    <n v="47495.909999999996"/>
    <n v="0"/>
    <m/>
    <m/>
    <m/>
    <n v="0"/>
    <n v="0"/>
    <n v="0"/>
    <n v="2005"/>
    <n v="0.94714299999999996"/>
    <n v="0"/>
    <n v="0"/>
    <m/>
    <m/>
    <m/>
    <m/>
    <n v="-6581"/>
    <n v="56441.96"/>
    <n v="8466.2900000000009"/>
    <n v="479.76"/>
    <n v="47495.909999999996"/>
    <n v="-47495.909999999996"/>
    <s v=""/>
    <n v="1"/>
  </r>
  <r>
    <x v="37"/>
    <m/>
    <x v="11"/>
    <n v="51.267445000000002"/>
    <x v="887"/>
    <x v="228"/>
    <n v="382614.19"/>
    <n v="95653.547500000001"/>
    <n v="49039.13"/>
    <n v="7355.87"/>
    <n v="416.83"/>
    <n v="41266.429999999993"/>
    <m/>
    <n v="0"/>
    <x v="0"/>
    <n v="0"/>
    <n v="0"/>
    <n v="0"/>
    <n v="0"/>
    <n v="0"/>
    <n v="2841.63"/>
    <d v="2005-01-10T00:00:00"/>
    <m/>
    <n v="0"/>
    <s v="1 º DEC/JAN"/>
    <s v=" * "/>
    <m/>
    <m/>
    <m/>
    <n v="-41266.429999999993"/>
    <n v="51.267445000000002"/>
    <n v="1"/>
    <n v="41266.429999999993"/>
    <n v="0"/>
    <m/>
    <m/>
    <m/>
    <n v="0"/>
    <n v="0"/>
    <n v="0"/>
    <n v="2004"/>
    <n v="0.94714299999999996"/>
    <n v="0"/>
    <n v="0"/>
    <m/>
    <m/>
    <m/>
    <m/>
    <n v="-6591"/>
    <n v="49039.13"/>
    <n v="7355.87"/>
    <n v="416.83"/>
    <n v="41266.429999999993"/>
    <n v="-41266.429999999993"/>
    <s v=""/>
    <n v="1"/>
  </r>
  <r>
    <x v="38"/>
    <m/>
    <x v="11"/>
    <m/>
    <x v="888"/>
    <x v="229"/>
    <m/>
    <n v="0"/>
    <n v="0"/>
    <n v="0"/>
    <n v="0"/>
    <n v="0"/>
    <m/>
    <n v="0"/>
    <x v="9"/>
    <n v="0"/>
    <n v="0"/>
    <n v="0"/>
    <n v="0"/>
    <n v="0"/>
    <m/>
    <m/>
    <m/>
    <n v="0"/>
    <n v="0"/>
    <s v=" * "/>
    <m/>
    <m/>
    <m/>
    <n v="0"/>
    <m/>
    <n v="0"/>
    <n v="0"/>
    <n v="0"/>
    <m/>
    <m/>
    <m/>
    <n v="0"/>
    <n v="0"/>
    <n v="0"/>
    <s v=""/>
    <m/>
    <n v="0"/>
    <n v="0"/>
    <m/>
    <m/>
    <m/>
    <m/>
    <s v=""/>
    <n v="0"/>
    <n v="0"/>
    <n v="0"/>
    <n v="0"/>
    <n v="0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6C795-F124-44C0-8435-6E4D99EB9F8C}" name="Tabela dinâmica3" cacheId="5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8:O46" firstHeaderRow="1" firstDataRow="2" firstDataCol="1" rowPageCount="1" colPageCount="1"/>
  <pivotFields count="58">
    <pivotField axis="axisCol" showAll="0">
      <items count="40">
        <item h="1" x="38"/>
        <item h="1" x="37"/>
        <item h="1" x="35"/>
        <item h="1" x="33"/>
        <item h="1" x="31"/>
        <item h="1" x="29"/>
        <item x="27"/>
        <item x="25"/>
        <item x="23"/>
        <item x="21"/>
        <item x="19"/>
        <item x="17"/>
        <item x="15"/>
        <item x="13"/>
        <item x="11"/>
        <item x="9"/>
        <item x="7"/>
        <item x="5"/>
        <item x="3"/>
        <item h="1" x="0"/>
        <item h="1" x="36"/>
        <item h="1" x="34"/>
        <item h="1" x="32"/>
        <item h="1" x="30"/>
        <item h="1" x="28"/>
        <item h="1" x="26"/>
        <item h="1" x="24"/>
        <item h="1" x="22"/>
        <item h="1" x="20"/>
        <item h="1" x="18"/>
        <item h="1" x="16"/>
        <item h="1" x="14"/>
        <item h="1" x="12"/>
        <item h="1" x="10"/>
        <item h="1" x="8"/>
        <item h="1" x="6"/>
        <item h="1" x="4"/>
        <item h="1" x="2"/>
        <item h="1" x="1"/>
        <item t="default"/>
      </items>
    </pivotField>
    <pivotField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1">
        <item x="225"/>
        <item x="213"/>
        <item x="200"/>
        <item x="188"/>
        <item x="176"/>
        <item x="164"/>
        <item x="152"/>
        <item x="140"/>
        <item x="128"/>
        <item x="116"/>
        <item x="104"/>
        <item x="92"/>
        <item x="80"/>
        <item x="68"/>
        <item x="56"/>
        <item x="44"/>
        <item x="32"/>
        <item x="20"/>
        <item x="8"/>
        <item x="221"/>
        <item x="209"/>
        <item x="196"/>
        <item x="184"/>
        <item x="172"/>
        <item x="160"/>
        <item x="148"/>
        <item x="136"/>
        <item x="124"/>
        <item x="112"/>
        <item x="100"/>
        <item x="88"/>
        <item x="76"/>
        <item x="64"/>
        <item x="52"/>
        <item x="40"/>
        <item x="28"/>
        <item x="16"/>
        <item x="4"/>
        <item x="217"/>
        <item x="205"/>
        <item x="192"/>
        <item x="180"/>
        <item x="168"/>
        <item x="156"/>
        <item x="144"/>
        <item x="132"/>
        <item x="120"/>
        <item x="108"/>
        <item x="96"/>
        <item x="84"/>
        <item x="71"/>
        <item x="60"/>
        <item x="48"/>
        <item x="36"/>
        <item x="24"/>
        <item x="12"/>
        <item x="0"/>
        <item x="227"/>
        <item x="215"/>
        <item x="203"/>
        <item x="190"/>
        <item x="178"/>
        <item x="166"/>
        <item x="154"/>
        <item x="142"/>
        <item x="130"/>
        <item x="118"/>
        <item x="106"/>
        <item x="94"/>
        <item x="82"/>
        <item x="70"/>
        <item x="58"/>
        <item x="46"/>
        <item x="34"/>
        <item x="22"/>
        <item x="10"/>
        <item x="229"/>
        <item x="228"/>
        <item x="216"/>
        <item x="204"/>
        <item x="191"/>
        <item x="179"/>
        <item x="167"/>
        <item x="155"/>
        <item x="143"/>
        <item x="131"/>
        <item x="119"/>
        <item x="107"/>
        <item x="95"/>
        <item x="83"/>
        <item x="72"/>
        <item x="59"/>
        <item x="47"/>
        <item x="35"/>
        <item x="23"/>
        <item x="11"/>
        <item x="222"/>
        <item x="210"/>
        <item x="197"/>
        <item x="185"/>
        <item x="173"/>
        <item x="161"/>
        <item x="149"/>
        <item x="137"/>
        <item x="125"/>
        <item x="113"/>
        <item x="101"/>
        <item x="89"/>
        <item x="77"/>
        <item x="65"/>
        <item x="53"/>
        <item x="41"/>
        <item x="29"/>
        <item x="17"/>
        <item x="5"/>
        <item x="223"/>
        <item x="211"/>
        <item x="198"/>
        <item x="186"/>
        <item x="174"/>
        <item x="162"/>
        <item x="150"/>
        <item x="138"/>
        <item x="126"/>
        <item x="114"/>
        <item x="102"/>
        <item x="90"/>
        <item x="78"/>
        <item x="66"/>
        <item x="54"/>
        <item x="42"/>
        <item x="30"/>
        <item x="18"/>
        <item x="6"/>
        <item x="224"/>
        <item x="212"/>
        <item x="199"/>
        <item x="187"/>
        <item x="175"/>
        <item x="163"/>
        <item x="151"/>
        <item x="139"/>
        <item x="127"/>
        <item x="115"/>
        <item x="103"/>
        <item x="91"/>
        <item x="79"/>
        <item x="67"/>
        <item x="55"/>
        <item x="43"/>
        <item x="31"/>
        <item x="19"/>
        <item x="7"/>
        <item x="226"/>
        <item x="214"/>
        <item x="202"/>
        <item x="189"/>
        <item x="177"/>
        <item x="165"/>
        <item x="153"/>
        <item x="141"/>
        <item x="129"/>
        <item x="117"/>
        <item x="105"/>
        <item x="93"/>
        <item x="81"/>
        <item x="69"/>
        <item x="57"/>
        <item x="45"/>
        <item x="33"/>
        <item x="21"/>
        <item x="9"/>
        <item x="218"/>
        <item x="206"/>
        <item x="193"/>
        <item x="181"/>
        <item x="169"/>
        <item x="157"/>
        <item x="145"/>
        <item x="133"/>
        <item x="121"/>
        <item x="109"/>
        <item x="97"/>
        <item x="85"/>
        <item x="73"/>
        <item x="61"/>
        <item x="49"/>
        <item x="37"/>
        <item x="25"/>
        <item x="13"/>
        <item x="1"/>
        <item x="219"/>
        <item x="207"/>
        <item x="194"/>
        <item x="182"/>
        <item x="170"/>
        <item x="158"/>
        <item x="146"/>
        <item x="134"/>
        <item x="122"/>
        <item x="110"/>
        <item x="98"/>
        <item x="86"/>
        <item x="74"/>
        <item x="62"/>
        <item x="50"/>
        <item x="38"/>
        <item x="26"/>
        <item x="14"/>
        <item x="2"/>
        <item x="220"/>
        <item x="208"/>
        <item x="195"/>
        <item x="183"/>
        <item x="171"/>
        <item x="159"/>
        <item x="147"/>
        <item x="135"/>
        <item x="123"/>
        <item x="111"/>
        <item x="99"/>
        <item x="87"/>
        <item x="75"/>
        <item x="63"/>
        <item x="51"/>
        <item x="39"/>
        <item x="27"/>
        <item x="15"/>
        <item x="3"/>
        <item x="20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11">
        <item x="5"/>
        <item x="2"/>
        <item x="7"/>
        <item x="8"/>
        <item x="3"/>
        <item x="4"/>
        <item x="1"/>
        <item x="0"/>
        <item x="6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9" showAll="0"/>
    <pivotField numFmtId="169" showAll="0"/>
    <pivotField numFmtId="169" showAll="0"/>
    <pivotField numFmtId="169" showAll="0"/>
    <pivotField numFmtId="40" showAll="0"/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2">
    <field x="56"/>
    <field x="4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0"/>
  </colFields>
  <colItems count="14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4" item="7" hier="-1"/>
  </pageFields>
  <dataFields count="1">
    <dataField name="Soma de REPASSE" fld="8" baseField="4" baseItem="4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FC978-3877-4A4C-ADB6-97279FB6D6D9}" name="Tabela dinâmica2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3:M21" firstHeaderRow="1" firstDataRow="2" firstDataCol="1" rowPageCount="1" colPageCount="1"/>
  <pivotFields count="106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0"/>
        <item x="6"/>
        <item x="1"/>
        <item x="2"/>
        <item x="3"/>
        <item x="4"/>
        <item x="5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4"/>
    <field x="0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10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pageFields count="1">
    <pageField fld="2" item="5" hier="-1"/>
  </pageFields>
  <dataFields count="1">
    <dataField name="Soma de Realizado" fld="103" baseField="0" baseItem="3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908"/>
  <sheetViews>
    <sheetView tabSelected="1" topLeftCell="BO1" workbookViewId="0">
      <selection activeCell="BZ1" sqref="BZ1"/>
    </sheetView>
  </sheetViews>
  <sheetFormatPr defaultRowHeight="15" x14ac:dyDescent="0.25"/>
  <cols>
    <col min="1" max="1" width="14.85546875" style="1" bestFit="1" customWidth="1"/>
    <col min="2" max="2" width="5.5703125" bestFit="1" customWidth="1"/>
    <col min="3" max="3" width="15.7109375" customWidth="1"/>
    <col min="4" max="4" width="17" style="12" customWidth="1"/>
    <col min="5" max="5" width="14.42578125" customWidth="1"/>
    <col min="6" max="6" width="22.140625" customWidth="1"/>
    <col min="7" max="7" width="14.28515625" customWidth="1"/>
    <col min="8" max="8" width="14.42578125" customWidth="1"/>
    <col min="9" max="9" width="14.28515625" customWidth="1"/>
    <col min="10" max="10" width="20.28515625" customWidth="1"/>
    <col min="11" max="11" width="10" bestFit="1" customWidth="1"/>
    <col min="12" max="12" width="27" style="14" bestFit="1" customWidth="1"/>
    <col min="13" max="13" width="29.42578125" bestFit="1" customWidth="1"/>
    <col min="14" max="14" width="27" style="14" bestFit="1" customWidth="1"/>
    <col min="15" max="15" width="29.42578125" bestFit="1" customWidth="1"/>
    <col min="16" max="16" width="27" style="14" bestFit="1" customWidth="1"/>
    <col min="17" max="17" width="29.42578125" bestFit="1" customWidth="1"/>
    <col min="18" max="18" width="27" style="14" bestFit="1" customWidth="1"/>
    <col min="19" max="19" width="29.42578125" bestFit="1" customWidth="1"/>
    <col min="20" max="20" width="21.5703125" style="14" bestFit="1" customWidth="1"/>
    <col min="21" max="21" width="28.85546875" bestFit="1" customWidth="1"/>
    <col min="22" max="22" width="26.140625" bestFit="1" customWidth="1"/>
    <col min="23" max="23" width="18.28515625" style="14" bestFit="1" customWidth="1"/>
    <col min="24" max="24" width="27.28515625" bestFit="1" customWidth="1"/>
    <col min="25" max="25" width="18.85546875" style="14" bestFit="1" customWidth="1"/>
    <col min="26" max="26" width="18.5703125" bestFit="1" customWidth="1"/>
    <col min="27" max="27" width="8" customWidth="1"/>
    <col min="28" max="28" width="9" customWidth="1"/>
    <col min="29" max="29" width="13" customWidth="1"/>
    <col min="30" max="30" width="13.28515625" bestFit="1" customWidth="1"/>
    <col min="31" max="31" width="13.28515625" customWidth="1"/>
    <col min="32" max="32" width="14.140625" bestFit="1" customWidth="1"/>
    <col min="33" max="33" width="16.28515625" customWidth="1"/>
    <col min="34" max="34" width="25.140625" customWidth="1"/>
    <col min="35" max="35" width="21.140625" customWidth="1"/>
    <col min="36" max="36" width="7.5703125" customWidth="1"/>
    <col min="37" max="37" width="13.42578125" customWidth="1"/>
    <col min="38" max="38" width="14.5703125" customWidth="1"/>
    <col min="39" max="39" width="16.5703125" customWidth="1"/>
    <col min="40" max="40" width="16.42578125" customWidth="1"/>
    <col min="41" max="41" width="19.140625" customWidth="1"/>
    <col min="42" max="42" width="11.42578125" customWidth="1"/>
    <col min="43" max="43" width="22.28515625" customWidth="1"/>
    <col min="44" max="44" width="11.42578125" customWidth="1"/>
    <col min="45" max="45" width="22.42578125" style="26" customWidth="1"/>
    <col min="46" max="46" width="15.42578125" bestFit="1" customWidth="1"/>
    <col min="47" max="47" width="16" customWidth="1"/>
    <col min="48" max="48" width="20.85546875" bestFit="1" customWidth="1"/>
    <col min="49" max="49" width="24.7109375" bestFit="1" customWidth="1"/>
    <col min="50" max="50" width="23" bestFit="1" customWidth="1"/>
    <col min="51" max="51" width="15.5703125" bestFit="1" customWidth="1"/>
    <col min="52" max="52" width="17.42578125" customWidth="1"/>
    <col min="53" max="53" width="23.140625" customWidth="1"/>
    <col min="54" max="54" width="13.140625" bestFit="1" customWidth="1"/>
    <col min="55" max="55" width="16.42578125" bestFit="1" customWidth="1"/>
    <col min="56" max="56" width="16" bestFit="1" customWidth="1"/>
    <col min="57" max="57" width="17.42578125" bestFit="1" customWidth="1"/>
    <col min="58" max="58" width="23" bestFit="1" customWidth="1"/>
    <col min="59" max="59" width="20" customWidth="1"/>
    <col min="60" max="60" width="18.42578125" customWidth="1"/>
    <col min="61" max="61" width="17.7109375" customWidth="1"/>
    <col min="62" max="62" width="16.140625" customWidth="1"/>
    <col min="63" max="63" width="17.42578125" customWidth="1"/>
    <col min="64" max="64" width="19.85546875" customWidth="1"/>
    <col min="65" max="65" width="19" customWidth="1"/>
    <col min="66" max="66" width="12" bestFit="1" customWidth="1"/>
    <col min="67" max="67" width="21.5703125" customWidth="1"/>
    <col min="68" max="68" width="21.140625" customWidth="1"/>
    <col min="69" max="73" width="17.42578125" customWidth="1"/>
    <col min="74" max="74" width="21.140625" customWidth="1"/>
    <col min="75" max="75" width="17.42578125" customWidth="1"/>
    <col min="76" max="76" width="16.140625" bestFit="1" customWidth="1"/>
    <col min="77" max="77" width="19.140625" bestFit="1" customWidth="1"/>
    <col min="78" max="78" width="17.85546875" bestFit="1" customWidth="1"/>
    <col min="79" max="79" width="14.28515625" customWidth="1"/>
    <col min="80" max="80" width="22.85546875" customWidth="1"/>
    <col min="81" max="81" width="22.140625" customWidth="1"/>
    <col min="82" max="82" width="15" customWidth="1"/>
    <col min="83" max="83" width="15.5703125" customWidth="1"/>
    <col min="84" max="84" width="19" customWidth="1"/>
    <col min="85" max="85" width="21" customWidth="1"/>
    <col min="86" max="86" width="19.42578125" customWidth="1"/>
    <col min="87" max="87" width="16.85546875" bestFit="1" customWidth="1"/>
    <col min="88" max="88" width="17.7109375" customWidth="1"/>
    <col min="89" max="89" width="35.28515625" bestFit="1" customWidth="1"/>
    <col min="90" max="90" width="35.140625" bestFit="1" customWidth="1"/>
    <col min="91" max="91" width="20.5703125" bestFit="1" customWidth="1"/>
    <col min="92" max="92" width="25.140625" bestFit="1" customWidth="1"/>
    <col min="93" max="93" width="29.42578125" bestFit="1" customWidth="1"/>
    <col min="94" max="94" width="33.7109375" bestFit="1" customWidth="1"/>
    <col min="95" max="95" width="32" bestFit="1" customWidth="1"/>
    <col min="96" max="96" width="18.5703125" bestFit="1" customWidth="1"/>
    <col min="97" max="97" width="18.42578125" bestFit="1" customWidth="1"/>
    <col min="98" max="98" width="25.5703125" bestFit="1" customWidth="1"/>
    <col min="99" max="99" width="21.140625" customWidth="1"/>
    <col min="100" max="100" width="12" bestFit="1" customWidth="1"/>
    <col min="101" max="101" width="19.28515625" style="10" bestFit="1" customWidth="1"/>
    <col min="102" max="102" width="20.5703125" customWidth="1"/>
    <col min="103" max="103" width="17" style="14" customWidth="1"/>
    <col min="104" max="104" width="11.28515625" style="10" customWidth="1"/>
    <col min="105" max="105" width="15.85546875" style="10" bestFit="1" customWidth="1"/>
    <col min="106" max="106" width="8.140625" style="10" bestFit="1" customWidth="1"/>
    <col min="107" max="107" width="51.28515625" style="4" bestFit="1" customWidth="1"/>
    <col min="108" max="108" width="17.85546875" bestFit="1" customWidth="1"/>
    <col min="109" max="109" width="12.140625" bestFit="1" customWidth="1"/>
    <col min="110" max="110" width="13.28515625" bestFit="1" customWidth="1"/>
    <col min="111" max="111" width="19.28515625" bestFit="1" customWidth="1"/>
    <col min="113" max="113" width="22.7109375" style="4" bestFit="1" customWidth="1"/>
    <col min="115" max="115" width="10.5703125" bestFit="1" customWidth="1"/>
  </cols>
  <sheetData>
    <row r="1" spans="1:113" x14ac:dyDescent="0.25">
      <c r="A1" s="36" t="s">
        <v>109</v>
      </c>
      <c r="B1" t="s">
        <v>0</v>
      </c>
      <c r="C1" s="36" t="s">
        <v>1</v>
      </c>
      <c r="D1" s="37" t="s">
        <v>2</v>
      </c>
      <c r="E1" s="36" t="s">
        <v>3</v>
      </c>
      <c r="F1" s="36" t="s">
        <v>262</v>
      </c>
      <c r="G1" s="36" t="s">
        <v>4</v>
      </c>
      <c r="H1" s="36" t="s">
        <v>5</v>
      </c>
      <c r="I1" s="36" t="s">
        <v>6</v>
      </c>
      <c r="J1" s="36" t="s">
        <v>7</v>
      </c>
      <c r="K1" s="36" t="s">
        <v>11</v>
      </c>
      <c r="L1" s="4" t="s">
        <v>111</v>
      </c>
      <c r="M1" s="4" t="s">
        <v>112</v>
      </c>
      <c r="N1" s="4" t="s">
        <v>113</v>
      </c>
      <c r="O1" s="4" t="s">
        <v>114</v>
      </c>
      <c r="P1" s="4" t="s">
        <v>115</v>
      </c>
      <c r="Q1" s="4" t="s">
        <v>116</v>
      </c>
      <c r="R1" s="4" t="s">
        <v>113</v>
      </c>
      <c r="S1" s="4" t="s">
        <v>114</v>
      </c>
      <c r="T1" s="4" t="s">
        <v>115</v>
      </c>
      <c r="U1" s="4" t="s">
        <v>116</v>
      </c>
      <c r="V1" s="4" t="s">
        <v>117</v>
      </c>
      <c r="W1" s="4" t="s">
        <v>118</v>
      </c>
      <c r="X1" s="4" t="s">
        <v>119</v>
      </c>
      <c r="Y1" s="4" t="s">
        <v>120</v>
      </c>
      <c r="Z1" s="4" t="s">
        <v>121</v>
      </c>
      <c r="AA1" s="36" t="s">
        <v>8</v>
      </c>
      <c r="AB1" s="36" t="s">
        <v>25</v>
      </c>
      <c r="AC1" s="36" t="s">
        <v>24</v>
      </c>
      <c r="AD1" s="36" t="s">
        <v>9</v>
      </c>
      <c r="AE1" t="s">
        <v>130</v>
      </c>
      <c r="AF1" t="s">
        <v>131</v>
      </c>
      <c r="AG1" s="36" t="s">
        <v>16</v>
      </c>
      <c r="AH1" s="36" t="s">
        <v>272</v>
      </c>
      <c r="AI1" s="36" t="s">
        <v>283</v>
      </c>
      <c r="AJ1" s="36" t="s">
        <v>10</v>
      </c>
      <c r="AK1" s="36" t="s">
        <v>17</v>
      </c>
      <c r="AL1" s="36" t="s">
        <v>18</v>
      </c>
      <c r="AM1" s="36" t="s">
        <v>137</v>
      </c>
      <c r="AN1" s="36" t="s">
        <v>19</v>
      </c>
      <c r="AO1" s="36" t="s">
        <v>138</v>
      </c>
      <c r="AP1" s="36" t="s">
        <v>261</v>
      </c>
      <c r="AQ1" s="36" t="s">
        <v>269</v>
      </c>
      <c r="AR1" s="36" t="s">
        <v>139</v>
      </c>
      <c r="AS1" s="38" t="s">
        <v>270</v>
      </c>
      <c r="AT1" s="36" t="s">
        <v>30</v>
      </c>
      <c r="AU1" s="36" t="s">
        <v>50</v>
      </c>
      <c r="AV1" s="36" t="s">
        <v>275</v>
      </c>
      <c r="AW1" s="36" t="s">
        <v>28</v>
      </c>
      <c r="AX1" s="36" t="s">
        <v>31</v>
      </c>
      <c r="AY1" s="36" t="s">
        <v>32</v>
      </c>
      <c r="AZ1" s="36" t="s">
        <v>33</v>
      </c>
      <c r="BA1" s="36" t="s">
        <v>34</v>
      </c>
      <c r="BB1" s="36" t="s">
        <v>36</v>
      </c>
      <c r="BC1" s="36" t="s">
        <v>35</v>
      </c>
      <c r="BD1" s="36" t="s">
        <v>37</v>
      </c>
      <c r="BE1" s="36" t="s">
        <v>39</v>
      </c>
      <c r="BF1" s="36" t="s">
        <v>38</v>
      </c>
      <c r="BG1" s="36" t="s">
        <v>41</v>
      </c>
      <c r="BH1" s="36" t="s">
        <v>43</v>
      </c>
      <c r="BI1" s="36" t="s">
        <v>42</v>
      </c>
      <c r="BJ1" s="36" t="s">
        <v>44</v>
      </c>
      <c r="BK1" s="36" t="s">
        <v>45</v>
      </c>
      <c r="BL1" s="36" t="s">
        <v>46</v>
      </c>
      <c r="BM1" s="36" t="s">
        <v>47</v>
      </c>
      <c r="BN1" s="36" t="s">
        <v>245</v>
      </c>
      <c r="BO1" s="36" t="s">
        <v>66</v>
      </c>
      <c r="BP1" s="36" t="s">
        <v>67</v>
      </c>
      <c r="BQ1" s="36" t="s">
        <v>271</v>
      </c>
      <c r="BR1" s="36" t="s">
        <v>61</v>
      </c>
      <c r="BS1" s="36" t="s">
        <v>60</v>
      </c>
      <c r="BT1" s="36" t="s">
        <v>62</v>
      </c>
      <c r="BU1" s="36" t="s">
        <v>63</v>
      </c>
      <c r="BV1" s="36" t="s">
        <v>65</v>
      </c>
      <c r="BW1" s="36" t="s">
        <v>64</v>
      </c>
      <c r="BX1" s="36" t="s">
        <v>56</v>
      </c>
      <c r="BY1" s="36" t="s">
        <v>57</v>
      </c>
      <c r="BZ1" s="36" t="s">
        <v>49</v>
      </c>
      <c r="CA1" s="36" t="s">
        <v>14</v>
      </c>
      <c r="CB1" s="36" t="s">
        <v>273</v>
      </c>
      <c r="CC1" s="36" t="s">
        <v>274</v>
      </c>
      <c r="CD1" s="36" t="s">
        <v>21</v>
      </c>
      <c r="CE1" s="36" t="s">
        <v>22</v>
      </c>
      <c r="CF1" s="36" t="s">
        <v>267</v>
      </c>
      <c r="CG1" s="36" t="s">
        <v>268</v>
      </c>
      <c r="CH1" s="36" t="s">
        <v>260</v>
      </c>
      <c r="CI1" s="36" t="s">
        <v>48</v>
      </c>
      <c r="CJ1" s="36" t="s">
        <v>281</v>
      </c>
      <c r="CK1" s="36" t="s">
        <v>282</v>
      </c>
      <c r="CL1" s="36" t="s">
        <v>280</v>
      </c>
      <c r="CM1" s="36" t="s">
        <v>276</v>
      </c>
      <c r="CN1" s="36" t="s">
        <v>277</v>
      </c>
      <c r="CO1" s="36" t="s">
        <v>278</v>
      </c>
      <c r="CP1" s="36" t="s">
        <v>279</v>
      </c>
      <c r="CQ1" s="36" t="s">
        <v>263</v>
      </c>
      <c r="CR1" s="36" t="s">
        <v>264</v>
      </c>
      <c r="CS1" s="36" t="s">
        <v>265</v>
      </c>
      <c r="CT1" s="36" t="s">
        <v>266</v>
      </c>
      <c r="CU1" s="36" t="s">
        <v>58</v>
      </c>
      <c r="CV1" s="15" t="s">
        <v>40</v>
      </c>
      <c r="CW1" s="10" t="s">
        <v>69</v>
      </c>
      <c r="CX1" t="s">
        <v>126</v>
      </c>
      <c r="CY1" s="14" t="s">
        <v>125</v>
      </c>
    </row>
    <row r="2" spans="1:113" x14ac:dyDescent="0.25">
      <c r="A2" s="1">
        <v>40194</v>
      </c>
      <c r="B2" t="s">
        <v>70</v>
      </c>
      <c r="C2" t="s">
        <v>71</v>
      </c>
      <c r="D2" s="12">
        <v>1.7798</v>
      </c>
      <c r="E2">
        <v>119205090.79999998</v>
      </c>
      <c r="F2">
        <v>34587.19</v>
      </c>
      <c r="G2">
        <v>242934163</v>
      </c>
      <c r="H2">
        <v>31747766.080000002</v>
      </c>
      <c r="I2">
        <v>74995611.999999955</v>
      </c>
      <c r="J2">
        <v>5794728.5500000007</v>
      </c>
      <c r="K2">
        <v>7182153</v>
      </c>
      <c r="L2" s="14">
        <v>5385551</v>
      </c>
      <c r="M2" s="14">
        <v>29045086</v>
      </c>
      <c r="N2" s="14">
        <v>38214958</v>
      </c>
      <c r="O2" s="14">
        <v>33269130</v>
      </c>
      <c r="P2" s="14">
        <v>2188363</v>
      </c>
      <c r="Q2" s="14">
        <v>41009163</v>
      </c>
      <c r="R2" s="14">
        <v>916037</v>
      </c>
      <c r="S2" s="14">
        <v>5983345</v>
      </c>
      <c r="T2" s="14">
        <v>68081089</v>
      </c>
      <c r="U2" s="14">
        <v>18806854</v>
      </c>
      <c r="V2" s="14">
        <v>916037</v>
      </c>
      <c r="W2" s="14">
        <v>5983345</v>
      </c>
      <c r="X2" s="14">
        <v>68081089</v>
      </c>
      <c r="Y2" s="14">
        <v>18806854</v>
      </c>
      <c r="Z2" s="14">
        <v>34587</v>
      </c>
      <c r="AA2" s="14">
        <v>19.68</v>
      </c>
      <c r="AB2">
        <v>125.81</v>
      </c>
      <c r="AC2">
        <v>11153005703</v>
      </c>
      <c r="AD2">
        <v>11628213109</v>
      </c>
      <c r="AE2" s="14">
        <f>INDEX(CONFAZ!$DS$2:$FB$408,MATCH(DATE(YEAR($A2),MONTH($A2),15),CONFAZ!$DS$2:$DS$408,0),2)</f>
        <v>81763196</v>
      </c>
      <c r="AF2" s="14">
        <f>INDEX(CONFAZ!$DS$2:$FB$408,MATCH(DATE(YEAR($A2),MONTH($A2),15),CONFAZ!$DS$2:$DS$408,0),3)</f>
        <v>119623465</v>
      </c>
      <c r="AG2">
        <v>510</v>
      </c>
      <c r="AH2">
        <v>428013423200</v>
      </c>
      <c r="AI2">
        <v>8.65</v>
      </c>
      <c r="AJ2">
        <v>0.88</v>
      </c>
      <c r="AK2">
        <v>0</v>
      </c>
      <c r="AL2">
        <v>0</v>
      </c>
      <c r="AM2">
        <v>0</v>
      </c>
      <c r="AN2">
        <v>0</v>
      </c>
      <c r="AO2">
        <v>7.2276023980212099</v>
      </c>
      <c r="AP2">
        <v>1.75</v>
      </c>
      <c r="AQ2">
        <v>138.54</v>
      </c>
      <c r="AR2">
        <v>0</v>
      </c>
      <c r="AS2" s="14">
        <v>284389300000</v>
      </c>
      <c r="AT2">
        <v>0</v>
      </c>
      <c r="AU2">
        <v>0</v>
      </c>
      <c r="AV2">
        <v>61783854</v>
      </c>
      <c r="AW2">
        <v>49522890</v>
      </c>
      <c r="AX2">
        <v>0</v>
      </c>
      <c r="AY2" s="14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11566677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694287</v>
      </c>
      <c r="BN2">
        <v>11395641000</v>
      </c>
      <c r="BO2">
        <v>0.4</v>
      </c>
      <c r="BP2" s="3">
        <v>3704</v>
      </c>
      <c r="BQ2">
        <v>11901.27</v>
      </c>
      <c r="BR2">
        <v>1117909000</v>
      </c>
      <c r="BS2">
        <v>17031000</v>
      </c>
      <c r="BT2">
        <v>2466595000</v>
      </c>
      <c r="BU2">
        <v>5684821000</v>
      </c>
      <c r="BV2">
        <v>2109285000</v>
      </c>
      <c r="BW2">
        <v>9286355000</v>
      </c>
      <c r="BX2">
        <v>9276732000</v>
      </c>
      <c r="BY2">
        <v>0.4</v>
      </c>
      <c r="BZ2">
        <v>3704</v>
      </c>
      <c r="CA2">
        <v>9477.43</v>
      </c>
      <c r="CB2">
        <v>11487645000</v>
      </c>
      <c r="CC2">
        <v>0.4</v>
      </c>
      <c r="CD2">
        <v>117954.53</v>
      </c>
      <c r="CE2">
        <v>54934514.270000003</v>
      </c>
      <c r="CF2">
        <v>21683.32</v>
      </c>
      <c r="CG2">
        <v>24672.83</v>
      </c>
      <c r="CH2">
        <v>40.418357999999998</v>
      </c>
      <c r="CI2">
        <v>2.59</v>
      </c>
      <c r="CJ2">
        <v>104630</v>
      </c>
      <c r="CK2">
        <v>109743.33</v>
      </c>
      <c r="CL2">
        <v>5113.33</v>
      </c>
      <c r="CM2">
        <v>-3590</v>
      </c>
      <c r="CN2">
        <v>3695180</v>
      </c>
      <c r="CO2">
        <v>-78646.67</v>
      </c>
      <c r="CP2">
        <v>-153590</v>
      </c>
      <c r="CQ2">
        <v>20840.5</v>
      </c>
      <c r="CR2">
        <v>152076818</v>
      </c>
      <c r="CS2">
        <v>15010.94</v>
      </c>
      <c r="CT2">
        <v>152112669.44</v>
      </c>
      <c r="CU2">
        <v>0.52876480000000003</v>
      </c>
      <c r="CV2">
        <v>0</v>
      </c>
      <c r="CW2" s="4">
        <v>16307.14</v>
      </c>
      <c r="CX2" s="14">
        <f>CW2-CY2</f>
        <v>-1270859.1300000001</v>
      </c>
      <c r="CY2" s="14">
        <f>IFERROR(INDEX(CONFAZ!$A$2:$FB$440,MATCH(DATE(YEAR($A2),MONTH($A2),15),CONFAZ!$A$2:$A$440,0),2),0)</f>
        <v>1287166.27</v>
      </c>
      <c r="CZ2"/>
      <c r="DA2"/>
      <c r="DB2"/>
      <c r="DC2" t="s">
        <v>238</v>
      </c>
      <c r="DI2"/>
    </row>
    <row r="3" spans="1:113" x14ac:dyDescent="0.25">
      <c r="A3" s="1">
        <v>40225</v>
      </c>
      <c r="B3" t="s">
        <v>70</v>
      </c>
      <c r="C3" t="s">
        <v>71</v>
      </c>
      <c r="D3" s="12">
        <v>1.8415999999999999</v>
      </c>
      <c r="E3">
        <v>107267721.37</v>
      </c>
      <c r="F3">
        <v>35017.79</v>
      </c>
      <c r="G3">
        <v>212775152</v>
      </c>
      <c r="H3">
        <v>28973996.890000001</v>
      </c>
      <c r="I3">
        <v>61221034.880000003</v>
      </c>
      <c r="J3">
        <v>4263317.79</v>
      </c>
      <c r="K3">
        <v>23556749</v>
      </c>
      <c r="L3" s="14">
        <v>9401856</v>
      </c>
      <c r="M3" s="14">
        <v>27178198</v>
      </c>
      <c r="N3" s="14">
        <v>26955841</v>
      </c>
      <c r="O3" s="14">
        <v>31001860</v>
      </c>
      <c r="P3" s="14">
        <v>1980797</v>
      </c>
      <c r="Q3" s="14">
        <v>35041464</v>
      </c>
      <c r="R3" s="14">
        <v>573084</v>
      </c>
      <c r="S3" s="14">
        <v>6012011</v>
      </c>
      <c r="T3" s="14">
        <v>57791192</v>
      </c>
      <c r="U3" s="14">
        <v>16803831</v>
      </c>
      <c r="V3" s="14">
        <v>573084</v>
      </c>
      <c r="W3" s="14">
        <v>6012011</v>
      </c>
      <c r="X3" s="14">
        <v>57791192</v>
      </c>
      <c r="Y3" s="14">
        <v>16803831</v>
      </c>
      <c r="Z3" s="14">
        <v>35018</v>
      </c>
      <c r="AA3" s="14">
        <v>35.905112776599999</v>
      </c>
      <c r="AB3">
        <v>127.61</v>
      </c>
      <c r="AC3">
        <v>12066643269</v>
      </c>
      <c r="AD3">
        <v>11936118599</v>
      </c>
      <c r="AE3" s="14">
        <f>INDEX(CONFAZ!$DS$2:$FB$408,MATCH(DATE(YEAR($A3),MONTH($A3),15),CONFAZ!$DS$2:$DS$408,0),2)</f>
        <v>271450482</v>
      </c>
      <c r="AF3" s="14">
        <f>INDEX(CONFAZ!$DS$2:$FB$408,MATCH(DATE(YEAR($A3),MONTH($A3),15),CONFAZ!$DS$2:$DS$408,0),3)</f>
        <v>276681461</v>
      </c>
      <c r="AG3">
        <v>510</v>
      </c>
      <c r="AH3">
        <v>443976611200</v>
      </c>
      <c r="AI3">
        <v>8.65</v>
      </c>
      <c r="AJ3">
        <v>0.7</v>
      </c>
      <c r="AK3">
        <v>0</v>
      </c>
      <c r="AL3">
        <v>0</v>
      </c>
      <c r="AM3">
        <v>0</v>
      </c>
      <c r="AN3">
        <v>0</v>
      </c>
      <c r="AO3">
        <v>7.3500563462581896</v>
      </c>
      <c r="AP3">
        <v>1.78</v>
      </c>
      <c r="AQ3">
        <v>135.26</v>
      </c>
      <c r="AR3">
        <v>26.26</v>
      </c>
      <c r="AS3" s="14">
        <v>283356400000</v>
      </c>
      <c r="AT3">
        <v>0</v>
      </c>
      <c r="AU3">
        <v>0</v>
      </c>
      <c r="AV3">
        <v>77276499</v>
      </c>
      <c r="AW3">
        <v>33828667</v>
      </c>
      <c r="AX3">
        <v>0</v>
      </c>
      <c r="AY3" s="14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41758723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1689109</v>
      </c>
      <c r="BN3">
        <v>11395641000</v>
      </c>
      <c r="BO3">
        <v>0.4</v>
      </c>
      <c r="BP3" s="3">
        <v>3704</v>
      </c>
      <c r="BQ3">
        <v>11901.27</v>
      </c>
      <c r="BR3">
        <v>1117909000</v>
      </c>
      <c r="BS3">
        <v>17031000</v>
      </c>
      <c r="BT3">
        <v>2466595000</v>
      </c>
      <c r="BU3">
        <v>5684821000</v>
      </c>
      <c r="BV3">
        <v>2109285000</v>
      </c>
      <c r="BW3">
        <v>9286355000</v>
      </c>
      <c r="BX3">
        <v>9276732000</v>
      </c>
      <c r="BY3">
        <v>0.4</v>
      </c>
      <c r="BZ3">
        <v>3704</v>
      </c>
      <c r="CA3">
        <v>9477.43</v>
      </c>
      <c r="CB3">
        <v>11487645000</v>
      </c>
      <c r="CC3">
        <v>0.4</v>
      </c>
      <c r="CD3">
        <v>103120.18</v>
      </c>
      <c r="CE3">
        <v>59796141.609999999</v>
      </c>
      <c r="CF3">
        <v>18099.71</v>
      </c>
      <c r="CG3">
        <v>27458.83</v>
      </c>
      <c r="CH3">
        <v>40.418357999999998</v>
      </c>
      <c r="CI3">
        <v>2.61</v>
      </c>
      <c r="CJ3">
        <v>104630</v>
      </c>
      <c r="CK3">
        <v>109743.33</v>
      </c>
      <c r="CL3">
        <v>5113.33</v>
      </c>
      <c r="CM3">
        <v>-3590</v>
      </c>
      <c r="CN3">
        <v>3695180</v>
      </c>
      <c r="CO3">
        <v>-78646.67</v>
      </c>
      <c r="CP3">
        <v>-153590</v>
      </c>
      <c r="CQ3">
        <v>11395.56</v>
      </c>
      <c r="CR3">
        <v>133237916.39</v>
      </c>
      <c r="CS3">
        <v>100478.77</v>
      </c>
      <c r="CT3">
        <v>133351118.91</v>
      </c>
      <c r="CU3">
        <v>0.52876480000000003</v>
      </c>
      <c r="CV3">
        <v>0</v>
      </c>
      <c r="CW3" s="4">
        <v>14094.16</v>
      </c>
      <c r="CX3" s="14">
        <f t="shared" ref="CX3:CX66" si="0">CW3-CY3</f>
        <v>-4681889.4700000007</v>
      </c>
      <c r="CY3" s="14">
        <f>IFERROR(INDEX(CONFAZ!$A$2:$FB$440,MATCH(DATE(YEAR($A3),MONTH($A3),15),CONFAZ!$A$2:$A$440,0),2),0)</f>
        <v>4695983.6300000008</v>
      </c>
      <c r="CZ3" s="14"/>
      <c r="DA3" s="14"/>
      <c r="DB3"/>
      <c r="DC3" t="s">
        <v>239</v>
      </c>
      <c r="DI3"/>
    </row>
    <row r="4" spans="1:113" x14ac:dyDescent="0.25">
      <c r="A4" s="1">
        <v>40253</v>
      </c>
      <c r="B4" t="s">
        <v>70</v>
      </c>
      <c r="C4" t="s">
        <v>71</v>
      </c>
      <c r="D4" s="12">
        <v>1.7858000000000001</v>
      </c>
      <c r="E4">
        <v>105622079.85000001</v>
      </c>
      <c r="F4">
        <v>27830.329999999998</v>
      </c>
      <c r="G4">
        <v>215952715</v>
      </c>
      <c r="H4">
        <v>28155048.499999996</v>
      </c>
      <c r="I4">
        <v>67990895.87000002</v>
      </c>
      <c r="J4">
        <v>4451300.54</v>
      </c>
      <c r="K4">
        <v>46325269</v>
      </c>
      <c r="L4" s="14">
        <v>9038163</v>
      </c>
      <c r="M4" s="14">
        <v>25581069</v>
      </c>
      <c r="N4" s="14">
        <v>26437273</v>
      </c>
      <c r="O4" s="14">
        <v>29699826</v>
      </c>
      <c r="P4" s="14">
        <v>2304332</v>
      </c>
      <c r="Q4" s="14">
        <v>34416095</v>
      </c>
      <c r="R4" s="14">
        <v>733995</v>
      </c>
      <c r="S4" s="14">
        <v>6666655</v>
      </c>
      <c r="T4" s="14">
        <v>64669919</v>
      </c>
      <c r="U4" s="14">
        <v>16376800</v>
      </c>
      <c r="V4" s="14">
        <v>733995</v>
      </c>
      <c r="W4" s="14">
        <v>6666655</v>
      </c>
      <c r="X4" s="14">
        <v>64669919</v>
      </c>
      <c r="Y4" s="14">
        <v>16376800</v>
      </c>
      <c r="Z4" s="14">
        <v>28588</v>
      </c>
      <c r="AA4" s="14">
        <v>36.916140753299999</v>
      </c>
      <c r="AB4">
        <v>143.44</v>
      </c>
      <c r="AC4">
        <v>15637886925</v>
      </c>
      <c r="AD4">
        <v>15181212723</v>
      </c>
      <c r="AE4" s="14">
        <f>INDEX(CONFAZ!$DS$2:$FB$408,MATCH(DATE(YEAR($A4),MONTH($A4),15),CONFAZ!$DS$2:$DS$408,0),2)</f>
        <v>484904959</v>
      </c>
      <c r="AF4" s="14">
        <f>INDEX(CONFAZ!$DS$2:$FB$408,MATCH(DATE(YEAR($A4),MONTH($A4),15),CONFAZ!$DS$2:$DS$408,0),3)</f>
        <v>397976976</v>
      </c>
      <c r="AG4">
        <v>510</v>
      </c>
      <c r="AH4">
        <v>435310179600</v>
      </c>
      <c r="AI4">
        <v>8.65</v>
      </c>
      <c r="AJ4">
        <v>0.71</v>
      </c>
      <c r="AK4">
        <v>0</v>
      </c>
      <c r="AL4">
        <v>0</v>
      </c>
      <c r="AM4">
        <v>0</v>
      </c>
      <c r="AN4">
        <v>0</v>
      </c>
      <c r="AO4">
        <v>7.5905263594508199</v>
      </c>
      <c r="AP4">
        <v>1.52</v>
      </c>
      <c r="AQ4">
        <v>142.59</v>
      </c>
      <c r="AR4">
        <v>27.08</v>
      </c>
      <c r="AS4" s="14">
        <v>318651700000</v>
      </c>
      <c r="AT4">
        <v>0</v>
      </c>
      <c r="AU4">
        <v>0</v>
      </c>
      <c r="AV4">
        <v>67840014</v>
      </c>
      <c r="AW4">
        <v>17818672</v>
      </c>
      <c r="AX4">
        <v>0</v>
      </c>
      <c r="AY4" s="1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20773074</v>
      </c>
      <c r="BF4">
        <v>0</v>
      </c>
      <c r="BG4">
        <v>0</v>
      </c>
      <c r="BH4">
        <v>0</v>
      </c>
      <c r="BI4">
        <v>0</v>
      </c>
      <c r="BJ4">
        <v>0</v>
      </c>
      <c r="BK4">
        <v>28014839</v>
      </c>
      <c r="BL4">
        <v>0</v>
      </c>
      <c r="BM4">
        <v>1233429</v>
      </c>
      <c r="BN4">
        <v>11395641000</v>
      </c>
      <c r="BO4">
        <v>0.4</v>
      </c>
      <c r="BP4" s="3">
        <v>3704</v>
      </c>
      <c r="BQ4">
        <v>11901.27</v>
      </c>
      <c r="BR4">
        <v>1117909000</v>
      </c>
      <c r="BS4">
        <v>17031000</v>
      </c>
      <c r="BT4">
        <v>2466595000</v>
      </c>
      <c r="BU4">
        <v>5684821000</v>
      </c>
      <c r="BV4">
        <v>2109285000</v>
      </c>
      <c r="BW4">
        <v>9286355000</v>
      </c>
      <c r="BX4">
        <v>9276732000</v>
      </c>
      <c r="BY4">
        <v>0.4</v>
      </c>
      <c r="BZ4">
        <v>3704</v>
      </c>
      <c r="CA4">
        <v>9477.43</v>
      </c>
      <c r="CB4">
        <v>11487645000</v>
      </c>
      <c r="CC4">
        <v>0.4</v>
      </c>
      <c r="CD4">
        <v>134941.23000000001</v>
      </c>
      <c r="CE4">
        <v>61817621.740000002</v>
      </c>
      <c r="CF4">
        <v>24616.720000000001</v>
      </c>
      <c r="CG4">
        <v>27870.83</v>
      </c>
      <c r="CH4">
        <v>40.418357999999998</v>
      </c>
      <c r="CI4">
        <v>2.58</v>
      </c>
      <c r="CJ4">
        <v>104630</v>
      </c>
      <c r="CK4">
        <v>109743.33</v>
      </c>
      <c r="CL4">
        <v>5113.33</v>
      </c>
      <c r="CM4">
        <v>-3590</v>
      </c>
      <c r="CN4">
        <v>3695180</v>
      </c>
      <c r="CO4">
        <v>-78646.67</v>
      </c>
      <c r="CP4">
        <v>-153590</v>
      </c>
      <c r="CQ4">
        <v>16502.38</v>
      </c>
      <c r="CR4">
        <v>137097730.87</v>
      </c>
      <c r="CS4">
        <v>215829.7</v>
      </c>
      <c r="CT4">
        <v>137330242.94999999</v>
      </c>
      <c r="CU4">
        <v>0.52876480000000003</v>
      </c>
      <c r="CV4">
        <v>0</v>
      </c>
      <c r="CW4" s="4">
        <v>11764.81</v>
      </c>
      <c r="CX4" s="14">
        <f t="shared" si="0"/>
        <v>-13648222.99</v>
      </c>
      <c r="CY4" s="14">
        <f>IFERROR(INDEX(CONFAZ!$A$2:$FB$440,MATCH(DATE(YEAR($A4),MONTH($A4),15),CONFAZ!$A$2:$A$440,0),2),0)</f>
        <v>13659987.800000001</v>
      </c>
      <c r="CZ4"/>
      <c r="DA4"/>
      <c r="DB4"/>
      <c r="DC4" t="s">
        <v>240</v>
      </c>
      <c r="DI4"/>
    </row>
    <row r="5" spans="1:113" x14ac:dyDescent="0.25">
      <c r="A5" s="1">
        <v>40284</v>
      </c>
      <c r="B5" t="s">
        <v>70</v>
      </c>
      <c r="C5" t="s">
        <v>71</v>
      </c>
      <c r="D5" s="12">
        <v>1.7565999999999999</v>
      </c>
      <c r="E5">
        <v>112536253.30999999</v>
      </c>
      <c r="F5">
        <v>72292.58</v>
      </c>
      <c r="G5">
        <v>220640541</v>
      </c>
      <c r="H5">
        <v>32682367.500000004</v>
      </c>
      <c r="I5">
        <v>59785336.209999993</v>
      </c>
      <c r="J5">
        <v>4788061.3699999992</v>
      </c>
      <c r="K5">
        <v>28009499</v>
      </c>
      <c r="L5" s="14">
        <v>4162366</v>
      </c>
      <c r="M5" s="14">
        <v>28204129</v>
      </c>
      <c r="N5" s="14">
        <v>27335474</v>
      </c>
      <c r="O5" s="14">
        <v>34599681</v>
      </c>
      <c r="P5" s="14">
        <v>2338293</v>
      </c>
      <c r="Q5" s="14">
        <v>36849049</v>
      </c>
      <c r="R5" s="14">
        <v>504777</v>
      </c>
      <c r="S5" s="14">
        <v>5485819</v>
      </c>
      <c r="T5" s="14">
        <v>56446859</v>
      </c>
      <c r="U5" s="14">
        <v>24641801</v>
      </c>
      <c r="V5" s="14">
        <v>504777</v>
      </c>
      <c r="W5" s="14">
        <v>5485819</v>
      </c>
      <c r="X5" s="14">
        <v>56446859</v>
      </c>
      <c r="Y5" s="14">
        <v>24641801</v>
      </c>
      <c r="Z5" s="14">
        <v>72293</v>
      </c>
      <c r="AA5" s="14">
        <v>39.917564334300003</v>
      </c>
      <c r="AB5">
        <v>136.87</v>
      </c>
      <c r="AC5">
        <v>15074159639</v>
      </c>
      <c r="AD5">
        <v>14007783168</v>
      </c>
      <c r="AE5" s="14">
        <f>INDEX(CONFAZ!$DS$2:$FB$408,MATCH(DATE(YEAR($A5),MONTH($A5),15),CONFAZ!$DS$2:$DS$408,0),2)</f>
        <v>322425729</v>
      </c>
      <c r="AF5" s="14">
        <f>INDEX(CONFAZ!$DS$2:$FB$408,MATCH(DATE(YEAR($A5),MONTH($A5),15),CONFAZ!$DS$2:$DS$408,0),3)</f>
        <v>393879396</v>
      </c>
      <c r="AG5">
        <v>510</v>
      </c>
      <c r="AH5">
        <v>434393127200</v>
      </c>
      <c r="AI5">
        <v>8.7200000000000006</v>
      </c>
      <c r="AJ5">
        <v>0.73</v>
      </c>
      <c r="AK5">
        <v>0</v>
      </c>
      <c r="AL5">
        <v>0</v>
      </c>
      <c r="AM5">
        <v>0</v>
      </c>
      <c r="AN5">
        <v>0</v>
      </c>
      <c r="AO5">
        <v>7.2519083969465603</v>
      </c>
      <c r="AP5">
        <v>1.56999</v>
      </c>
      <c r="AQ5">
        <v>149.38999999999999</v>
      </c>
      <c r="AR5">
        <v>2.2000000000000002</v>
      </c>
      <c r="AS5" s="14">
        <v>311651000000</v>
      </c>
      <c r="AT5">
        <v>0</v>
      </c>
      <c r="AU5">
        <v>0</v>
      </c>
      <c r="AV5">
        <v>57292497</v>
      </c>
      <c r="AW5">
        <v>30169474</v>
      </c>
      <c r="AX5">
        <v>0</v>
      </c>
      <c r="AY5" s="14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12164237</v>
      </c>
      <c r="BF5">
        <v>0</v>
      </c>
      <c r="BG5">
        <v>0</v>
      </c>
      <c r="BH5">
        <v>0</v>
      </c>
      <c r="BI5">
        <v>0</v>
      </c>
      <c r="BJ5">
        <v>0</v>
      </c>
      <c r="BK5">
        <v>11589975</v>
      </c>
      <c r="BL5">
        <v>337297</v>
      </c>
      <c r="BM5">
        <v>3031514</v>
      </c>
      <c r="BN5">
        <v>11395641000</v>
      </c>
      <c r="BO5">
        <v>0.4</v>
      </c>
      <c r="BP5" s="3">
        <v>3704</v>
      </c>
      <c r="BQ5">
        <v>11901.27</v>
      </c>
      <c r="BR5">
        <v>1117909000</v>
      </c>
      <c r="BS5">
        <v>17031000</v>
      </c>
      <c r="BT5">
        <v>2466595000</v>
      </c>
      <c r="BU5">
        <v>5684821000</v>
      </c>
      <c r="BV5">
        <v>2109285000</v>
      </c>
      <c r="BW5">
        <v>9286355000</v>
      </c>
      <c r="BX5">
        <v>9276732000</v>
      </c>
      <c r="BY5">
        <v>0.4</v>
      </c>
      <c r="BZ5">
        <v>3704</v>
      </c>
      <c r="CA5">
        <v>9477.43</v>
      </c>
      <c r="CB5">
        <v>11487645000</v>
      </c>
      <c r="CC5">
        <v>0.4</v>
      </c>
      <c r="CD5">
        <v>116906.79</v>
      </c>
      <c r="CE5">
        <v>63139238.43</v>
      </c>
      <c r="CF5">
        <v>24353.3</v>
      </c>
      <c r="CG5">
        <v>26916.83</v>
      </c>
      <c r="CH5">
        <v>40.418357999999998</v>
      </c>
      <c r="CI5">
        <v>2.56</v>
      </c>
      <c r="CJ5">
        <v>-62836.67</v>
      </c>
      <c r="CK5">
        <v>-25403.33</v>
      </c>
      <c r="CL5">
        <v>37433.33</v>
      </c>
      <c r="CM5">
        <v>863.33</v>
      </c>
      <c r="CN5">
        <v>3708346.67</v>
      </c>
      <c r="CO5">
        <v>-92426.67</v>
      </c>
      <c r="CP5">
        <v>-120280</v>
      </c>
      <c r="CQ5">
        <v>56437.29</v>
      </c>
      <c r="CR5">
        <v>132644174.62</v>
      </c>
      <c r="CS5">
        <v>105551.35</v>
      </c>
      <c r="CT5">
        <v>132810963.26000001</v>
      </c>
      <c r="CU5">
        <v>0.52876480000000003</v>
      </c>
      <c r="CV5">
        <v>0</v>
      </c>
      <c r="CW5" s="4">
        <v>16000.87</v>
      </c>
      <c r="CX5" s="14">
        <f t="shared" si="0"/>
        <v>-7820276.7800000003</v>
      </c>
      <c r="CY5" s="14">
        <f>IFERROR(INDEX(CONFAZ!$A$2:$FB$440,MATCH(DATE(YEAR($A5),MONTH($A5),15),CONFAZ!$A$2:$A$440,0),2),0)</f>
        <v>7836277.6500000004</v>
      </c>
      <c r="CZ5" s="9"/>
      <c r="DA5"/>
      <c r="DB5"/>
      <c r="DC5" t="s">
        <v>241</v>
      </c>
      <c r="DI5"/>
    </row>
    <row r="6" spans="1:113" x14ac:dyDescent="0.25">
      <c r="A6" s="1">
        <v>40314</v>
      </c>
      <c r="B6" t="s">
        <v>70</v>
      </c>
      <c r="C6" t="s">
        <v>71</v>
      </c>
      <c r="D6" s="12">
        <v>1.8131999999999999</v>
      </c>
      <c r="E6">
        <v>116487494.89000003</v>
      </c>
      <c r="F6">
        <v>211354.31000000003</v>
      </c>
      <c r="G6">
        <v>238449164</v>
      </c>
      <c r="H6">
        <v>29445003.409999996</v>
      </c>
      <c r="I6">
        <v>76408721.990000024</v>
      </c>
      <c r="J6">
        <v>5028078.0699999994</v>
      </c>
      <c r="K6">
        <v>20196187</v>
      </c>
      <c r="L6" s="14">
        <v>3957253</v>
      </c>
      <c r="M6" s="14">
        <v>28715520</v>
      </c>
      <c r="N6" s="14">
        <v>27391228</v>
      </c>
      <c r="O6" s="14">
        <v>33962024</v>
      </c>
      <c r="P6" s="14">
        <v>2454410</v>
      </c>
      <c r="Q6" s="14">
        <v>37199127</v>
      </c>
      <c r="R6" s="14">
        <v>640285</v>
      </c>
      <c r="S6" s="14">
        <v>6185920</v>
      </c>
      <c r="T6" s="14">
        <v>72537828</v>
      </c>
      <c r="U6" s="14">
        <v>25194215</v>
      </c>
      <c r="V6" s="14">
        <v>640285</v>
      </c>
      <c r="W6" s="14">
        <v>6185920</v>
      </c>
      <c r="X6" s="14">
        <v>72537828</v>
      </c>
      <c r="Y6" s="14">
        <v>25194215</v>
      </c>
      <c r="Z6" s="14">
        <v>211354</v>
      </c>
      <c r="AA6" s="14">
        <v>40.636267126699998</v>
      </c>
      <c r="AB6">
        <v>136.52000000000001</v>
      </c>
      <c r="AC6">
        <v>17632178264</v>
      </c>
      <c r="AD6">
        <v>14374167768</v>
      </c>
      <c r="AE6" s="14">
        <f>INDEX(CONFAZ!$DS$2:$FB$408,MATCH(DATE(YEAR($A6),MONTH($A6),15),CONFAZ!$DS$2:$DS$408,0),2)</f>
        <v>199717294</v>
      </c>
      <c r="AF6" s="14">
        <f>INDEX(CONFAZ!$DS$2:$FB$408,MATCH(DATE(YEAR($A6),MONTH($A6),15),CONFAZ!$DS$2:$DS$408,0),3)</f>
        <v>220855268</v>
      </c>
      <c r="AG6">
        <v>510</v>
      </c>
      <c r="AH6">
        <v>453020767200</v>
      </c>
      <c r="AI6">
        <v>9.4</v>
      </c>
      <c r="AJ6">
        <v>0.43</v>
      </c>
      <c r="AK6">
        <v>0</v>
      </c>
      <c r="AL6">
        <v>0</v>
      </c>
      <c r="AM6">
        <v>0</v>
      </c>
      <c r="AN6">
        <v>0</v>
      </c>
      <c r="AO6">
        <v>7.4448757122801199</v>
      </c>
      <c r="AP6">
        <v>1.43</v>
      </c>
      <c r="AQ6">
        <v>143.58000000000001</v>
      </c>
      <c r="AR6">
        <v>16.62</v>
      </c>
      <c r="AS6" s="14">
        <v>315947500000</v>
      </c>
      <c r="AT6">
        <v>0</v>
      </c>
      <c r="AU6">
        <v>0</v>
      </c>
      <c r="AV6">
        <v>130757834</v>
      </c>
      <c r="AW6">
        <v>21546505</v>
      </c>
      <c r="AX6">
        <v>0</v>
      </c>
      <c r="AY6" s="14">
        <v>0</v>
      </c>
      <c r="AZ6">
        <v>0</v>
      </c>
      <c r="BA6">
        <v>0</v>
      </c>
      <c r="BB6">
        <v>0</v>
      </c>
      <c r="BC6">
        <v>0</v>
      </c>
      <c r="BD6">
        <v>805</v>
      </c>
      <c r="BE6">
        <v>38909592</v>
      </c>
      <c r="BF6">
        <v>0</v>
      </c>
      <c r="BG6">
        <v>0</v>
      </c>
      <c r="BH6">
        <v>0</v>
      </c>
      <c r="BI6">
        <v>0</v>
      </c>
      <c r="BJ6">
        <v>0</v>
      </c>
      <c r="BK6">
        <v>68304600</v>
      </c>
      <c r="BL6">
        <v>0</v>
      </c>
      <c r="BM6">
        <v>1996332</v>
      </c>
      <c r="BN6">
        <v>11395641000</v>
      </c>
      <c r="BO6">
        <v>0.4</v>
      </c>
      <c r="BP6" s="3">
        <v>3704</v>
      </c>
      <c r="BQ6">
        <v>11901.27</v>
      </c>
      <c r="BR6">
        <v>1117909000</v>
      </c>
      <c r="BS6">
        <v>17031000</v>
      </c>
      <c r="BT6">
        <v>2466595000</v>
      </c>
      <c r="BU6">
        <v>5684821000</v>
      </c>
      <c r="BV6">
        <v>2109285000</v>
      </c>
      <c r="BW6">
        <v>9286355000</v>
      </c>
      <c r="BX6">
        <v>9276732000</v>
      </c>
      <c r="BY6">
        <v>0.4</v>
      </c>
      <c r="BZ6">
        <v>3704</v>
      </c>
      <c r="CA6">
        <v>9477.43</v>
      </c>
      <c r="CB6">
        <v>11487645000</v>
      </c>
      <c r="CC6">
        <v>0.4</v>
      </c>
      <c r="CD6">
        <v>137749.46</v>
      </c>
      <c r="CE6">
        <v>62656276.5</v>
      </c>
      <c r="CF6">
        <v>17539.11</v>
      </c>
      <c r="CG6">
        <v>26834.83</v>
      </c>
      <c r="CH6">
        <v>40.418357999999998</v>
      </c>
      <c r="CI6">
        <v>2.5499999999999998</v>
      </c>
      <c r="CJ6">
        <v>-62836.67</v>
      </c>
      <c r="CK6">
        <v>-25403.33</v>
      </c>
      <c r="CL6">
        <v>37433.33</v>
      </c>
      <c r="CM6">
        <v>863.33</v>
      </c>
      <c r="CN6">
        <v>3708346.67</v>
      </c>
      <c r="CO6">
        <v>-92426.67</v>
      </c>
      <c r="CP6">
        <v>-120280</v>
      </c>
      <c r="CQ6">
        <v>18486.45</v>
      </c>
      <c r="CR6">
        <v>155205320.40000001</v>
      </c>
      <c r="CS6">
        <v>69277.42</v>
      </c>
      <c r="CT6">
        <v>155293084.27000001</v>
      </c>
      <c r="CU6">
        <v>0.52876480000000003</v>
      </c>
      <c r="CV6">
        <v>0</v>
      </c>
      <c r="CW6" s="4">
        <v>15829.65</v>
      </c>
      <c r="CX6" s="14">
        <f t="shared" si="0"/>
        <v>-6691495.8199999994</v>
      </c>
      <c r="CY6" s="14">
        <f>IFERROR(INDEX(CONFAZ!$A$2:$FB$440,MATCH(DATE(YEAR($A6),MONTH($A6),15),CONFAZ!$A$2:$A$440,0),2),0)</f>
        <v>6707325.4699999997</v>
      </c>
      <c r="DA6"/>
      <c r="DB6"/>
      <c r="DC6" t="s">
        <v>242</v>
      </c>
      <c r="DI6"/>
    </row>
    <row r="7" spans="1:113" x14ac:dyDescent="0.25">
      <c r="A7" s="1">
        <v>40345</v>
      </c>
      <c r="B7" t="s">
        <v>70</v>
      </c>
      <c r="C7" t="s">
        <v>71</v>
      </c>
      <c r="D7" s="12">
        <v>1.8065</v>
      </c>
      <c r="E7">
        <v>121142763.79000001</v>
      </c>
      <c r="F7">
        <v>2722854.5100000002</v>
      </c>
      <c r="G7">
        <v>238652900</v>
      </c>
      <c r="H7">
        <v>31379067.290000003</v>
      </c>
      <c r="I7">
        <v>67261651.349999994</v>
      </c>
      <c r="J7">
        <v>5376387.96</v>
      </c>
      <c r="K7">
        <v>11860274</v>
      </c>
      <c r="L7" s="14">
        <v>3789547</v>
      </c>
      <c r="M7" s="14">
        <v>28968428</v>
      </c>
      <c r="N7" s="14">
        <v>29373904</v>
      </c>
      <c r="O7" s="14">
        <v>34276412</v>
      </c>
      <c r="P7" s="14">
        <v>3171011</v>
      </c>
      <c r="Q7" s="14">
        <v>41863326</v>
      </c>
      <c r="R7" s="14">
        <v>479135</v>
      </c>
      <c r="S7" s="14">
        <v>6464046</v>
      </c>
      <c r="T7" s="14">
        <v>62035917</v>
      </c>
      <c r="U7" s="14">
        <v>25508436</v>
      </c>
      <c r="V7" s="14">
        <v>479135</v>
      </c>
      <c r="W7" s="14">
        <v>6464046</v>
      </c>
      <c r="X7" s="14">
        <v>62035917</v>
      </c>
      <c r="Y7" s="14">
        <v>25508436</v>
      </c>
      <c r="Z7" s="14">
        <v>2722738</v>
      </c>
      <c r="AA7" s="14">
        <v>40.481729823899997</v>
      </c>
      <c r="AB7">
        <v>136.09</v>
      </c>
      <c r="AC7">
        <v>17012419860</v>
      </c>
      <c r="AD7">
        <v>14960403236</v>
      </c>
      <c r="AE7" s="14">
        <f>INDEX(CONFAZ!$DS$2:$FB$408,MATCH(DATE(YEAR($A7),MONTH($A7),15),CONFAZ!$DS$2:$DS$408,0),2)</f>
        <v>223396646</v>
      </c>
      <c r="AF7" s="14">
        <f>INDEX(CONFAZ!$DS$2:$FB$408,MATCH(DATE(YEAR($A7),MONTH($A7),15),CONFAZ!$DS$2:$DS$408,0),3)</f>
        <v>252492285</v>
      </c>
      <c r="AG7">
        <v>510</v>
      </c>
      <c r="AH7">
        <v>457250441000</v>
      </c>
      <c r="AI7">
        <v>9.94</v>
      </c>
      <c r="AJ7">
        <v>-0.11</v>
      </c>
      <c r="AK7">
        <v>0</v>
      </c>
      <c r="AL7">
        <v>0</v>
      </c>
      <c r="AM7">
        <v>0</v>
      </c>
      <c r="AN7">
        <v>0</v>
      </c>
      <c r="AO7">
        <v>6.9863923000331898</v>
      </c>
      <c r="AP7">
        <v>1</v>
      </c>
      <c r="AQ7">
        <v>136.49</v>
      </c>
      <c r="AR7">
        <v>24.86</v>
      </c>
      <c r="AS7" s="14">
        <v>316546600000</v>
      </c>
      <c r="AT7">
        <v>0</v>
      </c>
      <c r="AU7">
        <v>0</v>
      </c>
      <c r="AV7">
        <v>129405603</v>
      </c>
      <c r="AW7">
        <v>19051806</v>
      </c>
      <c r="AX7">
        <v>0</v>
      </c>
      <c r="AY7" s="14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36398465</v>
      </c>
      <c r="BF7">
        <v>0</v>
      </c>
      <c r="BG7">
        <v>0</v>
      </c>
      <c r="BH7">
        <v>0</v>
      </c>
      <c r="BI7">
        <v>0</v>
      </c>
      <c r="BJ7">
        <v>0</v>
      </c>
      <c r="BK7">
        <v>68984994</v>
      </c>
      <c r="BL7">
        <v>2692410</v>
      </c>
      <c r="BM7">
        <v>2277928</v>
      </c>
      <c r="BN7">
        <v>11395641000</v>
      </c>
      <c r="BO7">
        <v>0.4</v>
      </c>
      <c r="BP7" s="3">
        <v>3704</v>
      </c>
      <c r="BQ7">
        <v>11901.27</v>
      </c>
      <c r="BR7">
        <v>1117909000</v>
      </c>
      <c r="BS7">
        <v>17031000</v>
      </c>
      <c r="BT7">
        <v>2466595000</v>
      </c>
      <c r="BU7">
        <v>5684821000</v>
      </c>
      <c r="BV7">
        <v>2109285000</v>
      </c>
      <c r="BW7">
        <v>9286355000</v>
      </c>
      <c r="BX7">
        <v>9276732000</v>
      </c>
      <c r="BY7">
        <v>0.4</v>
      </c>
      <c r="BZ7">
        <v>3704</v>
      </c>
      <c r="CA7">
        <v>9477.43</v>
      </c>
      <c r="CB7">
        <v>11487645000</v>
      </c>
      <c r="CC7">
        <v>0.4</v>
      </c>
      <c r="CD7">
        <v>102386.94</v>
      </c>
      <c r="CE7">
        <v>81204566.549999997</v>
      </c>
      <c r="CF7">
        <v>20084.060000000001</v>
      </c>
      <c r="CG7">
        <v>26408.83</v>
      </c>
      <c r="CH7">
        <v>40.418357999999998</v>
      </c>
      <c r="CI7">
        <v>2.5299999999999998</v>
      </c>
      <c r="CJ7">
        <v>-62836.67</v>
      </c>
      <c r="CK7">
        <v>-25403.33</v>
      </c>
      <c r="CL7">
        <v>37433.33</v>
      </c>
      <c r="CM7">
        <v>863.33</v>
      </c>
      <c r="CN7">
        <v>3708346.67</v>
      </c>
      <c r="CO7">
        <v>-92426.67</v>
      </c>
      <c r="CP7">
        <v>-120280</v>
      </c>
      <c r="CQ7">
        <v>2692858.83</v>
      </c>
      <c r="CR7">
        <v>148929106.09</v>
      </c>
      <c r="CS7">
        <v>32610.07</v>
      </c>
      <c r="CT7">
        <v>151654574.99000001</v>
      </c>
      <c r="CU7">
        <v>0.52876480000000003</v>
      </c>
      <c r="CV7">
        <v>0</v>
      </c>
      <c r="CW7" s="4">
        <v>11400.42</v>
      </c>
      <c r="CX7" s="14">
        <f t="shared" si="0"/>
        <v>-2889228.9600000004</v>
      </c>
      <c r="CY7" s="14">
        <f>IFERROR(INDEX(CONFAZ!$A$2:$FB$440,MATCH(DATE(YEAR($A7),MONTH($A7),15),CONFAZ!$A$2:$A$440,0),2),0)</f>
        <v>2900629.3800000004</v>
      </c>
      <c r="CZ7"/>
      <c r="DA7"/>
      <c r="DB7"/>
      <c r="DC7" t="s">
        <v>243</v>
      </c>
      <c r="DI7"/>
    </row>
    <row r="8" spans="1:113" x14ac:dyDescent="0.25">
      <c r="A8" s="1">
        <v>40375</v>
      </c>
      <c r="B8" t="s">
        <v>70</v>
      </c>
      <c r="C8" t="s">
        <v>71</v>
      </c>
      <c r="D8" s="12">
        <v>1.7696000000000001</v>
      </c>
      <c r="E8">
        <v>126186302.83000001</v>
      </c>
      <c r="F8">
        <v>407010.07000000012</v>
      </c>
      <c r="G8">
        <v>244575938</v>
      </c>
      <c r="H8">
        <v>33650092.500000007</v>
      </c>
      <c r="I8">
        <v>68464735.760000005</v>
      </c>
      <c r="J8">
        <v>5218139.22</v>
      </c>
      <c r="K8">
        <v>10102560</v>
      </c>
      <c r="L8" s="14">
        <v>5619172</v>
      </c>
      <c r="M8" s="14">
        <v>29106351</v>
      </c>
      <c r="N8" s="14">
        <v>31927769</v>
      </c>
      <c r="O8" s="14">
        <v>34710531</v>
      </c>
      <c r="P8" s="14">
        <v>2241095</v>
      </c>
      <c r="Q8" s="14">
        <v>44224068</v>
      </c>
      <c r="R8" s="14">
        <v>596404</v>
      </c>
      <c r="S8" s="14">
        <v>6377419</v>
      </c>
      <c r="T8" s="14">
        <v>59846205</v>
      </c>
      <c r="U8" s="14">
        <v>29519345</v>
      </c>
      <c r="V8" s="14">
        <v>596404</v>
      </c>
      <c r="W8" s="14">
        <v>6377419</v>
      </c>
      <c r="X8" s="14">
        <v>59846205</v>
      </c>
      <c r="Y8" s="14">
        <v>29519345</v>
      </c>
      <c r="Z8" s="14">
        <v>407579</v>
      </c>
      <c r="AA8" s="14">
        <v>47.131925926900003</v>
      </c>
      <c r="AB8">
        <v>141.63999999999999</v>
      </c>
      <c r="AC8">
        <v>17555470535</v>
      </c>
      <c r="AD8">
        <v>16464840453</v>
      </c>
      <c r="AE8" s="14">
        <f>INDEX(CONFAZ!$DS$2:$FB$408,MATCH(DATE(YEAR($A8),MONTH($A8),15),CONFAZ!$DS$2:$DS$408,0),2)</f>
        <v>190750604</v>
      </c>
      <c r="AF8" s="14">
        <f>INDEX(CONFAZ!$DS$2:$FB$408,MATCH(DATE(YEAR($A8),MONTH($A8),15),CONFAZ!$DS$2:$DS$408,0),3)</f>
        <v>274451165</v>
      </c>
      <c r="AG8">
        <v>510</v>
      </c>
      <c r="AH8">
        <v>455316310400</v>
      </c>
      <c r="AI8">
        <v>10.32</v>
      </c>
      <c r="AJ8">
        <v>-7.0000000000000007E-2</v>
      </c>
      <c r="AK8">
        <v>0</v>
      </c>
      <c r="AL8">
        <v>0</v>
      </c>
      <c r="AM8">
        <v>0</v>
      </c>
      <c r="AN8">
        <v>0</v>
      </c>
      <c r="AO8">
        <v>6.9195876288659797</v>
      </c>
      <c r="AP8">
        <v>1.01</v>
      </c>
      <c r="AQ8">
        <v>132.80000000000001</v>
      </c>
      <c r="AR8">
        <v>9.0500000000000007</v>
      </c>
      <c r="AS8" s="14">
        <v>328891300000</v>
      </c>
      <c r="AT8">
        <v>0</v>
      </c>
      <c r="AU8">
        <v>0</v>
      </c>
      <c r="AV8">
        <v>117466900</v>
      </c>
      <c r="AW8">
        <v>27628496</v>
      </c>
      <c r="AX8">
        <v>0</v>
      </c>
      <c r="AY8" s="14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7611051</v>
      </c>
      <c r="BF8">
        <v>0</v>
      </c>
      <c r="BG8">
        <v>0</v>
      </c>
      <c r="BH8">
        <v>0</v>
      </c>
      <c r="BI8">
        <v>0</v>
      </c>
      <c r="BJ8">
        <v>0</v>
      </c>
      <c r="BK8">
        <v>78747667</v>
      </c>
      <c r="BL8">
        <v>1404746</v>
      </c>
      <c r="BM8">
        <v>2074940</v>
      </c>
      <c r="BN8">
        <v>11395641000</v>
      </c>
      <c r="BO8">
        <v>0.4</v>
      </c>
      <c r="BP8" s="3">
        <v>3704</v>
      </c>
      <c r="BQ8">
        <v>11901.27</v>
      </c>
      <c r="BR8">
        <v>1117909000</v>
      </c>
      <c r="BS8">
        <v>17031000</v>
      </c>
      <c r="BT8">
        <v>2466595000</v>
      </c>
      <c r="BU8">
        <v>5684821000</v>
      </c>
      <c r="BV8">
        <v>2109285000</v>
      </c>
      <c r="BW8">
        <v>9286355000</v>
      </c>
      <c r="BX8">
        <v>9276732000</v>
      </c>
      <c r="BY8">
        <v>0.4</v>
      </c>
      <c r="BZ8">
        <v>3704</v>
      </c>
      <c r="CA8">
        <v>9477.43</v>
      </c>
      <c r="CB8">
        <v>11487645000</v>
      </c>
      <c r="CC8">
        <v>0.4</v>
      </c>
      <c r="CD8">
        <v>103253.87</v>
      </c>
      <c r="CE8">
        <v>96843041.030000001</v>
      </c>
      <c r="CF8">
        <v>16609.72</v>
      </c>
      <c r="CG8">
        <v>27614.83</v>
      </c>
      <c r="CH8">
        <v>40.418357999999998</v>
      </c>
      <c r="CI8">
        <v>2.5299999999999998</v>
      </c>
      <c r="CJ8">
        <v>-23473.33</v>
      </c>
      <c r="CK8">
        <v>20846.669999999998</v>
      </c>
      <c r="CL8">
        <v>44320</v>
      </c>
      <c r="CM8">
        <v>1746.67</v>
      </c>
      <c r="CN8">
        <v>3791160</v>
      </c>
      <c r="CO8">
        <v>-94153.33</v>
      </c>
      <c r="CP8">
        <v>-109450</v>
      </c>
      <c r="CQ8">
        <v>382295.55</v>
      </c>
      <c r="CR8">
        <v>153118780.21000001</v>
      </c>
      <c r="CS8">
        <v>27689.47</v>
      </c>
      <c r="CT8">
        <v>153529265.22999999</v>
      </c>
      <c r="CU8">
        <v>0.52876480000000003</v>
      </c>
      <c r="CV8">
        <v>0</v>
      </c>
      <c r="CW8" s="4">
        <v>13054.64</v>
      </c>
      <c r="CX8" s="14">
        <f t="shared" si="0"/>
        <v>-2286981.61</v>
      </c>
      <c r="CY8" s="14">
        <f>IFERROR(INDEX(CONFAZ!$A$2:$FB$440,MATCH(DATE(YEAR($A8),MONTH($A8),15),CONFAZ!$A$2:$A$440,0),2),0)</f>
        <v>2300036.25</v>
      </c>
      <c r="CZ8"/>
      <c r="DA8"/>
      <c r="DB8"/>
      <c r="DC8" t="s">
        <v>244</v>
      </c>
      <c r="DI8"/>
    </row>
    <row r="9" spans="1:113" x14ac:dyDescent="0.25">
      <c r="A9" s="1">
        <v>40406</v>
      </c>
      <c r="B9" t="s">
        <v>70</v>
      </c>
      <c r="C9" t="s">
        <v>71</v>
      </c>
      <c r="D9" s="12">
        <v>1.7596000000000001</v>
      </c>
      <c r="E9">
        <v>126220293.50000001</v>
      </c>
      <c r="F9">
        <v>336135.20999999996</v>
      </c>
      <c r="G9">
        <v>249944556</v>
      </c>
      <c r="H9">
        <v>33797393.600000001</v>
      </c>
      <c r="I9">
        <v>72415420.289999977</v>
      </c>
      <c r="J9">
        <v>5798743.9799999995</v>
      </c>
      <c r="K9">
        <v>7688871</v>
      </c>
      <c r="L9" s="14">
        <v>4529639</v>
      </c>
      <c r="M9" s="14">
        <v>30053759</v>
      </c>
      <c r="N9" s="14">
        <v>32332604</v>
      </c>
      <c r="O9" s="14">
        <v>35583515</v>
      </c>
      <c r="P9" s="14">
        <v>2335652</v>
      </c>
      <c r="Q9" s="14">
        <v>45383273</v>
      </c>
      <c r="R9" s="14">
        <v>905738</v>
      </c>
      <c r="S9" s="14">
        <v>7699668</v>
      </c>
      <c r="T9" s="14">
        <v>64901314</v>
      </c>
      <c r="U9" s="14">
        <v>25883259</v>
      </c>
      <c r="V9" s="14">
        <v>905738</v>
      </c>
      <c r="W9" s="14">
        <v>7699668</v>
      </c>
      <c r="X9" s="14">
        <v>64901314</v>
      </c>
      <c r="Y9" s="14">
        <v>25883259</v>
      </c>
      <c r="Z9" s="14">
        <v>336135</v>
      </c>
      <c r="AA9" s="14">
        <v>61.460084712700002</v>
      </c>
      <c r="AB9">
        <v>141.55000000000001</v>
      </c>
      <c r="AC9">
        <v>19084996312</v>
      </c>
      <c r="AD9">
        <v>16961829274</v>
      </c>
      <c r="AE9" s="14">
        <f>INDEX(CONFAZ!$DS$2:$FB$408,MATCH(DATE(YEAR($A9),MONTH($A9),15),CONFAZ!$DS$2:$DS$408,0),2)</f>
        <v>260384155</v>
      </c>
      <c r="AF9" s="14">
        <f>INDEX(CONFAZ!$DS$2:$FB$408,MATCH(DATE(YEAR($A9),MONTH($A9),15),CONFAZ!$DS$2:$DS$408,0),3)</f>
        <v>368700738</v>
      </c>
      <c r="AG9">
        <v>510</v>
      </c>
      <c r="AH9">
        <v>459818672000</v>
      </c>
      <c r="AI9">
        <v>10.66</v>
      </c>
      <c r="AJ9">
        <v>-7.0000000000000007E-2</v>
      </c>
      <c r="AK9">
        <v>0</v>
      </c>
      <c r="AL9">
        <v>0</v>
      </c>
      <c r="AM9">
        <v>0</v>
      </c>
      <c r="AN9">
        <v>0</v>
      </c>
      <c r="AO9">
        <v>6.7173689619732704</v>
      </c>
      <c r="AP9">
        <v>1.04</v>
      </c>
      <c r="AQ9">
        <v>136.33000000000001</v>
      </c>
      <c r="AR9">
        <v>-1.66</v>
      </c>
      <c r="AS9" s="14">
        <v>332382600000</v>
      </c>
      <c r="AT9">
        <v>0</v>
      </c>
      <c r="AU9">
        <v>0</v>
      </c>
      <c r="AV9">
        <v>172062295</v>
      </c>
      <c r="AW9">
        <v>25812383</v>
      </c>
      <c r="AX9">
        <v>0</v>
      </c>
      <c r="AY9" s="14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18114750</v>
      </c>
      <c r="BF9">
        <v>0</v>
      </c>
      <c r="BG9">
        <v>0</v>
      </c>
      <c r="BH9">
        <v>0</v>
      </c>
      <c r="BI9">
        <v>0</v>
      </c>
      <c r="BJ9">
        <v>0</v>
      </c>
      <c r="BK9">
        <v>125197367</v>
      </c>
      <c r="BL9">
        <v>0</v>
      </c>
      <c r="BM9">
        <v>2937795</v>
      </c>
      <c r="BN9">
        <v>11395641000</v>
      </c>
      <c r="BO9">
        <v>0.4</v>
      </c>
      <c r="BP9" s="3">
        <v>3704</v>
      </c>
      <c r="BQ9">
        <v>11901.27</v>
      </c>
      <c r="BR9">
        <v>1117909000</v>
      </c>
      <c r="BS9">
        <v>17031000</v>
      </c>
      <c r="BT9">
        <v>2466595000</v>
      </c>
      <c r="BU9">
        <v>5684821000</v>
      </c>
      <c r="BV9">
        <v>2109285000</v>
      </c>
      <c r="BW9">
        <v>9286355000</v>
      </c>
      <c r="BX9">
        <v>9276732000</v>
      </c>
      <c r="BY9">
        <v>0.4</v>
      </c>
      <c r="BZ9">
        <v>3704</v>
      </c>
      <c r="CA9">
        <v>9477.43</v>
      </c>
      <c r="CB9">
        <v>11395641000</v>
      </c>
      <c r="CC9">
        <v>0.4</v>
      </c>
      <c r="CD9">
        <v>147433.95000000001</v>
      </c>
      <c r="CE9">
        <v>105319261.72</v>
      </c>
      <c r="CF9">
        <v>21329.61</v>
      </c>
      <c r="CG9">
        <v>28427.83</v>
      </c>
      <c r="CH9">
        <v>40.418357999999998</v>
      </c>
      <c r="CI9">
        <v>2.54</v>
      </c>
      <c r="CJ9">
        <v>-23473.33</v>
      </c>
      <c r="CK9">
        <v>20846.669999999998</v>
      </c>
      <c r="CL9">
        <v>44320</v>
      </c>
      <c r="CM9">
        <v>1746.67</v>
      </c>
      <c r="CN9">
        <v>3791160</v>
      </c>
      <c r="CO9">
        <v>-94153.33</v>
      </c>
      <c r="CP9">
        <v>-109450</v>
      </c>
      <c r="CQ9">
        <v>275231.34999999998</v>
      </c>
      <c r="CR9">
        <v>151621791.84999999</v>
      </c>
      <c r="CS9">
        <v>15152.89</v>
      </c>
      <c r="CT9">
        <v>151912176.09</v>
      </c>
      <c r="CU9">
        <v>0.52876480000000003</v>
      </c>
      <c r="CV9">
        <v>0</v>
      </c>
      <c r="CW9" s="4">
        <v>10796.32</v>
      </c>
      <c r="CX9" s="14">
        <f t="shared" si="0"/>
        <v>-2047234.5499999998</v>
      </c>
      <c r="CY9" s="14">
        <f>IFERROR(INDEX(CONFAZ!$A$2:$FB$440,MATCH(DATE(YEAR($A9),MONTH($A9),15),CONFAZ!$A$2:$A$440,0),2),0)</f>
        <v>2058030.8699999999</v>
      </c>
      <c r="CZ9"/>
      <c r="DA9"/>
      <c r="DB9"/>
      <c r="DC9"/>
      <c r="DI9"/>
    </row>
    <row r="10" spans="1:113" x14ac:dyDescent="0.25">
      <c r="A10" s="1">
        <v>40437</v>
      </c>
      <c r="B10" t="s">
        <v>70</v>
      </c>
      <c r="C10" t="s">
        <v>71</v>
      </c>
      <c r="D10" s="12">
        <v>1.7186999999999999</v>
      </c>
      <c r="E10">
        <v>136273756.65000001</v>
      </c>
      <c r="F10">
        <v>812682.11999999988</v>
      </c>
      <c r="G10">
        <v>275723331</v>
      </c>
      <c r="H10">
        <v>38091473.609999992</v>
      </c>
      <c r="I10">
        <v>83022862.26000002</v>
      </c>
      <c r="J10">
        <v>5712499.8300000001</v>
      </c>
      <c r="K10">
        <v>5853324</v>
      </c>
      <c r="L10" s="14">
        <v>8893813</v>
      </c>
      <c r="M10" s="14">
        <v>30861687</v>
      </c>
      <c r="N10" s="14">
        <v>33300590</v>
      </c>
      <c r="O10" s="14">
        <v>37528775</v>
      </c>
      <c r="P10" s="14">
        <v>2894345</v>
      </c>
      <c r="Q10" s="14">
        <v>44902240</v>
      </c>
      <c r="R10" s="14">
        <v>1071340</v>
      </c>
      <c r="S10" s="14">
        <v>7655905</v>
      </c>
      <c r="T10" s="14">
        <v>79766438</v>
      </c>
      <c r="U10" s="14">
        <v>28035616</v>
      </c>
      <c r="V10" s="14">
        <v>1071340</v>
      </c>
      <c r="W10" s="14">
        <v>7655905</v>
      </c>
      <c r="X10" s="14">
        <v>79766438</v>
      </c>
      <c r="Y10" s="14">
        <v>28035616</v>
      </c>
      <c r="Z10" s="14">
        <v>812582</v>
      </c>
      <c r="AA10" s="14">
        <v>81.2853455849</v>
      </c>
      <c r="AB10">
        <v>139.46</v>
      </c>
      <c r="AC10">
        <v>18726305741</v>
      </c>
      <c r="AD10">
        <v>17891795638</v>
      </c>
      <c r="AE10" s="14">
        <f>INDEX(CONFAZ!$DS$2:$FB$408,MATCH(DATE(YEAR($A10),MONTH($A10),15),CONFAZ!$DS$2:$DS$408,0),2)</f>
        <v>233838742</v>
      </c>
      <c r="AF10" s="14">
        <f>INDEX(CONFAZ!$DS$2:$FB$408,MATCH(DATE(YEAR($A10),MONTH($A10),15),CONFAZ!$DS$2:$DS$408,0),3)</f>
        <v>383838301</v>
      </c>
      <c r="AG10">
        <v>510</v>
      </c>
      <c r="AH10">
        <v>472996552200</v>
      </c>
      <c r="AI10">
        <v>10.66</v>
      </c>
      <c r="AJ10">
        <v>0.54</v>
      </c>
      <c r="AK10">
        <v>0</v>
      </c>
      <c r="AL10">
        <v>0</v>
      </c>
      <c r="AM10">
        <v>0</v>
      </c>
      <c r="AN10">
        <v>0</v>
      </c>
      <c r="AO10">
        <v>6.2079159139431699</v>
      </c>
      <c r="AP10">
        <v>1.45</v>
      </c>
      <c r="AQ10">
        <v>135.21</v>
      </c>
      <c r="AR10">
        <v>7.4489999999999998</v>
      </c>
      <c r="AS10" s="14">
        <v>336660800000</v>
      </c>
      <c r="AT10">
        <v>0</v>
      </c>
      <c r="AU10">
        <v>0</v>
      </c>
      <c r="AV10">
        <v>174981482</v>
      </c>
      <c r="AW10">
        <v>48955769</v>
      </c>
      <c r="AX10">
        <v>0</v>
      </c>
      <c r="AY10" s="14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30436795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94809783</v>
      </c>
      <c r="BL10">
        <v>0</v>
      </c>
      <c r="BM10">
        <v>744014</v>
      </c>
      <c r="BN10">
        <v>11395641000</v>
      </c>
      <c r="BO10">
        <v>0.4</v>
      </c>
      <c r="BP10" s="3">
        <v>3704</v>
      </c>
      <c r="BQ10">
        <v>11901.27</v>
      </c>
      <c r="BR10">
        <v>1117909000</v>
      </c>
      <c r="BS10">
        <v>17031000</v>
      </c>
      <c r="BT10">
        <v>2466595000</v>
      </c>
      <c r="BU10">
        <v>5684821000</v>
      </c>
      <c r="BV10">
        <v>2109285000</v>
      </c>
      <c r="BW10">
        <v>9286355000</v>
      </c>
      <c r="BX10">
        <v>9276732000</v>
      </c>
      <c r="BY10">
        <v>0.4</v>
      </c>
      <c r="BZ10">
        <v>3704</v>
      </c>
      <c r="CA10">
        <v>9477.43</v>
      </c>
      <c r="CB10">
        <v>11395641000</v>
      </c>
      <c r="CC10">
        <v>0.4</v>
      </c>
      <c r="CD10">
        <v>111351.73</v>
      </c>
      <c r="CE10">
        <v>121959740.55</v>
      </c>
      <c r="CF10">
        <v>17335.55</v>
      </c>
      <c r="CG10">
        <v>27771.83</v>
      </c>
      <c r="CH10">
        <v>40.418357999999998</v>
      </c>
      <c r="CI10">
        <v>2.54</v>
      </c>
      <c r="CJ10">
        <v>-23473.33</v>
      </c>
      <c r="CK10">
        <v>20846.669999999998</v>
      </c>
      <c r="CL10">
        <v>44320</v>
      </c>
      <c r="CM10">
        <v>1746.67</v>
      </c>
      <c r="CN10">
        <v>3791160</v>
      </c>
      <c r="CO10">
        <v>-94153.33</v>
      </c>
      <c r="CP10">
        <v>-109450</v>
      </c>
      <c r="CQ10">
        <v>501744.66</v>
      </c>
      <c r="CR10">
        <v>171646316.77000001</v>
      </c>
      <c r="CS10">
        <v>18367.93</v>
      </c>
      <c r="CT10">
        <v>172166429.36000001</v>
      </c>
      <c r="CU10">
        <v>0.52876480000000003</v>
      </c>
      <c r="CV10">
        <v>0</v>
      </c>
      <c r="CW10" s="4">
        <v>13864.25</v>
      </c>
      <c r="CX10" s="14">
        <f t="shared" si="0"/>
        <v>-1466479.9600000002</v>
      </c>
      <c r="CY10" s="14">
        <f>IFERROR(INDEX(CONFAZ!$A$2:$FB$440,MATCH(DATE(YEAR($A10),MONTH($A10),15),CONFAZ!$A$2:$A$440,0),2),0)</f>
        <v>1480344.2100000002</v>
      </c>
      <c r="CZ10" s="14"/>
      <c r="DA10" s="14"/>
      <c r="DB10"/>
      <c r="DC10"/>
      <c r="DI10"/>
    </row>
    <row r="11" spans="1:113" x14ac:dyDescent="0.25">
      <c r="A11" s="1">
        <v>40467</v>
      </c>
      <c r="B11" t="s">
        <v>70</v>
      </c>
      <c r="C11" t="s">
        <v>71</v>
      </c>
      <c r="D11" s="12">
        <v>1.6835</v>
      </c>
      <c r="E11">
        <v>132563470.87999998</v>
      </c>
      <c r="F11">
        <v>11836.329999999998</v>
      </c>
      <c r="G11">
        <v>271524127</v>
      </c>
      <c r="H11">
        <v>37532141.520000003</v>
      </c>
      <c r="I11">
        <v>83276471.799999997</v>
      </c>
      <c r="J11">
        <v>5875100.5999999987</v>
      </c>
      <c r="K11">
        <v>4486633</v>
      </c>
      <c r="L11" s="14">
        <v>7644566</v>
      </c>
      <c r="M11" s="14">
        <v>29450375</v>
      </c>
      <c r="N11" s="14">
        <v>32096473</v>
      </c>
      <c r="O11" s="14">
        <v>38746027</v>
      </c>
      <c r="P11" s="14">
        <v>3495574</v>
      </c>
      <c r="Q11" s="14">
        <v>41724600</v>
      </c>
      <c r="R11" s="14">
        <v>961147</v>
      </c>
      <c r="S11" s="14">
        <v>6858199</v>
      </c>
      <c r="T11" s="14">
        <v>81871550</v>
      </c>
      <c r="U11" s="14">
        <v>28663780</v>
      </c>
      <c r="V11" s="14">
        <v>961147</v>
      </c>
      <c r="W11" s="14">
        <v>6858199</v>
      </c>
      <c r="X11" s="14">
        <v>81871550</v>
      </c>
      <c r="Y11" s="14">
        <v>28663780</v>
      </c>
      <c r="Z11" s="14">
        <v>11836</v>
      </c>
      <c r="AA11" s="14">
        <v>83.945276531800005</v>
      </c>
      <c r="AB11">
        <v>139.33000000000001</v>
      </c>
      <c r="AC11">
        <v>18136570769</v>
      </c>
      <c r="AD11">
        <v>16685019583</v>
      </c>
      <c r="AE11" s="14">
        <f>INDEX(CONFAZ!$DS$2:$FB$408,MATCH(DATE(YEAR($A11),MONTH($A11),15),CONFAZ!$DS$2:$DS$408,0),2)</f>
        <v>228791180</v>
      </c>
      <c r="AF11" s="14">
        <f>INDEX(CONFAZ!$DS$2:$FB$408,MATCH(DATE(YEAR($A11),MONTH($A11),15),CONFAZ!$DS$2:$DS$408,0),3)</f>
        <v>343383802</v>
      </c>
      <c r="AG11">
        <v>510</v>
      </c>
      <c r="AH11">
        <v>479679655000</v>
      </c>
      <c r="AI11">
        <v>10.66</v>
      </c>
      <c r="AJ11">
        <v>0.92</v>
      </c>
      <c r="AK11">
        <v>0</v>
      </c>
      <c r="AL11">
        <v>0</v>
      </c>
      <c r="AM11">
        <v>0</v>
      </c>
      <c r="AN11">
        <v>0</v>
      </c>
      <c r="AO11">
        <v>6.0446996104162398</v>
      </c>
      <c r="AP11">
        <v>1.75</v>
      </c>
      <c r="AQ11">
        <v>140.44999999999999</v>
      </c>
      <c r="AR11">
        <v>-1.39</v>
      </c>
      <c r="AS11" s="14">
        <v>350937700000</v>
      </c>
      <c r="AT11">
        <v>0</v>
      </c>
      <c r="AU11">
        <v>0</v>
      </c>
      <c r="AV11">
        <v>157289893</v>
      </c>
      <c r="AW11">
        <v>41421614</v>
      </c>
      <c r="AX11">
        <v>0</v>
      </c>
      <c r="AY11" s="14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7933432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103639916</v>
      </c>
      <c r="BL11">
        <v>2501277</v>
      </c>
      <c r="BM11">
        <v>1793654</v>
      </c>
      <c r="BN11">
        <v>11395641000</v>
      </c>
      <c r="BO11">
        <v>0.4</v>
      </c>
      <c r="BP11" s="3">
        <v>3704</v>
      </c>
      <c r="BQ11">
        <v>11901.27</v>
      </c>
      <c r="BR11">
        <v>1117909000</v>
      </c>
      <c r="BS11">
        <v>17031000</v>
      </c>
      <c r="BT11">
        <v>2466595000</v>
      </c>
      <c r="BU11">
        <v>5684821000</v>
      </c>
      <c r="BV11">
        <v>2109285000</v>
      </c>
      <c r="BW11">
        <v>9286355000</v>
      </c>
      <c r="BX11">
        <v>9276732000</v>
      </c>
      <c r="BY11">
        <v>0.4</v>
      </c>
      <c r="BZ11">
        <v>3704</v>
      </c>
      <c r="CA11">
        <v>9477.43</v>
      </c>
      <c r="CB11">
        <v>11395641000</v>
      </c>
      <c r="CC11">
        <v>0.4</v>
      </c>
      <c r="CD11">
        <v>197036.58</v>
      </c>
      <c r="CE11">
        <v>128250938.86</v>
      </c>
      <c r="CF11">
        <v>12925.57</v>
      </c>
      <c r="CG11">
        <v>26999.83</v>
      </c>
      <c r="CH11">
        <v>40.418357999999998</v>
      </c>
      <c r="CI11">
        <v>2.57</v>
      </c>
      <c r="CJ11">
        <v>9006.67</v>
      </c>
      <c r="CK11">
        <v>44173.33</v>
      </c>
      <c r="CL11">
        <v>35166.67</v>
      </c>
      <c r="CM11">
        <v>-7036.67</v>
      </c>
      <c r="CN11">
        <v>3738383.33</v>
      </c>
      <c r="CO11">
        <v>-86846.67</v>
      </c>
      <c r="CP11">
        <v>-111120</v>
      </c>
      <c r="CQ11">
        <v>3402.31</v>
      </c>
      <c r="CR11">
        <v>166774208.58000001</v>
      </c>
      <c r="CS11">
        <v>6540.08</v>
      </c>
      <c r="CT11">
        <v>166784150.97</v>
      </c>
      <c r="CU11">
        <v>0.52876480000000003</v>
      </c>
      <c r="CV11">
        <v>0</v>
      </c>
      <c r="CW11" s="4">
        <v>11299.59</v>
      </c>
      <c r="CX11" s="14">
        <f t="shared" si="0"/>
        <v>-970595.47000000009</v>
      </c>
      <c r="CY11" s="14">
        <f>IFERROR(INDEX(CONFAZ!$A$2:$FB$440,MATCH(DATE(YEAR($A11),MONTH($A11),15),CONFAZ!$A$2:$A$440,0),2),0)</f>
        <v>981895.06</v>
      </c>
      <c r="CZ11"/>
      <c r="DA11"/>
      <c r="DB11"/>
      <c r="DC11"/>
      <c r="DI11"/>
    </row>
    <row r="12" spans="1:113" x14ac:dyDescent="0.25">
      <c r="A12" s="1">
        <v>40498</v>
      </c>
      <c r="B12" t="s">
        <v>70</v>
      </c>
      <c r="C12" t="s">
        <v>71</v>
      </c>
      <c r="D12" s="12">
        <v>1.7133</v>
      </c>
      <c r="E12">
        <v>134685740.70999998</v>
      </c>
      <c r="F12">
        <v>28875.22</v>
      </c>
      <c r="G12">
        <v>254639515</v>
      </c>
      <c r="H12">
        <v>37831684.239999995</v>
      </c>
      <c r="I12">
        <v>64562634.579999991</v>
      </c>
      <c r="J12">
        <v>5867616.7399999993</v>
      </c>
      <c r="K12">
        <v>4136329</v>
      </c>
      <c r="L12" s="14">
        <v>5454986</v>
      </c>
      <c r="M12" s="14">
        <v>31333491</v>
      </c>
      <c r="N12" s="14">
        <v>32054243</v>
      </c>
      <c r="O12" s="14">
        <v>42904579</v>
      </c>
      <c r="P12" s="14">
        <v>2639229</v>
      </c>
      <c r="Q12" s="14">
        <v>44094605</v>
      </c>
      <c r="R12" s="14">
        <v>984617</v>
      </c>
      <c r="S12" s="14">
        <v>9017302</v>
      </c>
      <c r="T12" s="14">
        <v>60431226</v>
      </c>
      <c r="U12" s="14">
        <v>25696412</v>
      </c>
      <c r="V12" s="14">
        <v>984617</v>
      </c>
      <c r="W12" s="14">
        <v>9017302</v>
      </c>
      <c r="X12" s="14">
        <v>60431226</v>
      </c>
      <c r="Y12" s="14">
        <v>25696412</v>
      </c>
      <c r="Z12" s="14">
        <v>28825</v>
      </c>
      <c r="AA12" s="14">
        <v>28.350080155699999</v>
      </c>
      <c r="AB12">
        <v>139.68</v>
      </c>
      <c r="AC12">
        <v>17558595004</v>
      </c>
      <c r="AD12">
        <v>17538417516</v>
      </c>
      <c r="AE12" s="14">
        <f>INDEX(CONFAZ!$DS$2:$FB$408,MATCH(DATE(YEAR($A12),MONTH($A12),15),CONFAZ!$DS$2:$DS$408,0),2)</f>
        <v>167691617</v>
      </c>
      <c r="AF12" s="14">
        <f>INDEX(CONFAZ!$DS$2:$FB$408,MATCH(DATE(YEAR($A12),MONTH($A12),15),CONFAZ!$DS$2:$DS$408,0),3)</f>
        <v>552671583</v>
      </c>
      <c r="AG12">
        <v>510</v>
      </c>
      <c r="AH12">
        <v>489080331300</v>
      </c>
      <c r="AI12">
        <v>10.66</v>
      </c>
      <c r="AJ12">
        <v>1.03</v>
      </c>
      <c r="AK12">
        <v>0</v>
      </c>
      <c r="AL12">
        <v>0</v>
      </c>
      <c r="AM12">
        <v>0</v>
      </c>
      <c r="AN12">
        <v>0</v>
      </c>
      <c r="AO12">
        <v>5.69563074901445</v>
      </c>
      <c r="AP12">
        <v>1.83</v>
      </c>
      <c r="AQ12">
        <v>146.79</v>
      </c>
      <c r="AR12">
        <v>14.259</v>
      </c>
      <c r="AS12" s="14">
        <v>358427100000</v>
      </c>
      <c r="AT12">
        <v>0</v>
      </c>
      <c r="AU12">
        <v>0</v>
      </c>
      <c r="AV12">
        <v>130873826</v>
      </c>
      <c r="AW12">
        <v>42454741</v>
      </c>
      <c r="AX12">
        <v>0</v>
      </c>
      <c r="AY12" s="14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22345337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64277589</v>
      </c>
      <c r="BL12">
        <v>0</v>
      </c>
      <c r="BM12">
        <v>1796159</v>
      </c>
      <c r="BN12">
        <v>11395641000</v>
      </c>
      <c r="BO12">
        <v>0.4</v>
      </c>
      <c r="BP12" s="3">
        <v>3704</v>
      </c>
      <c r="BQ12">
        <v>11901.27</v>
      </c>
      <c r="BR12">
        <v>1117909000</v>
      </c>
      <c r="BS12">
        <v>17031000</v>
      </c>
      <c r="BT12">
        <v>2466595000</v>
      </c>
      <c r="BU12">
        <v>5684821000</v>
      </c>
      <c r="BV12">
        <v>2109285000</v>
      </c>
      <c r="BW12">
        <v>9286355000</v>
      </c>
      <c r="BX12">
        <v>9276732000</v>
      </c>
      <c r="BY12">
        <v>0.4</v>
      </c>
      <c r="BZ12">
        <v>3704</v>
      </c>
      <c r="CA12">
        <v>9477.43</v>
      </c>
      <c r="CB12">
        <v>11395641000</v>
      </c>
      <c r="CC12">
        <v>0.4</v>
      </c>
      <c r="CD12">
        <v>156048.73000000001</v>
      </c>
      <c r="CE12">
        <v>130563896.81999999</v>
      </c>
      <c r="CF12">
        <v>21767.96</v>
      </c>
      <c r="CG12">
        <v>28692.83</v>
      </c>
      <c r="CH12">
        <v>40.418357999999998</v>
      </c>
      <c r="CI12">
        <v>2.59</v>
      </c>
      <c r="CJ12">
        <v>9006.67</v>
      </c>
      <c r="CK12">
        <v>44173.33</v>
      </c>
      <c r="CL12">
        <v>35166.67</v>
      </c>
      <c r="CM12">
        <v>-7036.67</v>
      </c>
      <c r="CN12">
        <v>3738383.33</v>
      </c>
      <c r="CO12">
        <v>-86846.67</v>
      </c>
      <c r="CP12">
        <v>-111120</v>
      </c>
      <c r="CQ12">
        <v>9877.07</v>
      </c>
      <c r="CR12">
        <v>153103462.81</v>
      </c>
      <c r="CS12">
        <v>8184.03</v>
      </c>
      <c r="CT12">
        <v>153122123.91</v>
      </c>
      <c r="CU12">
        <v>0.52876480000000003</v>
      </c>
      <c r="CV12">
        <v>0</v>
      </c>
      <c r="CW12" s="4">
        <v>8401.6200000000008</v>
      </c>
      <c r="CX12" s="14">
        <f t="shared" si="0"/>
        <v>-1072984.7999999998</v>
      </c>
      <c r="CY12" s="14">
        <f>IFERROR(INDEX(CONFAZ!$A$2:$FB$440,MATCH(DATE(YEAR($A12),MONTH($A12),15),CONFAZ!$A$2:$A$440,0),2),0)</f>
        <v>1081386.42</v>
      </c>
      <c r="CZ12" s="9"/>
      <c r="DA12"/>
      <c r="DB12"/>
      <c r="DC12"/>
      <c r="DI12"/>
    </row>
    <row r="13" spans="1:113" x14ac:dyDescent="0.25">
      <c r="A13" s="1">
        <v>40528</v>
      </c>
      <c r="B13" t="s">
        <v>70</v>
      </c>
      <c r="C13" t="s">
        <v>71</v>
      </c>
      <c r="D13" s="12">
        <v>1.6934</v>
      </c>
      <c r="E13">
        <v>136772987.86000001</v>
      </c>
      <c r="F13">
        <v>45747.9</v>
      </c>
      <c r="G13">
        <v>282313489</v>
      </c>
      <c r="H13">
        <v>40549349.440000013</v>
      </c>
      <c r="I13">
        <v>86244068.489999995</v>
      </c>
      <c r="J13">
        <v>6615274.2000000011</v>
      </c>
      <c r="K13">
        <v>4343031</v>
      </c>
      <c r="L13" s="14">
        <v>5322024</v>
      </c>
      <c r="M13" s="14">
        <v>31572531</v>
      </c>
      <c r="N13" s="14">
        <v>32878473</v>
      </c>
      <c r="O13" s="14">
        <v>39746588</v>
      </c>
      <c r="P13" s="14">
        <v>2996794</v>
      </c>
      <c r="Q13" s="14">
        <v>47690452</v>
      </c>
      <c r="R13" s="14">
        <v>654869</v>
      </c>
      <c r="S13" s="14">
        <v>12185759</v>
      </c>
      <c r="T13" s="14">
        <v>84275134</v>
      </c>
      <c r="U13" s="14">
        <v>24945239</v>
      </c>
      <c r="V13" s="14">
        <v>654869</v>
      </c>
      <c r="W13" s="14">
        <v>12185759</v>
      </c>
      <c r="X13" s="14">
        <v>84275134</v>
      </c>
      <c r="Y13" s="14">
        <v>24945239</v>
      </c>
      <c r="Z13" s="14">
        <v>45626</v>
      </c>
      <c r="AA13" s="14">
        <v>5.9263885249000001</v>
      </c>
      <c r="AB13">
        <v>136.69</v>
      </c>
      <c r="AC13">
        <v>20795902805</v>
      </c>
      <c r="AD13">
        <v>15707163779</v>
      </c>
      <c r="AE13" s="14">
        <f>INDEX(CONFAZ!$DS$2:$FB$408,MATCH(DATE(YEAR($A13),MONTH($A13),15),CONFAZ!$DS$2:$DS$408,0),2)</f>
        <v>254380673</v>
      </c>
      <c r="AF13" s="14">
        <f>INDEX(CONFAZ!$DS$2:$FB$408,MATCH(DATE(YEAR($A13),MONTH($A13),15),CONFAZ!$DS$2:$DS$408,0),3)</f>
        <v>232187786</v>
      </c>
      <c r="AG13">
        <v>510</v>
      </c>
      <c r="AH13">
        <v>488672905000</v>
      </c>
      <c r="AI13">
        <v>10.66</v>
      </c>
      <c r="AJ13">
        <v>0.6</v>
      </c>
      <c r="AK13">
        <v>0</v>
      </c>
      <c r="AL13">
        <v>0</v>
      </c>
      <c r="AM13">
        <v>0</v>
      </c>
      <c r="AN13">
        <v>0</v>
      </c>
      <c r="AO13">
        <v>5.2644577073471899</v>
      </c>
      <c r="AP13">
        <v>1.63</v>
      </c>
      <c r="AQ13">
        <v>152.66999999999999</v>
      </c>
      <c r="AR13">
        <v>18.46</v>
      </c>
      <c r="AS13" s="14">
        <v>348004900000</v>
      </c>
      <c r="AT13">
        <v>0</v>
      </c>
      <c r="AU13">
        <v>0</v>
      </c>
      <c r="AV13">
        <v>172478731</v>
      </c>
      <c r="AW13">
        <v>64003030</v>
      </c>
      <c r="AX13">
        <v>0</v>
      </c>
      <c r="AY13" s="14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29944368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76853890</v>
      </c>
      <c r="BL13">
        <v>0</v>
      </c>
      <c r="BM13">
        <v>1677443</v>
      </c>
      <c r="BN13">
        <v>11395641000</v>
      </c>
      <c r="BO13">
        <v>0.4</v>
      </c>
      <c r="BP13" s="3">
        <v>3704</v>
      </c>
      <c r="BQ13">
        <v>11901.27</v>
      </c>
      <c r="BR13">
        <v>1117909000</v>
      </c>
      <c r="BS13">
        <v>17031000</v>
      </c>
      <c r="BT13">
        <v>2466595000</v>
      </c>
      <c r="BU13">
        <v>5684821000</v>
      </c>
      <c r="BV13">
        <v>2109285000</v>
      </c>
      <c r="BW13">
        <v>9286355000</v>
      </c>
      <c r="BX13">
        <v>7902078000</v>
      </c>
      <c r="BY13">
        <v>0.4</v>
      </c>
      <c r="BZ13">
        <v>3704</v>
      </c>
      <c r="CA13">
        <v>8238.85</v>
      </c>
      <c r="CB13">
        <v>11395641000</v>
      </c>
      <c r="CC13">
        <v>0.4</v>
      </c>
      <c r="CD13">
        <v>201000.4</v>
      </c>
      <c r="CE13">
        <v>116533628.39</v>
      </c>
      <c r="CF13">
        <v>23194.26</v>
      </c>
      <c r="CG13">
        <v>30206.83</v>
      </c>
      <c r="CH13">
        <v>40.418357999999998</v>
      </c>
      <c r="CI13">
        <v>2.6</v>
      </c>
      <c r="CJ13">
        <v>9006.67</v>
      </c>
      <c r="CK13">
        <v>44173.33</v>
      </c>
      <c r="CL13">
        <v>35166.67</v>
      </c>
      <c r="CM13">
        <v>-7036.67</v>
      </c>
      <c r="CN13">
        <v>3738383.33</v>
      </c>
      <c r="CO13">
        <v>-86846.67</v>
      </c>
      <c r="CP13">
        <v>-111120</v>
      </c>
      <c r="CQ13">
        <v>13697.58</v>
      </c>
      <c r="CR13">
        <v>179705888.46000001</v>
      </c>
      <c r="CS13">
        <v>6594.83</v>
      </c>
      <c r="CT13">
        <v>179726180.87</v>
      </c>
      <c r="CU13">
        <v>0.52876480000000003</v>
      </c>
      <c r="CV13">
        <v>0</v>
      </c>
      <c r="CW13" s="4">
        <v>11559.55</v>
      </c>
      <c r="CX13" s="14">
        <f t="shared" si="0"/>
        <v>-832814.71</v>
      </c>
      <c r="CY13" s="14">
        <f>IFERROR(INDEX(CONFAZ!$A$2:$FB$440,MATCH(DATE(YEAR($A13),MONTH($A13),15),CONFAZ!$A$2:$A$440,0),2),0)</f>
        <v>844374.26</v>
      </c>
      <c r="DA13"/>
      <c r="DB13"/>
      <c r="DC13"/>
      <c r="DI13"/>
    </row>
    <row r="14" spans="1:113" x14ac:dyDescent="0.25">
      <c r="A14" s="1">
        <v>40559</v>
      </c>
      <c r="B14" t="s">
        <v>70</v>
      </c>
      <c r="C14" t="s">
        <v>71</v>
      </c>
      <c r="D14" s="12">
        <v>1.6749000000000001</v>
      </c>
      <c r="E14">
        <v>141091656.44</v>
      </c>
      <c r="F14">
        <v>55965.100000000006</v>
      </c>
      <c r="G14">
        <v>279147070</v>
      </c>
      <c r="H14">
        <v>37355342.629999995</v>
      </c>
      <c r="I14">
        <v>81980036.530000016</v>
      </c>
      <c r="J14">
        <v>7182863.6900000004</v>
      </c>
      <c r="K14">
        <v>7778398</v>
      </c>
      <c r="L14" s="14">
        <v>5703030</v>
      </c>
      <c r="M14" s="14">
        <v>32034558</v>
      </c>
      <c r="N14" s="14">
        <v>46115509</v>
      </c>
      <c r="O14" s="14">
        <v>44258309</v>
      </c>
      <c r="P14" s="14">
        <v>3011510</v>
      </c>
      <c r="Q14" s="14">
        <v>48095862</v>
      </c>
      <c r="R14" s="14">
        <v>616650</v>
      </c>
      <c r="S14" s="14">
        <v>7722730</v>
      </c>
      <c r="T14" s="14">
        <v>70558213</v>
      </c>
      <c r="U14" s="14">
        <v>20974734</v>
      </c>
      <c r="V14" s="14">
        <v>616650</v>
      </c>
      <c r="W14" s="14">
        <v>7722730</v>
      </c>
      <c r="X14" s="14">
        <v>70558213</v>
      </c>
      <c r="Y14" s="14">
        <v>20974734</v>
      </c>
      <c r="Z14" s="14">
        <v>55965</v>
      </c>
      <c r="AA14" s="14">
        <v>9.9369781689999996</v>
      </c>
      <c r="AB14">
        <v>132.66</v>
      </c>
      <c r="AC14">
        <v>15031610457</v>
      </c>
      <c r="AD14">
        <v>14962070227</v>
      </c>
      <c r="AE14" s="14">
        <f>INDEX(CONFAZ!$DS$2:$FB$408,MATCH(DATE(YEAR($A14),MONTH($A14),15),CONFAZ!$DS$2:$DS$408,0),2)</f>
        <v>175419864</v>
      </c>
      <c r="AF14" s="14">
        <f>INDEX(CONFAZ!$DS$2:$FB$408,MATCH(DATE(YEAR($A14),MONTH($A14),15),CONFAZ!$DS$2:$DS$408,0),3)</f>
        <v>161227180</v>
      </c>
      <c r="AG14">
        <v>540</v>
      </c>
      <c r="AH14">
        <v>498611030400</v>
      </c>
      <c r="AI14">
        <v>10.85</v>
      </c>
      <c r="AJ14">
        <v>0.94</v>
      </c>
      <c r="AK14">
        <v>0</v>
      </c>
      <c r="AL14">
        <v>0</v>
      </c>
      <c r="AM14">
        <v>0</v>
      </c>
      <c r="AN14">
        <v>0</v>
      </c>
      <c r="AO14">
        <v>6.0266467438675102</v>
      </c>
      <c r="AP14">
        <v>1.83</v>
      </c>
      <c r="AQ14">
        <v>162.06</v>
      </c>
      <c r="AR14">
        <v>7.9</v>
      </c>
      <c r="AS14" s="14">
        <v>327590900000</v>
      </c>
      <c r="AT14">
        <v>0</v>
      </c>
      <c r="AU14">
        <v>0</v>
      </c>
      <c r="AV14">
        <v>101716727</v>
      </c>
      <c r="AW14">
        <v>52651809</v>
      </c>
      <c r="AX14">
        <v>0</v>
      </c>
      <c r="AY14" s="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8369435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39864143</v>
      </c>
      <c r="BL14">
        <v>0</v>
      </c>
      <c r="BM14">
        <v>831340</v>
      </c>
      <c r="BN14">
        <v>13932770000</v>
      </c>
      <c r="BO14">
        <v>0.4</v>
      </c>
      <c r="BP14" s="3">
        <v>3704</v>
      </c>
      <c r="BQ14">
        <v>14118.77</v>
      </c>
      <c r="BR14">
        <v>1279579000</v>
      </c>
      <c r="BS14">
        <v>23471000</v>
      </c>
      <c r="BT14">
        <v>3323598000</v>
      </c>
      <c r="BU14">
        <v>6723049000</v>
      </c>
      <c r="BV14">
        <v>2583073000</v>
      </c>
      <c r="BW14">
        <v>11349697000</v>
      </c>
      <c r="BX14">
        <v>7902078000</v>
      </c>
      <c r="BY14">
        <v>0.4</v>
      </c>
      <c r="BZ14">
        <v>3704</v>
      </c>
      <c r="CA14">
        <v>8238.85</v>
      </c>
      <c r="CB14">
        <v>11395641000</v>
      </c>
      <c r="CC14">
        <v>0.4</v>
      </c>
      <c r="CD14">
        <v>202125.6</v>
      </c>
      <c r="CE14">
        <v>107960358.98</v>
      </c>
      <c r="CF14">
        <v>23695.82</v>
      </c>
      <c r="CG14">
        <v>28418</v>
      </c>
      <c r="CH14">
        <v>41.468921000000002</v>
      </c>
      <c r="CI14">
        <v>2.61</v>
      </c>
      <c r="CJ14">
        <v>118773.33</v>
      </c>
      <c r="CK14">
        <v>170360</v>
      </c>
      <c r="CL14">
        <v>51583.33</v>
      </c>
      <c r="CM14">
        <v>-930</v>
      </c>
      <c r="CN14">
        <v>3894286.67</v>
      </c>
      <c r="CO14">
        <v>-72150</v>
      </c>
      <c r="CP14">
        <v>-105756.67</v>
      </c>
      <c r="CQ14">
        <v>27477.49</v>
      </c>
      <c r="CR14">
        <v>175495151.22999999</v>
      </c>
      <c r="CS14">
        <v>18941.36</v>
      </c>
      <c r="CT14">
        <v>175543570.08000001</v>
      </c>
      <c r="CU14">
        <v>0.52720370000000005</v>
      </c>
      <c r="CV14">
        <v>0</v>
      </c>
      <c r="CW14">
        <v>16441.240000000002</v>
      </c>
      <c r="CX14" s="14">
        <f t="shared" si="0"/>
        <v>-1743096.63</v>
      </c>
      <c r="CY14" s="14">
        <f>IFERROR(INDEX(CONFAZ!$A$2:$FB$440,MATCH(DATE(YEAR($A14),MONTH($A14),15),CONFAZ!$A$2:$A$440,0),2),0)</f>
        <v>1759537.8699999999</v>
      </c>
      <c r="CZ14"/>
      <c r="DA14"/>
      <c r="DB14"/>
      <c r="DC14"/>
      <c r="DI14"/>
    </row>
    <row r="15" spans="1:113" x14ac:dyDescent="0.25">
      <c r="A15" s="1">
        <v>40590</v>
      </c>
      <c r="B15" t="s">
        <v>70</v>
      </c>
      <c r="C15" t="s">
        <v>71</v>
      </c>
      <c r="D15" s="12">
        <v>1.6679999999999999</v>
      </c>
      <c r="E15">
        <v>129788530.31</v>
      </c>
      <c r="F15">
        <v>29593.170000000002</v>
      </c>
      <c r="G15">
        <v>250499585</v>
      </c>
      <c r="H15">
        <v>32174667.41</v>
      </c>
      <c r="I15">
        <v>71447761.329999998</v>
      </c>
      <c r="J15">
        <v>5530441.0799999991</v>
      </c>
      <c r="K15">
        <v>28341474</v>
      </c>
      <c r="L15" s="14">
        <v>6979066</v>
      </c>
      <c r="M15" s="14">
        <v>32708464</v>
      </c>
      <c r="N15" s="14">
        <v>31456259</v>
      </c>
      <c r="O15" s="14">
        <v>37753450</v>
      </c>
      <c r="P15" s="14">
        <v>2019272</v>
      </c>
      <c r="Q15" s="14">
        <v>42205652</v>
      </c>
      <c r="R15" s="14">
        <v>436157</v>
      </c>
      <c r="S15" s="14">
        <v>9602900</v>
      </c>
      <c r="T15" s="14">
        <v>67336127</v>
      </c>
      <c r="U15" s="14">
        <v>19972740</v>
      </c>
      <c r="V15" s="14">
        <v>436157</v>
      </c>
      <c r="W15" s="14">
        <v>9602900</v>
      </c>
      <c r="X15" s="14">
        <v>67336127</v>
      </c>
      <c r="Y15" s="14">
        <v>19972740</v>
      </c>
      <c r="Z15" s="14">
        <v>29498</v>
      </c>
      <c r="AA15" s="14">
        <v>12.011683212599999</v>
      </c>
      <c r="AB15">
        <v>136.18</v>
      </c>
      <c r="AC15">
        <v>16621034760</v>
      </c>
      <c r="AD15">
        <v>15689000891</v>
      </c>
      <c r="AE15" s="14">
        <f>INDEX(CONFAZ!$DS$2:$FB$408,MATCH(DATE(YEAR($A15),MONTH($A15),15),CONFAZ!$DS$2:$DS$408,0),2)</f>
        <v>184462595</v>
      </c>
      <c r="AF15" s="14">
        <f>INDEX(CONFAZ!$DS$2:$FB$408,MATCH(DATE(YEAR($A15),MONTH($A15),15),CONFAZ!$DS$2:$DS$408,0),3)</f>
        <v>285495823</v>
      </c>
      <c r="AG15">
        <v>540</v>
      </c>
      <c r="AH15">
        <v>512936688000</v>
      </c>
      <c r="AI15">
        <v>11.17</v>
      </c>
      <c r="AJ15">
        <v>0.54</v>
      </c>
      <c r="AK15">
        <v>0</v>
      </c>
      <c r="AL15">
        <v>0</v>
      </c>
      <c r="AM15">
        <v>0</v>
      </c>
      <c r="AN15">
        <v>0</v>
      </c>
      <c r="AO15">
        <v>6.3439133835576902</v>
      </c>
      <c r="AP15">
        <v>1.8</v>
      </c>
      <c r="AQ15">
        <v>181.53</v>
      </c>
      <c r="AR15">
        <v>4.8689999999999998</v>
      </c>
      <c r="AS15" s="14">
        <v>332322400000</v>
      </c>
      <c r="AT15">
        <v>0</v>
      </c>
      <c r="AU15">
        <v>0</v>
      </c>
      <c r="AV15">
        <v>151734080</v>
      </c>
      <c r="AW15">
        <v>44307703</v>
      </c>
      <c r="AX15">
        <v>0</v>
      </c>
      <c r="AY15" s="14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16222555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90425090</v>
      </c>
      <c r="BL15">
        <v>0</v>
      </c>
      <c r="BM15">
        <v>778732</v>
      </c>
      <c r="BN15">
        <v>13932770000</v>
      </c>
      <c r="BO15">
        <v>0.4</v>
      </c>
      <c r="BP15" s="3">
        <v>3704</v>
      </c>
      <c r="BQ15">
        <v>14118.77</v>
      </c>
      <c r="BR15">
        <v>1279579000</v>
      </c>
      <c r="BS15">
        <v>23471000</v>
      </c>
      <c r="BT15">
        <v>3323598000</v>
      </c>
      <c r="BU15">
        <v>6723049000</v>
      </c>
      <c r="BV15">
        <v>2583073000</v>
      </c>
      <c r="BW15">
        <v>11349697000</v>
      </c>
      <c r="BX15">
        <v>7902078000</v>
      </c>
      <c r="BY15">
        <v>0.4</v>
      </c>
      <c r="BZ15">
        <v>3704</v>
      </c>
      <c r="CA15">
        <v>8238.85</v>
      </c>
      <c r="CB15">
        <v>11395641000</v>
      </c>
      <c r="CC15">
        <v>0.4</v>
      </c>
      <c r="CD15">
        <v>206420.58</v>
      </c>
      <c r="CE15">
        <v>121730750.42</v>
      </c>
      <c r="CF15">
        <v>20121.599999999999</v>
      </c>
      <c r="CG15">
        <v>29764</v>
      </c>
      <c r="CH15">
        <v>41.468921000000002</v>
      </c>
      <c r="CI15">
        <v>2.62</v>
      </c>
      <c r="CJ15">
        <v>118773.33</v>
      </c>
      <c r="CK15">
        <v>170360</v>
      </c>
      <c r="CL15">
        <v>51583.33</v>
      </c>
      <c r="CM15">
        <v>-930</v>
      </c>
      <c r="CN15">
        <v>3894286.67</v>
      </c>
      <c r="CO15">
        <v>-72150</v>
      </c>
      <c r="CP15">
        <v>-105756.67</v>
      </c>
      <c r="CQ15">
        <v>8130.56</v>
      </c>
      <c r="CR15">
        <v>162528811.12</v>
      </c>
      <c r="CS15">
        <v>83377.16</v>
      </c>
      <c r="CT15">
        <v>162629838.84</v>
      </c>
      <c r="CU15">
        <v>0.52720370000000005</v>
      </c>
      <c r="CV15">
        <v>0</v>
      </c>
      <c r="CW15">
        <v>16680.13</v>
      </c>
      <c r="CX15" s="14">
        <f t="shared" si="0"/>
        <v>-6289305.9399999995</v>
      </c>
      <c r="CY15" s="14">
        <f>IFERROR(INDEX(CONFAZ!$A$2:$FB$440,MATCH(DATE(YEAR($A15),MONTH($A15),15),CONFAZ!$A$2:$A$440,0),2),0)</f>
        <v>6305986.0699999994</v>
      </c>
      <c r="CZ15"/>
      <c r="DA15"/>
      <c r="DB15"/>
      <c r="DC15"/>
      <c r="DI15"/>
    </row>
    <row r="16" spans="1:113" x14ac:dyDescent="0.25">
      <c r="A16" s="1">
        <v>40618</v>
      </c>
      <c r="B16" t="s">
        <v>70</v>
      </c>
      <c r="C16" t="s">
        <v>71</v>
      </c>
      <c r="D16" s="12">
        <v>1.6591</v>
      </c>
      <c r="E16">
        <v>135431136.81</v>
      </c>
      <c r="F16">
        <v>32705.050000000003</v>
      </c>
      <c r="G16">
        <v>255084275</v>
      </c>
      <c r="H16">
        <v>33770764.599999994</v>
      </c>
      <c r="I16">
        <v>68533956.290000007</v>
      </c>
      <c r="J16">
        <v>5632399.4299999997</v>
      </c>
      <c r="K16">
        <v>50431551</v>
      </c>
      <c r="L16" s="14">
        <v>8104788</v>
      </c>
      <c r="M16" s="14">
        <v>31781709</v>
      </c>
      <c r="N16" s="14">
        <v>32657611</v>
      </c>
      <c r="O16" s="14">
        <v>37457838</v>
      </c>
      <c r="P16" s="14">
        <v>2288678</v>
      </c>
      <c r="Q16" s="14">
        <v>42611021</v>
      </c>
      <c r="R16" s="14">
        <v>558882</v>
      </c>
      <c r="S16" s="14">
        <v>9074316</v>
      </c>
      <c r="T16" s="14">
        <v>72053039</v>
      </c>
      <c r="U16" s="14">
        <v>18463801</v>
      </c>
      <c r="V16" s="14">
        <v>558882</v>
      </c>
      <c r="W16" s="14">
        <v>9074316</v>
      </c>
      <c r="X16" s="14">
        <v>72053039</v>
      </c>
      <c r="Y16" s="14">
        <v>18463801</v>
      </c>
      <c r="Z16" s="14">
        <v>32592</v>
      </c>
      <c r="AA16" s="14">
        <v>13.6199210219</v>
      </c>
      <c r="AB16">
        <v>144.93</v>
      </c>
      <c r="AC16">
        <v>19172557483</v>
      </c>
      <c r="AD16">
        <v>17872299348</v>
      </c>
      <c r="AE16" s="14">
        <f>INDEX(CONFAZ!$DS$2:$FB$408,MATCH(DATE(YEAR($A16),MONTH($A16),15),CONFAZ!$DS$2:$DS$408,0),2)</f>
        <v>203046150</v>
      </c>
      <c r="AF16" s="14">
        <f>INDEX(CONFAZ!$DS$2:$FB$408,MATCH(DATE(YEAR($A16),MONTH($A16),15),CONFAZ!$DS$2:$DS$408,0),3)</f>
        <v>394802020</v>
      </c>
      <c r="AG16">
        <v>545</v>
      </c>
      <c r="AH16">
        <v>526176928600</v>
      </c>
      <c r="AI16">
        <v>11.62</v>
      </c>
      <c r="AJ16">
        <v>0.66</v>
      </c>
      <c r="AK16">
        <v>0</v>
      </c>
      <c r="AL16">
        <v>0</v>
      </c>
      <c r="AM16">
        <v>0</v>
      </c>
      <c r="AN16">
        <v>0</v>
      </c>
      <c r="AO16">
        <v>6.4442169907881199</v>
      </c>
      <c r="AP16">
        <v>1.79</v>
      </c>
      <c r="AQ16">
        <v>187.11</v>
      </c>
      <c r="AR16">
        <v>15.909000000000001</v>
      </c>
      <c r="AS16" s="14">
        <v>356617300000</v>
      </c>
      <c r="AT16">
        <v>0</v>
      </c>
      <c r="AU16">
        <v>0</v>
      </c>
      <c r="AV16">
        <v>154614921</v>
      </c>
      <c r="AW16">
        <v>70820812</v>
      </c>
      <c r="AX16">
        <v>0</v>
      </c>
      <c r="AY16" s="14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7089921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74547921</v>
      </c>
      <c r="BL16">
        <v>0</v>
      </c>
      <c r="BM16">
        <v>2156267</v>
      </c>
      <c r="BN16">
        <v>13932770000</v>
      </c>
      <c r="BO16">
        <v>0.4</v>
      </c>
      <c r="BP16" s="3">
        <v>3704</v>
      </c>
      <c r="BQ16">
        <v>14118.77</v>
      </c>
      <c r="BR16">
        <v>1279579000</v>
      </c>
      <c r="BS16">
        <v>23471000</v>
      </c>
      <c r="BT16">
        <v>3323598000</v>
      </c>
      <c r="BU16">
        <v>6723049000</v>
      </c>
      <c r="BV16">
        <v>2583073000</v>
      </c>
      <c r="BW16">
        <v>11349697000</v>
      </c>
      <c r="BX16">
        <v>7902078000</v>
      </c>
      <c r="BY16">
        <v>0.4</v>
      </c>
      <c r="BZ16">
        <v>3704</v>
      </c>
      <c r="CA16">
        <v>8238.85</v>
      </c>
      <c r="CB16">
        <v>11395641000</v>
      </c>
      <c r="CC16">
        <v>0.4</v>
      </c>
      <c r="CD16">
        <v>157508.04999999999</v>
      </c>
      <c r="CE16">
        <v>103129592.59999999</v>
      </c>
      <c r="CF16">
        <v>17236.73</v>
      </c>
      <c r="CG16">
        <v>30176</v>
      </c>
      <c r="CH16">
        <v>41.468921000000002</v>
      </c>
      <c r="CI16">
        <v>2.67</v>
      </c>
      <c r="CJ16">
        <v>118773.33</v>
      </c>
      <c r="CK16">
        <v>170360</v>
      </c>
      <c r="CL16">
        <v>51583.33</v>
      </c>
      <c r="CM16">
        <v>-930</v>
      </c>
      <c r="CN16">
        <v>3894286.67</v>
      </c>
      <c r="CO16">
        <v>-72150</v>
      </c>
      <c r="CP16">
        <v>-105756.67</v>
      </c>
      <c r="CQ16">
        <v>6297.23</v>
      </c>
      <c r="CR16">
        <v>163437672.02000001</v>
      </c>
      <c r="CS16">
        <v>179663.88</v>
      </c>
      <c r="CT16">
        <v>163623633.13</v>
      </c>
      <c r="CU16">
        <v>0.52720370000000005</v>
      </c>
      <c r="CV16">
        <v>0</v>
      </c>
      <c r="CW16">
        <v>13079.04</v>
      </c>
      <c r="CX16" s="14">
        <f t="shared" si="0"/>
        <v>-11461935.630000001</v>
      </c>
      <c r="CY16" s="14">
        <f>IFERROR(INDEX(CONFAZ!$A$2:$FB$440,MATCH(DATE(YEAR($A16),MONTH($A16),15),CONFAZ!$A$2:$A$440,0),2),0)</f>
        <v>11475014.67</v>
      </c>
      <c r="CZ16"/>
      <c r="DA16"/>
      <c r="DB16"/>
      <c r="DC16"/>
      <c r="DI16"/>
    </row>
    <row r="17" spans="1:113" x14ac:dyDescent="0.25">
      <c r="A17" s="1">
        <v>40649</v>
      </c>
      <c r="B17" t="s">
        <v>70</v>
      </c>
      <c r="C17" t="s">
        <v>71</v>
      </c>
      <c r="D17" s="12">
        <v>1.5864</v>
      </c>
      <c r="E17">
        <v>143246652.37</v>
      </c>
      <c r="F17">
        <v>27457.53</v>
      </c>
      <c r="G17">
        <v>268330686</v>
      </c>
      <c r="H17">
        <v>37915811.630000003</v>
      </c>
      <c r="I17">
        <v>69818663.75999999</v>
      </c>
      <c r="J17">
        <v>5531039.5</v>
      </c>
      <c r="K17">
        <v>34224494</v>
      </c>
      <c r="L17" s="14">
        <v>13430989</v>
      </c>
      <c r="M17" s="14">
        <v>32001222</v>
      </c>
      <c r="N17" s="14">
        <v>32492378</v>
      </c>
      <c r="O17" s="14">
        <v>43823690</v>
      </c>
      <c r="P17" s="14">
        <v>2669400</v>
      </c>
      <c r="Q17" s="14">
        <v>43689506</v>
      </c>
      <c r="R17" s="14">
        <v>447544</v>
      </c>
      <c r="S17" s="14">
        <v>9288886</v>
      </c>
      <c r="T17" s="14">
        <v>72502995</v>
      </c>
      <c r="U17" s="14">
        <v>17956620</v>
      </c>
      <c r="V17" s="14">
        <v>447544</v>
      </c>
      <c r="W17" s="14">
        <v>9288886</v>
      </c>
      <c r="X17" s="14">
        <v>72502995</v>
      </c>
      <c r="Y17" s="14">
        <v>17956620</v>
      </c>
      <c r="Z17" s="14">
        <v>27456</v>
      </c>
      <c r="AA17" s="14">
        <v>12.802432292000001</v>
      </c>
      <c r="AB17">
        <v>139.88999999999999</v>
      </c>
      <c r="AC17">
        <v>20083002562</v>
      </c>
      <c r="AD17">
        <v>18458870399</v>
      </c>
      <c r="AE17" s="14">
        <f>INDEX(CONFAZ!$DS$2:$FB$408,MATCH(DATE(YEAR($A17),MONTH($A17),15),CONFAZ!$DS$2:$DS$408,0),2)</f>
        <v>295152945</v>
      </c>
      <c r="AF17" s="14">
        <f>INDEX(CONFAZ!$DS$2:$FB$408,MATCH(DATE(YEAR($A17),MONTH($A17),15),CONFAZ!$DS$2:$DS$408,0),3)</f>
        <v>595126020</v>
      </c>
      <c r="AG17">
        <v>545</v>
      </c>
      <c r="AH17">
        <v>520437556800</v>
      </c>
      <c r="AI17">
        <v>11.74</v>
      </c>
      <c r="AJ17">
        <v>0.72</v>
      </c>
      <c r="AK17">
        <v>0</v>
      </c>
      <c r="AL17">
        <v>0</v>
      </c>
      <c r="AM17">
        <v>0</v>
      </c>
      <c r="AN17">
        <v>0</v>
      </c>
      <c r="AO17">
        <v>6.43525900486528</v>
      </c>
      <c r="AP17">
        <v>1.77</v>
      </c>
      <c r="AQ17">
        <v>194.22</v>
      </c>
      <c r="AR17">
        <v>12.77</v>
      </c>
      <c r="AS17" s="14">
        <v>354617800000</v>
      </c>
      <c r="AT17">
        <v>0</v>
      </c>
      <c r="AU17">
        <v>0</v>
      </c>
      <c r="AV17">
        <v>181102016</v>
      </c>
      <c r="AW17">
        <v>61635845</v>
      </c>
      <c r="AX17">
        <v>0</v>
      </c>
      <c r="AY17" s="14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33759872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77936616</v>
      </c>
      <c r="BL17">
        <v>0</v>
      </c>
      <c r="BM17">
        <v>7769683</v>
      </c>
      <c r="BN17">
        <v>13932770000</v>
      </c>
      <c r="BO17">
        <v>0.4</v>
      </c>
      <c r="BP17" s="3">
        <v>3704</v>
      </c>
      <c r="BQ17">
        <v>14118.77</v>
      </c>
      <c r="BR17">
        <v>1279579000</v>
      </c>
      <c r="BS17">
        <v>23471000</v>
      </c>
      <c r="BT17">
        <v>3323598000</v>
      </c>
      <c r="BU17">
        <v>6723049000</v>
      </c>
      <c r="BV17">
        <v>2583073000</v>
      </c>
      <c r="BW17">
        <v>11349697000</v>
      </c>
      <c r="BX17">
        <v>7902078000</v>
      </c>
      <c r="BY17">
        <v>0.4</v>
      </c>
      <c r="BZ17">
        <v>3704</v>
      </c>
      <c r="CA17">
        <v>8238.85</v>
      </c>
      <c r="CB17">
        <v>11395641000</v>
      </c>
      <c r="CC17">
        <v>0.4</v>
      </c>
      <c r="CD17">
        <v>129588.4</v>
      </c>
      <c r="CE17">
        <v>114859728.45</v>
      </c>
      <c r="CF17">
        <v>6126.17</v>
      </c>
      <c r="CG17">
        <v>29222</v>
      </c>
      <c r="CH17">
        <v>41.468921000000002</v>
      </c>
      <c r="CI17">
        <v>2.82</v>
      </c>
      <c r="CJ17">
        <v>-216770</v>
      </c>
      <c r="CK17">
        <v>-173896.67</v>
      </c>
      <c r="CL17">
        <v>42876.67</v>
      </c>
      <c r="CM17">
        <v>-2903.33</v>
      </c>
      <c r="CN17">
        <v>3923983.33</v>
      </c>
      <c r="CO17">
        <v>-98643.33</v>
      </c>
      <c r="CP17">
        <v>-108350</v>
      </c>
      <c r="CQ17">
        <v>7104.82</v>
      </c>
      <c r="CR17">
        <v>172611717.91</v>
      </c>
      <c r="CS17">
        <v>116083.57</v>
      </c>
      <c r="CT17">
        <v>172734906.30000001</v>
      </c>
      <c r="CU17">
        <v>0.52720370000000005</v>
      </c>
      <c r="CV17">
        <v>0</v>
      </c>
      <c r="CW17">
        <v>10924.72</v>
      </c>
      <c r="CX17" s="14">
        <f t="shared" si="0"/>
        <v>-10131021.989999998</v>
      </c>
      <c r="CY17" s="14">
        <f>IFERROR(INDEX(CONFAZ!$A$2:$FB$440,MATCH(DATE(YEAR($A17),MONTH($A17),15),CONFAZ!$A$2:$A$440,0),2),0)</f>
        <v>10141946.709999999</v>
      </c>
      <c r="CZ17"/>
      <c r="DA17"/>
      <c r="DB17"/>
      <c r="DC17"/>
      <c r="DI17"/>
    </row>
    <row r="18" spans="1:113" x14ac:dyDescent="0.25">
      <c r="A18" s="1">
        <v>40679</v>
      </c>
      <c r="B18" t="s">
        <v>70</v>
      </c>
      <c r="C18" t="s">
        <v>71</v>
      </c>
      <c r="D18" s="12">
        <v>1.6134999999999999</v>
      </c>
      <c r="E18">
        <v>139912992.00000003</v>
      </c>
      <c r="F18">
        <v>25416.83</v>
      </c>
      <c r="G18">
        <v>254378358</v>
      </c>
      <c r="H18">
        <v>35948648.429999992</v>
      </c>
      <c r="I18">
        <v>60809913.310000002</v>
      </c>
      <c r="J18">
        <v>5873101.9600000009</v>
      </c>
      <c r="K18">
        <v>25977269</v>
      </c>
      <c r="L18" s="14">
        <v>6322977</v>
      </c>
      <c r="M18" s="14">
        <v>31670859</v>
      </c>
      <c r="N18" s="14">
        <v>42718631</v>
      </c>
      <c r="O18" s="14">
        <v>37519248</v>
      </c>
      <c r="P18" s="14">
        <v>2867992</v>
      </c>
      <c r="Q18" s="14">
        <v>36158354</v>
      </c>
      <c r="R18" s="14">
        <v>758142</v>
      </c>
      <c r="S18" s="14">
        <v>9199735</v>
      </c>
      <c r="T18" s="14">
        <v>65449308</v>
      </c>
      <c r="U18" s="14">
        <v>21687695</v>
      </c>
      <c r="V18" s="14">
        <v>758142</v>
      </c>
      <c r="W18" s="14">
        <v>9199735</v>
      </c>
      <c r="X18" s="14">
        <v>65449308</v>
      </c>
      <c r="Y18" s="14">
        <v>21687695</v>
      </c>
      <c r="Z18" s="14">
        <v>25417</v>
      </c>
      <c r="AA18" s="14">
        <v>12.9695004447</v>
      </c>
      <c r="AB18">
        <v>143.22999999999999</v>
      </c>
      <c r="AC18">
        <v>23057404066</v>
      </c>
      <c r="AD18">
        <v>19826222541</v>
      </c>
      <c r="AE18" s="14">
        <f>INDEX(CONFAZ!$DS$2:$FB$408,MATCH(DATE(YEAR($A18),MONTH($A18),15),CONFAZ!$DS$2:$DS$408,0),2)</f>
        <v>234825357</v>
      </c>
      <c r="AF18" s="14">
        <f>INDEX(CONFAZ!$DS$2:$FB$408,MATCH(DATE(YEAR($A18),MONTH($A18),15),CONFAZ!$DS$2:$DS$408,0),3)</f>
        <v>463907895</v>
      </c>
      <c r="AG18">
        <v>545</v>
      </c>
      <c r="AH18">
        <v>537322929500</v>
      </c>
      <c r="AI18">
        <v>11.92</v>
      </c>
      <c r="AJ18">
        <v>0.56999999999999995</v>
      </c>
      <c r="AK18">
        <v>0</v>
      </c>
      <c r="AL18">
        <v>0</v>
      </c>
      <c r="AM18">
        <v>0</v>
      </c>
      <c r="AN18">
        <v>0</v>
      </c>
      <c r="AO18">
        <v>6.3431316668023703</v>
      </c>
      <c r="AP18">
        <v>1.47</v>
      </c>
      <c r="AQ18">
        <v>186.2</v>
      </c>
      <c r="AR18">
        <v>4.41</v>
      </c>
      <c r="AS18" s="14">
        <v>368272700000</v>
      </c>
      <c r="AT18">
        <v>0</v>
      </c>
      <c r="AU18">
        <v>0</v>
      </c>
      <c r="AV18">
        <v>139500570</v>
      </c>
      <c r="AW18">
        <v>76376665</v>
      </c>
      <c r="AX18">
        <v>0</v>
      </c>
      <c r="AY18" s="14">
        <v>12031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3617383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55593563</v>
      </c>
      <c r="BL18">
        <v>0</v>
      </c>
      <c r="BM18">
        <v>1521136</v>
      </c>
      <c r="BN18">
        <v>13932770000</v>
      </c>
      <c r="BO18">
        <v>0.4</v>
      </c>
      <c r="BP18" s="3">
        <v>3704</v>
      </c>
      <c r="BQ18">
        <v>14118.77</v>
      </c>
      <c r="BR18">
        <v>1279579000</v>
      </c>
      <c r="BS18">
        <v>23471000</v>
      </c>
      <c r="BT18">
        <v>3323598000</v>
      </c>
      <c r="BU18">
        <v>6723049000</v>
      </c>
      <c r="BV18">
        <v>2583073000</v>
      </c>
      <c r="BW18">
        <v>11349697000</v>
      </c>
      <c r="BX18">
        <v>7902078000</v>
      </c>
      <c r="BY18">
        <v>0.4</v>
      </c>
      <c r="BZ18">
        <v>3704</v>
      </c>
      <c r="CA18">
        <v>8238.85</v>
      </c>
      <c r="CB18">
        <v>11395641000</v>
      </c>
      <c r="CC18">
        <v>0.4</v>
      </c>
      <c r="CD18">
        <v>197454.35</v>
      </c>
      <c r="CE18">
        <v>107986799.09999999</v>
      </c>
      <c r="CF18">
        <v>24875.23</v>
      </c>
      <c r="CG18">
        <v>31879</v>
      </c>
      <c r="CH18">
        <v>41.468921000000002</v>
      </c>
      <c r="CI18">
        <v>2.84</v>
      </c>
      <c r="CJ18">
        <v>-216770</v>
      </c>
      <c r="CK18">
        <v>-173896.67</v>
      </c>
      <c r="CL18">
        <v>42876.67</v>
      </c>
      <c r="CM18">
        <v>-2903.33</v>
      </c>
      <c r="CN18">
        <v>3923983.33</v>
      </c>
      <c r="CO18">
        <v>-98643.33</v>
      </c>
      <c r="CP18">
        <v>-108350</v>
      </c>
      <c r="CQ18">
        <v>8756.6299999999992</v>
      </c>
      <c r="CR18">
        <v>157405993.09</v>
      </c>
      <c r="CS18">
        <v>60672.61</v>
      </c>
      <c r="CT18">
        <v>157475422.33000001</v>
      </c>
      <c r="CU18">
        <v>0.52720370000000005</v>
      </c>
      <c r="CV18">
        <v>0</v>
      </c>
      <c r="CW18">
        <v>3997.86</v>
      </c>
      <c r="CX18" s="14">
        <f t="shared" si="0"/>
        <v>-7850452.0199999996</v>
      </c>
      <c r="CY18" s="14">
        <f>IFERROR(INDEX(CONFAZ!$A$2:$FB$440,MATCH(DATE(YEAR($A18),MONTH($A18),15),CONFAZ!$A$2:$A$440,0),2),0)</f>
        <v>7854449.8799999999</v>
      </c>
      <c r="CZ18" s="14"/>
      <c r="DA18" s="14"/>
      <c r="DB18"/>
      <c r="DC18"/>
      <c r="DI18"/>
    </row>
    <row r="19" spans="1:113" x14ac:dyDescent="0.25">
      <c r="A19" s="1">
        <v>40710</v>
      </c>
      <c r="B19" t="s">
        <v>70</v>
      </c>
      <c r="C19" t="s">
        <v>71</v>
      </c>
      <c r="D19" s="12">
        <v>1.587</v>
      </c>
      <c r="E19">
        <v>139921380.10999998</v>
      </c>
      <c r="F19">
        <v>65334.74</v>
      </c>
      <c r="G19">
        <v>272346469</v>
      </c>
      <c r="H19">
        <v>36698695.150000006</v>
      </c>
      <c r="I19">
        <v>76575786.50999999</v>
      </c>
      <c r="J19">
        <v>6411130.129999999</v>
      </c>
      <c r="K19">
        <v>18270722</v>
      </c>
      <c r="L19" s="14">
        <v>5804819</v>
      </c>
      <c r="M19" s="14">
        <v>33336567</v>
      </c>
      <c r="N19" s="14">
        <v>37069326</v>
      </c>
      <c r="O19" s="14">
        <v>39246551</v>
      </c>
      <c r="P19" s="14">
        <v>2391129</v>
      </c>
      <c r="Q19" s="14">
        <v>41060235</v>
      </c>
      <c r="R19" s="14">
        <v>1108656</v>
      </c>
      <c r="S19" s="14">
        <v>8622563</v>
      </c>
      <c r="T19" s="14">
        <v>82038733</v>
      </c>
      <c r="U19" s="14">
        <v>21604128</v>
      </c>
      <c r="V19" s="14">
        <v>1108656</v>
      </c>
      <c r="W19" s="14">
        <v>8622563</v>
      </c>
      <c r="X19" s="14">
        <v>82038733</v>
      </c>
      <c r="Y19" s="14">
        <v>21604128</v>
      </c>
      <c r="Z19" s="14">
        <v>63762</v>
      </c>
      <c r="AA19" s="14">
        <v>16.858917014300001</v>
      </c>
      <c r="AB19">
        <v>141.75</v>
      </c>
      <c r="AC19">
        <v>22518366011</v>
      </c>
      <c r="AD19">
        <v>19398620585</v>
      </c>
      <c r="AE19" s="14">
        <f>INDEX(CONFAZ!$DS$2:$FB$408,MATCH(DATE(YEAR($A19),MONTH($A19),15),CONFAZ!$DS$2:$DS$408,0),2)</f>
        <v>297856224</v>
      </c>
      <c r="AF19" s="14">
        <f>INDEX(CONFAZ!$DS$2:$FB$408,MATCH(DATE(YEAR($A19),MONTH($A19),15),CONFAZ!$DS$2:$DS$408,0),3)</f>
        <v>492406384</v>
      </c>
      <c r="AG19">
        <v>545</v>
      </c>
      <c r="AH19">
        <v>532874925000</v>
      </c>
      <c r="AI19">
        <v>12.1</v>
      </c>
      <c r="AJ19">
        <v>0.22</v>
      </c>
      <c r="AK19">
        <v>0</v>
      </c>
      <c r="AL19">
        <v>0</v>
      </c>
      <c r="AM19">
        <v>0</v>
      </c>
      <c r="AN19">
        <v>0</v>
      </c>
      <c r="AO19">
        <v>6.1741511052997096</v>
      </c>
      <c r="AP19">
        <v>1.1499999999999999</v>
      </c>
      <c r="AQ19">
        <v>177.52</v>
      </c>
      <c r="AR19">
        <v>-4.3899999999999997</v>
      </c>
      <c r="AS19" s="14">
        <v>363821700000</v>
      </c>
      <c r="AT19">
        <v>0</v>
      </c>
      <c r="AU19">
        <v>0</v>
      </c>
      <c r="AV19">
        <v>176331022</v>
      </c>
      <c r="AW19">
        <v>69657238</v>
      </c>
      <c r="AX19">
        <v>0</v>
      </c>
      <c r="AY19" s="14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2300270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101959819</v>
      </c>
      <c r="BL19">
        <v>0</v>
      </c>
      <c r="BM19">
        <v>2413695</v>
      </c>
      <c r="BN19">
        <v>13932770000</v>
      </c>
      <c r="BO19">
        <v>0.4</v>
      </c>
      <c r="BP19" s="3">
        <v>3704</v>
      </c>
      <c r="BQ19">
        <v>14118.77</v>
      </c>
      <c r="BR19">
        <v>1279579000</v>
      </c>
      <c r="BS19">
        <v>23471000</v>
      </c>
      <c r="BT19">
        <v>3323598000</v>
      </c>
      <c r="BU19">
        <v>6723049000</v>
      </c>
      <c r="BV19">
        <v>2583073000</v>
      </c>
      <c r="BW19">
        <v>11349697000</v>
      </c>
      <c r="BX19">
        <v>7902078000</v>
      </c>
      <c r="BY19">
        <v>0.4</v>
      </c>
      <c r="BZ19">
        <v>3704</v>
      </c>
      <c r="CA19">
        <v>8238.85</v>
      </c>
      <c r="CB19">
        <v>11395641000</v>
      </c>
      <c r="CC19">
        <v>0.4</v>
      </c>
      <c r="CD19">
        <v>96526.42</v>
      </c>
      <c r="CE19">
        <v>121059976.5</v>
      </c>
      <c r="CF19">
        <v>16345.83</v>
      </c>
      <c r="CG19">
        <v>30756</v>
      </c>
      <c r="CH19">
        <v>41.468921000000002</v>
      </c>
      <c r="CI19">
        <v>2.74</v>
      </c>
      <c r="CJ19">
        <v>-216770</v>
      </c>
      <c r="CK19">
        <v>-173896.67</v>
      </c>
      <c r="CL19">
        <v>42876.67</v>
      </c>
      <c r="CM19">
        <v>-2903.33</v>
      </c>
      <c r="CN19">
        <v>3923983.33</v>
      </c>
      <c r="CO19">
        <v>-98643.33</v>
      </c>
      <c r="CP19">
        <v>-108350</v>
      </c>
      <c r="CQ19">
        <v>19531.439999999999</v>
      </c>
      <c r="CR19">
        <v>171473556.93000001</v>
      </c>
      <c r="CS19">
        <v>49709.7</v>
      </c>
      <c r="CT19">
        <v>171542798.06999999</v>
      </c>
      <c r="CU19">
        <v>0.52720370000000005</v>
      </c>
      <c r="CV19">
        <v>0</v>
      </c>
      <c r="CW19">
        <v>16168.9</v>
      </c>
      <c r="CX19" s="14">
        <f t="shared" si="0"/>
        <v>-4373929.38</v>
      </c>
      <c r="CY19" s="14">
        <f>IFERROR(INDEX(CONFAZ!$A$2:$FB$440,MATCH(DATE(YEAR($A19),MONTH($A19),15),CONFAZ!$A$2:$A$440,0),2),0)</f>
        <v>4390098.28</v>
      </c>
      <c r="CZ19" s="9"/>
      <c r="DA19"/>
      <c r="DB19"/>
      <c r="DC19"/>
      <c r="DI19"/>
    </row>
    <row r="20" spans="1:113" x14ac:dyDescent="0.25">
      <c r="A20" s="1">
        <v>40740</v>
      </c>
      <c r="B20" t="s">
        <v>70</v>
      </c>
      <c r="C20" t="s">
        <v>71</v>
      </c>
      <c r="D20" s="12">
        <v>1.5639000000000001</v>
      </c>
      <c r="E20">
        <v>151861075.48999998</v>
      </c>
      <c r="F20">
        <v>2238624.2599999998</v>
      </c>
      <c r="G20">
        <v>277187622</v>
      </c>
      <c r="H20">
        <v>37218616.469999999</v>
      </c>
      <c r="I20">
        <v>66543147.670000009</v>
      </c>
      <c r="J20">
        <v>6633459.580000001</v>
      </c>
      <c r="K20">
        <v>12183663</v>
      </c>
      <c r="L20" s="14">
        <v>10118580</v>
      </c>
      <c r="M20" s="14">
        <v>32770026</v>
      </c>
      <c r="N20" s="14">
        <v>38354684</v>
      </c>
      <c r="O20" s="14">
        <v>44715728</v>
      </c>
      <c r="P20" s="14">
        <v>2671722</v>
      </c>
      <c r="Q20" s="14">
        <v>44018133</v>
      </c>
      <c r="R20" s="14">
        <v>1250312</v>
      </c>
      <c r="S20" s="14">
        <v>9839569</v>
      </c>
      <c r="T20" s="14">
        <v>69552213</v>
      </c>
      <c r="U20" s="14">
        <v>21660225</v>
      </c>
      <c r="V20" s="14">
        <v>1250312</v>
      </c>
      <c r="W20" s="14">
        <v>9839569</v>
      </c>
      <c r="X20" s="14">
        <v>69552213</v>
      </c>
      <c r="Y20" s="14">
        <v>21660225</v>
      </c>
      <c r="Z20" s="14">
        <v>2236430</v>
      </c>
      <c r="AA20" s="14">
        <v>17.9992594653</v>
      </c>
      <c r="AB20">
        <v>145.19</v>
      </c>
      <c r="AC20">
        <v>22193042186</v>
      </c>
      <c r="AD20">
        <v>19259092355</v>
      </c>
      <c r="AE20" s="14">
        <f>INDEX(CONFAZ!$DS$2:$FB$408,MATCH(DATE(YEAR($A20),MONTH($A20),15),CONFAZ!$DS$2:$DS$408,0),2)</f>
        <v>272654135</v>
      </c>
      <c r="AF20" s="14">
        <f>INDEX(CONFAZ!$DS$2:$FB$408,MATCH(DATE(YEAR($A20),MONTH($A20),15),CONFAZ!$DS$2:$DS$408,0),3)</f>
        <v>461284180</v>
      </c>
      <c r="AG20">
        <v>545</v>
      </c>
      <c r="AH20">
        <v>541334601600</v>
      </c>
      <c r="AI20">
        <v>12.25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6.0252751732572296</v>
      </c>
      <c r="AP20">
        <v>1.1599999999999999</v>
      </c>
      <c r="AQ20">
        <v>178.54</v>
      </c>
      <c r="AR20">
        <v>-15.23</v>
      </c>
      <c r="AS20" s="14">
        <v>367333100000</v>
      </c>
      <c r="AT20">
        <v>0</v>
      </c>
      <c r="AU20">
        <v>0</v>
      </c>
      <c r="AV20">
        <v>210073930</v>
      </c>
      <c r="AW20">
        <v>102502087</v>
      </c>
      <c r="AX20">
        <v>0</v>
      </c>
      <c r="AY20" s="14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25912091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73773086</v>
      </c>
      <c r="BL20">
        <v>0</v>
      </c>
      <c r="BM20">
        <v>7886666</v>
      </c>
      <c r="BN20">
        <v>13932770000</v>
      </c>
      <c r="BO20">
        <v>0.4</v>
      </c>
      <c r="BP20" s="3">
        <v>3704</v>
      </c>
      <c r="BQ20">
        <v>14118.77</v>
      </c>
      <c r="BR20">
        <v>1279579000</v>
      </c>
      <c r="BS20">
        <v>23471000</v>
      </c>
      <c r="BT20">
        <v>3323598000</v>
      </c>
      <c r="BU20">
        <v>6723049000</v>
      </c>
      <c r="BV20">
        <v>2583073000</v>
      </c>
      <c r="BW20">
        <v>11349697000</v>
      </c>
      <c r="BX20">
        <v>7902078000</v>
      </c>
      <c r="BY20">
        <v>0.4</v>
      </c>
      <c r="BZ20">
        <v>3704</v>
      </c>
      <c r="CA20">
        <v>8238.85</v>
      </c>
      <c r="CB20">
        <v>11395641000</v>
      </c>
      <c r="CC20">
        <v>0.4</v>
      </c>
      <c r="CD20">
        <v>95401.93</v>
      </c>
      <c r="CE20">
        <v>133509341.64</v>
      </c>
      <c r="CF20">
        <v>16530.86</v>
      </c>
      <c r="CG20">
        <v>30745</v>
      </c>
      <c r="CH20">
        <v>41.468921000000002</v>
      </c>
      <c r="CI20">
        <v>2.74</v>
      </c>
      <c r="CJ20">
        <v>-93173.33</v>
      </c>
      <c r="CK20">
        <v>-61393.33</v>
      </c>
      <c r="CL20">
        <v>31780</v>
      </c>
      <c r="CM20">
        <v>-63223.33</v>
      </c>
      <c r="CN20">
        <v>3961456.67</v>
      </c>
      <c r="CO20">
        <v>-107760</v>
      </c>
      <c r="CP20">
        <v>-109033.33</v>
      </c>
      <c r="CQ20">
        <v>1031842.54</v>
      </c>
      <c r="CR20">
        <v>167907228.68000001</v>
      </c>
      <c r="CS20">
        <v>24378.71</v>
      </c>
      <c r="CT20">
        <v>168964649.93000001</v>
      </c>
      <c r="CU20">
        <v>0.52720370000000005</v>
      </c>
      <c r="CV20">
        <v>0</v>
      </c>
      <c r="CW20">
        <v>10647.2</v>
      </c>
      <c r="CX20" s="14">
        <f t="shared" si="0"/>
        <v>-3187648.1799999997</v>
      </c>
      <c r="CY20" s="14">
        <f>IFERROR(INDEX(CONFAZ!$A$2:$FB$440,MATCH(DATE(YEAR($A20),MONTH($A20),15),CONFAZ!$A$2:$A$440,0),2),0)</f>
        <v>3198295.38</v>
      </c>
      <c r="DA20"/>
      <c r="DB20"/>
      <c r="DC20"/>
      <c r="DI20"/>
    </row>
    <row r="21" spans="1:113" x14ac:dyDescent="0.25">
      <c r="A21" s="1">
        <v>40771</v>
      </c>
      <c r="B21" t="s">
        <v>70</v>
      </c>
      <c r="C21" t="s">
        <v>71</v>
      </c>
      <c r="D21" s="12">
        <v>1.597</v>
      </c>
      <c r="E21">
        <v>160292259.07000002</v>
      </c>
      <c r="F21">
        <v>218756.54</v>
      </c>
      <c r="G21">
        <v>296849458</v>
      </c>
      <c r="H21">
        <v>39256015.020000003</v>
      </c>
      <c r="I21">
        <v>76177828.410000011</v>
      </c>
      <c r="J21">
        <v>7005525.6500000004</v>
      </c>
      <c r="K21">
        <v>10213529</v>
      </c>
      <c r="L21" s="14">
        <v>10092894</v>
      </c>
      <c r="M21" s="14">
        <v>33640481</v>
      </c>
      <c r="N21" s="14">
        <v>42815783</v>
      </c>
      <c r="O21" s="14">
        <v>44628468</v>
      </c>
      <c r="P21" s="14">
        <v>3402185</v>
      </c>
      <c r="Q21" s="14">
        <v>47152724</v>
      </c>
      <c r="R21" s="14">
        <v>1061309</v>
      </c>
      <c r="S21" s="14">
        <v>10877759</v>
      </c>
      <c r="T21" s="14">
        <v>80945895</v>
      </c>
      <c r="U21" s="14">
        <v>22013203</v>
      </c>
      <c r="V21" s="14">
        <v>1061309</v>
      </c>
      <c r="W21" s="14">
        <v>10877759</v>
      </c>
      <c r="X21" s="14">
        <v>80945895</v>
      </c>
      <c r="Y21" s="14">
        <v>22013203</v>
      </c>
      <c r="Z21" s="14">
        <v>218757</v>
      </c>
      <c r="AA21" s="14">
        <v>17.700560750099999</v>
      </c>
      <c r="AB21">
        <v>147.51</v>
      </c>
      <c r="AC21">
        <v>26076703082</v>
      </c>
      <c r="AD21">
        <v>22405400011</v>
      </c>
      <c r="AE21" s="14">
        <f>INDEX(CONFAZ!$DS$2:$FB$408,MATCH(DATE(YEAR($A21),MONTH($A21),15),CONFAZ!$DS$2:$DS$408,0),2)</f>
        <v>323602147</v>
      </c>
      <c r="AF21" s="14">
        <f>INDEX(CONFAZ!$DS$2:$FB$408,MATCH(DATE(YEAR($A21),MONTH($A21),15),CONFAZ!$DS$2:$DS$408,0),3)</f>
        <v>722189150</v>
      </c>
      <c r="AG21">
        <v>545</v>
      </c>
      <c r="AH21">
        <v>564375009000</v>
      </c>
      <c r="AI21">
        <v>12.42</v>
      </c>
      <c r="AJ21">
        <v>0.42</v>
      </c>
      <c r="AK21">
        <v>0</v>
      </c>
      <c r="AL21">
        <v>0</v>
      </c>
      <c r="AM21">
        <v>0</v>
      </c>
      <c r="AN21">
        <v>0</v>
      </c>
      <c r="AO21">
        <v>5.9764991896272202</v>
      </c>
      <c r="AP21">
        <v>1.37</v>
      </c>
      <c r="AQ21">
        <v>175.5</v>
      </c>
      <c r="AR21">
        <v>-4.6100000000000003</v>
      </c>
      <c r="AS21" s="14">
        <v>374887300000</v>
      </c>
      <c r="AT21">
        <v>0</v>
      </c>
      <c r="AU21">
        <v>0</v>
      </c>
      <c r="AV21">
        <v>146800592</v>
      </c>
      <c r="AW21">
        <v>60122939</v>
      </c>
      <c r="AX21">
        <v>0</v>
      </c>
      <c r="AY21" s="14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21616518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61062743</v>
      </c>
      <c r="BL21">
        <v>7286</v>
      </c>
      <c r="BM21">
        <v>3991106</v>
      </c>
      <c r="BN21">
        <v>13932770000</v>
      </c>
      <c r="BO21">
        <v>0.4</v>
      </c>
      <c r="BP21" s="3">
        <v>3704</v>
      </c>
      <c r="BQ21">
        <v>14118.77</v>
      </c>
      <c r="BR21">
        <v>1279579000</v>
      </c>
      <c r="BS21">
        <v>23471000</v>
      </c>
      <c r="BT21">
        <v>3323598000</v>
      </c>
      <c r="BU21">
        <v>6723049000</v>
      </c>
      <c r="BV21">
        <v>2583073000</v>
      </c>
      <c r="BW21">
        <v>11349697000</v>
      </c>
      <c r="BX21">
        <v>7902078000</v>
      </c>
      <c r="BY21">
        <v>0.4</v>
      </c>
      <c r="BZ21">
        <v>3704</v>
      </c>
      <c r="CA21">
        <v>8238.85</v>
      </c>
      <c r="CB21">
        <v>13932770000</v>
      </c>
      <c r="CC21">
        <v>0.4</v>
      </c>
      <c r="CD21">
        <v>290353.28000000003</v>
      </c>
      <c r="CE21">
        <v>130094610.7</v>
      </c>
      <c r="CF21">
        <v>22703.91</v>
      </c>
      <c r="CG21">
        <v>32971</v>
      </c>
      <c r="CH21">
        <v>41.468921000000002</v>
      </c>
      <c r="CI21">
        <v>2.74</v>
      </c>
      <c r="CJ21">
        <v>-93173.33</v>
      </c>
      <c r="CK21">
        <v>-61393.33</v>
      </c>
      <c r="CL21">
        <v>31780</v>
      </c>
      <c r="CM21">
        <v>-63223.33</v>
      </c>
      <c r="CN21">
        <v>3961456.67</v>
      </c>
      <c r="CO21">
        <v>-107760</v>
      </c>
      <c r="CP21">
        <v>-109033.33</v>
      </c>
      <c r="CQ21">
        <v>172561.5</v>
      </c>
      <c r="CR21">
        <v>185341414.24000001</v>
      </c>
      <c r="CS21">
        <v>11957.37</v>
      </c>
      <c r="CT21">
        <v>185530333.11000001</v>
      </c>
      <c r="CU21">
        <v>0.52720370000000005</v>
      </c>
      <c r="CV21">
        <v>0</v>
      </c>
      <c r="CW21">
        <v>10745.06</v>
      </c>
      <c r="CX21" s="14">
        <f t="shared" si="0"/>
        <v>-2551034.62</v>
      </c>
      <c r="CY21" s="14">
        <f>IFERROR(INDEX(CONFAZ!$A$2:$FB$440,MATCH(DATE(YEAR($A21),MONTH($A21),15),CONFAZ!$A$2:$A$440,0),2),0)</f>
        <v>2561779.6800000002</v>
      </c>
      <c r="CZ21"/>
      <c r="DA21"/>
      <c r="DB21"/>
      <c r="DC21"/>
      <c r="DI21"/>
    </row>
    <row r="22" spans="1:113" x14ac:dyDescent="0.25">
      <c r="A22" s="1">
        <v>40802</v>
      </c>
      <c r="B22" t="s">
        <v>70</v>
      </c>
      <c r="C22" t="s">
        <v>71</v>
      </c>
      <c r="D22" s="12">
        <v>1.7498</v>
      </c>
      <c r="E22">
        <v>163545640.22000003</v>
      </c>
      <c r="F22">
        <v>140497.42000000001</v>
      </c>
      <c r="G22">
        <v>315600189</v>
      </c>
      <c r="H22">
        <v>40958933.760000013</v>
      </c>
      <c r="I22">
        <v>89749440.030000016</v>
      </c>
      <c r="J22">
        <v>7021306.2699999996</v>
      </c>
      <c r="K22">
        <v>7002813</v>
      </c>
      <c r="L22" s="14">
        <v>6205004</v>
      </c>
      <c r="M22" s="14">
        <v>33429811</v>
      </c>
      <c r="N22" s="14">
        <v>38609938</v>
      </c>
      <c r="O22" s="14">
        <v>53686521</v>
      </c>
      <c r="P22" s="14">
        <v>3602298</v>
      </c>
      <c r="Q22" s="14">
        <v>48979688</v>
      </c>
      <c r="R22" s="14">
        <v>839855</v>
      </c>
      <c r="S22" s="14">
        <v>11191096</v>
      </c>
      <c r="T22" s="14">
        <v>95297042</v>
      </c>
      <c r="U22" s="14">
        <v>23618439</v>
      </c>
      <c r="V22" s="14">
        <v>839855</v>
      </c>
      <c r="W22" s="14">
        <v>11191096</v>
      </c>
      <c r="X22" s="14">
        <v>95297042</v>
      </c>
      <c r="Y22" s="14">
        <v>23618439</v>
      </c>
      <c r="Z22" s="14">
        <v>140497</v>
      </c>
      <c r="AA22" s="14">
        <v>21.018183670399999</v>
      </c>
      <c r="AB22">
        <v>142.30000000000001</v>
      </c>
      <c r="AC22">
        <v>23191369933</v>
      </c>
      <c r="AD22">
        <v>20356258250</v>
      </c>
      <c r="AE22" s="14">
        <f>INDEX(CONFAZ!$DS$2:$FB$408,MATCH(DATE(YEAR($A22),MONTH($A22),15),CONFAZ!$DS$2:$DS$408,0),2)</f>
        <v>345676092</v>
      </c>
      <c r="AF22" s="14">
        <f>INDEX(CONFAZ!$DS$2:$FB$408,MATCH(DATE(YEAR($A22),MONTH($A22),15),CONFAZ!$DS$2:$DS$408,0),3)</f>
        <v>694349603</v>
      </c>
      <c r="AG22">
        <v>545</v>
      </c>
      <c r="AH22">
        <v>611919058400</v>
      </c>
      <c r="AI22">
        <v>11.91</v>
      </c>
      <c r="AJ22">
        <v>0.45</v>
      </c>
      <c r="AK22">
        <v>0</v>
      </c>
      <c r="AL22">
        <v>0</v>
      </c>
      <c r="AM22">
        <v>0</v>
      </c>
      <c r="AN22">
        <v>0</v>
      </c>
      <c r="AO22">
        <v>6.0072815533980499</v>
      </c>
      <c r="AP22">
        <v>1.53</v>
      </c>
      <c r="AQ22">
        <v>193.08</v>
      </c>
      <c r="AR22">
        <v>0.32</v>
      </c>
      <c r="AS22" s="14">
        <v>370113800000</v>
      </c>
      <c r="AT22">
        <v>0</v>
      </c>
      <c r="AU22">
        <v>0</v>
      </c>
      <c r="AV22">
        <v>183778094</v>
      </c>
      <c r="AW22">
        <v>79735271</v>
      </c>
      <c r="AX22">
        <v>0</v>
      </c>
      <c r="AY22" s="14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27494706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68779975</v>
      </c>
      <c r="BL22">
        <v>3318900</v>
      </c>
      <c r="BM22">
        <v>4449242</v>
      </c>
      <c r="BN22">
        <v>13932770000</v>
      </c>
      <c r="BO22">
        <v>0.4</v>
      </c>
      <c r="BP22" s="3">
        <v>3704</v>
      </c>
      <c r="BQ22">
        <v>14118.77</v>
      </c>
      <c r="BR22">
        <v>1279579000</v>
      </c>
      <c r="BS22">
        <v>23471000</v>
      </c>
      <c r="BT22">
        <v>3323598000</v>
      </c>
      <c r="BU22">
        <v>6723049000</v>
      </c>
      <c r="BV22">
        <v>2583073000</v>
      </c>
      <c r="BW22">
        <v>11349697000</v>
      </c>
      <c r="BX22">
        <v>7902078000</v>
      </c>
      <c r="BY22">
        <v>0.4</v>
      </c>
      <c r="BZ22">
        <v>3704</v>
      </c>
      <c r="CA22">
        <v>8238.85</v>
      </c>
      <c r="CB22">
        <v>13932770000</v>
      </c>
      <c r="CC22">
        <v>0.4</v>
      </c>
      <c r="CD22">
        <v>186569.05</v>
      </c>
      <c r="CE22">
        <v>143100871.33000001</v>
      </c>
      <c r="CF22">
        <v>12538.06</v>
      </c>
      <c r="CG22">
        <v>30782</v>
      </c>
      <c r="CH22">
        <v>41.468921000000002</v>
      </c>
      <c r="CI22">
        <v>2.74</v>
      </c>
      <c r="CJ22">
        <v>-93173.33</v>
      </c>
      <c r="CK22">
        <v>-61393.33</v>
      </c>
      <c r="CL22">
        <v>31780</v>
      </c>
      <c r="CM22">
        <v>-63223.33</v>
      </c>
      <c r="CN22">
        <v>3961456.67</v>
      </c>
      <c r="CO22">
        <v>-107760</v>
      </c>
      <c r="CP22">
        <v>-109033.33</v>
      </c>
      <c r="CQ22">
        <v>101524.48</v>
      </c>
      <c r="CR22">
        <v>206865513.19999999</v>
      </c>
      <c r="CS22">
        <v>20779.560000000001</v>
      </c>
      <c r="CT22">
        <v>207015087.65000001</v>
      </c>
      <c r="CU22">
        <v>0.52720370000000005</v>
      </c>
      <c r="CV22">
        <v>0</v>
      </c>
      <c r="CW22">
        <v>14757.54</v>
      </c>
      <c r="CX22" s="14">
        <f t="shared" si="0"/>
        <v>-1697103.3900000001</v>
      </c>
      <c r="CY22" s="14">
        <f>IFERROR(INDEX(CONFAZ!$A$2:$FB$440,MATCH(DATE(YEAR($A22),MONTH($A22),15),CONFAZ!$A$2:$A$440,0),2),0)</f>
        <v>1711860.9300000002</v>
      </c>
      <c r="CZ22"/>
      <c r="DA22"/>
      <c r="DB22"/>
      <c r="DC22"/>
      <c r="DI22"/>
    </row>
    <row r="23" spans="1:113" x14ac:dyDescent="0.25">
      <c r="A23" s="1">
        <v>40832</v>
      </c>
      <c r="B23" t="s">
        <v>70</v>
      </c>
      <c r="C23" t="s">
        <v>71</v>
      </c>
      <c r="D23" s="12">
        <v>1.7726</v>
      </c>
      <c r="E23">
        <v>159711535.72999999</v>
      </c>
      <c r="F23">
        <v>33879.370000000003</v>
      </c>
      <c r="G23">
        <v>305895677</v>
      </c>
      <c r="H23">
        <v>40410204.849999994</v>
      </c>
      <c r="I23">
        <v>84369701.820000023</v>
      </c>
      <c r="J23">
        <v>6666760.2400000021</v>
      </c>
      <c r="K23">
        <v>5021161</v>
      </c>
      <c r="L23" s="14">
        <v>8356066</v>
      </c>
      <c r="M23" s="14">
        <v>34100975</v>
      </c>
      <c r="N23" s="14">
        <v>36884523</v>
      </c>
      <c r="O23" s="14">
        <v>43260615</v>
      </c>
      <c r="P23" s="14">
        <v>2763673</v>
      </c>
      <c r="Q23" s="14">
        <v>50644648</v>
      </c>
      <c r="R23" s="14">
        <v>876197</v>
      </c>
      <c r="S23" s="14">
        <v>9985589</v>
      </c>
      <c r="T23" s="14">
        <v>89998695</v>
      </c>
      <c r="U23" s="14">
        <v>28991477</v>
      </c>
      <c r="V23" s="14">
        <v>876197</v>
      </c>
      <c r="W23" s="14">
        <v>9985589</v>
      </c>
      <c r="X23" s="14">
        <v>89998695</v>
      </c>
      <c r="Y23" s="14">
        <v>28991477</v>
      </c>
      <c r="Z23" s="14">
        <v>33219</v>
      </c>
      <c r="AA23" s="14">
        <v>9.1862670137000002</v>
      </c>
      <c r="AB23">
        <v>142.02000000000001</v>
      </c>
      <c r="AC23">
        <v>22056074475</v>
      </c>
      <c r="AD23">
        <v>19918996728</v>
      </c>
      <c r="AE23" s="14">
        <f>INDEX(CONFAZ!$DS$2:$FB$408,MATCH(DATE(YEAR($A23),MONTH($A23),15),CONFAZ!$DS$2:$DS$408,0),2)</f>
        <v>225699981</v>
      </c>
      <c r="AF23" s="14">
        <f>INDEX(CONFAZ!$DS$2:$FB$408,MATCH(DATE(YEAR($A23),MONTH($A23),15),CONFAZ!$DS$2:$DS$408,0),3)</f>
        <v>647947303</v>
      </c>
      <c r="AG23">
        <v>545</v>
      </c>
      <c r="AH23">
        <v>625600172800</v>
      </c>
      <c r="AI23">
        <v>11.7</v>
      </c>
      <c r="AJ23">
        <v>0.32</v>
      </c>
      <c r="AK23">
        <v>0</v>
      </c>
      <c r="AL23">
        <v>0</v>
      </c>
      <c r="AM23">
        <v>0</v>
      </c>
      <c r="AN23">
        <v>0</v>
      </c>
      <c r="AO23">
        <v>5.7362770913510204</v>
      </c>
      <c r="AP23">
        <v>1.43</v>
      </c>
      <c r="AQ23">
        <v>191.93</v>
      </c>
      <c r="AR23">
        <v>30.89</v>
      </c>
      <c r="AS23" s="14">
        <v>383776100000</v>
      </c>
      <c r="AT23">
        <v>0</v>
      </c>
      <c r="AU23">
        <v>0</v>
      </c>
      <c r="AV23">
        <v>145921183</v>
      </c>
      <c r="AW23">
        <v>61724118</v>
      </c>
      <c r="AX23">
        <v>0</v>
      </c>
      <c r="AY23" s="14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3599413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71536656</v>
      </c>
      <c r="BL23">
        <v>1404671</v>
      </c>
      <c r="BM23">
        <v>7656325</v>
      </c>
      <c r="BN23">
        <v>13932770000</v>
      </c>
      <c r="BO23">
        <v>0.4</v>
      </c>
      <c r="BP23" s="3">
        <v>3704</v>
      </c>
      <c r="BQ23">
        <v>14118.77</v>
      </c>
      <c r="BR23">
        <v>1279579000</v>
      </c>
      <c r="BS23">
        <v>23471000</v>
      </c>
      <c r="BT23">
        <v>3323598000</v>
      </c>
      <c r="BU23">
        <v>6723049000</v>
      </c>
      <c r="BV23">
        <v>2583073000</v>
      </c>
      <c r="BW23">
        <v>11349697000</v>
      </c>
      <c r="BX23">
        <v>7902078000</v>
      </c>
      <c r="BY23">
        <v>0.4</v>
      </c>
      <c r="BZ23">
        <v>3704</v>
      </c>
      <c r="CA23">
        <v>8238.85</v>
      </c>
      <c r="CB23">
        <v>13932770000</v>
      </c>
      <c r="CC23">
        <v>0.4</v>
      </c>
      <c r="CD23">
        <v>307547.87</v>
      </c>
      <c r="CE23">
        <v>150128477.44999999</v>
      </c>
      <c r="CF23">
        <v>23551.57</v>
      </c>
      <c r="CG23">
        <v>28603</v>
      </c>
      <c r="CH23">
        <v>41.468921000000002</v>
      </c>
      <c r="CI23">
        <v>2.75</v>
      </c>
      <c r="CJ23">
        <v>-23100</v>
      </c>
      <c r="CK23">
        <v>910</v>
      </c>
      <c r="CL23">
        <v>24010</v>
      </c>
      <c r="CM23">
        <v>74350</v>
      </c>
      <c r="CN23">
        <v>3934776.67</v>
      </c>
      <c r="CO23">
        <v>-100460</v>
      </c>
      <c r="CP23">
        <v>-109046.67</v>
      </c>
      <c r="CQ23">
        <v>21092.87</v>
      </c>
      <c r="CR23">
        <v>195214427</v>
      </c>
      <c r="CS23">
        <v>11630.33</v>
      </c>
      <c r="CT23">
        <v>195247150.19999999</v>
      </c>
      <c r="CU23">
        <v>0.52720370000000005</v>
      </c>
      <c r="CV23">
        <v>0</v>
      </c>
      <c r="CW23">
        <v>12553.53</v>
      </c>
      <c r="CX23" s="14">
        <f t="shared" si="0"/>
        <v>-1486792.03</v>
      </c>
      <c r="CY23" s="14">
        <f>IFERROR(INDEX(CONFAZ!$A$2:$FB$440,MATCH(DATE(YEAR($A23),MONTH($A23),15),CONFAZ!$A$2:$A$440,0),2),0)</f>
        <v>1499345.56</v>
      </c>
      <c r="CZ23"/>
      <c r="DA23"/>
      <c r="DB23"/>
      <c r="DC23"/>
      <c r="DI23"/>
    </row>
    <row r="24" spans="1:113" x14ac:dyDescent="0.25">
      <c r="A24" s="1">
        <v>40863</v>
      </c>
      <c r="B24" t="s">
        <v>70</v>
      </c>
      <c r="C24" t="s">
        <v>71</v>
      </c>
      <c r="D24" s="12">
        <v>1.7905</v>
      </c>
      <c r="E24">
        <v>160448084.11999997</v>
      </c>
      <c r="F24">
        <v>528322.42000000004</v>
      </c>
      <c r="G24">
        <v>312120959</v>
      </c>
      <c r="H24">
        <v>38010350.359999999</v>
      </c>
      <c r="I24">
        <v>92310768.679999992</v>
      </c>
      <c r="J24">
        <v>6879147.0899999989</v>
      </c>
      <c r="K24">
        <v>4889607</v>
      </c>
      <c r="L24" s="14">
        <v>8291503</v>
      </c>
      <c r="M24" s="14">
        <v>34251639</v>
      </c>
      <c r="N24" s="14">
        <v>39449600</v>
      </c>
      <c r="O24" s="14">
        <v>44422064</v>
      </c>
      <c r="P24" s="14">
        <v>3407293</v>
      </c>
      <c r="Q24" s="14">
        <v>44230536</v>
      </c>
      <c r="R24" s="14">
        <v>800063</v>
      </c>
      <c r="S24" s="14">
        <v>10944354</v>
      </c>
      <c r="T24" s="14">
        <v>96781556</v>
      </c>
      <c r="U24" s="14">
        <v>29014029</v>
      </c>
      <c r="V24" s="14">
        <v>800063</v>
      </c>
      <c r="W24" s="14">
        <v>10944354</v>
      </c>
      <c r="X24" s="14">
        <v>96781556</v>
      </c>
      <c r="Y24" s="14">
        <v>29014029</v>
      </c>
      <c r="Z24" s="14">
        <v>528322</v>
      </c>
      <c r="AA24" s="14">
        <v>7.8065907426000001</v>
      </c>
      <c r="AB24">
        <v>141.87</v>
      </c>
      <c r="AC24">
        <v>21666081911</v>
      </c>
      <c r="AD24">
        <v>21345663330</v>
      </c>
      <c r="AE24" s="14">
        <f>INDEX(CONFAZ!$DS$2:$FB$408,MATCH(DATE(YEAR($A24),MONTH($A24),15),CONFAZ!$DS$2:$DS$408,0),2)</f>
        <v>263750615</v>
      </c>
      <c r="AF24" s="14">
        <f>INDEX(CONFAZ!$DS$2:$FB$408,MATCH(DATE(YEAR($A24),MONTH($A24),15),CONFAZ!$DS$2:$DS$408,0),3)</f>
        <v>765070265</v>
      </c>
      <c r="AG24">
        <v>545</v>
      </c>
      <c r="AH24">
        <v>630386706500</v>
      </c>
      <c r="AI24">
        <v>11.4</v>
      </c>
      <c r="AJ24">
        <v>0.56999999999999995</v>
      </c>
      <c r="AK24">
        <v>0</v>
      </c>
      <c r="AL24">
        <v>0</v>
      </c>
      <c r="AM24">
        <v>0</v>
      </c>
      <c r="AN24">
        <v>0</v>
      </c>
      <c r="AO24">
        <v>5.1819764382008797</v>
      </c>
      <c r="AP24">
        <v>1.52</v>
      </c>
      <c r="AQ24">
        <v>201.43</v>
      </c>
      <c r="AR24">
        <v>13.45</v>
      </c>
      <c r="AS24" s="14">
        <v>391538000000</v>
      </c>
      <c r="AT24">
        <v>0</v>
      </c>
      <c r="AU24">
        <v>0</v>
      </c>
      <c r="AV24">
        <v>137249977</v>
      </c>
      <c r="AW24">
        <v>33782021</v>
      </c>
      <c r="AX24">
        <v>0</v>
      </c>
      <c r="AY24" s="1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35579138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63023436</v>
      </c>
      <c r="BL24">
        <v>1481219</v>
      </c>
      <c r="BM24">
        <v>3384163</v>
      </c>
      <c r="BN24">
        <v>13932770000</v>
      </c>
      <c r="BO24">
        <v>0.4</v>
      </c>
      <c r="BP24" s="3">
        <v>3704</v>
      </c>
      <c r="BQ24">
        <v>14118.77</v>
      </c>
      <c r="BR24">
        <v>1279579000</v>
      </c>
      <c r="BS24">
        <v>23471000</v>
      </c>
      <c r="BT24">
        <v>3323598000</v>
      </c>
      <c r="BU24">
        <v>6723049000</v>
      </c>
      <c r="BV24">
        <v>2583073000</v>
      </c>
      <c r="BW24">
        <v>11349697000</v>
      </c>
      <c r="BX24">
        <v>7902078000</v>
      </c>
      <c r="BY24">
        <v>0.4</v>
      </c>
      <c r="BZ24">
        <v>3704</v>
      </c>
      <c r="CA24">
        <v>8238.85</v>
      </c>
      <c r="CB24">
        <v>13932770000</v>
      </c>
      <c r="CC24">
        <v>0.4</v>
      </c>
      <c r="CD24">
        <v>372289.95</v>
      </c>
      <c r="CE24">
        <v>157021686.31</v>
      </c>
      <c r="CF24">
        <v>15684.7</v>
      </c>
      <c r="CG24">
        <v>29667</v>
      </c>
      <c r="CH24">
        <v>41.468921000000002</v>
      </c>
      <c r="CI24">
        <v>2.75</v>
      </c>
      <c r="CJ24">
        <v>-23100</v>
      </c>
      <c r="CK24">
        <v>910</v>
      </c>
      <c r="CL24">
        <v>24010</v>
      </c>
      <c r="CM24">
        <v>74350</v>
      </c>
      <c r="CN24">
        <v>3934776.67</v>
      </c>
      <c r="CO24">
        <v>-100460</v>
      </c>
      <c r="CP24">
        <v>-109046.67</v>
      </c>
      <c r="CQ24">
        <v>28412.71</v>
      </c>
      <c r="CR24">
        <v>204982723.41</v>
      </c>
      <c r="CS24">
        <v>8922.48</v>
      </c>
      <c r="CT24">
        <v>205025100.75</v>
      </c>
      <c r="CU24">
        <v>0.52720370000000005</v>
      </c>
      <c r="CV24">
        <v>0</v>
      </c>
      <c r="CW24">
        <v>10925.2</v>
      </c>
      <c r="CX24" s="14">
        <f t="shared" si="0"/>
        <v>-1004641.4900000002</v>
      </c>
      <c r="CY24" s="14">
        <f>IFERROR(INDEX(CONFAZ!$A$2:$FB$440,MATCH(DATE(YEAR($A24),MONTH($A24),15),CONFAZ!$A$2:$A$440,0),2),0)</f>
        <v>1015566.6900000002</v>
      </c>
      <c r="CZ24" s="14"/>
      <c r="DA24" s="14"/>
      <c r="DB24"/>
      <c r="DC24"/>
      <c r="DI24"/>
    </row>
    <row r="25" spans="1:113" x14ac:dyDescent="0.25">
      <c r="A25" s="1">
        <v>40893</v>
      </c>
      <c r="B25" t="s">
        <v>70</v>
      </c>
      <c r="C25" t="s">
        <v>71</v>
      </c>
      <c r="D25" s="12">
        <v>1.8369</v>
      </c>
      <c r="E25">
        <v>171031680.72000003</v>
      </c>
      <c r="F25">
        <v>71720.489999999991</v>
      </c>
      <c r="G25">
        <v>324927753</v>
      </c>
      <c r="H25">
        <v>42214837.489999995</v>
      </c>
      <c r="I25">
        <v>90117973.280000001</v>
      </c>
      <c r="J25">
        <v>7696859.0200000005</v>
      </c>
      <c r="K25">
        <v>4536858</v>
      </c>
      <c r="L25" s="14">
        <v>7140154</v>
      </c>
      <c r="M25" s="14">
        <v>35076897</v>
      </c>
      <c r="N25" s="14">
        <v>42417798</v>
      </c>
      <c r="O25" s="14">
        <v>47798658</v>
      </c>
      <c r="P25" s="14">
        <v>2971748</v>
      </c>
      <c r="Q25" s="14">
        <v>55275112</v>
      </c>
      <c r="R25" s="14">
        <v>896911</v>
      </c>
      <c r="S25" s="14">
        <v>10648267</v>
      </c>
      <c r="T25" s="14">
        <v>94554876</v>
      </c>
      <c r="U25" s="14">
        <v>28075612</v>
      </c>
      <c r="V25" s="14">
        <v>896911</v>
      </c>
      <c r="W25" s="14">
        <v>10648267</v>
      </c>
      <c r="X25" s="14">
        <v>94554876</v>
      </c>
      <c r="Y25" s="14">
        <v>28075612</v>
      </c>
      <c r="Z25" s="14">
        <v>71720</v>
      </c>
      <c r="AA25" s="14">
        <v>7.4812412054999999</v>
      </c>
      <c r="AB25">
        <v>139.22999999999999</v>
      </c>
      <c r="AC25">
        <v>21999062581</v>
      </c>
      <c r="AD25">
        <v>18477262036</v>
      </c>
      <c r="AE25" s="14">
        <f>INDEX(CONFAZ!$DS$2:$FB$408,MATCH(DATE(YEAR($A25),MONTH($A25),15),CONFAZ!$DS$2:$DS$408,0),2)</f>
        <v>224392275</v>
      </c>
      <c r="AF25" s="14">
        <f>INDEX(CONFAZ!$DS$2:$FB$408,MATCH(DATE(YEAR($A25),MONTH($A25),15),CONFAZ!$DS$2:$DS$408,0),3)</f>
        <v>600532415</v>
      </c>
      <c r="AG25">
        <v>545</v>
      </c>
      <c r="AH25">
        <v>646610842800</v>
      </c>
      <c r="AI25">
        <v>10.9</v>
      </c>
      <c r="AJ25">
        <v>0.51</v>
      </c>
      <c r="AK25">
        <v>0</v>
      </c>
      <c r="AL25">
        <v>0</v>
      </c>
      <c r="AM25">
        <v>0</v>
      </c>
      <c r="AN25">
        <v>0</v>
      </c>
      <c r="AO25">
        <v>4.7342837302397696</v>
      </c>
      <c r="AP25">
        <v>1.5</v>
      </c>
      <c r="AQ25">
        <v>196.02</v>
      </c>
      <c r="AR25">
        <v>8.52</v>
      </c>
      <c r="AS25" s="14">
        <v>385490900000</v>
      </c>
      <c r="AT25">
        <v>0</v>
      </c>
      <c r="AU25">
        <v>0</v>
      </c>
      <c r="AV25">
        <v>164377055</v>
      </c>
      <c r="AW25">
        <v>80463668</v>
      </c>
      <c r="AX25">
        <v>0</v>
      </c>
      <c r="AY25" s="14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21266248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56594070</v>
      </c>
      <c r="BL25">
        <v>0</v>
      </c>
      <c r="BM25">
        <v>6053069</v>
      </c>
      <c r="BN25">
        <v>13932770000</v>
      </c>
      <c r="BO25">
        <v>0.4</v>
      </c>
      <c r="BP25" s="3">
        <v>3704</v>
      </c>
      <c r="BQ25">
        <v>14118.77</v>
      </c>
      <c r="BR25">
        <v>1279579000</v>
      </c>
      <c r="BS25">
        <v>23471000</v>
      </c>
      <c r="BT25">
        <v>3323598000</v>
      </c>
      <c r="BU25">
        <v>6723049000</v>
      </c>
      <c r="BV25">
        <v>2583073000</v>
      </c>
      <c r="BW25">
        <v>11349697000</v>
      </c>
      <c r="BX25">
        <v>6763404000</v>
      </c>
      <c r="BY25">
        <v>0.4</v>
      </c>
      <c r="BZ25">
        <v>3704</v>
      </c>
      <c r="CA25">
        <v>7198.79</v>
      </c>
      <c r="CB25">
        <v>13932770000</v>
      </c>
      <c r="CC25">
        <v>0.4</v>
      </c>
      <c r="CD25">
        <v>317695.90999999997</v>
      </c>
      <c r="CE25">
        <v>170177455.97999999</v>
      </c>
      <c r="CF25">
        <v>12664.27</v>
      </c>
      <c r="CG25">
        <v>31905</v>
      </c>
      <c r="CH25">
        <v>41.468921000000002</v>
      </c>
      <c r="CI25">
        <v>2.75</v>
      </c>
      <c r="CJ25">
        <v>-23100</v>
      </c>
      <c r="CK25">
        <v>910</v>
      </c>
      <c r="CL25">
        <v>24010</v>
      </c>
      <c r="CM25">
        <v>74350</v>
      </c>
      <c r="CN25">
        <v>3934776.67</v>
      </c>
      <c r="CO25">
        <v>-100460</v>
      </c>
      <c r="CP25">
        <v>-109046.67</v>
      </c>
      <c r="CQ25">
        <v>17753.73</v>
      </c>
      <c r="CR25">
        <v>208592689.34</v>
      </c>
      <c r="CS25">
        <v>11685.06</v>
      </c>
      <c r="CT25">
        <v>208622128.13</v>
      </c>
      <c r="CU25">
        <v>0.52720370000000005</v>
      </c>
      <c r="CV25">
        <v>0</v>
      </c>
      <c r="CW25">
        <v>10236.299999999999</v>
      </c>
      <c r="CX25" s="14">
        <f t="shared" si="0"/>
        <v>-903469.99</v>
      </c>
      <c r="CY25" s="14">
        <f>IFERROR(INDEX(CONFAZ!$A$2:$FB$440,MATCH(DATE(YEAR($A25),MONTH($A25),15),CONFAZ!$A$2:$A$440,0),2),0)</f>
        <v>913706.29</v>
      </c>
      <c r="CZ25"/>
      <c r="DA25"/>
      <c r="DB25"/>
      <c r="DC25"/>
      <c r="DI25"/>
    </row>
    <row r="26" spans="1:113" x14ac:dyDescent="0.25">
      <c r="A26" s="1">
        <v>40924</v>
      </c>
      <c r="B26" t="s">
        <v>70</v>
      </c>
      <c r="C26" t="s">
        <v>71</v>
      </c>
      <c r="D26" s="12">
        <v>1.7897000000000001</v>
      </c>
      <c r="E26">
        <v>185074680.67000002</v>
      </c>
      <c r="F26">
        <v>400846.02</v>
      </c>
      <c r="G26">
        <v>331270199</v>
      </c>
      <c r="H26">
        <v>40055723.999999993</v>
      </c>
      <c r="I26">
        <v>81605726.86999999</v>
      </c>
      <c r="J26">
        <v>8743004.4299999997</v>
      </c>
      <c r="K26">
        <v>10753933</v>
      </c>
      <c r="L26" s="14">
        <v>5963401</v>
      </c>
      <c r="M26" s="14">
        <v>37202239</v>
      </c>
      <c r="N26" s="14">
        <v>60046768</v>
      </c>
      <c r="O26" s="14">
        <v>46332267</v>
      </c>
      <c r="P26" s="14">
        <v>3430626</v>
      </c>
      <c r="Q26" s="14">
        <v>48678187</v>
      </c>
      <c r="R26" s="14">
        <v>796335</v>
      </c>
      <c r="S26" s="14">
        <v>10676857</v>
      </c>
      <c r="T26" s="14">
        <v>87354048</v>
      </c>
      <c r="U26" s="14">
        <v>30391742</v>
      </c>
      <c r="V26" s="14">
        <v>796335</v>
      </c>
      <c r="W26" s="14">
        <v>10676857</v>
      </c>
      <c r="X26" s="14">
        <v>87354048</v>
      </c>
      <c r="Y26" s="14">
        <v>30391742</v>
      </c>
      <c r="Z26" s="14">
        <v>397729</v>
      </c>
      <c r="AA26" s="14">
        <v>8.4803065231999994</v>
      </c>
      <c r="AB26">
        <v>133.34</v>
      </c>
      <c r="AC26">
        <v>15949177033</v>
      </c>
      <c r="AD26">
        <v>17589407302</v>
      </c>
      <c r="AE26" s="14">
        <f>INDEX(CONFAZ!$DS$2:$FB$408,MATCH(DATE(YEAR($A26),MONTH($A26),15),CONFAZ!$DS$2:$DS$408,0),2)</f>
        <v>170404629</v>
      </c>
      <c r="AF26" s="14">
        <f>INDEX(CONFAZ!$DS$2:$FB$408,MATCH(DATE(YEAR($A26),MONTH($A26),15),CONFAZ!$DS$2:$DS$408,0),3)</f>
        <v>522529148</v>
      </c>
      <c r="AG26">
        <v>622</v>
      </c>
      <c r="AH26">
        <v>635477727500</v>
      </c>
      <c r="AI26">
        <v>10.7</v>
      </c>
      <c r="AJ26">
        <v>0.51</v>
      </c>
      <c r="AK26">
        <v>0</v>
      </c>
      <c r="AL26">
        <v>0</v>
      </c>
      <c r="AM26">
        <v>0</v>
      </c>
      <c r="AN26">
        <v>0</v>
      </c>
      <c r="AO26">
        <v>5.4991816693944298</v>
      </c>
      <c r="AP26">
        <v>1.56</v>
      </c>
      <c r="AQ26">
        <v>201.5</v>
      </c>
      <c r="AR26">
        <v>0.25994</v>
      </c>
      <c r="AS26" s="14">
        <v>364190600000</v>
      </c>
      <c r="AT26">
        <v>0</v>
      </c>
      <c r="AU26">
        <v>0</v>
      </c>
      <c r="AV26">
        <v>127407370</v>
      </c>
      <c r="AW26">
        <v>78150398</v>
      </c>
      <c r="AX26">
        <v>0</v>
      </c>
      <c r="AY26" s="14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1308653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40939454</v>
      </c>
      <c r="BL26">
        <v>0</v>
      </c>
      <c r="BM26">
        <v>7008865</v>
      </c>
      <c r="BN26">
        <v>14775476000</v>
      </c>
      <c r="BO26">
        <v>0.4</v>
      </c>
      <c r="BP26" s="3">
        <v>3704</v>
      </c>
      <c r="BQ26">
        <v>14818.48</v>
      </c>
      <c r="BR26">
        <v>1632246000</v>
      </c>
      <c r="BS26">
        <v>15686000</v>
      </c>
      <c r="BT26">
        <v>3142392000</v>
      </c>
      <c r="BU26">
        <v>7559371000</v>
      </c>
      <c r="BV26">
        <v>2425781000</v>
      </c>
      <c r="BW26">
        <v>12349695000</v>
      </c>
      <c r="BX26">
        <v>6763404000</v>
      </c>
      <c r="BY26">
        <v>0.4</v>
      </c>
      <c r="BZ26">
        <v>3704</v>
      </c>
      <c r="CA26">
        <v>7198.79</v>
      </c>
      <c r="CB26">
        <v>13932770000</v>
      </c>
      <c r="CC26">
        <v>0.4</v>
      </c>
      <c r="CD26">
        <v>380262.05</v>
      </c>
      <c r="CE26">
        <v>137894718.93000001</v>
      </c>
      <c r="CF26">
        <v>32020.880000000001</v>
      </c>
      <c r="CG26">
        <v>31186.5</v>
      </c>
      <c r="CH26">
        <v>40.653455200000003</v>
      </c>
      <c r="CI26">
        <v>2.74</v>
      </c>
      <c r="CJ26">
        <v>-15203.33</v>
      </c>
      <c r="CK26">
        <v>-90223.33</v>
      </c>
      <c r="CL26">
        <v>-75020</v>
      </c>
      <c r="CM26">
        <v>75073.33</v>
      </c>
      <c r="CN26">
        <v>4330610</v>
      </c>
      <c r="CO26">
        <v>-74320</v>
      </c>
      <c r="CP26">
        <v>-59756.67</v>
      </c>
      <c r="CQ26">
        <v>20247.45</v>
      </c>
      <c r="CR26">
        <v>204416163.63999999</v>
      </c>
      <c r="CS26">
        <v>21411.96</v>
      </c>
      <c r="CT26">
        <v>204457823.05000001</v>
      </c>
      <c r="CU26">
        <v>0.52698149999999999</v>
      </c>
      <c r="CV26">
        <v>0</v>
      </c>
      <c r="CW26">
        <v>8124.76</v>
      </c>
      <c r="CX26" s="14">
        <f t="shared" si="0"/>
        <v>-1748810.6300000001</v>
      </c>
      <c r="CY26" s="14">
        <f>IFERROR(INDEX(CONFAZ!$A$2:$FB$440,MATCH(DATE(YEAR($A26),MONTH($A26),15),CONFAZ!$A$2:$A$440,0),2),0)</f>
        <v>1756935.3900000001</v>
      </c>
      <c r="CZ26" s="9"/>
      <c r="DA26"/>
      <c r="DB26"/>
      <c r="DC26"/>
      <c r="DI26"/>
    </row>
    <row r="27" spans="1:113" x14ac:dyDescent="0.25">
      <c r="A27" s="1">
        <v>40955</v>
      </c>
      <c r="B27" t="s">
        <v>70</v>
      </c>
      <c r="C27" t="s">
        <v>71</v>
      </c>
      <c r="D27" s="12">
        <v>1.7183999999999999</v>
      </c>
      <c r="E27">
        <v>161285567.02000001</v>
      </c>
      <c r="F27">
        <v>40402.18</v>
      </c>
      <c r="G27">
        <v>290083865</v>
      </c>
      <c r="H27">
        <v>34219447.800000012</v>
      </c>
      <c r="I27">
        <v>78369771.460000008</v>
      </c>
      <c r="J27">
        <v>671170.4</v>
      </c>
      <c r="K27">
        <v>33520511</v>
      </c>
      <c r="L27" s="14">
        <v>8443470</v>
      </c>
      <c r="M27" s="14">
        <v>35515527</v>
      </c>
      <c r="N27" s="14">
        <v>33169122</v>
      </c>
      <c r="O27" s="14">
        <v>45993120</v>
      </c>
      <c r="P27" s="14">
        <v>2600641</v>
      </c>
      <c r="Q27" s="14">
        <v>39612601</v>
      </c>
      <c r="R27" s="14">
        <v>591420</v>
      </c>
      <c r="S27" s="14">
        <v>10511734</v>
      </c>
      <c r="T27" s="14">
        <v>86121566</v>
      </c>
      <c r="U27" s="14">
        <v>27485390</v>
      </c>
      <c r="V27" s="14">
        <v>591420</v>
      </c>
      <c r="W27" s="14">
        <v>10511734</v>
      </c>
      <c r="X27" s="14">
        <v>86121566</v>
      </c>
      <c r="Y27" s="14">
        <v>27485390</v>
      </c>
      <c r="Z27" s="14">
        <v>39274</v>
      </c>
      <c r="AA27" s="14">
        <v>13.219950431999999</v>
      </c>
      <c r="AB27">
        <v>135.35</v>
      </c>
      <c r="AC27">
        <v>17926499266</v>
      </c>
      <c r="AD27">
        <v>16476146495</v>
      </c>
      <c r="AE27" s="14">
        <f>INDEX(CONFAZ!$DS$2:$FB$408,MATCH(DATE(YEAR($A27),MONTH($A27),15),CONFAZ!$DS$2:$DS$408,0),2)</f>
        <v>181596697</v>
      </c>
      <c r="AF27" s="14">
        <f>INDEX(CONFAZ!$DS$2:$FB$408,MATCH(DATE(YEAR($A27),MONTH($A27),15),CONFAZ!$DS$2:$DS$408,0),3)</f>
        <v>741611665</v>
      </c>
      <c r="AG27">
        <v>622</v>
      </c>
      <c r="AH27">
        <v>612317472000</v>
      </c>
      <c r="AI27">
        <v>10.4</v>
      </c>
      <c r="AJ27">
        <v>0.39</v>
      </c>
      <c r="AK27">
        <v>0</v>
      </c>
      <c r="AL27">
        <v>0</v>
      </c>
      <c r="AM27">
        <v>0</v>
      </c>
      <c r="AN27">
        <v>0</v>
      </c>
      <c r="AO27">
        <v>5.7456318569687097</v>
      </c>
      <c r="AP27">
        <v>1.45</v>
      </c>
      <c r="AQ27">
        <v>203.24</v>
      </c>
      <c r="AR27">
        <v>-8.93</v>
      </c>
      <c r="AS27" s="14">
        <v>367525200000</v>
      </c>
      <c r="AT27">
        <v>0</v>
      </c>
      <c r="AU27">
        <v>0</v>
      </c>
      <c r="AV27">
        <v>128217175</v>
      </c>
      <c r="AW27">
        <v>34827486</v>
      </c>
      <c r="AX27">
        <v>0</v>
      </c>
      <c r="AY27" s="14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25661029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61591790</v>
      </c>
      <c r="BL27">
        <v>0</v>
      </c>
      <c r="BM27">
        <v>6136870</v>
      </c>
      <c r="BN27">
        <v>14775476000</v>
      </c>
      <c r="BO27">
        <v>0.4</v>
      </c>
      <c r="BP27" s="3">
        <v>3704</v>
      </c>
      <c r="BQ27">
        <v>14818.48</v>
      </c>
      <c r="BR27">
        <v>1632246000</v>
      </c>
      <c r="BS27">
        <v>15686000</v>
      </c>
      <c r="BT27">
        <v>3142392000</v>
      </c>
      <c r="BU27">
        <v>7559371000</v>
      </c>
      <c r="BV27">
        <v>2425781000</v>
      </c>
      <c r="BW27">
        <v>12349695000</v>
      </c>
      <c r="BX27">
        <v>6763404000</v>
      </c>
      <c r="BY27">
        <v>0.4</v>
      </c>
      <c r="BZ27">
        <v>3704</v>
      </c>
      <c r="CA27">
        <v>7198.79</v>
      </c>
      <c r="CB27">
        <v>13932770000</v>
      </c>
      <c r="CC27">
        <v>0.4</v>
      </c>
      <c r="CD27">
        <v>425499.85</v>
      </c>
      <c r="CE27">
        <v>128585500.94</v>
      </c>
      <c r="CF27">
        <v>15630.42</v>
      </c>
      <c r="CG27">
        <v>30811.5</v>
      </c>
      <c r="CH27">
        <v>40.653455200000003</v>
      </c>
      <c r="CI27">
        <v>2.73</v>
      </c>
      <c r="CJ27">
        <v>-15203.33</v>
      </c>
      <c r="CK27">
        <v>-90223.33</v>
      </c>
      <c r="CL27">
        <v>-75020</v>
      </c>
      <c r="CM27">
        <v>75073.33</v>
      </c>
      <c r="CN27">
        <v>4330610</v>
      </c>
      <c r="CO27">
        <v>-74320</v>
      </c>
      <c r="CP27">
        <v>-59756.67</v>
      </c>
      <c r="CQ27">
        <v>29707.24</v>
      </c>
      <c r="CR27">
        <v>189655774.27000001</v>
      </c>
      <c r="CS27">
        <v>77283.009999999995</v>
      </c>
      <c r="CT27">
        <v>189762764.52000001</v>
      </c>
      <c r="CU27">
        <v>0.52698149999999999</v>
      </c>
      <c r="CV27">
        <v>0</v>
      </c>
      <c r="CW27">
        <v>20813.57</v>
      </c>
      <c r="CX27" s="14">
        <f t="shared" si="0"/>
        <v>-7433539.3900000006</v>
      </c>
      <c r="CY27" s="14">
        <f>IFERROR(INDEX(CONFAZ!$A$2:$FB$440,MATCH(DATE(YEAR($A27),MONTH($A27),15),CONFAZ!$A$2:$A$440,0),2),0)</f>
        <v>7454352.9600000009</v>
      </c>
      <c r="DA27"/>
      <c r="DB27"/>
      <c r="DC27"/>
      <c r="DI27"/>
    </row>
    <row r="28" spans="1:113" x14ac:dyDescent="0.25">
      <c r="A28" s="1">
        <v>40984</v>
      </c>
      <c r="B28" t="s">
        <v>70</v>
      </c>
      <c r="C28" t="s">
        <v>71</v>
      </c>
      <c r="D28" s="12">
        <v>1.7952999999999999</v>
      </c>
      <c r="E28">
        <v>162780771.29000002</v>
      </c>
      <c r="F28">
        <v>32709.720000000005</v>
      </c>
      <c r="G28">
        <v>309324223</v>
      </c>
      <c r="H28">
        <v>35615379.519999996</v>
      </c>
      <c r="I28">
        <v>84052279.420000002</v>
      </c>
      <c r="J28">
        <v>10865510.08</v>
      </c>
      <c r="K28">
        <v>60287029</v>
      </c>
      <c r="L28" s="14">
        <v>6643540</v>
      </c>
      <c r="M28" s="14">
        <v>33968937</v>
      </c>
      <c r="N28" s="14">
        <v>41932779</v>
      </c>
      <c r="O28" s="14">
        <v>41555755</v>
      </c>
      <c r="P28" s="14">
        <v>2995068</v>
      </c>
      <c r="Q28" s="14">
        <v>50536014</v>
      </c>
      <c r="R28" s="14">
        <v>916517</v>
      </c>
      <c r="S28" s="14">
        <v>14280358</v>
      </c>
      <c r="T28" s="14">
        <v>89371934</v>
      </c>
      <c r="U28" s="14">
        <v>27090611</v>
      </c>
      <c r="V28" s="14">
        <v>916517</v>
      </c>
      <c r="W28" s="14">
        <v>14280358</v>
      </c>
      <c r="X28" s="14">
        <v>89371934</v>
      </c>
      <c r="Y28" s="14">
        <v>27090611</v>
      </c>
      <c r="Z28" s="14">
        <v>32710</v>
      </c>
      <c r="AA28" s="14">
        <v>15.2514638463</v>
      </c>
      <c r="AB28">
        <v>146.35</v>
      </c>
      <c r="AC28">
        <v>20739368495</v>
      </c>
      <c r="AD28">
        <v>19033764217</v>
      </c>
      <c r="AE28" s="14">
        <f>INDEX(CONFAZ!$DS$2:$FB$408,MATCH(DATE(YEAR($A28),MONTH($A28),15),CONFAZ!$DS$2:$DS$408,0),2)</f>
        <v>259606341</v>
      </c>
      <c r="AF28" s="14">
        <f>INDEX(CONFAZ!$DS$2:$FB$408,MATCH(DATE(YEAR($A28),MONTH($A28),15),CONFAZ!$DS$2:$DS$408,0),3)</f>
        <v>595485868</v>
      </c>
      <c r="AG28">
        <v>622</v>
      </c>
      <c r="AH28">
        <v>655672284800</v>
      </c>
      <c r="AI28">
        <v>9.82</v>
      </c>
      <c r="AJ28">
        <v>0.18</v>
      </c>
      <c r="AK28">
        <v>0</v>
      </c>
      <c r="AL28">
        <v>0</v>
      </c>
      <c r="AM28">
        <v>0</v>
      </c>
      <c r="AN28">
        <v>0</v>
      </c>
      <c r="AO28">
        <v>7.9998745609633701</v>
      </c>
      <c r="AP28">
        <v>1.21</v>
      </c>
      <c r="AQ28">
        <v>221.12</v>
      </c>
      <c r="AR28">
        <v>-2.23</v>
      </c>
      <c r="AS28" s="14">
        <v>397758400000</v>
      </c>
      <c r="AT28">
        <v>0</v>
      </c>
      <c r="AU28">
        <v>0</v>
      </c>
      <c r="AV28">
        <v>127004907</v>
      </c>
      <c r="AW28">
        <v>69324630</v>
      </c>
      <c r="AX28">
        <v>0</v>
      </c>
      <c r="AY28" s="14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1933952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51428992</v>
      </c>
      <c r="BL28">
        <v>0</v>
      </c>
      <c r="BM28">
        <v>4317333</v>
      </c>
      <c r="BN28">
        <v>14775476000</v>
      </c>
      <c r="BO28">
        <v>0.4</v>
      </c>
      <c r="BP28" s="3">
        <v>3704</v>
      </c>
      <c r="BQ28">
        <v>14818.48</v>
      </c>
      <c r="BR28">
        <v>1632246000</v>
      </c>
      <c r="BS28">
        <v>15686000</v>
      </c>
      <c r="BT28">
        <v>3142392000</v>
      </c>
      <c r="BU28">
        <v>7559371000</v>
      </c>
      <c r="BV28">
        <v>2425781000</v>
      </c>
      <c r="BW28">
        <v>12349695000</v>
      </c>
      <c r="BX28">
        <v>6763404000</v>
      </c>
      <c r="BY28">
        <v>0.4</v>
      </c>
      <c r="BZ28">
        <v>3704</v>
      </c>
      <c r="CA28">
        <v>7198.79</v>
      </c>
      <c r="CB28">
        <v>13932770000</v>
      </c>
      <c r="CC28">
        <v>0.4</v>
      </c>
      <c r="CD28">
        <v>395160.98</v>
      </c>
      <c r="CE28">
        <v>108207185.73999999</v>
      </c>
      <c r="CF28">
        <v>17069.060000000001</v>
      </c>
      <c r="CG28">
        <v>32308.5</v>
      </c>
      <c r="CH28">
        <v>40.653455200000003</v>
      </c>
      <c r="CI28">
        <v>2.74</v>
      </c>
      <c r="CJ28">
        <v>-15203.33</v>
      </c>
      <c r="CK28">
        <v>-90223.33</v>
      </c>
      <c r="CL28">
        <v>-75020</v>
      </c>
      <c r="CM28">
        <v>75073.33</v>
      </c>
      <c r="CN28">
        <v>4330610</v>
      </c>
      <c r="CO28">
        <v>-74320</v>
      </c>
      <c r="CP28">
        <v>-59756.67</v>
      </c>
      <c r="CQ28">
        <v>8437.5499999999993</v>
      </c>
      <c r="CR28">
        <v>194548451.06</v>
      </c>
      <c r="CS28">
        <v>166005.53</v>
      </c>
      <c r="CT28">
        <v>194722894.13999999</v>
      </c>
      <c r="CU28">
        <v>0.52698149999999999</v>
      </c>
      <c r="CV28">
        <v>0</v>
      </c>
      <c r="CW28">
        <v>9878.11</v>
      </c>
      <c r="CX28" s="14">
        <f t="shared" si="0"/>
        <v>-13798967.030000001</v>
      </c>
      <c r="CY28" s="14">
        <f>IFERROR(INDEX(CONFAZ!$A$2:$FB$440,MATCH(DATE(YEAR($A28),MONTH($A28),15),CONFAZ!$A$2:$A$440,0),2),0)</f>
        <v>13808845.140000001</v>
      </c>
      <c r="CZ28"/>
      <c r="DA28"/>
      <c r="DB28"/>
      <c r="DC28"/>
      <c r="DI28"/>
    </row>
    <row r="29" spans="1:113" x14ac:dyDescent="0.25">
      <c r="A29" s="1">
        <v>41015</v>
      </c>
      <c r="B29" t="s">
        <v>70</v>
      </c>
      <c r="C29" t="s">
        <v>71</v>
      </c>
      <c r="D29" s="12">
        <v>1.8548</v>
      </c>
      <c r="E29">
        <v>156557316.47</v>
      </c>
      <c r="F29">
        <v>63371.159999999996</v>
      </c>
      <c r="G29">
        <v>289694560</v>
      </c>
      <c r="H29">
        <v>41779595.639999993</v>
      </c>
      <c r="I29">
        <v>70825958.50999999</v>
      </c>
      <c r="J29">
        <v>6401479.5599999996</v>
      </c>
      <c r="K29">
        <v>39717306</v>
      </c>
      <c r="L29" s="14">
        <v>5322614</v>
      </c>
      <c r="M29" s="14">
        <v>35165914</v>
      </c>
      <c r="N29" s="14">
        <v>40223744</v>
      </c>
      <c r="O29" s="14">
        <v>47174606</v>
      </c>
      <c r="P29" s="14">
        <v>2841059</v>
      </c>
      <c r="Q29" s="14">
        <v>41656196</v>
      </c>
      <c r="R29" s="14">
        <v>784600</v>
      </c>
      <c r="S29" s="14">
        <v>15474160</v>
      </c>
      <c r="T29" s="14">
        <v>73359047</v>
      </c>
      <c r="U29" s="14">
        <v>27629508</v>
      </c>
      <c r="V29" s="14">
        <v>784600</v>
      </c>
      <c r="W29" s="14">
        <v>15474160</v>
      </c>
      <c r="X29" s="14">
        <v>73359047</v>
      </c>
      <c r="Y29" s="14">
        <v>27629508</v>
      </c>
      <c r="Z29" s="14">
        <v>63112</v>
      </c>
      <c r="AA29" s="14">
        <v>14.9253452955</v>
      </c>
      <c r="AB29">
        <v>139.85</v>
      </c>
      <c r="AC29">
        <v>19461604595</v>
      </c>
      <c r="AD29">
        <v>18849751858</v>
      </c>
      <c r="AE29" s="14">
        <f>INDEX(CONFAZ!$DS$2:$FB$408,MATCH(DATE(YEAR($A29),MONTH($A29),15),CONFAZ!$DS$2:$DS$408,0),2)</f>
        <v>318905810</v>
      </c>
      <c r="AF29" s="14">
        <f>INDEX(CONFAZ!$DS$2:$FB$408,MATCH(DATE(YEAR($A29),MONTH($A29),15),CONFAZ!$DS$2:$DS$408,0),3)</f>
        <v>582255821</v>
      </c>
      <c r="AG29">
        <v>622</v>
      </c>
      <c r="AH29">
        <v>694199705600</v>
      </c>
      <c r="AI29">
        <v>9.35</v>
      </c>
      <c r="AJ29">
        <v>0.64</v>
      </c>
      <c r="AK29">
        <v>0</v>
      </c>
      <c r="AL29">
        <v>0</v>
      </c>
      <c r="AM29">
        <v>0</v>
      </c>
      <c r="AN29">
        <v>0</v>
      </c>
      <c r="AO29">
        <v>7.8169744760323701</v>
      </c>
      <c r="AP29">
        <v>1.64</v>
      </c>
      <c r="AQ29">
        <v>226.14</v>
      </c>
      <c r="AR29">
        <v>24.84</v>
      </c>
      <c r="AS29" s="14">
        <v>385880000000</v>
      </c>
      <c r="AT29">
        <v>0</v>
      </c>
      <c r="AU29">
        <v>0</v>
      </c>
      <c r="AV29">
        <v>178266541</v>
      </c>
      <c r="AW29">
        <v>83996099</v>
      </c>
      <c r="AX29">
        <v>0</v>
      </c>
      <c r="AY29" s="14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22984402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59799608</v>
      </c>
      <c r="BL29">
        <v>0</v>
      </c>
      <c r="BM29">
        <v>11486432</v>
      </c>
      <c r="BN29">
        <v>14775476000</v>
      </c>
      <c r="BO29">
        <v>0.4</v>
      </c>
      <c r="BP29" s="3">
        <v>3704</v>
      </c>
      <c r="BQ29">
        <v>14818.48</v>
      </c>
      <c r="BR29">
        <v>1632246000</v>
      </c>
      <c r="BS29">
        <v>15686000</v>
      </c>
      <c r="BT29">
        <v>3142392000</v>
      </c>
      <c r="BU29">
        <v>7559371000</v>
      </c>
      <c r="BV29">
        <v>2425781000</v>
      </c>
      <c r="BW29">
        <v>12349695000</v>
      </c>
      <c r="BX29">
        <v>6763404000</v>
      </c>
      <c r="BY29">
        <v>0.4</v>
      </c>
      <c r="BZ29">
        <v>3704</v>
      </c>
      <c r="CA29">
        <v>7198.79</v>
      </c>
      <c r="CB29">
        <v>13932770000</v>
      </c>
      <c r="CC29">
        <v>0.4</v>
      </c>
      <c r="CD29">
        <v>406338.47</v>
      </c>
      <c r="CE29">
        <v>103085736.73</v>
      </c>
      <c r="CF29">
        <v>25578.3</v>
      </c>
      <c r="CG29">
        <v>30608.5</v>
      </c>
      <c r="CH29">
        <v>40.653455200000003</v>
      </c>
      <c r="CI29">
        <v>2.74</v>
      </c>
      <c r="CJ29">
        <v>-219826.67</v>
      </c>
      <c r="CK29">
        <v>-89030</v>
      </c>
      <c r="CL29">
        <v>130796.67</v>
      </c>
      <c r="CM29">
        <v>-3720</v>
      </c>
      <c r="CN29">
        <v>4506150</v>
      </c>
      <c r="CO29">
        <v>-93343.33</v>
      </c>
      <c r="CP29">
        <v>-84186.67</v>
      </c>
      <c r="CQ29">
        <v>10070.790000000001</v>
      </c>
      <c r="CR29">
        <v>168603582.09</v>
      </c>
      <c r="CS29">
        <v>95360.42</v>
      </c>
      <c r="CT29">
        <v>168713813.30000001</v>
      </c>
      <c r="CU29">
        <v>0.52698149999999999</v>
      </c>
      <c r="CV29">
        <v>0</v>
      </c>
      <c r="CW29">
        <v>11094.89</v>
      </c>
      <c r="CX29" s="14">
        <f t="shared" si="0"/>
        <v>-12447708.01</v>
      </c>
      <c r="CY29" s="14">
        <f>IFERROR(INDEX(CONFAZ!$A$2:$FB$440,MATCH(DATE(YEAR($A29),MONTH($A29),15),CONFAZ!$A$2:$A$440,0),2),0)</f>
        <v>12458802.9</v>
      </c>
      <c r="CZ29"/>
      <c r="DA29"/>
      <c r="DB29"/>
      <c r="DC29"/>
      <c r="DI29"/>
    </row>
    <row r="30" spans="1:113" x14ac:dyDescent="0.25">
      <c r="A30" s="1">
        <v>41045</v>
      </c>
      <c r="B30" t="s">
        <v>70</v>
      </c>
      <c r="C30" t="s">
        <v>71</v>
      </c>
      <c r="D30" s="12">
        <v>1.986</v>
      </c>
      <c r="E30">
        <v>167127368.09999996</v>
      </c>
      <c r="F30">
        <v>56138.680000000008</v>
      </c>
      <c r="G30">
        <v>293427933</v>
      </c>
      <c r="H30">
        <v>37126985.079999991</v>
      </c>
      <c r="I30">
        <v>69133994.10999997</v>
      </c>
      <c r="J30">
        <v>6409924.5499999989</v>
      </c>
      <c r="K30">
        <v>28266233</v>
      </c>
      <c r="L30" s="14">
        <v>9978081</v>
      </c>
      <c r="M30" s="14">
        <v>27603211</v>
      </c>
      <c r="N30" s="14">
        <v>41368945</v>
      </c>
      <c r="O30" s="14">
        <v>45458200</v>
      </c>
      <c r="P30" s="14">
        <v>3338829</v>
      </c>
      <c r="Q30" s="14">
        <v>45020478</v>
      </c>
      <c r="R30" s="14">
        <v>640536</v>
      </c>
      <c r="S30" s="14">
        <v>19554056</v>
      </c>
      <c r="T30" s="14">
        <v>72928673</v>
      </c>
      <c r="U30" s="14">
        <v>27480785</v>
      </c>
      <c r="V30" s="14">
        <v>640536</v>
      </c>
      <c r="W30" s="14">
        <v>19554056</v>
      </c>
      <c r="X30" s="14">
        <v>72928673</v>
      </c>
      <c r="Y30" s="14">
        <v>27480785</v>
      </c>
      <c r="Z30" s="14">
        <v>56139</v>
      </c>
      <c r="AA30" s="14">
        <v>22.6331036833</v>
      </c>
      <c r="AB30">
        <v>144.56</v>
      </c>
      <c r="AC30">
        <v>23146072472</v>
      </c>
      <c r="AD30">
        <v>20417070958</v>
      </c>
      <c r="AE30" s="14">
        <f>INDEX(CONFAZ!$DS$2:$FB$408,MATCH(DATE(YEAR($A30),MONTH($A30),15),CONFAZ!$DS$2:$DS$408,0),2)</f>
        <v>285610754</v>
      </c>
      <c r="AF30" s="14">
        <f>INDEX(CONFAZ!$DS$2:$FB$408,MATCH(DATE(YEAR($A30),MONTH($A30),15),CONFAZ!$DS$2:$DS$408,0),3)</f>
        <v>574461509</v>
      </c>
      <c r="AG30">
        <v>622</v>
      </c>
      <c r="AH30">
        <v>739604274000</v>
      </c>
      <c r="AI30">
        <v>8.8699999999999992</v>
      </c>
      <c r="AJ30">
        <v>0.55000000000000004</v>
      </c>
      <c r="AK30">
        <v>0</v>
      </c>
      <c r="AL30">
        <v>0</v>
      </c>
      <c r="AM30">
        <v>0</v>
      </c>
      <c r="AN30">
        <v>0</v>
      </c>
      <c r="AO30">
        <v>7.688255889613</v>
      </c>
      <c r="AP30">
        <v>1.36</v>
      </c>
      <c r="AQ30">
        <v>221.89</v>
      </c>
      <c r="AR30">
        <v>33.01</v>
      </c>
      <c r="AS30" s="14">
        <v>401862300000</v>
      </c>
      <c r="AT30">
        <v>0</v>
      </c>
      <c r="AU30">
        <v>0</v>
      </c>
      <c r="AV30">
        <v>136511625</v>
      </c>
      <c r="AW30">
        <v>63381819</v>
      </c>
      <c r="AX30">
        <v>0</v>
      </c>
      <c r="AY30" s="14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12651125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55065470</v>
      </c>
      <c r="BL30">
        <v>0</v>
      </c>
      <c r="BM30">
        <v>5413211</v>
      </c>
      <c r="BN30">
        <v>14775476000</v>
      </c>
      <c r="BO30">
        <v>0.4</v>
      </c>
      <c r="BP30" s="3">
        <v>3704</v>
      </c>
      <c r="BQ30">
        <v>14818.48</v>
      </c>
      <c r="BR30">
        <v>1632246000</v>
      </c>
      <c r="BS30">
        <v>15686000</v>
      </c>
      <c r="BT30">
        <v>3142392000</v>
      </c>
      <c r="BU30">
        <v>7559371000</v>
      </c>
      <c r="BV30">
        <v>2425781000</v>
      </c>
      <c r="BW30">
        <v>12349695000</v>
      </c>
      <c r="BX30">
        <v>6763404000</v>
      </c>
      <c r="BY30">
        <v>0.4</v>
      </c>
      <c r="BZ30">
        <v>3704</v>
      </c>
      <c r="CA30">
        <v>7198.79</v>
      </c>
      <c r="CB30">
        <v>13932770000</v>
      </c>
      <c r="CC30">
        <v>0.4</v>
      </c>
      <c r="CD30">
        <v>325925.71999999997</v>
      </c>
      <c r="CE30">
        <v>114036754.53</v>
      </c>
      <c r="CF30">
        <v>21989.72</v>
      </c>
      <c r="CG30">
        <v>32658.5</v>
      </c>
      <c r="CH30">
        <v>40.653455200000003</v>
      </c>
      <c r="CI30">
        <v>2.74</v>
      </c>
      <c r="CJ30">
        <v>-219826.67</v>
      </c>
      <c r="CK30">
        <v>-89030</v>
      </c>
      <c r="CL30">
        <v>130796.67</v>
      </c>
      <c r="CM30">
        <v>-3720</v>
      </c>
      <c r="CN30">
        <v>4506150</v>
      </c>
      <c r="CO30">
        <v>-93343.33</v>
      </c>
      <c r="CP30">
        <v>-84186.67</v>
      </c>
      <c r="CQ30">
        <v>18265.71</v>
      </c>
      <c r="CR30">
        <v>182280065.31999999</v>
      </c>
      <c r="CS30">
        <v>61734.28</v>
      </c>
      <c r="CT30">
        <v>182367070.08000001</v>
      </c>
      <c r="CU30">
        <v>0.52698149999999999</v>
      </c>
      <c r="CV30">
        <v>0</v>
      </c>
      <c r="CW30">
        <v>16625.900000000001</v>
      </c>
      <c r="CX30" s="14">
        <f t="shared" si="0"/>
        <v>-6835782.7599999998</v>
      </c>
      <c r="CY30" s="14">
        <f>IFERROR(INDEX(CONFAZ!$A$2:$FB$440,MATCH(DATE(YEAR($A30),MONTH($A30),15),CONFAZ!$A$2:$A$440,0),2),0)</f>
        <v>6852408.6600000001</v>
      </c>
      <c r="CZ30"/>
      <c r="DA30"/>
      <c r="DB30"/>
      <c r="DC30"/>
      <c r="DI30"/>
    </row>
    <row r="31" spans="1:113" x14ac:dyDescent="0.25">
      <c r="A31" s="1">
        <v>41076</v>
      </c>
      <c r="B31" t="s">
        <v>70</v>
      </c>
      <c r="C31" t="s">
        <v>71</v>
      </c>
      <c r="D31" s="12">
        <v>2.0491999999999999</v>
      </c>
      <c r="E31">
        <v>165452820.81999996</v>
      </c>
      <c r="F31">
        <v>26651.13</v>
      </c>
      <c r="G31">
        <v>309805632</v>
      </c>
      <c r="H31">
        <v>44239305.93</v>
      </c>
      <c r="I31">
        <v>77813259.829999983</v>
      </c>
      <c r="J31">
        <v>6497741.4199999999</v>
      </c>
      <c r="K31">
        <v>18239563</v>
      </c>
      <c r="L31" s="14">
        <v>5916248</v>
      </c>
      <c r="M31" s="14">
        <v>34738467</v>
      </c>
      <c r="N31" s="14">
        <v>40435387</v>
      </c>
      <c r="O31" s="14">
        <v>49221783</v>
      </c>
      <c r="P31" s="14">
        <v>3867146</v>
      </c>
      <c r="Q31" s="14">
        <v>46606517</v>
      </c>
      <c r="R31" s="14">
        <v>710538</v>
      </c>
      <c r="S31" s="14">
        <v>13633496</v>
      </c>
      <c r="T31" s="14">
        <v>84859503</v>
      </c>
      <c r="U31" s="14">
        <v>29789896</v>
      </c>
      <c r="V31" s="14">
        <v>710538</v>
      </c>
      <c r="W31" s="14">
        <v>13633496</v>
      </c>
      <c r="X31" s="14">
        <v>84859503</v>
      </c>
      <c r="Y31" s="14">
        <v>29789896</v>
      </c>
      <c r="Z31" s="14">
        <v>26651</v>
      </c>
      <c r="AA31" s="14">
        <v>25.622344860399998</v>
      </c>
      <c r="AB31">
        <v>142.28</v>
      </c>
      <c r="AC31">
        <v>19181689510</v>
      </c>
      <c r="AD31">
        <v>18709216579</v>
      </c>
      <c r="AE31" s="14">
        <f>INDEX(CONFAZ!$DS$2:$FB$408,MATCH(DATE(YEAR($A31),MONTH($A31),15),CONFAZ!$DS$2:$DS$408,0),2)</f>
        <v>236318656</v>
      </c>
      <c r="AF31" s="14">
        <f>INDEX(CONFAZ!$DS$2:$FB$408,MATCH(DATE(YEAR($A31),MONTH($A31),15),CONFAZ!$DS$2:$DS$408,0),3)</f>
        <v>674594281</v>
      </c>
      <c r="AG31">
        <v>622</v>
      </c>
      <c r="AH31">
        <v>766216372000</v>
      </c>
      <c r="AI31">
        <v>8.39</v>
      </c>
      <c r="AJ31">
        <v>0.26</v>
      </c>
      <c r="AK31">
        <v>0</v>
      </c>
      <c r="AL31">
        <v>0</v>
      </c>
      <c r="AM31">
        <v>0</v>
      </c>
      <c r="AN31">
        <v>0</v>
      </c>
      <c r="AO31">
        <v>7.5899391815276704</v>
      </c>
      <c r="AP31">
        <v>1.08</v>
      </c>
      <c r="AQ31">
        <v>195.9</v>
      </c>
      <c r="AR31">
        <v>33.57</v>
      </c>
      <c r="AS31" s="14">
        <v>395383300000</v>
      </c>
      <c r="AT31">
        <v>0</v>
      </c>
      <c r="AU31">
        <v>0</v>
      </c>
      <c r="AV31">
        <v>102361566</v>
      </c>
      <c r="AW31">
        <v>37674573</v>
      </c>
      <c r="AX31">
        <v>0</v>
      </c>
      <c r="AY31" s="14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1993036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54941504</v>
      </c>
      <c r="BL31">
        <v>0</v>
      </c>
      <c r="BM31">
        <v>7752453</v>
      </c>
      <c r="BN31">
        <v>14775476000</v>
      </c>
      <c r="BO31">
        <v>0.4</v>
      </c>
      <c r="BP31" s="3">
        <v>3704</v>
      </c>
      <c r="BQ31">
        <v>14818.48</v>
      </c>
      <c r="BR31">
        <v>1632246000</v>
      </c>
      <c r="BS31">
        <v>15686000</v>
      </c>
      <c r="BT31">
        <v>3142392000</v>
      </c>
      <c r="BU31">
        <v>7559371000</v>
      </c>
      <c r="BV31">
        <v>2425781000</v>
      </c>
      <c r="BW31">
        <v>12349695000</v>
      </c>
      <c r="BX31">
        <v>6763404000</v>
      </c>
      <c r="BY31">
        <v>0.4</v>
      </c>
      <c r="BZ31">
        <v>3704</v>
      </c>
      <c r="CA31">
        <v>7198.79</v>
      </c>
      <c r="CB31">
        <v>13932770000</v>
      </c>
      <c r="CC31">
        <v>0.4</v>
      </c>
      <c r="CD31">
        <v>447171.91</v>
      </c>
      <c r="CE31">
        <v>120164063.40000001</v>
      </c>
      <c r="CF31">
        <v>7576.46</v>
      </c>
      <c r="CG31">
        <v>32625.5</v>
      </c>
      <c r="CH31">
        <v>40.653455200000003</v>
      </c>
      <c r="CI31">
        <v>2.73</v>
      </c>
      <c r="CJ31">
        <v>-219826.67</v>
      </c>
      <c r="CK31">
        <v>-89030</v>
      </c>
      <c r="CL31">
        <v>130796.67</v>
      </c>
      <c r="CM31">
        <v>-3720</v>
      </c>
      <c r="CN31">
        <v>4506150</v>
      </c>
      <c r="CO31">
        <v>-93343.33</v>
      </c>
      <c r="CP31">
        <v>-84186.67</v>
      </c>
      <c r="CQ31">
        <v>8358.41</v>
      </c>
      <c r="CR31">
        <v>189054723.81999999</v>
      </c>
      <c r="CS31">
        <v>34351.11</v>
      </c>
      <c r="CT31">
        <v>189121737.34</v>
      </c>
      <c r="CU31">
        <v>0.52698149999999999</v>
      </c>
      <c r="CV31">
        <v>0</v>
      </c>
      <c r="CW31">
        <v>14304.73</v>
      </c>
      <c r="CX31" s="14">
        <f t="shared" si="0"/>
        <v>-4829202.1099999994</v>
      </c>
      <c r="CY31" s="14">
        <f>IFERROR(INDEX(CONFAZ!$A$2:$FB$440,MATCH(DATE(YEAR($A31),MONTH($A31),15),CONFAZ!$A$2:$A$440,0),2),0)</f>
        <v>4843506.84</v>
      </c>
      <c r="CZ31" s="14"/>
      <c r="DA31" s="14"/>
      <c r="DB31"/>
      <c r="DC31"/>
      <c r="DI31"/>
    </row>
    <row r="32" spans="1:113" x14ac:dyDescent="0.25">
      <c r="A32" s="1">
        <v>41106</v>
      </c>
      <c r="B32" t="s">
        <v>70</v>
      </c>
      <c r="C32" t="s">
        <v>71</v>
      </c>
      <c r="D32" s="12">
        <v>2.0287000000000002</v>
      </c>
      <c r="E32">
        <v>164064526.12</v>
      </c>
      <c r="F32">
        <v>40655.9</v>
      </c>
      <c r="G32">
        <v>324833929</v>
      </c>
      <c r="H32">
        <v>45630285.559999995</v>
      </c>
      <c r="I32">
        <v>92549914.910000011</v>
      </c>
      <c r="J32">
        <v>6761083.8700000001</v>
      </c>
      <c r="K32">
        <v>15774638</v>
      </c>
      <c r="L32" s="14">
        <v>7561149</v>
      </c>
      <c r="M32" s="14">
        <v>34272913</v>
      </c>
      <c r="N32" s="14">
        <v>41210083</v>
      </c>
      <c r="O32" s="14">
        <v>46491316</v>
      </c>
      <c r="P32" s="14">
        <v>3621829</v>
      </c>
      <c r="Q32" s="14">
        <v>46133932</v>
      </c>
      <c r="R32" s="14">
        <v>886349</v>
      </c>
      <c r="S32" s="14">
        <v>15018986</v>
      </c>
      <c r="T32" s="14">
        <v>100254608</v>
      </c>
      <c r="U32" s="14">
        <v>29342780</v>
      </c>
      <c r="V32" s="14">
        <v>886349</v>
      </c>
      <c r="W32" s="14">
        <v>15018986</v>
      </c>
      <c r="X32" s="14">
        <v>100254608</v>
      </c>
      <c r="Y32" s="14">
        <v>29342780</v>
      </c>
      <c r="Z32" s="14">
        <v>39984</v>
      </c>
      <c r="AA32" s="14">
        <v>23.6342662094</v>
      </c>
      <c r="AB32">
        <v>147.46</v>
      </c>
      <c r="AC32">
        <v>20837121787</v>
      </c>
      <c r="AD32">
        <v>18294468661</v>
      </c>
      <c r="AE32" s="14">
        <f>INDEX(CONFAZ!$DS$2:$FB$408,MATCH(DATE(YEAR($A32),MONTH($A32),15),CONFAZ!$DS$2:$DS$408,0),2)</f>
        <v>297758683</v>
      </c>
      <c r="AF32" s="14">
        <f>INDEX(CONFAZ!$DS$2:$FB$408,MATCH(DATE(YEAR($A32),MONTH($A32),15),CONFAZ!$DS$2:$DS$408,0),3)</f>
        <v>404088452</v>
      </c>
      <c r="AG32">
        <v>622</v>
      </c>
      <c r="AH32">
        <v>763103619800</v>
      </c>
      <c r="AI32">
        <v>8.07</v>
      </c>
      <c r="AJ32">
        <v>0.43</v>
      </c>
      <c r="AK32">
        <v>0</v>
      </c>
      <c r="AL32">
        <v>0</v>
      </c>
      <c r="AM32">
        <v>0</v>
      </c>
      <c r="AN32">
        <v>0</v>
      </c>
      <c r="AO32">
        <v>7.50958012279039</v>
      </c>
      <c r="AP32">
        <v>1.43</v>
      </c>
      <c r="AQ32">
        <v>205.26</v>
      </c>
      <c r="AR32">
        <v>23.05</v>
      </c>
      <c r="AS32" s="14">
        <v>409021000000</v>
      </c>
      <c r="AT32">
        <v>0</v>
      </c>
      <c r="AU32">
        <v>0</v>
      </c>
      <c r="AV32">
        <v>155006129</v>
      </c>
      <c r="AW32">
        <v>61305383</v>
      </c>
      <c r="AX32">
        <v>0</v>
      </c>
      <c r="AY32" s="14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27141029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56634712</v>
      </c>
      <c r="BL32">
        <v>0</v>
      </c>
      <c r="BM32">
        <v>9925005</v>
      </c>
      <c r="BN32">
        <v>14775476000</v>
      </c>
      <c r="BO32">
        <v>0.4</v>
      </c>
      <c r="BP32" s="3">
        <v>3704</v>
      </c>
      <c r="BQ32">
        <v>14818.48</v>
      </c>
      <c r="BR32">
        <v>1632246000</v>
      </c>
      <c r="BS32">
        <v>15686000</v>
      </c>
      <c r="BT32">
        <v>3142392000</v>
      </c>
      <c r="BU32">
        <v>7559371000</v>
      </c>
      <c r="BV32">
        <v>2425781000</v>
      </c>
      <c r="BW32">
        <v>12349695000</v>
      </c>
      <c r="BX32">
        <v>6763404000</v>
      </c>
      <c r="BY32">
        <v>0.4</v>
      </c>
      <c r="BZ32">
        <v>3704</v>
      </c>
      <c r="CA32">
        <v>7198.79</v>
      </c>
      <c r="CB32">
        <v>13932770000</v>
      </c>
      <c r="CC32">
        <v>0.4</v>
      </c>
      <c r="CD32">
        <v>354365.35</v>
      </c>
      <c r="CE32">
        <v>136735500.84</v>
      </c>
      <c r="CF32">
        <v>27850.9</v>
      </c>
      <c r="CG32">
        <v>33252.5</v>
      </c>
      <c r="CH32">
        <v>40.653455200000003</v>
      </c>
      <c r="CI32">
        <v>2.73</v>
      </c>
      <c r="CJ32">
        <v>-103010</v>
      </c>
      <c r="CK32">
        <v>-67576.67</v>
      </c>
      <c r="CL32">
        <v>35436.67</v>
      </c>
      <c r="CM32">
        <v>9736.67</v>
      </c>
      <c r="CN32">
        <v>5046920</v>
      </c>
      <c r="CO32">
        <v>-100700</v>
      </c>
      <c r="CP32">
        <v>-77543.33</v>
      </c>
      <c r="CQ32">
        <v>11541.08</v>
      </c>
      <c r="CR32">
        <v>200182495.36000001</v>
      </c>
      <c r="CS32">
        <v>28299.98</v>
      </c>
      <c r="CT32">
        <v>200235005.25</v>
      </c>
      <c r="CU32">
        <v>0.52698149999999999</v>
      </c>
      <c r="CV32">
        <v>0</v>
      </c>
      <c r="CW32">
        <v>4924.7</v>
      </c>
      <c r="CX32" s="14">
        <f t="shared" si="0"/>
        <v>-4555766.17</v>
      </c>
      <c r="CY32" s="14">
        <f>IFERROR(INDEX(CONFAZ!$A$2:$FB$440,MATCH(DATE(YEAR($A32),MONTH($A32),15),CONFAZ!$A$2:$A$440,0),2),0)</f>
        <v>4560690.87</v>
      </c>
      <c r="CZ32"/>
      <c r="DA32"/>
      <c r="DB32"/>
      <c r="DC32"/>
      <c r="DI32"/>
    </row>
    <row r="33" spans="1:113" x14ac:dyDescent="0.25">
      <c r="A33" s="1">
        <v>41137</v>
      </c>
      <c r="B33" t="s">
        <v>70</v>
      </c>
      <c r="C33" t="s">
        <v>71</v>
      </c>
      <c r="D33" s="12">
        <v>2.0293999999999999</v>
      </c>
      <c r="E33">
        <v>172707048.44999999</v>
      </c>
      <c r="F33">
        <v>24718.080000000002</v>
      </c>
      <c r="G33">
        <v>317085754</v>
      </c>
      <c r="H33">
        <v>44890958.189999998</v>
      </c>
      <c r="I33">
        <v>77593266.529999986</v>
      </c>
      <c r="J33">
        <v>6803673.5199999996</v>
      </c>
      <c r="K33">
        <v>11611766</v>
      </c>
      <c r="L33" s="14">
        <v>6650404</v>
      </c>
      <c r="M33" s="14">
        <v>35680330</v>
      </c>
      <c r="N33" s="14">
        <v>45099538</v>
      </c>
      <c r="O33" s="14">
        <v>48984435</v>
      </c>
      <c r="P33" s="14">
        <v>4154594</v>
      </c>
      <c r="Q33" s="14">
        <v>51340304</v>
      </c>
      <c r="R33" s="14">
        <v>979639</v>
      </c>
      <c r="S33" s="14">
        <v>15764084</v>
      </c>
      <c r="T33" s="14">
        <v>82925839</v>
      </c>
      <c r="U33" s="14">
        <v>25481869</v>
      </c>
      <c r="V33" s="14">
        <v>979639</v>
      </c>
      <c r="W33" s="14">
        <v>15764084</v>
      </c>
      <c r="X33" s="14">
        <v>82925839</v>
      </c>
      <c r="Y33" s="14">
        <v>25481869</v>
      </c>
      <c r="Z33" s="14">
        <v>24718</v>
      </c>
      <c r="AA33" s="14">
        <v>23.556629216400001</v>
      </c>
      <c r="AB33">
        <v>149.91</v>
      </c>
      <c r="AC33">
        <v>22241316256</v>
      </c>
      <c r="AD33">
        <v>19312716179</v>
      </c>
      <c r="AE33" s="14">
        <f>INDEX(CONFAZ!$DS$2:$FB$408,MATCH(DATE(YEAR($A33),MONTH($A33),15),CONFAZ!$DS$2:$DS$408,0),2)</f>
        <v>206697572</v>
      </c>
      <c r="AF33" s="14">
        <f>INDEX(CONFAZ!$DS$2:$FB$408,MATCH(DATE(YEAR($A33),MONTH($A33),15),CONFAZ!$DS$2:$DS$408,0),3)</f>
        <v>282258199</v>
      </c>
      <c r="AG33">
        <v>622</v>
      </c>
      <c r="AH33">
        <v>765532297400</v>
      </c>
      <c r="AI33">
        <v>7.85</v>
      </c>
      <c r="AJ33">
        <v>0.45</v>
      </c>
      <c r="AK33">
        <v>0</v>
      </c>
      <c r="AL33">
        <v>0</v>
      </c>
      <c r="AM33">
        <v>0</v>
      </c>
      <c r="AN33">
        <v>0</v>
      </c>
      <c r="AO33">
        <v>7.3647516118749099</v>
      </c>
      <c r="AP33">
        <v>1.41</v>
      </c>
      <c r="AQ33">
        <v>224.55</v>
      </c>
      <c r="AR33">
        <v>6.56</v>
      </c>
      <c r="AS33" s="14">
        <v>418752000000</v>
      </c>
      <c r="AT33">
        <v>0</v>
      </c>
      <c r="AU33">
        <v>0</v>
      </c>
      <c r="AV33">
        <v>107510541</v>
      </c>
      <c r="AW33">
        <v>59778849</v>
      </c>
      <c r="AX33">
        <v>0</v>
      </c>
      <c r="AY33" s="14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19891138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23870484</v>
      </c>
      <c r="BL33">
        <v>0</v>
      </c>
      <c r="BM33">
        <v>3970070</v>
      </c>
      <c r="BN33">
        <v>14775476000</v>
      </c>
      <c r="BO33">
        <v>0.4</v>
      </c>
      <c r="BP33" s="3">
        <v>3704</v>
      </c>
      <c r="BQ33">
        <v>14818.48</v>
      </c>
      <c r="BR33">
        <v>1632246000</v>
      </c>
      <c r="BS33">
        <v>15686000</v>
      </c>
      <c r="BT33">
        <v>3142392000</v>
      </c>
      <c r="BU33">
        <v>7559371000</v>
      </c>
      <c r="BV33">
        <v>2425781000</v>
      </c>
      <c r="BW33">
        <v>12349695000</v>
      </c>
      <c r="BX33">
        <v>6763404000</v>
      </c>
      <c r="BY33">
        <v>0.4</v>
      </c>
      <c r="BZ33">
        <v>3704</v>
      </c>
      <c r="CA33">
        <v>7198.79</v>
      </c>
      <c r="CB33">
        <v>14775476000</v>
      </c>
      <c r="CC33">
        <v>0.4</v>
      </c>
      <c r="CD33">
        <v>466080.87</v>
      </c>
      <c r="CE33">
        <v>133480376.65000001</v>
      </c>
      <c r="CF33">
        <v>20665.88</v>
      </c>
      <c r="CG33">
        <v>34670.5</v>
      </c>
      <c r="CH33">
        <v>40.653455200000003</v>
      </c>
      <c r="CI33">
        <v>2.73</v>
      </c>
      <c r="CJ33">
        <v>-103010</v>
      </c>
      <c r="CK33">
        <v>-67576.67</v>
      </c>
      <c r="CL33">
        <v>35436.67</v>
      </c>
      <c r="CM33">
        <v>9736.67</v>
      </c>
      <c r="CN33">
        <v>5046920</v>
      </c>
      <c r="CO33">
        <v>-100700</v>
      </c>
      <c r="CP33">
        <v>-77543.33</v>
      </c>
      <c r="CQ33">
        <v>11741.63</v>
      </c>
      <c r="CR33">
        <v>188700489.46000001</v>
      </c>
      <c r="CS33">
        <v>14203.47</v>
      </c>
      <c r="CT33">
        <v>188732034.56</v>
      </c>
      <c r="CU33">
        <v>0.52698149999999999</v>
      </c>
      <c r="CV33">
        <v>0</v>
      </c>
      <c r="CW33">
        <v>18103.09</v>
      </c>
      <c r="CX33" s="14">
        <f t="shared" si="0"/>
        <v>-2413674.3500000006</v>
      </c>
      <c r="CY33" s="14">
        <f>IFERROR(INDEX(CONFAZ!$A$2:$FB$440,MATCH(DATE(YEAR($A33),MONTH($A33),15),CONFAZ!$A$2:$A$440,0),2),0)</f>
        <v>2431777.4400000004</v>
      </c>
      <c r="CZ33" s="9"/>
      <c r="DA33"/>
      <c r="DB33"/>
      <c r="DC33"/>
      <c r="DI33"/>
    </row>
    <row r="34" spans="1:113" x14ac:dyDescent="0.25">
      <c r="A34" s="1">
        <v>41168</v>
      </c>
      <c r="B34" t="s">
        <v>70</v>
      </c>
      <c r="C34" t="s">
        <v>71</v>
      </c>
      <c r="D34" s="12">
        <v>2.0280999999999998</v>
      </c>
      <c r="E34">
        <v>179367000.32000005</v>
      </c>
      <c r="F34">
        <v>22147.4</v>
      </c>
      <c r="G34">
        <v>340891123</v>
      </c>
      <c r="H34">
        <v>50665167.719999991</v>
      </c>
      <c r="I34">
        <v>90116376.150000021</v>
      </c>
      <c r="J34">
        <v>6698577.5600000005</v>
      </c>
      <c r="K34">
        <v>7153816</v>
      </c>
      <c r="L34" s="14">
        <v>5704289</v>
      </c>
      <c r="M34" s="14">
        <v>36322974</v>
      </c>
      <c r="N34" s="14">
        <v>41453295</v>
      </c>
      <c r="O34" s="14">
        <v>50713015</v>
      </c>
      <c r="P34" s="14">
        <v>3946700</v>
      </c>
      <c r="Q34" s="14">
        <v>59100089</v>
      </c>
      <c r="R34" s="14">
        <v>722558</v>
      </c>
      <c r="S34" s="14">
        <v>15577226</v>
      </c>
      <c r="T34" s="14">
        <v>97521368</v>
      </c>
      <c r="U34" s="14">
        <v>29807982</v>
      </c>
      <c r="V34" s="14">
        <v>722558</v>
      </c>
      <c r="W34" s="14">
        <v>15577226</v>
      </c>
      <c r="X34" s="14">
        <v>97521368</v>
      </c>
      <c r="Y34" s="14">
        <v>29807982</v>
      </c>
      <c r="Z34" s="14">
        <v>21627</v>
      </c>
      <c r="AA34" s="14">
        <v>27.8574901466</v>
      </c>
      <c r="AB34">
        <v>141.6</v>
      </c>
      <c r="AC34" s="2">
        <v>19890116135</v>
      </c>
      <c r="AD34" s="2">
        <v>17605428014</v>
      </c>
      <c r="AE34" s="14">
        <f>INDEX(CONFAZ!$DS$2:$FB$408,MATCH(DATE(YEAR($A34),MONTH($A34),15),CONFAZ!$DS$2:$DS$408,0),2)</f>
        <v>371127997</v>
      </c>
      <c r="AF34" s="14">
        <f>INDEX(CONFAZ!$DS$2:$FB$408,MATCH(DATE(YEAR($A34),MONTH($A34),15),CONFAZ!$DS$2:$DS$408,0),3)</f>
        <v>393034108</v>
      </c>
      <c r="AG34">
        <v>622</v>
      </c>
      <c r="AH34">
        <v>768094200599.99902</v>
      </c>
      <c r="AI34">
        <v>7.39</v>
      </c>
      <c r="AJ34">
        <v>0.63</v>
      </c>
      <c r="AK34">
        <v>874.44055555555497</v>
      </c>
      <c r="AL34">
        <v>717.61400000000003</v>
      </c>
      <c r="AM34">
        <v>659.34761904761899</v>
      </c>
      <c r="AN34">
        <v>805.94039999999995</v>
      </c>
      <c r="AO34">
        <v>7.1374226316547</v>
      </c>
      <c r="AP34">
        <v>1.56999</v>
      </c>
      <c r="AQ34">
        <v>227.98</v>
      </c>
      <c r="AR34">
        <v>6.09</v>
      </c>
      <c r="AS34" s="14">
        <v>402675800000</v>
      </c>
      <c r="AT34">
        <v>0</v>
      </c>
      <c r="AU34">
        <v>0</v>
      </c>
      <c r="AV34">
        <v>159710063</v>
      </c>
      <c r="AW34">
        <v>61133522</v>
      </c>
      <c r="AX34">
        <v>0</v>
      </c>
      <c r="AY34" s="1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6594255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83139643</v>
      </c>
      <c r="BL34">
        <v>0</v>
      </c>
      <c r="BM34">
        <v>8842643</v>
      </c>
      <c r="BN34">
        <v>14775476000</v>
      </c>
      <c r="BO34" s="3">
        <v>0.4</v>
      </c>
      <c r="BP34" s="3">
        <v>3704</v>
      </c>
      <c r="BQ34" s="3">
        <v>14818.48</v>
      </c>
      <c r="BR34" s="3">
        <v>1632246000</v>
      </c>
      <c r="BS34" s="3">
        <v>15686000</v>
      </c>
      <c r="BT34" s="3">
        <v>3142392000</v>
      </c>
      <c r="BU34" s="3">
        <v>7559371000</v>
      </c>
      <c r="BV34">
        <v>2425781000</v>
      </c>
      <c r="BW34">
        <v>12349695000</v>
      </c>
      <c r="BX34">
        <v>6763404000</v>
      </c>
      <c r="BY34">
        <v>0.4</v>
      </c>
      <c r="BZ34">
        <v>3704</v>
      </c>
      <c r="CA34">
        <v>7198.79</v>
      </c>
      <c r="CB34">
        <v>14775476000</v>
      </c>
      <c r="CC34">
        <v>0.4</v>
      </c>
      <c r="CD34">
        <v>337974.94</v>
      </c>
      <c r="CE34">
        <v>138570478.83000001</v>
      </c>
      <c r="CF34">
        <v>18095.099999999999</v>
      </c>
      <c r="CG34">
        <v>30374.5</v>
      </c>
      <c r="CH34">
        <v>40.653455200000003</v>
      </c>
      <c r="CI34">
        <v>2.72</v>
      </c>
      <c r="CJ34">
        <v>-103010</v>
      </c>
      <c r="CK34">
        <v>-67576.67</v>
      </c>
      <c r="CL34">
        <v>35436.67</v>
      </c>
      <c r="CM34">
        <v>9736.67</v>
      </c>
      <c r="CN34">
        <v>5046920</v>
      </c>
      <c r="CO34">
        <v>-100700</v>
      </c>
      <c r="CP34">
        <v>-77543.33</v>
      </c>
      <c r="CQ34">
        <v>5001.24</v>
      </c>
      <c r="CR34">
        <v>211619775.44</v>
      </c>
      <c r="CS34">
        <v>11249.82</v>
      </c>
      <c r="CT34">
        <v>211636026.5</v>
      </c>
      <c r="CU34" s="3">
        <v>0.52698149999999999</v>
      </c>
      <c r="CV34">
        <v>0</v>
      </c>
      <c r="CW34">
        <v>13432.82</v>
      </c>
      <c r="CX34" s="14">
        <f t="shared" si="0"/>
        <v>-2069364.8</v>
      </c>
      <c r="CY34" s="14">
        <f>IFERROR(INDEX(CONFAZ!$A$2:$FB$440,MATCH(DATE(YEAR($A34),MONTH($A34),15),CONFAZ!$A$2:$A$440,0),2),0)</f>
        <v>2082797.62</v>
      </c>
      <c r="DA34"/>
      <c r="DB34"/>
      <c r="DC34"/>
      <c r="DI34"/>
    </row>
    <row r="35" spans="1:113" x14ac:dyDescent="0.25">
      <c r="A35" s="1">
        <v>41198</v>
      </c>
      <c r="B35" t="s">
        <v>70</v>
      </c>
      <c r="C35" t="s">
        <v>71</v>
      </c>
      <c r="D35" s="12">
        <v>2.0297999999999998</v>
      </c>
      <c r="E35">
        <v>189960756.65000007</v>
      </c>
      <c r="F35">
        <v>3909368.71</v>
      </c>
      <c r="G35">
        <v>334945022</v>
      </c>
      <c r="H35">
        <v>45584907.730000004</v>
      </c>
      <c r="I35">
        <v>72751112.61999999</v>
      </c>
      <c r="J35">
        <v>7024369.9300000006</v>
      </c>
      <c r="K35">
        <v>7391170</v>
      </c>
      <c r="L35" s="14">
        <v>6906153</v>
      </c>
      <c r="M35" s="14">
        <v>35792354</v>
      </c>
      <c r="N35" s="14">
        <v>46075897</v>
      </c>
      <c r="O35" s="14">
        <v>52252499</v>
      </c>
      <c r="P35" s="14">
        <v>4437740</v>
      </c>
      <c r="Q35" s="14">
        <v>58061723</v>
      </c>
      <c r="R35" s="14">
        <v>864905</v>
      </c>
      <c r="S35" s="14">
        <v>17644575</v>
      </c>
      <c r="T35" s="14">
        <v>77821644</v>
      </c>
      <c r="U35" s="14">
        <v>31178695</v>
      </c>
      <c r="V35" s="14">
        <v>864905</v>
      </c>
      <c r="W35" s="14">
        <v>17644575</v>
      </c>
      <c r="X35" s="14">
        <v>77821644</v>
      </c>
      <c r="Y35" s="14">
        <v>31178695</v>
      </c>
      <c r="Z35" s="14">
        <v>3908837</v>
      </c>
      <c r="AA35" s="14">
        <v>21.3938962426</v>
      </c>
      <c r="AB35">
        <v>147.71</v>
      </c>
      <c r="AC35" s="2">
        <v>21187492462</v>
      </c>
      <c r="AD35" s="2">
        <v>20395170133</v>
      </c>
      <c r="AE35" s="14">
        <f>INDEX(CONFAZ!$DS$2:$FB$408,MATCH(DATE(YEAR($A35),MONTH($A35),15),CONFAZ!$DS$2:$DS$408,0),2)</f>
        <v>370156019</v>
      </c>
      <c r="AF35" s="14">
        <f>INDEX(CONFAZ!$DS$2:$FB$408,MATCH(DATE(YEAR($A35),MONTH($A35),15),CONFAZ!$DS$2:$DS$408,0),3)</f>
        <v>734202529</v>
      </c>
      <c r="AG35">
        <v>622</v>
      </c>
      <c r="AH35">
        <v>766763039399.99902</v>
      </c>
      <c r="AI35">
        <v>7.23</v>
      </c>
      <c r="AJ35">
        <v>0.71</v>
      </c>
      <c r="AK35">
        <v>874.98611111111097</v>
      </c>
      <c r="AL35">
        <v>717.08249999999998</v>
      </c>
      <c r="AM35">
        <v>660.142857142857</v>
      </c>
      <c r="AN35">
        <v>806.19839999999999</v>
      </c>
      <c r="AO35">
        <v>6.9594997634572202</v>
      </c>
      <c r="AP35">
        <v>1.59</v>
      </c>
      <c r="AQ35">
        <v>226.36</v>
      </c>
      <c r="AR35">
        <v>13.659000000000001</v>
      </c>
      <c r="AS35" s="14">
        <v>431405500000</v>
      </c>
      <c r="AT35">
        <v>0</v>
      </c>
      <c r="AU35">
        <v>0</v>
      </c>
      <c r="AV35">
        <v>127443340</v>
      </c>
      <c r="AW35">
        <v>82930676</v>
      </c>
      <c r="AX35">
        <v>0</v>
      </c>
      <c r="AY35" s="14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12641320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24243610</v>
      </c>
      <c r="BL35">
        <v>0</v>
      </c>
      <c r="BM35">
        <v>7627734</v>
      </c>
      <c r="BN35">
        <v>14775476000</v>
      </c>
      <c r="BO35" s="3">
        <v>0.4</v>
      </c>
      <c r="BP35" s="3">
        <v>3704</v>
      </c>
      <c r="BQ35" s="3">
        <v>14818.48</v>
      </c>
      <c r="BR35" s="3">
        <v>1632246000</v>
      </c>
      <c r="BS35">
        <v>15686000</v>
      </c>
      <c r="BT35" s="3">
        <v>3142392000</v>
      </c>
      <c r="BU35">
        <v>7559371000</v>
      </c>
      <c r="BV35" s="3">
        <v>2425781000</v>
      </c>
      <c r="BW35" s="3">
        <v>12349695000</v>
      </c>
      <c r="BX35">
        <v>6763404000</v>
      </c>
      <c r="BY35">
        <v>0.4</v>
      </c>
      <c r="BZ35">
        <v>3704</v>
      </c>
      <c r="CA35">
        <v>7198.79</v>
      </c>
      <c r="CB35">
        <v>14775476000</v>
      </c>
      <c r="CC35">
        <v>0.4</v>
      </c>
      <c r="CD35">
        <v>500785.46</v>
      </c>
      <c r="CE35">
        <v>250320150.90000001</v>
      </c>
      <c r="CF35">
        <v>23158.36</v>
      </c>
      <c r="CG35">
        <v>32678.5</v>
      </c>
      <c r="CH35">
        <v>40.653455200000003</v>
      </c>
      <c r="CI35">
        <v>2.73</v>
      </c>
      <c r="CJ35">
        <v>-12740</v>
      </c>
      <c r="CK35">
        <v>31866.67</v>
      </c>
      <c r="CL35">
        <v>44606.67</v>
      </c>
      <c r="CM35">
        <v>-603.33000000000004</v>
      </c>
      <c r="CN35">
        <v>5048813.33</v>
      </c>
      <c r="CO35">
        <v>-92103.33</v>
      </c>
      <c r="CP35">
        <v>-38373.33</v>
      </c>
      <c r="CQ35">
        <v>503228.6</v>
      </c>
      <c r="CR35">
        <v>193897143.09</v>
      </c>
      <c r="CS35">
        <v>17037.78</v>
      </c>
      <c r="CT35">
        <v>194432209.47</v>
      </c>
      <c r="CU35" s="3">
        <v>0.52698149999999999</v>
      </c>
      <c r="CV35">
        <v>0</v>
      </c>
      <c r="CW35">
        <v>17067.849999999999</v>
      </c>
      <c r="CX35" s="14">
        <f t="shared" si="0"/>
        <v>-1765200.5700000003</v>
      </c>
      <c r="CY35" s="14">
        <f>IFERROR(INDEX(CONFAZ!$A$2:$FB$440,MATCH(DATE(YEAR($A35),MONTH($A35),15),CONFAZ!$A$2:$A$440,0),2),0)</f>
        <v>1782268.4200000004</v>
      </c>
      <c r="CZ35"/>
      <c r="DA35"/>
      <c r="DB35"/>
      <c r="DC35"/>
      <c r="DI35"/>
    </row>
    <row r="36" spans="1:113" x14ac:dyDescent="0.25">
      <c r="A36" s="1">
        <v>41229</v>
      </c>
      <c r="B36" t="s">
        <v>70</v>
      </c>
      <c r="C36" t="s">
        <v>71</v>
      </c>
      <c r="D36" s="12">
        <v>2.0678000000000001</v>
      </c>
      <c r="E36">
        <v>187204465.70000005</v>
      </c>
      <c r="F36">
        <v>756437.95000000007</v>
      </c>
      <c r="G36">
        <v>369257801</v>
      </c>
      <c r="H36">
        <v>53448977.060000002</v>
      </c>
      <c r="I36">
        <v>102456047.16999999</v>
      </c>
      <c r="J36">
        <v>7671749.0600000005</v>
      </c>
      <c r="K36">
        <v>6006544</v>
      </c>
      <c r="L36" s="14">
        <v>8093670</v>
      </c>
      <c r="M36" s="14">
        <v>37895316</v>
      </c>
      <c r="N36" s="14">
        <v>44528516</v>
      </c>
      <c r="O36" s="14">
        <v>55458572</v>
      </c>
      <c r="P36" s="14">
        <v>5108083</v>
      </c>
      <c r="Q36" s="14">
        <v>57142021</v>
      </c>
      <c r="R36" s="14">
        <v>815862</v>
      </c>
      <c r="S36" s="14">
        <v>17090706</v>
      </c>
      <c r="T36" s="14">
        <v>109350944</v>
      </c>
      <c r="U36" s="14">
        <v>33017673</v>
      </c>
      <c r="V36" s="14">
        <v>815862</v>
      </c>
      <c r="W36" s="14">
        <v>17090706</v>
      </c>
      <c r="X36" s="14">
        <v>109350944</v>
      </c>
      <c r="Y36" s="14">
        <v>33017673</v>
      </c>
      <c r="Z36" s="14">
        <v>756438</v>
      </c>
      <c r="AA36" s="14">
        <v>19.9387266337</v>
      </c>
      <c r="AB36">
        <v>144.15</v>
      </c>
      <c r="AC36" s="2">
        <v>19707711615</v>
      </c>
      <c r="AD36" s="2">
        <v>20821071301</v>
      </c>
      <c r="AE36" s="14">
        <f>INDEX(CONFAZ!$DS$2:$FB$408,MATCH(DATE(YEAR($A36),MONTH($A36),15),CONFAZ!$DS$2:$DS$408,0),2)</f>
        <v>126431728</v>
      </c>
      <c r="AF36" s="14">
        <f>INDEX(CONFAZ!$DS$2:$FB$408,MATCH(DATE(YEAR($A36),MONTH($A36),15),CONFAZ!$DS$2:$DS$408,0),3)</f>
        <v>1259271312</v>
      </c>
      <c r="AG36">
        <v>622</v>
      </c>
      <c r="AH36">
        <v>782786368000</v>
      </c>
      <c r="AI36">
        <v>7.14</v>
      </c>
      <c r="AJ36">
        <v>0.54</v>
      </c>
      <c r="AK36">
        <v>877.37888888888801</v>
      </c>
      <c r="AL36">
        <v>717.30899999999997</v>
      </c>
      <c r="AM36">
        <v>660.84619047619003</v>
      </c>
      <c r="AN36">
        <v>806.75599999999997</v>
      </c>
      <c r="AO36">
        <v>6.8239579367610803</v>
      </c>
      <c r="AP36">
        <v>1.6</v>
      </c>
      <c r="AQ36">
        <v>226.01</v>
      </c>
      <c r="AR36">
        <v>5.79</v>
      </c>
      <c r="AS36" s="14">
        <v>426600400000</v>
      </c>
      <c r="AT36">
        <v>0</v>
      </c>
      <c r="AU36">
        <v>0</v>
      </c>
      <c r="AV36">
        <v>46760976</v>
      </c>
      <c r="AW36">
        <v>14523192</v>
      </c>
      <c r="AX36">
        <v>0</v>
      </c>
      <c r="AY36" s="14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17427638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8927310</v>
      </c>
      <c r="BL36">
        <v>0</v>
      </c>
      <c r="BM36">
        <v>5882836</v>
      </c>
      <c r="BN36">
        <v>14775476000</v>
      </c>
      <c r="BO36" s="3">
        <v>0.4</v>
      </c>
      <c r="BP36" s="3">
        <v>3704</v>
      </c>
      <c r="BQ36" s="3">
        <v>14818.48</v>
      </c>
      <c r="BR36" s="3">
        <v>1632246000</v>
      </c>
      <c r="BS36" s="3">
        <v>15686000</v>
      </c>
      <c r="BT36" s="3">
        <v>3142392000</v>
      </c>
      <c r="BU36">
        <v>7559371000</v>
      </c>
      <c r="BV36" s="3">
        <v>2425781000</v>
      </c>
      <c r="BW36" s="3">
        <v>12349695000</v>
      </c>
      <c r="BX36">
        <v>6763404000</v>
      </c>
      <c r="BY36">
        <v>0.4</v>
      </c>
      <c r="BZ36">
        <v>3704</v>
      </c>
      <c r="CA36">
        <v>7198.79</v>
      </c>
      <c r="CB36">
        <v>14775476000</v>
      </c>
      <c r="CC36">
        <v>0.4</v>
      </c>
      <c r="CD36">
        <v>407914.81</v>
      </c>
      <c r="CE36">
        <v>234774435.91</v>
      </c>
      <c r="CF36">
        <v>19889.740000000002</v>
      </c>
      <c r="CG36">
        <v>31729.5</v>
      </c>
      <c r="CH36">
        <v>40.653455200000003</v>
      </c>
      <c r="CI36">
        <v>2.75</v>
      </c>
      <c r="CJ36">
        <v>-12740</v>
      </c>
      <c r="CK36">
        <v>31866.67</v>
      </c>
      <c r="CL36">
        <v>44606.67</v>
      </c>
      <c r="CM36">
        <v>-603.33000000000004</v>
      </c>
      <c r="CN36">
        <v>5048813.33</v>
      </c>
      <c r="CO36">
        <v>-92103.33</v>
      </c>
      <c r="CP36">
        <v>-38373.33</v>
      </c>
      <c r="CQ36">
        <v>668457.11</v>
      </c>
      <c r="CR36">
        <v>222021210.84</v>
      </c>
      <c r="CS36">
        <v>13326.11</v>
      </c>
      <c r="CT36">
        <v>222702994.06</v>
      </c>
      <c r="CU36" s="3">
        <v>0.52698149999999999</v>
      </c>
      <c r="CV36">
        <v>0</v>
      </c>
      <c r="CW36">
        <v>9746.91</v>
      </c>
      <c r="CX36" s="14">
        <f t="shared" si="0"/>
        <v>-1140886.2200000002</v>
      </c>
      <c r="CY36" s="14">
        <f>IFERROR(INDEX(CONFAZ!$A$2:$FB$440,MATCH(DATE(YEAR($A36),MONTH($A36),15),CONFAZ!$A$2:$A$440,0),2),0)</f>
        <v>1150633.1300000001</v>
      </c>
      <c r="CZ36"/>
      <c r="DA36"/>
      <c r="DB36"/>
      <c r="DC36"/>
      <c r="DI36"/>
    </row>
    <row r="37" spans="1:113" x14ac:dyDescent="0.25">
      <c r="A37" s="1">
        <v>41259</v>
      </c>
      <c r="B37" t="s">
        <v>70</v>
      </c>
      <c r="C37" t="s">
        <v>71</v>
      </c>
      <c r="D37" s="12">
        <v>2.0777999999999999</v>
      </c>
      <c r="E37">
        <v>182670931.02999997</v>
      </c>
      <c r="F37">
        <v>1041310.39</v>
      </c>
      <c r="G37">
        <v>348307865</v>
      </c>
      <c r="H37">
        <v>51798459.43</v>
      </c>
      <c r="I37">
        <v>86031011.75999999</v>
      </c>
      <c r="J37">
        <v>8041200.0099999998</v>
      </c>
      <c r="K37">
        <v>6289645</v>
      </c>
      <c r="L37" s="14">
        <v>6590947</v>
      </c>
      <c r="M37" s="14">
        <v>34226480</v>
      </c>
      <c r="N37" s="14">
        <v>44332158</v>
      </c>
      <c r="O37" s="14">
        <v>55280829</v>
      </c>
      <c r="P37" s="14">
        <v>4818049</v>
      </c>
      <c r="Q37" s="14">
        <v>61253809</v>
      </c>
      <c r="R37" s="14">
        <v>864858</v>
      </c>
      <c r="S37" s="14">
        <v>17031210</v>
      </c>
      <c r="T37" s="14">
        <v>92399365</v>
      </c>
      <c r="U37" s="14">
        <v>30468850</v>
      </c>
      <c r="V37" s="14">
        <v>864858</v>
      </c>
      <c r="W37" s="14">
        <v>17031210</v>
      </c>
      <c r="X37" s="14">
        <v>92399365</v>
      </c>
      <c r="Y37" s="14">
        <v>30468850</v>
      </c>
      <c r="Z37" s="14">
        <v>1041310</v>
      </c>
      <c r="AA37" s="14">
        <v>20.425072379700001</v>
      </c>
      <c r="AB37">
        <v>139.52000000000001</v>
      </c>
      <c r="AC37" s="2">
        <v>19684368532</v>
      </c>
      <c r="AD37" s="2">
        <v>17662214372</v>
      </c>
      <c r="AE37" s="14">
        <f>INDEX(CONFAZ!$DS$2:$FB$408,MATCH(DATE(YEAR($A37),MONTH($A37),15),CONFAZ!$DS$2:$DS$408,0),2)</f>
        <v>199258194</v>
      </c>
      <c r="AF37" s="14">
        <f>INDEX(CONFAZ!$DS$2:$FB$408,MATCH(DATE(YEAR($A37),MONTH($A37),15),CONFAZ!$DS$2:$DS$408,0),3)</f>
        <v>296754571</v>
      </c>
      <c r="AG37">
        <v>622</v>
      </c>
      <c r="AH37">
        <v>775324836600</v>
      </c>
      <c r="AI37">
        <v>7.16</v>
      </c>
      <c r="AJ37">
        <v>0.74</v>
      </c>
      <c r="AK37">
        <v>889.25277777777706</v>
      </c>
      <c r="AL37">
        <v>727.89699999999903</v>
      </c>
      <c r="AM37">
        <v>669.18952380952305</v>
      </c>
      <c r="AN37">
        <v>818.274</v>
      </c>
      <c r="AO37">
        <v>6.9151177008518001</v>
      </c>
      <c r="AP37">
        <v>1.79</v>
      </c>
      <c r="AQ37">
        <v>228.68</v>
      </c>
      <c r="AR37">
        <v>5.99</v>
      </c>
      <c r="AS37" s="14">
        <v>413705300000</v>
      </c>
      <c r="AT37">
        <v>0</v>
      </c>
      <c r="AU37">
        <v>0</v>
      </c>
      <c r="AV37">
        <v>120634338</v>
      </c>
      <c r="AW37">
        <v>95458432</v>
      </c>
      <c r="AX37">
        <v>0</v>
      </c>
      <c r="AY37" s="14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11590637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9981120</v>
      </c>
      <c r="BL37">
        <v>0</v>
      </c>
      <c r="BM37">
        <v>3604048</v>
      </c>
      <c r="BN37">
        <v>14775476000</v>
      </c>
      <c r="BO37" s="3">
        <v>0.4</v>
      </c>
      <c r="BP37" s="3">
        <v>3704</v>
      </c>
      <c r="BQ37" s="3">
        <v>14818.48</v>
      </c>
      <c r="BR37" s="3">
        <v>1632246000</v>
      </c>
      <c r="BS37" s="3">
        <v>15686000</v>
      </c>
      <c r="BT37" s="3">
        <v>3142392000</v>
      </c>
      <c r="BU37" s="3">
        <v>7559371000</v>
      </c>
      <c r="BV37" s="3">
        <v>2425781000</v>
      </c>
      <c r="BW37" s="3">
        <v>12349695000</v>
      </c>
      <c r="BX37">
        <v>5744808000</v>
      </c>
      <c r="BY37">
        <v>0.4</v>
      </c>
      <c r="BZ37">
        <v>3704</v>
      </c>
      <c r="CA37">
        <v>6245.02</v>
      </c>
      <c r="CB37">
        <v>14775476000</v>
      </c>
      <c r="CC37">
        <v>0.4</v>
      </c>
      <c r="CD37">
        <v>465374.81</v>
      </c>
      <c r="CE37">
        <v>229098991.44</v>
      </c>
      <c r="CF37">
        <v>19178.439999999999</v>
      </c>
      <c r="CG37">
        <v>34182.5</v>
      </c>
      <c r="CH37">
        <v>40.653455200000003</v>
      </c>
      <c r="CI37">
        <v>2.75</v>
      </c>
      <c r="CJ37">
        <v>-12740</v>
      </c>
      <c r="CK37">
        <v>31866.67</v>
      </c>
      <c r="CL37">
        <v>44606.67</v>
      </c>
      <c r="CM37">
        <v>-603.33000000000004</v>
      </c>
      <c r="CN37">
        <v>5048813.33</v>
      </c>
      <c r="CO37">
        <v>-92103.33</v>
      </c>
      <c r="CP37">
        <v>-38373.33</v>
      </c>
      <c r="CQ37">
        <v>561459.05000000005</v>
      </c>
      <c r="CR37">
        <v>203926248.24000001</v>
      </c>
      <c r="CS37">
        <v>17023.57</v>
      </c>
      <c r="CT37">
        <v>204514130.86000001</v>
      </c>
      <c r="CU37" s="3">
        <v>0.52698149999999999</v>
      </c>
      <c r="CV37">
        <v>0</v>
      </c>
      <c r="CW37">
        <v>12928.33</v>
      </c>
      <c r="CX37" s="14">
        <f t="shared" si="0"/>
        <v>-792318.82</v>
      </c>
      <c r="CY37" s="14">
        <f>IFERROR(INDEX(CONFAZ!$A$2:$FB$440,MATCH(DATE(YEAR($A37),MONTH($A37),15),CONFAZ!$A$2:$A$440,0),2),0)</f>
        <v>805247.14999999991</v>
      </c>
      <c r="CZ37"/>
      <c r="DA37"/>
      <c r="DB37"/>
      <c r="DC37"/>
      <c r="DI37"/>
    </row>
    <row r="38" spans="1:113" x14ac:dyDescent="0.25">
      <c r="A38" s="1">
        <v>41290</v>
      </c>
      <c r="B38" t="s">
        <v>70</v>
      </c>
      <c r="C38" t="s">
        <v>71</v>
      </c>
      <c r="D38" s="12">
        <v>2.0310999999999999</v>
      </c>
      <c r="E38">
        <v>230450284.26999995</v>
      </c>
      <c r="F38">
        <v>72851.330000000016</v>
      </c>
      <c r="G38">
        <v>383895201</v>
      </c>
      <c r="H38">
        <v>50703478.059999995</v>
      </c>
      <c r="I38">
        <v>74877655.75999999</v>
      </c>
      <c r="J38">
        <v>9186322.790000001</v>
      </c>
      <c r="K38">
        <v>14765777</v>
      </c>
      <c r="L38" s="14">
        <v>8477736</v>
      </c>
      <c r="M38" s="14">
        <v>38006861</v>
      </c>
      <c r="N38" s="14">
        <v>68668976</v>
      </c>
      <c r="O38" s="14">
        <v>53730231</v>
      </c>
      <c r="P38" s="14">
        <v>5160368</v>
      </c>
      <c r="Q38" s="14">
        <v>66604895</v>
      </c>
      <c r="R38" s="14">
        <v>816983</v>
      </c>
      <c r="S38" s="14">
        <v>18816205</v>
      </c>
      <c r="T38" s="14">
        <v>93755253</v>
      </c>
      <c r="U38" s="14">
        <v>29784842</v>
      </c>
      <c r="V38" s="14">
        <v>816983</v>
      </c>
      <c r="W38" s="14">
        <v>18816205</v>
      </c>
      <c r="X38" s="14">
        <v>93755253</v>
      </c>
      <c r="Y38" s="14">
        <v>29784842</v>
      </c>
      <c r="Z38" s="14">
        <v>72851</v>
      </c>
      <c r="AA38" s="14">
        <v>23.608735510500001</v>
      </c>
      <c r="AB38">
        <v>139.32</v>
      </c>
      <c r="AC38" s="2">
        <v>15757148192</v>
      </c>
      <c r="AD38" s="2">
        <v>20156726433</v>
      </c>
      <c r="AE38" s="14">
        <f>INDEX(CONFAZ!$DS$2:$FB$408,MATCH(DATE(YEAR($A38),MONTH($A38),15),CONFAZ!$DS$2:$DS$408,0),2)</f>
        <v>173325757</v>
      </c>
      <c r="AF38" s="14">
        <f>INDEX(CONFAZ!$DS$2:$FB$408,MATCH(DATE(YEAR($A38),MONTH($A38),15),CONFAZ!$DS$2:$DS$408,0),3)</f>
        <v>1241458349</v>
      </c>
      <c r="AG38">
        <v>678</v>
      </c>
      <c r="AH38">
        <v>758447268700</v>
      </c>
      <c r="AI38">
        <v>7.11</v>
      </c>
      <c r="AJ38">
        <v>0.92</v>
      </c>
      <c r="AK38">
        <v>888.66611111111104</v>
      </c>
      <c r="AL38">
        <v>736.44050000000004</v>
      </c>
      <c r="AM38">
        <v>680.10761904761898</v>
      </c>
      <c r="AN38">
        <v>820.46839999999997</v>
      </c>
      <c r="AO38">
        <v>7.26691933976314</v>
      </c>
      <c r="AP38">
        <v>1.86</v>
      </c>
      <c r="AQ38">
        <v>227.02</v>
      </c>
      <c r="AR38">
        <v>8.64</v>
      </c>
      <c r="AS38" s="14">
        <v>408889700000</v>
      </c>
      <c r="AT38">
        <v>0</v>
      </c>
      <c r="AU38">
        <v>0</v>
      </c>
      <c r="AV38">
        <v>90976723</v>
      </c>
      <c r="AW38">
        <v>80958888</v>
      </c>
      <c r="AX38">
        <v>0</v>
      </c>
      <c r="AY38" s="14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3847426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6170409</v>
      </c>
      <c r="BN38">
        <v>18211488000</v>
      </c>
      <c r="BO38" s="3">
        <v>0.4</v>
      </c>
      <c r="BP38" s="3">
        <v>3704</v>
      </c>
      <c r="BQ38" s="3">
        <v>17996.55</v>
      </c>
      <c r="BR38" s="3">
        <v>1871630000</v>
      </c>
      <c r="BS38" s="3">
        <v>17679000</v>
      </c>
      <c r="BT38">
        <v>3901623000</v>
      </c>
      <c r="BU38">
        <v>8985524000</v>
      </c>
      <c r="BV38" s="3">
        <v>3435031000</v>
      </c>
      <c r="BW38">
        <v>14776457000</v>
      </c>
      <c r="BX38">
        <v>5744808000</v>
      </c>
      <c r="BY38">
        <v>0.4</v>
      </c>
      <c r="BZ38">
        <v>3704</v>
      </c>
      <c r="CA38">
        <v>6245.02</v>
      </c>
      <c r="CB38">
        <v>14775476000</v>
      </c>
      <c r="CC38">
        <v>0.4</v>
      </c>
      <c r="CD38">
        <v>659966.97</v>
      </c>
      <c r="CE38">
        <v>413542084.13</v>
      </c>
      <c r="CF38">
        <v>16851.490000000002</v>
      </c>
      <c r="CG38">
        <v>33784.910000000003</v>
      </c>
      <c r="CH38">
        <v>38.131496400000003</v>
      </c>
      <c r="CI38">
        <v>2.76</v>
      </c>
      <c r="CJ38">
        <v>91423.33</v>
      </c>
      <c r="CK38">
        <v>116293.33</v>
      </c>
      <c r="CL38">
        <v>24870</v>
      </c>
      <c r="CM38">
        <v>50243.33</v>
      </c>
      <c r="CN38">
        <v>5001793.33</v>
      </c>
      <c r="CO38">
        <v>-88190</v>
      </c>
      <c r="CP38">
        <v>-7746.67</v>
      </c>
      <c r="CQ38">
        <v>42361.599999999999</v>
      </c>
      <c r="CR38">
        <v>227667345.62</v>
      </c>
      <c r="CS38">
        <v>28415.759999999998</v>
      </c>
      <c r="CT38">
        <v>227739922.97999999</v>
      </c>
      <c r="CU38" s="3">
        <v>0.53078559999999997</v>
      </c>
      <c r="CV38">
        <v>0</v>
      </c>
      <c r="CW38">
        <v>12465.99</v>
      </c>
      <c r="CX38" s="14">
        <f t="shared" si="0"/>
        <v>-2795920.5799999996</v>
      </c>
      <c r="CY38" s="14">
        <f>IFERROR(INDEX(CONFAZ!$A$2:$FB$440,MATCH(DATE(YEAR($A38),MONTH($A38),15),CONFAZ!$A$2:$A$440,0),2),0)</f>
        <v>2808386.57</v>
      </c>
      <c r="CZ38" s="14"/>
      <c r="DA38" s="14"/>
      <c r="DB38"/>
      <c r="DC38"/>
      <c r="DI38"/>
    </row>
    <row r="39" spans="1:113" x14ac:dyDescent="0.25">
      <c r="A39" s="1">
        <v>41321</v>
      </c>
      <c r="B39" t="s">
        <v>70</v>
      </c>
      <c r="C39" t="s">
        <v>71</v>
      </c>
      <c r="D39" s="12">
        <v>1.9732000000000001</v>
      </c>
      <c r="E39">
        <v>192478249.55000001</v>
      </c>
      <c r="F39">
        <v>42820.630000000005</v>
      </c>
      <c r="G39">
        <v>359357830</v>
      </c>
      <c r="H39">
        <v>47736995.320000008</v>
      </c>
      <c r="I39">
        <v>94957518.829999998</v>
      </c>
      <c r="J39">
        <v>6873949.8300000001</v>
      </c>
      <c r="K39">
        <v>38699100</v>
      </c>
      <c r="L39" s="14">
        <v>5250177</v>
      </c>
      <c r="M39" s="14">
        <v>36441134</v>
      </c>
      <c r="N39" s="14">
        <v>44182672</v>
      </c>
      <c r="O39" s="14">
        <v>51104558</v>
      </c>
      <c r="P39" s="14">
        <v>4091516</v>
      </c>
      <c r="Q39" s="14">
        <v>53778155</v>
      </c>
      <c r="R39" s="14">
        <v>758067</v>
      </c>
      <c r="S39" s="14">
        <v>14574522</v>
      </c>
      <c r="T39" s="14">
        <v>119636394</v>
      </c>
      <c r="U39" s="14">
        <v>29497814</v>
      </c>
      <c r="V39" s="14">
        <v>758067</v>
      </c>
      <c r="W39" s="14">
        <v>14574522</v>
      </c>
      <c r="X39" s="14">
        <v>119636394</v>
      </c>
      <c r="Y39" s="14">
        <v>29497814</v>
      </c>
      <c r="Z39" s="14">
        <v>42821</v>
      </c>
      <c r="AA39" s="14">
        <v>21.835082719999999</v>
      </c>
      <c r="AB39">
        <v>136.13999999999999</v>
      </c>
      <c r="AC39" s="2">
        <v>15478937787</v>
      </c>
      <c r="AD39" s="2">
        <v>16981570962</v>
      </c>
      <c r="AE39" s="14">
        <f>INDEX(CONFAZ!$DS$2:$FB$408,MATCH(DATE(YEAR($A39),MONTH($A39),15),CONFAZ!$DS$2:$DS$408,0),2)</f>
        <v>126611985</v>
      </c>
      <c r="AF39" s="14">
        <f>INDEX(CONFAZ!$DS$2:$FB$408,MATCH(DATE(YEAR($A39),MONTH($A39),15),CONFAZ!$DS$2:$DS$408,0),3)</f>
        <v>597827834</v>
      </c>
      <c r="AG39">
        <v>678</v>
      </c>
      <c r="AH39">
        <v>737467714400</v>
      </c>
      <c r="AI39">
        <v>7.12</v>
      </c>
      <c r="AJ39">
        <v>0.52</v>
      </c>
      <c r="AK39">
        <v>891.79055555555499</v>
      </c>
      <c r="AL39">
        <v>738.86299999999903</v>
      </c>
      <c r="AM39">
        <v>681.30761904761903</v>
      </c>
      <c r="AN39">
        <v>824.51919999999996</v>
      </c>
      <c r="AO39">
        <v>7.7835220745117297</v>
      </c>
      <c r="AP39">
        <v>1.6</v>
      </c>
      <c r="AQ39">
        <v>226.97</v>
      </c>
      <c r="AR39">
        <v>-1.57</v>
      </c>
      <c r="AS39" s="14">
        <v>398093600000</v>
      </c>
      <c r="AT39">
        <v>0</v>
      </c>
      <c r="AU39">
        <v>0</v>
      </c>
      <c r="AV39">
        <v>100876607</v>
      </c>
      <c r="AW39">
        <v>82835952</v>
      </c>
      <c r="AX39">
        <v>0</v>
      </c>
      <c r="AY39" s="14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14401278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10000</v>
      </c>
      <c r="BM39">
        <v>3629377</v>
      </c>
      <c r="BN39">
        <v>18211488000</v>
      </c>
      <c r="BO39" s="3">
        <v>0.4</v>
      </c>
      <c r="BP39" s="3">
        <v>3704</v>
      </c>
      <c r="BQ39">
        <v>17996.55</v>
      </c>
      <c r="BR39" s="3">
        <v>1871630000</v>
      </c>
      <c r="BS39">
        <v>17679000</v>
      </c>
      <c r="BT39" s="3">
        <v>3901623000</v>
      </c>
      <c r="BU39" s="3">
        <v>8985524000</v>
      </c>
      <c r="BV39" s="3">
        <v>3435031000</v>
      </c>
      <c r="BW39" s="3">
        <v>14776457000</v>
      </c>
      <c r="BX39">
        <v>5744808000</v>
      </c>
      <c r="BY39">
        <v>0.4</v>
      </c>
      <c r="BZ39">
        <v>3704</v>
      </c>
      <c r="CA39">
        <v>6245.02</v>
      </c>
      <c r="CB39">
        <v>14775476000</v>
      </c>
      <c r="CC39">
        <v>0.4</v>
      </c>
      <c r="CD39">
        <v>488742.57</v>
      </c>
      <c r="CE39">
        <v>298984590.13999999</v>
      </c>
      <c r="CF39">
        <v>12166.04</v>
      </c>
      <c r="CG39">
        <v>32783.910000000003</v>
      </c>
      <c r="CH39">
        <v>38.131496400000003</v>
      </c>
      <c r="CI39">
        <v>2.89</v>
      </c>
      <c r="CJ39">
        <v>91423.33</v>
      </c>
      <c r="CK39">
        <v>116293.33</v>
      </c>
      <c r="CL39">
        <v>24870</v>
      </c>
      <c r="CM39">
        <v>50243.33</v>
      </c>
      <c r="CN39">
        <v>5001793.33</v>
      </c>
      <c r="CO39">
        <v>-88190</v>
      </c>
      <c r="CP39">
        <v>-7746.67</v>
      </c>
      <c r="CQ39">
        <v>26630.81</v>
      </c>
      <c r="CR39">
        <v>228503965.74000001</v>
      </c>
      <c r="CS39">
        <v>64045.34</v>
      </c>
      <c r="CT39">
        <v>228594641.88999999</v>
      </c>
      <c r="CU39" s="3">
        <v>0.53078559999999997</v>
      </c>
      <c r="CV39">
        <v>0</v>
      </c>
      <c r="CW39">
        <v>10953.47</v>
      </c>
      <c r="CX39" s="14">
        <f t="shared" si="0"/>
        <v>-8460529.9199999999</v>
      </c>
      <c r="CY39" s="14">
        <f>IFERROR(INDEX(CONFAZ!$A$2:$FB$440,MATCH(DATE(YEAR($A39),MONTH($A39),15),CONFAZ!$A$2:$A$440,0),2),0)</f>
        <v>8471483.3900000006</v>
      </c>
      <c r="CZ39"/>
      <c r="DA39"/>
      <c r="DB39"/>
      <c r="DC39"/>
      <c r="DI39"/>
    </row>
    <row r="40" spans="1:113" x14ac:dyDescent="0.25">
      <c r="A40" s="1">
        <v>41349</v>
      </c>
      <c r="B40" t="s">
        <v>70</v>
      </c>
      <c r="C40" t="s">
        <v>71</v>
      </c>
      <c r="D40" s="12">
        <v>1.9827999999999999</v>
      </c>
      <c r="E40">
        <v>175253445.88999999</v>
      </c>
      <c r="F40">
        <v>80980.900000000009</v>
      </c>
      <c r="G40">
        <v>320393730</v>
      </c>
      <c r="H40">
        <v>43943061.229999989</v>
      </c>
      <c r="I40">
        <v>80116369.590000004</v>
      </c>
      <c r="J40">
        <v>6545974.4600000009</v>
      </c>
      <c r="K40">
        <v>66614800</v>
      </c>
      <c r="L40" s="14">
        <v>4320074</v>
      </c>
      <c r="M40" s="14">
        <v>35275698</v>
      </c>
      <c r="N40" s="14">
        <v>40364368</v>
      </c>
      <c r="O40" s="14">
        <v>47302059</v>
      </c>
      <c r="P40" s="14">
        <v>3926641</v>
      </c>
      <c r="Q40" s="14">
        <v>50220221</v>
      </c>
      <c r="R40" s="14">
        <v>615776</v>
      </c>
      <c r="S40" s="14">
        <v>17654758</v>
      </c>
      <c r="T40" s="14">
        <v>96258493</v>
      </c>
      <c r="U40" s="14">
        <v>24374661</v>
      </c>
      <c r="V40" s="14">
        <v>615776</v>
      </c>
      <c r="W40" s="14">
        <v>17654758</v>
      </c>
      <c r="X40" s="14">
        <v>96258493</v>
      </c>
      <c r="Y40" s="14">
        <v>24374661</v>
      </c>
      <c r="Z40" s="14">
        <v>80981</v>
      </c>
      <c r="AA40" s="14">
        <v>24.628607322099999</v>
      </c>
      <c r="AB40">
        <v>148.01</v>
      </c>
      <c r="AC40" s="2">
        <v>18360470433</v>
      </c>
      <c r="AD40" s="2">
        <v>19281997605</v>
      </c>
      <c r="AE40" s="14">
        <f>INDEX(CONFAZ!$DS$2:$FB$408,MATCH(DATE(YEAR($A40),MONTH($A40),15),CONFAZ!$DS$2:$DS$408,0),2)</f>
        <v>145683324</v>
      </c>
      <c r="AF40" s="14">
        <f>INDEX(CONFAZ!$DS$2:$FB$408,MATCH(DATE(YEAR($A40),MONTH($A40),15),CONFAZ!$DS$2:$DS$408,0),3)</f>
        <v>743903686</v>
      </c>
      <c r="AG40">
        <v>678</v>
      </c>
      <c r="AH40">
        <v>747384735200</v>
      </c>
      <c r="AI40">
        <v>7.15</v>
      </c>
      <c r="AJ40">
        <v>0.6</v>
      </c>
      <c r="AK40">
        <v>891.84222222222195</v>
      </c>
      <c r="AL40">
        <v>735.40549999999996</v>
      </c>
      <c r="AM40">
        <v>680.12857142857104</v>
      </c>
      <c r="AN40">
        <v>824.9384</v>
      </c>
      <c r="AO40">
        <v>8.0632265206962295</v>
      </c>
      <c r="AP40">
        <v>1.47</v>
      </c>
      <c r="AQ40">
        <v>217.33</v>
      </c>
      <c r="AR40">
        <v>-0.01</v>
      </c>
      <c r="AS40" s="14">
        <v>434630100000</v>
      </c>
      <c r="AT40">
        <v>0</v>
      </c>
      <c r="AU40">
        <v>0</v>
      </c>
      <c r="AV40">
        <v>55764801</v>
      </c>
      <c r="AW40">
        <v>42826535</v>
      </c>
      <c r="AX40">
        <v>0</v>
      </c>
      <c r="AY40" s="14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2950286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6912896</v>
      </c>
      <c r="BL40">
        <v>0</v>
      </c>
      <c r="BM40">
        <v>3075084</v>
      </c>
      <c r="BN40">
        <v>18211488000</v>
      </c>
      <c r="BO40" s="3">
        <v>0.4</v>
      </c>
      <c r="BP40" s="3">
        <v>3704</v>
      </c>
      <c r="BQ40">
        <v>17996.55</v>
      </c>
      <c r="BR40" s="3">
        <v>1871630000</v>
      </c>
      <c r="BS40" s="3">
        <v>17679000</v>
      </c>
      <c r="BT40" s="3">
        <v>3901623000</v>
      </c>
      <c r="BU40">
        <v>8985524000</v>
      </c>
      <c r="BV40" s="3">
        <v>3435031000</v>
      </c>
      <c r="BW40" s="3">
        <v>14776457000</v>
      </c>
      <c r="BX40">
        <v>5744808000</v>
      </c>
      <c r="BY40">
        <v>0.4</v>
      </c>
      <c r="BZ40">
        <v>3704</v>
      </c>
      <c r="CA40">
        <v>6245.02</v>
      </c>
      <c r="CB40">
        <v>14775476000</v>
      </c>
      <c r="CC40">
        <v>0.4</v>
      </c>
      <c r="CD40">
        <v>232235.11</v>
      </c>
      <c r="CE40">
        <v>123674177.06</v>
      </c>
      <c r="CF40">
        <v>16598.439999999999</v>
      </c>
      <c r="CG40">
        <v>34380.910000000003</v>
      </c>
      <c r="CH40">
        <v>38.131496400000003</v>
      </c>
      <c r="CI40">
        <v>2.89</v>
      </c>
      <c r="CJ40">
        <v>91423.33</v>
      </c>
      <c r="CK40">
        <v>116293.33</v>
      </c>
      <c r="CL40">
        <v>24870</v>
      </c>
      <c r="CM40">
        <v>50243.33</v>
      </c>
      <c r="CN40">
        <v>5001793.33</v>
      </c>
      <c r="CO40">
        <v>-88190</v>
      </c>
      <c r="CP40">
        <v>-7746.67</v>
      </c>
      <c r="CQ40">
        <v>19528.310000000001</v>
      </c>
      <c r="CR40">
        <v>197075815.94</v>
      </c>
      <c r="CS40">
        <v>116507.94</v>
      </c>
      <c r="CT40">
        <v>197211852.19</v>
      </c>
      <c r="CU40" s="3">
        <v>0.53078559999999997</v>
      </c>
      <c r="CV40">
        <v>0</v>
      </c>
      <c r="CW40">
        <v>8226.3700000000008</v>
      </c>
      <c r="CX40" s="14">
        <f t="shared" si="0"/>
        <v>-16386298.51</v>
      </c>
      <c r="CY40" s="14">
        <f>IFERROR(INDEX(CONFAZ!$A$2:$FB$440,MATCH(DATE(YEAR($A40),MONTH($A40),15),CONFAZ!$A$2:$A$440,0),2),0)</f>
        <v>16394524.879999999</v>
      </c>
      <c r="CZ40" s="9"/>
      <c r="DA40"/>
      <c r="DB40"/>
      <c r="DC40"/>
      <c r="DI40"/>
    </row>
    <row r="41" spans="1:113" x14ac:dyDescent="0.25">
      <c r="A41" s="1">
        <v>41380</v>
      </c>
      <c r="B41" t="s">
        <v>70</v>
      </c>
      <c r="C41" t="s">
        <v>71</v>
      </c>
      <c r="D41" s="12">
        <v>2.0022000000000002</v>
      </c>
      <c r="E41">
        <v>183837888.06</v>
      </c>
      <c r="F41">
        <v>55866.66</v>
      </c>
      <c r="G41">
        <v>332909068</v>
      </c>
      <c r="H41">
        <v>50966610.419999994</v>
      </c>
      <c r="I41">
        <v>76083323.670000017</v>
      </c>
      <c r="J41">
        <v>7247766.8100000005</v>
      </c>
      <c r="K41">
        <v>51142080</v>
      </c>
      <c r="L41" s="14">
        <v>6080245</v>
      </c>
      <c r="M41" s="14">
        <v>35747834</v>
      </c>
      <c r="N41" s="14">
        <v>47393780</v>
      </c>
      <c r="O41" s="14">
        <v>54211770</v>
      </c>
      <c r="P41" s="14">
        <v>5010039</v>
      </c>
      <c r="Q41" s="14">
        <v>56073184</v>
      </c>
      <c r="R41" s="14">
        <v>533921</v>
      </c>
      <c r="S41" s="14">
        <v>19676864</v>
      </c>
      <c r="T41" s="14">
        <v>84783054</v>
      </c>
      <c r="U41" s="14">
        <v>23342510</v>
      </c>
      <c r="V41" s="14">
        <v>533921</v>
      </c>
      <c r="W41" s="14">
        <v>19676864</v>
      </c>
      <c r="X41" s="14">
        <v>84783054</v>
      </c>
      <c r="Y41" s="14">
        <v>23342510</v>
      </c>
      <c r="Z41" s="14">
        <v>55867</v>
      </c>
      <c r="AA41" s="14">
        <v>25.270852797</v>
      </c>
      <c r="AB41">
        <v>149.79</v>
      </c>
      <c r="AC41" s="2">
        <v>20550843458</v>
      </c>
      <c r="AD41" s="2">
        <v>21788737806</v>
      </c>
      <c r="AE41" s="14">
        <f>INDEX(CONFAZ!$DS$2:$FB$408,MATCH(DATE(YEAR($A41),MONTH($A41),15),CONFAZ!$DS$2:$DS$408,0),2)</f>
        <v>284417058</v>
      </c>
      <c r="AF41" s="14">
        <f>INDEX(CONFAZ!$DS$2:$FB$408,MATCH(DATE(YEAR($A41),MONTH($A41),15),CONFAZ!$DS$2:$DS$408,0),3)</f>
        <v>445383627</v>
      </c>
      <c r="AG41">
        <v>678</v>
      </c>
      <c r="AH41">
        <v>758163063000</v>
      </c>
      <c r="AI41">
        <v>7.26</v>
      </c>
      <c r="AJ41">
        <v>0.59</v>
      </c>
      <c r="AK41">
        <v>891.81666666666604</v>
      </c>
      <c r="AL41">
        <v>735.572</v>
      </c>
      <c r="AM41">
        <v>680.37809523809506</v>
      </c>
      <c r="AN41">
        <v>823.60519999999997</v>
      </c>
      <c r="AO41">
        <v>7.93074902654143</v>
      </c>
      <c r="AP41">
        <v>1.55</v>
      </c>
      <c r="AQ41">
        <v>208.19</v>
      </c>
      <c r="AR41">
        <v>5.98</v>
      </c>
      <c r="AS41" s="14">
        <v>446504900000</v>
      </c>
      <c r="AT41">
        <v>0</v>
      </c>
      <c r="AU41">
        <v>0</v>
      </c>
      <c r="AV41">
        <v>111272126</v>
      </c>
      <c r="AW41">
        <v>51816650</v>
      </c>
      <c r="AX41">
        <v>0</v>
      </c>
      <c r="AY41" s="14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54881830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4573646</v>
      </c>
      <c r="BN41">
        <v>18211488000</v>
      </c>
      <c r="BO41" s="3">
        <v>0.4</v>
      </c>
      <c r="BP41" s="3">
        <v>3704</v>
      </c>
      <c r="BQ41">
        <v>17996.55</v>
      </c>
      <c r="BR41" s="3">
        <v>1871630000</v>
      </c>
      <c r="BS41" s="3">
        <v>17679000</v>
      </c>
      <c r="BT41" s="3">
        <v>3901623000</v>
      </c>
      <c r="BU41" s="3">
        <v>8985524000</v>
      </c>
      <c r="BV41" s="3">
        <v>3435031000</v>
      </c>
      <c r="BW41" s="3">
        <v>14776457000</v>
      </c>
      <c r="BX41">
        <v>5744808000</v>
      </c>
      <c r="BY41">
        <v>0.4</v>
      </c>
      <c r="BZ41">
        <v>3704</v>
      </c>
      <c r="CA41">
        <v>6245.02</v>
      </c>
      <c r="CB41">
        <v>14775476000</v>
      </c>
      <c r="CC41">
        <v>0.4</v>
      </c>
      <c r="CD41">
        <v>388096.63</v>
      </c>
      <c r="CE41">
        <v>201476740.94</v>
      </c>
      <c r="CF41">
        <v>10578.97</v>
      </c>
      <c r="CG41">
        <v>35553.910000000003</v>
      </c>
      <c r="CH41">
        <v>38.131496400000003</v>
      </c>
      <c r="CI41">
        <v>2.88</v>
      </c>
      <c r="CJ41">
        <v>-195580</v>
      </c>
      <c r="CK41">
        <v>-168270</v>
      </c>
      <c r="CL41">
        <v>27306.67</v>
      </c>
      <c r="CM41">
        <v>-4916.67</v>
      </c>
      <c r="CN41">
        <v>4955310</v>
      </c>
      <c r="CO41">
        <v>-103413.33</v>
      </c>
      <c r="CP41">
        <v>-38406.67</v>
      </c>
      <c r="CQ41">
        <v>33148.01</v>
      </c>
      <c r="CR41">
        <v>190209669.61000001</v>
      </c>
      <c r="CS41">
        <v>89934.25</v>
      </c>
      <c r="CT41">
        <v>190332751.87</v>
      </c>
      <c r="CU41" s="3">
        <v>0.53078559999999997</v>
      </c>
      <c r="CV41">
        <v>0</v>
      </c>
      <c r="CW41">
        <v>10493.23</v>
      </c>
      <c r="CX41" s="14">
        <f t="shared" si="0"/>
        <v>-12872617.07</v>
      </c>
      <c r="CY41" s="14">
        <f>IFERROR(INDEX(CONFAZ!$A$2:$FB$440,MATCH(DATE(YEAR($A41),MONTH($A41),15),CONFAZ!$A$2:$A$440,0),2),0)</f>
        <v>12883110.300000001</v>
      </c>
      <c r="DA41"/>
      <c r="DB41"/>
      <c r="DC41"/>
      <c r="DI41"/>
    </row>
    <row r="42" spans="1:113" x14ac:dyDescent="0.25">
      <c r="A42" s="1">
        <v>41410</v>
      </c>
      <c r="B42" t="s">
        <v>70</v>
      </c>
      <c r="C42" t="s">
        <v>71</v>
      </c>
      <c r="D42" s="12">
        <v>2.0348000000000002</v>
      </c>
      <c r="E42">
        <v>179854829.62</v>
      </c>
      <c r="F42">
        <v>240895.37</v>
      </c>
      <c r="G42">
        <v>344472322</v>
      </c>
      <c r="H42">
        <v>51380450.080000006</v>
      </c>
      <c r="I42">
        <v>87697850.510000005</v>
      </c>
      <c r="J42">
        <v>7467310.3100000005</v>
      </c>
      <c r="K42">
        <v>33870360</v>
      </c>
      <c r="L42" s="14">
        <v>4617815</v>
      </c>
      <c r="M42" s="14">
        <v>36561240</v>
      </c>
      <c r="N42" s="14">
        <v>44045474</v>
      </c>
      <c r="O42" s="14">
        <v>55893677</v>
      </c>
      <c r="P42" s="14">
        <v>4908996</v>
      </c>
      <c r="Q42" s="14">
        <v>56260912</v>
      </c>
      <c r="R42" s="14">
        <v>745440</v>
      </c>
      <c r="S42" s="14">
        <v>18961725</v>
      </c>
      <c r="T42" s="14">
        <v>100088420</v>
      </c>
      <c r="U42" s="14">
        <v>22149152</v>
      </c>
      <c r="V42" s="14">
        <v>745440</v>
      </c>
      <c r="W42" s="14">
        <v>18961725</v>
      </c>
      <c r="X42" s="14">
        <v>100088420</v>
      </c>
      <c r="Y42" s="14">
        <v>22149152</v>
      </c>
      <c r="Z42" s="14">
        <v>239471</v>
      </c>
      <c r="AA42" s="14">
        <v>26.761438720899999</v>
      </c>
      <c r="AB42">
        <v>147.03</v>
      </c>
      <c r="AC42" s="2">
        <v>21654862456</v>
      </c>
      <c r="AD42" s="2">
        <v>21203755901</v>
      </c>
      <c r="AE42" s="14">
        <f>INDEX(CONFAZ!$DS$2:$FB$408,MATCH(DATE(YEAR($A42),MONTH($A42),15),CONFAZ!$DS$2:$DS$408,0),2)</f>
        <v>218218007</v>
      </c>
      <c r="AF42" s="14">
        <f>INDEX(CONFAZ!$DS$2:$FB$408,MATCH(DATE(YEAR($A42),MONTH($A42),15),CONFAZ!$DS$2:$DS$408,0),3)</f>
        <v>720568794</v>
      </c>
      <c r="AG42">
        <v>678</v>
      </c>
      <c r="AH42">
        <v>761863711600</v>
      </c>
      <c r="AI42">
        <v>7.42</v>
      </c>
      <c r="AJ42">
        <v>0.35</v>
      </c>
      <c r="AK42">
        <v>849.82500000000005</v>
      </c>
      <c r="AL42">
        <v>689.72249999999997</v>
      </c>
      <c r="AM42">
        <v>637.78619047618997</v>
      </c>
      <c r="AN42">
        <v>777.33519999999999</v>
      </c>
      <c r="AO42">
        <v>7.6683832152143898</v>
      </c>
      <c r="AP42">
        <v>1.37</v>
      </c>
      <c r="AQ42">
        <v>212.16</v>
      </c>
      <c r="AR42">
        <v>11.88</v>
      </c>
      <c r="AS42" s="14">
        <v>441335200000</v>
      </c>
      <c r="AT42">
        <v>0</v>
      </c>
      <c r="AU42">
        <v>0</v>
      </c>
      <c r="AV42">
        <v>109344195</v>
      </c>
      <c r="AW42">
        <v>87452155</v>
      </c>
      <c r="AX42">
        <v>0</v>
      </c>
      <c r="AY42" s="14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18960569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2931471</v>
      </c>
      <c r="BN42">
        <v>18211488000</v>
      </c>
      <c r="BO42" s="3">
        <v>0.4</v>
      </c>
      <c r="BP42" s="3">
        <v>3704</v>
      </c>
      <c r="BQ42" s="3">
        <v>17996.55</v>
      </c>
      <c r="BR42">
        <v>1871630000</v>
      </c>
      <c r="BS42" s="3">
        <v>17679000</v>
      </c>
      <c r="BT42" s="3">
        <v>3901623000</v>
      </c>
      <c r="BU42" s="3">
        <v>8985524000</v>
      </c>
      <c r="BV42" s="3">
        <v>3435031000</v>
      </c>
      <c r="BW42" s="3">
        <v>14776457000</v>
      </c>
      <c r="BX42">
        <v>5744808000</v>
      </c>
      <c r="BY42">
        <v>0.4</v>
      </c>
      <c r="BZ42">
        <v>3704</v>
      </c>
      <c r="CA42">
        <v>6245.02</v>
      </c>
      <c r="CB42">
        <v>14775476000</v>
      </c>
      <c r="CC42">
        <v>0.4</v>
      </c>
      <c r="CD42">
        <v>448624.03</v>
      </c>
      <c r="CE42">
        <v>136860545.66999999</v>
      </c>
      <c r="CF42">
        <v>16067.81</v>
      </c>
      <c r="CG42">
        <v>34883.910000000003</v>
      </c>
      <c r="CH42">
        <v>38.131496400000003</v>
      </c>
      <c r="CI42">
        <v>2.86</v>
      </c>
      <c r="CJ42">
        <v>-195580</v>
      </c>
      <c r="CK42">
        <v>-168270</v>
      </c>
      <c r="CL42">
        <v>27306.67</v>
      </c>
      <c r="CM42">
        <v>-4916.67</v>
      </c>
      <c r="CN42">
        <v>4955310</v>
      </c>
      <c r="CO42">
        <v>-103413.33</v>
      </c>
      <c r="CP42">
        <v>-38406.67</v>
      </c>
      <c r="CQ42">
        <v>157749.15</v>
      </c>
      <c r="CR42">
        <v>201048255.05000001</v>
      </c>
      <c r="CS42">
        <v>60838.62</v>
      </c>
      <c r="CT42">
        <v>201266842.81999999</v>
      </c>
      <c r="CU42" s="3">
        <v>0.53078559999999997</v>
      </c>
      <c r="CV42">
        <v>0</v>
      </c>
      <c r="CW42">
        <v>6876.32</v>
      </c>
      <c r="CX42" s="14">
        <f t="shared" si="0"/>
        <v>-7891764.2999999989</v>
      </c>
      <c r="CY42" s="14">
        <f>IFERROR(INDEX(CONFAZ!$A$2:$FB$440,MATCH(DATE(YEAR($A42),MONTH($A42),15),CONFAZ!$A$2:$A$440,0),2),0)</f>
        <v>7898640.6199999992</v>
      </c>
      <c r="CZ42"/>
      <c r="DA42"/>
      <c r="DB42"/>
      <c r="DC42"/>
      <c r="DI42"/>
    </row>
    <row r="43" spans="1:113" x14ac:dyDescent="0.25">
      <c r="A43" s="1">
        <v>41441</v>
      </c>
      <c r="B43" t="s">
        <v>70</v>
      </c>
      <c r="C43" t="s">
        <v>71</v>
      </c>
      <c r="D43" s="12">
        <v>2.173</v>
      </c>
      <c r="E43">
        <v>185583514.49000001</v>
      </c>
      <c r="F43">
        <v>1368360.53</v>
      </c>
      <c r="G43">
        <v>332679440</v>
      </c>
      <c r="H43">
        <v>55079428.710000001</v>
      </c>
      <c r="I43">
        <v>68301674.290000007</v>
      </c>
      <c r="J43">
        <v>7803498.3199999994</v>
      </c>
      <c r="K43">
        <v>19965144</v>
      </c>
      <c r="L43" s="14">
        <v>4949192</v>
      </c>
      <c r="M43" s="14">
        <v>37094494</v>
      </c>
      <c r="N43" s="14">
        <v>46601849</v>
      </c>
      <c r="O43" s="14">
        <v>51430216</v>
      </c>
      <c r="P43" s="14">
        <v>3916371</v>
      </c>
      <c r="Q43" s="14">
        <v>62470166</v>
      </c>
      <c r="R43" s="14">
        <v>496283</v>
      </c>
      <c r="S43" s="14">
        <v>17222197</v>
      </c>
      <c r="T43" s="14">
        <v>83853374</v>
      </c>
      <c r="U43" s="14">
        <v>23278480</v>
      </c>
      <c r="V43" s="14">
        <v>496283</v>
      </c>
      <c r="W43" s="14">
        <v>17222197</v>
      </c>
      <c r="X43" s="14">
        <v>83853374</v>
      </c>
      <c r="Y43" s="14">
        <v>23278480</v>
      </c>
      <c r="Z43" s="14">
        <v>1366818</v>
      </c>
      <c r="AA43" s="14">
        <v>23.428895827400002</v>
      </c>
      <c r="AB43">
        <v>144.87</v>
      </c>
      <c r="AC43" s="2">
        <v>19331841435</v>
      </c>
      <c r="AD43" s="2">
        <v>18986750021</v>
      </c>
      <c r="AE43" s="14">
        <f>INDEX(CONFAZ!$DS$2:$FB$408,MATCH(DATE(YEAR($A43),MONTH($A43),15),CONFAZ!$DS$2:$DS$408,0),2)</f>
        <v>220113537</v>
      </c>
      <c r="AF43" s="14">
        <f>INDEX(CONFAZ!$DS$2:$FB$408,MATCH(DATE(YEAR($A43),MONTH($A43),15),CONFAZ!$DS$2:$DS$408,0),3)</f>
        <v>459031872</v>
      </c>
      <c r="AG43">
        <v>678</v>
      </c>
      <c r="AH43">
        <v>802710546000</v>
      </c>
      <c r="AI43">
        <v>7.9</v>
      </c>
      <c r="AJ43">
        <v>0.28000000000000003</v>
      </c>
      <c r="AK43">
        <v>900.41</v>
      </c>
      <c r="AL43">
        <v>732.46100000000001</v>
      </c>
      <c r="AM43">
        <v>673.88142857142805</v>
      </c>
      <c r="AN43">
        <v>827.05679999999995</v>
      </c>
      <c r="AO43">
        <v>7.5252946804828804</v>
      </c>
      <c r="AP43">
        <v>1.26</v>
      </c>
      <c r="AQ43">
        <v>224.99</v>
      </c>
      <c r="AR43">
        <v>9.41</v>
      </c>
      <c r="AS43" s="14">
        <v>434739600000</v>
      </c>
      <c r="AT43">
        <v>0</v>
      </c>
      <c r="AU43">
        <v>0</v>
      </c>
      <c r="AV43">
        <v>57608966</v>
      </c>
      <c r="AW43">
        <v>53598458</v>
      </c>
      <c r="AX43">
        <v>0</v>
      </c>
      <c r="AY43" s="14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1814892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2195616</v>
      </c>
      <c r="BN43">
        <v>18211488000</v>
      </c>
      <c r="BO43" s="3">
        <v>0.4</v>
      </c>
      <c r="BP43" s="3">
        <v>3704</v>
      </c>
      <c r="BQ43" s="3">
        <v>17996.55</v>
      </c>
      <c r="BR43" s="3">
        <v>1871630000</v>
      </c>
      <c r="BS43" s="3">
        <v>17679000</v>
      </c>
      <c r="BT43" s="3">
        <v>3901623000</v>
      </c>
      <c r="BU43">
        <v>8985524000</v>
      </c>
      <c r="BV43" s="3">
        <v>3435031000</v>
      </c>
      <c r="BW43" s="3">
        <v>14776457000</v>
      </c>
      <c r="BX43">
        <v>5744808000</v>
      </c>
      <c r="BY43">
        <v>0.4</v>
      </c>
      <c r="BZ43">
        <v>3704</v>
      </c>
      <c r="CA43">
        <v>6245.02</v>
      </c>
      <c r="CB43">
        <v>14775476000</v>
      </c>
      <c r="CC43">
        <v>0.4</v>
      </c>
      <c r="CD43">
        <v>392636.88</v>
      </c>
      <c r="CE43">
        <v>117936590.55</v>
      </c>
      <c r="CF43">
        <v>14906.87</v>
      </c>
      <c r="CG43">
        <v>34397.910000000003</v>
      </c>
      <c r="CH43">
        <v>38.131496400000003</v>
      </c>
      <c r="CI43">
        <v>2.85</v>
      </c>
      <c r="CJ43">
        <v>-195580</v>
      </c>
      <c r="CK43">
        <v>-168270</v>
      </c>
      <c r="CL43">
        <v>27306.67</v>
      </c>
      <c r="CM43">
        <v>-4916.67</v>
      </c>
      <c r="CN43">
        <v>4955310</v>
      </c>
      <c r="CO43">
        <v>-103413.33</v>
      </c>
      <c r="CP43">
        <v>-38406.67</v>
      </c>
      <c r="CQ43">
        <v>1121061.9099999999</v>
      </c>
      <c r="CR43">
        <v>188545659.80000001</v>
      </c>
      <c r="CS43">
        <v>35420.69</v>
      </c>
      <c r="CT43">
        <v>189702142.40000001</v>
      </c>
      <c r="CU43" s="3">
        <v>0.53078559999999997</v>
      </c>
      <c r="CV43">
        <v>0</v>
      </c>
      <c r="CW43">
        <v>10444.01</v>
      </c>
      <c r="CX43" s="14">
        <f t="shared" si="0"/>
        <v>-5330617.51</v>
      </c>
      <c r="CY43" s="14">
        <f>IFERROR(INDEX(CONFAZ!$A$2:$FB$440,MATCH(DATE(YEAR($A43),MONTH($A43),15),CONFAZ!$A$2:$A$440,0),2),0)</f>
        <v>5341061.5199999996</v>
      </c>
      <c r="CZ43"/>
      <c r="DA43"/>
      <c r="DB43"/>
      <c r="DC43"/>
      <c r="DI43"/>
    </row>
    <row r="44" spans="1:113" x14ac:dyDescent="0.25">
      <c r="A44" s="1">
        <v>41471</v>
      </c>
      <c r="B44" t="s">
        <v>70</v>
      </c>
      <c r="C44" t="s">
        <v>71</v>
      </c>
      <c r="D44" s="12">
        <v>2.2522000000000002</v>
      </c>
      <c r="E44">
        <v>195324928.36000004</v>
      </c>
      <c r="F44">
        <v>9636951.4700000007</v>
      </c>
      <c r="G44">
        <v>366418175</v>
      </c>
      <c r="H44">
        <v>56829002.560000002</v>
      </c>
      <c r="I44">
        <v>80524951.140000015</v>
      </c>
      <c r="J44">
        <v>8049425.8300000001</v>
      </c>
      <c r="K44">
        <v>16478927</v>
      </c>
      <c r="L44" s="14">
        <v>6174392</v>
      </c>
      <c r="M44" s="14">
        <v>37127864</v>
      </c>
      <c r="N44" s="14">
        <v>48996711</v>
      </c>
      <c r="O44" s="14">
        <v>56047492</v>
      </c>
      <c r="P44" s="14">
        <v>5038151</v>
      </c>
      <c r="Q44" s="14">
        <v>62069356</v>
      </c>
      <c r="R44" s="14">
        <v>861727</v>
      </c>
      <c r="S44" s="14">
        <v>18512563</v>
      </c>
      <c r="T44" s="14">
        <v>96468090</v>
      </c>
      <c r="U44" s="14">
        <v>25474738</v>
      </c>
      <c r="V44" s="14">
        <v>861727</v>
      </c>
      <c r="W44" s="14">
        <v>18512563</v>
      </c>
      <c r="X44" s="14">
        <v>96468090</v>
      </c>
      <c r="Y44" s="14">
        <v>25474738</v>
      </c>
      <c r="Z44" s="14">
        <v>9647091</v>
      </c>
      <c r="AA44" s="14">
        <v>25.075471855899998</v>
      </c>
      <c r="AB44">
        <v>152.13</v>
      </c>
      <c r="AC44" s="2">
        <v>20357391663</v>
      </c>
      <c r="AD44" s="2">
        <v>22867575854</v>
      </c>
      <c r="AE44" s="14">
        <f>INDEX(CONFAZ!$DS$2:$FB$408,MATCH(DATE(YEAR($A44),MONTH($A44),15),CONFAZ!$DS$2:$DS$408,0),2)</f>
        <v>235879249</v>
      </c>
      <c r="AF44" s="14">
        <f>INDEX(CONFAZ!$DS$2:$FB$408,MATCH(DATE(YEAR($A44),MONTH($A44),15),CONFAZ!$DS$2:$DS$408,0),3)</f>
        <v>360227500</v>
      </c>
      <c r="AG44">
        <v>678</v>
      </c>
      <c r="AH44">
        <v>837741825200</v>
      </c>
      <c r="AI44">
        <v>8.23</v>
      </c>
      <c r="AJ44">
        <v>-0.13</v>
      </c>
      <c r="AK44">
        <v>854.72555555555505</v>
      </c>
      <c r="AL44">
        <v>689.40800000000002</v>
      </c>
      <c r="AM44">
        <v>633.46190476190395</v>
      </c>
      <c r="AN44">
        <v>781.43719999999996</v>
      </c>
      <c r="AO44">
        <v>7.3808240903591704</v>
      </c>
      <c r="AP44">
        <v>1.03</v>
      </c>
      <c r="AQ44">
        <v>238.29</v>
      </c>
      <c r="AR44">
        <v>28.84</v>
      </c>
      <c r="AS44" s="14">
        <v>452597500000</v>
      </c>
      <c r="AT44">
        <v>0</v>
      </c>
      <c r="AU44">
        <v>0</v>
      </c>
      <c r="AV44">
        <v>73856404</v>
      </c>
      <c r="AW44">
        <v>58385804</v>
      </c>
      <c r="AX44">
        <v>0</v>
      </c>
      <c r="AY44" s="1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14107426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1363174</v>
      </c>
      <c r="BN44">
        <v>18211488000</v>
      </c>
      <c r="BO44" s="3">
        <v>0.4</v>
      </c>
      <c r="BP44" s="3">
        <v>3704</v>
      </c>
      <c r="BQ44" s="3">
        <v>17996.55</v>
      </c>
      <c r="BR44" s="3">
        <v>1871630000</v>
      </c>
      <c r="BS44" s="3">
        <v>17679000</v>
      </c>
      <c r="BT44">
        <v>3901623000</v>
      </c>
      <c r="BU44" s="3">
        <v>8985524000</v>
      </c>
      <c r="BV44" s="3">
        <v>3435031000</v>
      </c>
      <c r="BW44" s="3">
        <v>14776457000</v>
      </c>
      <c r="BX44">
        <v>5744808000</v>
      </c>
      <c r="BY44">
        <v>0.4</v>
      </c>
      <c r="BZ44">
        <v>3704</v>
      </c>
      <c r="CA44">
        <v>6245.02</v>
      </c>
      <c r="CB44">
        <v>14775476000</v>
      </c>
      <c r="CC44">
        <v>0.4</v>
      </c>
      <c r="CD44">
        <v>376176.84</v>
      </c>
      <c r="CE44">
        <v>204687031.03</v>
      </c>
      <c r="CF44">
        <v>11050.93</v>
      </c>
      <c r="CG44">
        <v>35183.910000000003</v>
      </c>
      <c r="CH44">
        <v>38.131496400000003</v>
      </c>
      <c r="CI44">
        <v>2.84</v>
      </c>
      <c r="CJ44">
        <v>-13366.67</v>
      </c>
      <c r="CK44">
        <v>7183.33</v>
      </c>
      <c r="CL44">
        <v>20550</v>
      </c>
      <c r="CM44">
        <v>6713.33</v>
      </c>
      <c r="CN44">
        <v>5095290</v>
      </c>
      <c r="CO44">
        <v>-80373.33</v>
      </c>
      <c r="CP44">
        <v>-27106.67</v>
      </c>
      <c r="CQ44">
        <v>5795348.1100000003</v>
      </c>
      <c r="CR44">
        <v>208091123.03</v>
      </c>
      <c r="CS44">
        <v>21261.32</v>
      </c>
      <c r="CT44">
        <v>213915329.31999999</v>
      </c>
      <c r="CU44" s="3">
        <v>0.53078559999999997</v>
      </c>
      <c r="CV44">
        <v>0</v>
      </c>
      <c r="CW44">
        <v>9822.39</v>
      </c>
      <c r="CX44" s="14">
        <f t="shared" si="0"/>
        <v>-3872733.27</v>
      </c>
      <c r="CY44" s="14">
        <f>IFERROR(INDEX(CONFAZ!$A$2:$FB$440,MATCH(DATE(YEAR($A44),MONTH($A44),15),CONFAZ!$A$2:$A$440,0),2),0)</f>
        <v>3882555.66</v>
      </c>
      <c r="CZ44"/>
      <c r="DA44"/>
      <c r="DB44"/>
      <c r="DC44"/>
      <c r="DI44"/>
    </row>
    <row r="45" spans="1:113" x14ac:dyDescent="0.25">
      <c r="A45" s="1">
        <v>41502</v>
      </c>
      <c r="B45" t="s">
        <v>70</v>
      </c>
      <c r="C45" t="s">
        <v>71</v>
      </c>
      <c r="D45" s="12">
        <v>2.3422000000000001</v>
      </c>
      <c r="E45">
        <v>199280756.95000002</v>
      </c>
      <c r="F45">
        <v>525281.83000000007</v>
      </c>
      <c r="G45">
        <v>383635706</v>
      </c>
      <c r="H45">
        <v>53930832.550000004</v>
      </c>
      <c r="I45">
        <v>104158921.67999999</v>
      </c>
      <c r="J45">
        <v>8079245.3299999991</v>
      </c>
      <c r="K45">
        <v>11351446</v>
      </c>
      <c r="L45" s="14">
        <v>6677943</v>
      </c>
      <c r="M45" s="14">
        <v>38640636</v>
      </c>
      <c r="N45" s="14">
        <v>47564473</v>
      </c>
      <c r="O45" s="14">
        <v>56555794</v>
      </c>
      <c r="P45" s="14">
        <v>5375210</v>
      </c>
      <c r="Q45" s="14">
        <v>66580986</v>
      </c>
      <c r="R45" s="14">
        <v>760521</v>
      </c>
      <c r="S45" s="14">
        <v>19278260</v>
      </c>
      <c r="T45" s="14">
        <v>114700706</v>
      </c>
      <c r="U45" s="14">
        <v>26975895</v>
      </c>
      <c r="V45" s="14">
        <v>760521</v>
      </c>
      <c r="W45" s="14">
        <v>19278260</v>
      </c>
      <c r="X45" s="14">
        <v>114700706</v>
      </c>
      <c r="Y45" s="14">
        <v>26975895</v>
      </c>
      <c r="Z45" s="14">
        <v>525282</v>
      </c>
      <c r="AA45" s="14">
        <v>25.829981981300001</v>
      </c>
      <c r="AB45">
        <v>151.81</v>
      </c>
      <c r="AC45" s="2">
        <v>21214505830</v>
      </c>
      <c r="AD45" s="2">
        <v>20364218693</v>
      </c>
      <c r="AE45" s="14">
        <f>INDEX(CONFAZ!$DS$2:$FB$408,MATCH(DATE(YEAR($A45),MONTH($A45),15),CONFAZ!$DS$2:$DS$408,0),2)</f>
        <v>194682695</v>
      </c>
      <c r="AF45" s="14">
        <f>INDEX(CONFAZ!$DS$2:$FB$408,MATCH(DATE(YEAR($A45),MONTH($A45),15),CONFAZ!$DS$2:$DS$408,0),3)</f>
        <v>205071958</v>
      </c>
      <c r="AG45">
        <v>678</v>
      </c>
      <c r="AH45">
        <v>859592084400</v>
      </c>
      <c r="AI45">
        <v>8.4499999999999993</v>
      </c>
      <c r="AJ45">
        <v>0.16</v>
      </c>
      <c r="AK45">
        <v>851.32222222222197</v>
      </c>
      <c r="AL45">
        <v>688.46550000000002</v>
      </c>
      <c r="AM45">
        <v>632.50666666666598</v>
      </c>
      <c r="AN45">
        <v>778.04279999999903</v>
      </c>
      <c r="AO45">
        <v>7.2006184455452598</v>
      </c>
      <c r="AP45">
        <v>1.24</v>
      </c>
      <c r="AQ45">
        <v>263.25</v>
      </c>
      <c r="AR45">
        <v>18.420000000000002</v>
      </c>
      <c r="AS45" s="14">
        <v>453781600000</v>
      </c>
      <c r="AT45">
        <v>0</v>
      </c>
      <c r="AU45">
        <v>0</v>
      </c>
      <c r="AV45">
        <v>69275434</v>
      </c>
      <c r="AW45">
        <v>63945407</v>
      </c>
      <c r="AX45">
        <v>0</v>
      </c>
      <c r="AY45" s="14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1504925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3825102</v>
      </c>
      <c r="BN45">
        <v>18211488000</v>
      </c>
      <c r="BO45" s="3">
        <v>0.4</v>
      </c>
      <c r="BP45" s="3">
        <v>3704</v>
      </c>
      <c r="BQ45" s="3">
        <v>17996.55</v>
      </c>
      <c r="BR45" s="3">
        <v>1871630000</v>
      </c>
      <c r="BS45" s="3">
        <v>17679000</v>
      </c>
      <c r="BT45" s="3">
        <v>3901623000</v>
      </c>
      <c r="BU45">
        <v>8985524000</v>
      </c>
      <c r="BV45" s="3">
        <v>3435031000</v>
      </c>
      <c r="BW45" s="3">
        <v>14776457000</v>
      </c>
      <c r="BX45">
        <v>5744808000</v>
      </c>
      <c r="BY45">
        <v>0.4</v>
      </c>
      <c r="BZ45">
        <v>3704</v>
      </c>
      <c r="CA45">
        <v>6245.02</v>
      </c>
      <c r="CB45">
        <v>18211488000</v>
      </c>
      <c r="CC45">
        <v>0.4</v>
      </c>
      <c r="CD45">
        <v>506719.23</v>
      </c>
      <c r="CE45">
        <v>193756208.19</v>
      </c>
      <c r="CF45">
        <v>13989.29</v>
      </c>
      <c r="CG45">
        <v>35190.910000000003</v>
      </c>
      <c r="CH45">
        <v>38.131496400000003</v>
      </c>
      <c r="CI45">
        <v>2.84</v>
      </c>
      <c r="CJ45">
        <v>-13366.67</v>
      </c>
      <c r="CK45">
        <v>7183.33</v>
      </c>
      <c r="CL45">
        <v>20550</v>
      </c>
      <c r="CM45">
        <v>6713.33</v>
      </c>
      <c r="CN45">
        <v>5095290</v>
      </c>
      <c r="CO45">
        <v>-80373.33</v>
      </c>
      <c r="CP45">
        <v>-27106.67</v>
      </c>
      <c r="CQ45">
        <v>179636.06</v>
      </c>
      <c r="CR45">
        <v>230154963.15000001</v>
      </c>
      <c r="CS45">
        <v>18086.45</v>
      </c>
      <c r="CT45">
        <v>230354285.66</v>
      </c>
      <c r="CU45" s="3">
        <v>0.53078559999999997</v>
      </c>
      <c r="CV45">
        <v>0</v>
      </c>
      <c r="CW45">
        <v>7785.1</v>
      </c>
      <c r="CX45" s="14">
        <f t="shared" si="0"/>
        <v>-2417713.5</v>
      </c>
      <c r="CY45" s="14">
        <f>IFERROR(INDEX(CONFAZ!$A$2:$FB$440,MATCH(DATE(YEAR($A45),MONTH($A45),15),CONFAZ!$A$2:$A$440,0),2),0)</f>
        <v>2425498.6</v>
      </c>
      <c r="CZ45"/>
      <c r="DA45"/>
      <c r="DB45"/>
      <c r="DC45"/>
      <c r="DI45"/>
    </row>
    <row r="46" spans="1:113" x14ac:dyDescent="0.25">
      <c r="A46" s="1">
        <v>41533</v>
      </c>
      <c r="B46" t="s">
        <v>70</v>
      </c>
      <c r="C46" t="s">
        <v>71</v>
      </c>
      <c r="D46" s="12">
        <v>2.2705000000000002</v>
      </c>
      <c r="E46">
        <v>195954192.37</v>
      </c>
      <c r="F46">
        <v>3550013.3200000003</v>
      </c>
      <c r="G46">
        <v>403898875</v>
      </c>
      <c r="H46">
        <v>61696141.030000001</v>
      </c>
      <c r="I46">
        <v>117409632.21000001</v>
      </c>
      <c r="J46">
        <v>7965059.2999999989</v>
      </c>
      <c r="K46">
        <v>8800958</v>
      </c>
      <c r="L46" s="14">
        <v>6562486</v>
      </c>
      <c r="M46" s="14">
        <v>38987846</v>
      </c>
      <c r="N46" s="14">
        <v>48441796</v>
      </c>
      <c r="O46" s="14">
        <v>58571691</v>
      </c>
      <c r="P46" s="14">
        <v>7096869</v>
      </c>
      <c r="Q46" s="14">
        <v>65807134</v>
      </c>
      <c r="R46" s="14">
        <v>854525</v>
      </c>
      <c r="S46" s="14">
        <v>20284451</v>
      </c>
      <c r="T46" s="14">
        <v>128112171</v>
      </c>
      <c r="U46" s="14">
        <v>25630247</v>
      </c>
      <c r="V46" s="14">
        <v>854525</v>
      </c>
      <c r="W46" s="14">
        <v>20284451</v>
      </c>
      <c r="X46" s="14">
        <v>128112171</v>
      </c>
      <c r="Y46" s="14">
        <v>25630247</v>
      </c>
      <c r="Z46" s="14">
        <v>3549659</v>
      </c>
      <c r="AA46" s="14">
        <v>28.411340093900002</v>
      </c>
      <c r="AB46">
        <v>147.27000000000001</v>
      </c>
      <c r="AC46" s="2">
        <v>20745602464</v>
      </c>
      <c r="AD46" s="2">
        <v>19035573348</v>
      </c>
      <c r="AE46" s="14">
        <f>INDEX(CONFAZ!$DS$2:$FB$408,MATCH(DATE(YEAR($A46),MONTH($A46),15),CONFAZ!$DS$2:$DS$408,0),2)</f>
        <v>213093215</v>
      </c>
      <c r="AF46" s="14">
        <f>INDEX(CONFAZ!$DS$2:$FB$408,MATCH(DATE(YEAR($A46),MONTH($A46),15),CONFAZ!$DS$2:$DS$408,0),3)</f>
        <v>398962688</v>
      </c>
      <c r="AG46">
        <v>678</v>
      </c>
      <c r="AH46">
        <v>837028907000</v>
      </c>
      <c r="AI46">
        <v>8.9</v>
      </c>
      <c r="AJ46">
        <v>0.27</v>
      </c>
      <c r="AK46">
        <v>863.74111111111097</v>
      </c>
      <c r="AL46">
        <v>697.72149999999999</v>
      </c>
      <c r="AM46">
        <v>640.72095238095199</v>
      </c>
      <c r="AN46">
        <v>789.15120000000002</v>
      </c>
      <c r="AO46">
        <v>7.0317424812412304</v>
      </c>
      <c r="AP46">
        <v>1.35</v>
      </c>
      <c r="AQ46">
        <v>256.42</v>
      </c>
      <c r="AR46">
        <v>27.199200000000001</v>
      </c>
      <c r="AS46" s="14">
        <v>447754900000</v>
      </c>
      <c r="AT46">
        <v>0</v>
      </c>
      <c r="AU46">
        <v>0</v>
      </c>
      <c r="AV46">
        <v>44437822</v>
      </c>
      <c r="AW46">
        <v>38888082</v>
      </c>
      <c r="AX46">
        <v>0</v>
      </c>
      <c r="AY46" s="14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1801701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3748039</v>
      </c>
      <c r="BN46">
        <v>18211488000</v>
      </c>
      <c r="BO46" s="3">
        <v>0.4</v>
      </c>
      <c r="BP46" s="3">
        <v>3704</v>
      </c>
      <c r="BQ46">
        <v>17996.55</v>
      </c>
      <c r="BR46" s="3">
        <v>1871630000</v>
      </c>
      <c r="BS46" s="3">
        <v>17679000</v>
      </c>
      <c r="BT46" s="3">
        <v>3901623000</v>
      </c>
      <c r="BU46" s="3">
        <v>8985524000</v>
      </c>
      <c r="BV46" s="3">
        <v>3435031000</v>
      </c>
      <c r="BW46" s="3">
        <v>14776457000</v>
      </c>
      <c r="BX46">
        <v>5744808000</v>
      </c>
      <c r="BY46">
        <v>0.4</v>
      </c>
      <c r="BZ46">
        <v>3704</v>
      </c>
      <c r="CA46">
        <v>6245.02</v>
      </c>
      <c r="CB46">
        <v>18211488000</v>
      </c>
      <c r="CC46">
        <v>0.4</v>
      </c>
      <c r="CD46">
        <v>359217.39</v>
      </c>
      <c r="CE46">
        <v>205651388.52000001</v>
      </c>
      <c r="CF46">
        <v>22020.35</v>
      </c>
      <c r="CG46">
        <v>33462.910000000003</v>
      </c>
      <c r="CH46">
        <v>38.131496400000003</v>
      </c>
      <c r="CI46">
        <v>2.83</v>
      </c>
      <c r="CJ46">
        <v>-13366.67</v>
      </c>
      <c r="CK46">
        <v>7183.33</v>
      </c>
      <c r="CL46">
        <v>20550</v>
      </c>
      <c r="CM46">
        <v>6713.33</v>
      </c>
      <c r="CN46">
        <v>5095290</v>
      </c>
      <c r="CO46">
        <v>-80373.33</v>
      </c>
      <c r="CP46">
        <v>-27106.67</v>
      </c>
      <c r="CQ46">
        <v>2742061.48</v>
      </c>
      <c r="CR46">
        <v>242722899.22999999</v>
      </c>
      <c r="CS46">
        <v>7321.41</v>
      </c>
      <c r="CT46">
        <v>245472282.12</v>
      </c>
      <c r="CU46" s="3">
        <v>0.53078559999999997</v>
      </c>
      <c r="CV46">
        <v>0</v>
      </c>
      <c r="CW46">
        <v>9093.01</v>
      </c>
      <c r="CX46" s="14">
        <f t="shared" si="0"/>
        <v>-2292725.4400000004</v>
      </c>
      <c r="CY46" s="14">
        <f>IFERROR(INDEX(CONFAZ!$A$2:$FB$440,MATCH(DATE(YEAR($A46),MONTH($A46),15),CONFAZ!$A$2:$A$440,0),2),0)</f>
        <v>2301818.4500000002</v>
      </c>
      <c r="CZ46" s="14"/>
      <c r="DA46" s="14"/>
      <c r="DB46"/>
      <c r="DC46"/>
      <c r="DI46"/>
    </row>
    <row r="47" spans="1:113" x14ac:dyDescent="0.25">
      <c r="A47" s="1">
        <v>41563</v>
      </c>
      <c r="B47" t="s">
        <v>70</v>
      </c>
      <c r="C47" t="s">
        <v>71</v>
      </c>
      <c r="D47" s="12">
        <v>2.1886000000000001</v>
      </c>
      <c r="E47">
        <v>192574301.99999997</v>
      </c>
      <c r="F47">
        <v>431592.70999999996</v>
      </c>
      <c r="G47">
        <v>364972896</v>
      </c>
      <c r="H47">
        <v>56151058.32</v>
      </c>
      <c r="I47">
        <v>89181706.049999997</v>
      </c>
      <c r="J47">
        <v>8367449.0100000007</v>
      </c>
      <c r="K47">
        <v>7633384</v>
      </c>
      <c r="L47" s="14">
        <v>5999909</v>
      </c>
      <c r="M47" s="14">
        <v>39163357</v>
      </c>
      <c r="N47" s="14">
        <v>46223134</v>
      </c>
      <c r="O47" s="14">
        <v>54918314</v>
      </c>
      <c r="P47" s="14">
        <v>5724496</v>
      </c>
      <c r="Q47" s="14">
        <v>59348233</v>
      </c>
      <c r="R47" s="14">
        <v>1077150</v>
      </c>
      <c r="S47" s="14">
        <v>23141302</v>
      </c>
      <c r="T47" s="14">
        <v>103428214</v>
      </c>
      <c r="U47" s="14">
        <v>25517194</v>
      </c>
      <c r="V47" s="14">
        <v>1077150</v>
      </c>
      <c r="W47" s="14">
        <v>23141302</v>
      </c>
      <c r="X47" s="14">
        <v>103428214</v>
      </c>
      <c r="Y47" s="14">
        <v>25517194</v>
      </c>
      <c r="Z47" s="14">
        <v>431593</v>
      </c>
      <c r="AA47" s="14">
        <v>26.253209445100001</v>
      </c>
      <c r="AB47">
        <v>151.9</v>
      </c>
      <c r="AC47" s="2">
        <v>20636722332</v>
      </c>
      <c r="AD47" s="2">
        <v>23201590344</v>
      </c>
      <c r="AE47" s="14">
        <f>INDEX(CONFAZ!$DS$2:$FB$408,MATCH(DATE(YEAR($A47),MONTH($A47),15),CONFAZ!$DS$2:$DS$408,0),2)</f>
        <v>219579675</v>
      </c>
      <c r="AF47" s="14">
        <f>INDEX(CONFAZ!$DS$2:$FB$408,MATCH(DATE(YEAR($A47),MONTH($A47),15),CONFAZ!$DS$2:$DS$408,0),3)</f>
        <v>620315024</v>
      </c>
      <c r="AG47">
        <v>678</v>
      </c>
      <c r="AH47">
        <v>797755643000</v>
      </c>
      <c r="AI47">
        <v>9.25</v>
      </c>
      <c r="AJ47">
        <v>0.61</v>
      </c>
      <c r="AK47">
        <v>866.33777777777698</v>
      </c>
      <c r="AL47">
        <v>702.44550000000004</v>
      </c>
      <c r="AM47">
        <v>646.33000000000004</v>
      </c>
      <c r="AN47">
        <v>792.87959999999998</v>
      </c>
      <c r="AO47">
        <v>6.7936469175747503</v>
      </c>
      <c r="AP47">
        <v>1.5699000000000001</v>
      </c>
      <c r="AQ47">
        <v>239.44</v>
      </c>
      <c r="AR47">
        <v>0.28999999999999998</v>
      </c>
      <c r="AS47" s="14">
        <v>475713600000</v>
      </c>
      <c r="AT47">
        <v>0</v>
      </c>
      <c r="AU47">
        <v>0</v>
      </c>
      <c r="AV47">
        <v>95305059</v>
      </c>
      <c r="AW47">
        <v>90896637</v>
      </c>
      <c r="AX47">
        <v>0</v>
      </c>
      <c r="AY47" s="14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1490419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2918003</v>
      </c>
      <c r="BN47">
        <v>18211488000</v>
      </c>
      <c r="BO47" s="3">
        <v>0.4</v>
      </c>
      <c r="BP47" s="3">
        <v>3704</v>
      </c>
      <c r="BQ47">
        <v>17996.55</v>
      </c>
      <c r="BR47" s="3">
        <v>1871630000</v>
      </c>
      <c r="BS47">
        <v>17679000</v>
      </c>
      <c r="BT47" s="3">
        <v>3901623000</v>
      </c>
      <c r="BU47" s="3">
        <v>8985524000</v>
      </c>
      <c r="BV47" s="3">
        <v>3435031000</v>
      </c>
      <c r="BW47" s="3">
        <v>14776457000</v>
      </c>
      <c r="BX47">
        <v>5744808000</v>
      </c>
      <c r="BY47">
        <v>0.4</v>
      </c>
      <c r="BZ47">
        <v>3704</v>
      </c>
      <c r="CA47">
        <v>6245.02</v>
      </c>
      <c r="CB47">
        <v>18211488000</v>
      </c>
      <c r="CC47">
        <v>0.4</v>
      </c>
      <c r="CD47">
        <v>410312.48</v>
      </c>
      <c r="CE47">
        <v>150351101.22</v>
      </c>
      <c r="CF47">
        <v>25117.11</v>
      </c>
      <c r="CG47">
        <v>34006.910000000003</v>
      </c>
      <c r="CH47">
        <v>38.131496400000003</v>
      </c>
      <c r="CI47">
        <v>2.83</v>
      </c>
      <c r="CJ47">
        <v>12250</v>
      </c>
      <c r="CK47">
        <v>41443.33</v>
      </c>
      <c r="CL47">
        <v>29196.67</v>
      </c>
      <c r="CM47">
        <v>12620</v>
      </c>
      <c r="CN47">
        <v>5225070</v>
      </c>
      <c r="CO47">
        <v>-59996.67</v>
      </c>
      <c r="CP47">
        <v>-11466.67</v>
      </c>
      <c r="CQ47">
        <v>152348.96</v>
      </c>
      <c r="CR47">
        <v>206136253.11000001</v>
      </c>
      <c r="CS47">
        <v>4238.1400000000003</v>
      </c>
      <c r="CT47">
        <v>206302695.74000001</v>
      </c>
      <c r="CU47" s="3">
        <v>0.53078559999999997</v>
      </c>
      <c r="CV47">
        <v>0</v>
      </c>
      <c r="CW47">
        <v>14313.17</v>
      </c>
      <c r="CX47" s="14">
        <f t="shared" si="0"/>
        <v>-1714623.1700000002</v>
      </c>
      <c r="CY47" s="14">
        <f>IFERROR(INDEX(CONFAZ!$A$2:$FB$440,MATCH(DATE(YEAR($A47),MONTH($A47),15),CONFAZ!$A$2:$A$440,0),2),0)</f>
        <v>1728936.34</v>
      </c>
      <c r="CZ47" s="9"/>
      <c r="DA47"/>
      <c r="DB47"/>
      <c r="DC47"/>
      <c r="DI47"/>
    </row>
    <row r="48" spans="1:113" x14ac:dyDescent="0.25">
      <c r="A48" s="1">
        <v>41594</v>
      </c>
      <c r="B48" t="s">
        <v>70</v>
      </c>
      <c r="C48" t="s">
        <v>71</v>
      </c>
      <c r="D48" s="12">
        <v>2.2953999999999999</v>
      </c>
      <c r="E48">
        <v>196880741.47999996</v>
      </c>
      <c r="F48">
        <v>465972.51</v>
      </c>
      <c r="G48">
        <v>401678095</v>
      </c>
      <c r="H48">
        <v>65332926.220000006</v>
      </c>
      <c r="I48">
        <v>112580341.85000002</v>
      </c>
      <c r="J48">
        <v>8236175.54</v>
      </c>
      <c r="K48">
        <v>6303664</v>
      </c>
      <c r="L48" s="14">
        <v>6773709</v>
      </c>
      <c r="M48" s="14">
        <v>39281134</v>
      </c>
      <c r="N48" s="14">
        <v>46188819</v>
      </c>
      <c r="O48" s="14">
        <v>63197367</v>
      </c>
      <c r="P48" s="14">
        <v>6336206</v>
      </c>
      <c r="Q48" s="14">
        <v>59985944</v>
      </c>
      <c r="R48" s="14">
        <v>1257373</v>
      </c>
      <c r="S48" s="14">
        <v>21867068</v>
      </c>
      <c r="T48" s="14">
        <v>126374847</v>
      </c>
      <c r="U48" s="14">
        <v>29949670</v>
      </c>
      <c r="V48" s="14">
        <v>1257373</v>
      </c>
      <c r="W48" s="14">
        <v>21867068</v>
      </c>
      <c r="X48" s="14">
        <v>126374847</v>
      </c>
      <c r="Y48" s="14">
        <v>29949670</v>
      </c>
      <c r="Z48" s="14">
        <v>465958</v>
      </c>
      <c r="AA48" s="14">
        <v>28.8333434388</v>
      </c>
      <c r="AB48">
        <v>147.79</v>
      </c>
      <c r="AC48" s="2">
        <v>18918406070</v>
      </c>
      <c r="AD48" s="2">
        <v>19280001764</v>
      </c>
      <c r="AE48" s="14">
        <f>INDEX(CONFAZ!$DS$2:$FB$408,MATCH(DATE(YEAR($A48),MONTH($A48),15),CONFAZ!$DS$2:$DS$408,0),2)</f>
        <v>151016927</v>
      </c>
      <c r="AF48" s="14">
        <f>INDEX(CONFAZ!$DS$2:$FB$408,MATCH(DATE(YEAR($A48),MONTH($A48),15),CONFAZ!$DS$2:$DS$408,0),3)</f>
        <v>299164243</v>
      </c>
      <c r="AG48">
        <v>678</v>
      </c>
      <c r="AH48">
        <v>831875914000</v>
      </c>
      <c r="AI48">
        <v>9.4499999999999993</v>
      </c>
      <c r="AJ48">
        <v>0.54</v>
      </c>
      <c r="AK48">
        <v>880.44111111111101</v>
      </c>
      <c r="AL48">
        <v>717.18049999999903</v>
      </c>
      <c r="AM48">
        <v>663.09809523809497</v>
      </c>
      <c r="AN48">
        <v>806.56</v>
      </c>
      <c r="AO48">
        <v>6.5657847966282397</v>
      </c>
      <c r="AP48">
        <v>1.54</v>
      </c>
      <c r="AQ48">
        <v>245.97</v>
      </c>
      <c r="AR48">
        <v>-6.63</v>
      </c>
      <c r="AS48" s="14">
        <v>470325000000</v>
      </c>
      <c r="AT48">
        <v>0</v>
      </c>
      <c r="AU48">
        <v>0</v>
      </c>
      <c r="AV48">
        <v>74595231</v>
      </c>
      <c r="AW48">
        <v>71142559</v>
      </c>
      <c r="AX48">
        <v>0</v>
      </c>
      <c r="AY48" s="14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1307673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2144999</v>
      </c>
      <c r="BN48">
        <v>18211488000</v>
      </c>
      <c r="BO48" s="3">
        <v>0.4</v>
      </c>
      <c r="BP48" s="3">
        <v>3704</v>
      </c>
      <c r="BQ48" s="3">
        <v>17996.55</v>
      </c>
      <c r="BR48" s="3">
        <v>1871630000</v>
      </c>
      <c r="BS48" s="3">
        <v>17679000</v>
      </c>
      <c r="BT48" s="3">
        <v>3901623000</v>
      </c>
      <c r="BU48" s="3">
        <v>8985524000</v>
      </c>
      <c r="BV48">
        <v>3435031000</v>
      </c>
      <c r="BW48" s="3">
        <v>14776457000</v>
      </c>
      <c r="BX48">
        <v>5744808000</v>
      </c>
      <c r="BY48">
        <v>0.4</v>
      </c>
      <c r="BZ48">
        <v>3704</v>
      </c>
      <c r="CA48">
        <v>6245.02</v>
      </c>
      <c r="CB48">
        <v>18211488000</v>
      </c>
      <c r="CC48">
        <v>0.4</v>
      </c>
      <c r="CD48">
        <v>571452.17000000004</v>
      </c>
      <c r="CE48">
        <v>166696743.43000001</v>
      </c>
      <c r="CF48">
        <v>25817.66</v>
      </c>
      <c r="CG48">
        <v>33155.910000000003</v>
      </c>
      <c r="CH48">
        <v>38.131496400000003</v>
      </c>
      <c r="CI48">
        <v>2.84</v>
      </c>
      <c r="CJ48">
        <v>12250</v>
      </c>
      <c r="CK48">
        <v>41443.33</v>
      </c>
      <c r="CL48">
        <v>29196.67</v>
      </c>
      <c r="CM48">
        <v>12620</v>
      </c>
      <c r="CN48">
        <v>5225070</v>
      </c>
      <c r="CO48">
        <v>-59996.67</v>
      </c>
      <c r="CP48">
        <v>-11466.67</v>
      </c>
      <c r="CQ48">
        <v>165897.25</v>
      </c>
      <c r="CR48">
        <v>234904306.66999999</v>
      </c>
      <c r="CS48">
        <v>9470.07</v>
      </c>
      <c r="CT48">
        <v>235079673.99000001</v>
      </c>
      <c r="CU48" s="3">
        <v>0.53078559999999997</v>
      </c>
      <c r="CV48">
        <v>0</v>
      </c>
      <c r="CW48">
        <v>16326.07</v>
      </c>
      <c r="CX48" s="14">
        <f t="shared" si="0"/>
        <v>-1284411.96</v>
      </c>
      <c r="CY48" s="14">
        <f>IFERROR(INDEX(CONFAZ!$A$2:$FB$440,MATCH(DATE(YEAR($A48),MONTH($A48),15),CONFAZ!$A$2:$A$440,0),2),0)</f>
        <v>1300738.03</v>
      </c>
      <c r="DA48"/>
      <c r="DB48"/>
      <c r="DC48"/>
      <c r="DI48"/>
    </row>
    <row r="49" spans="1:113" x14ac:dyDescent="0.25">
      <c r="A49" s="1">
        <v>41624</v>
      </c>
      <c r="B49" t="s">
        <v>70</v>
      </c>
      <c r="C49" t="s">
        <v>71</v>
      </c>
      <c r="D49" s="12">
        <v>2.3454999999999999</v>
      </c>
      <c r="E49">
        <v>212913070.29000002</v>
      </c>
      <c r="F49">
        <v>2170821.77</v>
      </c>
      <c r="G49">
        <v>395999509</v>
      </c>
      <c r="H49">
        <v>60194869.259999998</v>
      </c>
      <c r="I49">
        <v>94332315.789999992</v>
      </c>
      <c r="J49">
        <v>9166968.9299999997</v>
      </c>
      <c r="K49">
        <v>7322648</v>
      </c>
      <c r="L49" s="14">
        <v>12988275</v>
      </c>
      <c r="M49" s="14">
        <v>39191611</v>
      </c>
      <c r="N49" s="14">
        <v>49634503</v>
      </c>
      <c r="O49" s="14">
        <v>60927799</v>
      </c>
      <c r="P49" s="14">
        <v>4694258</v>
      </c>
      <c r="Q49" s="14">
        <v>66006521</v>
      </c>
      <c r="R49" s="14">
        <v>1246125</v>
      </c>
      <c r="S49" s="14">
        <v>21560586</v>
      </c>
      <c r="T49" s="14">
        <v>108530530</v>
      </c>
      <c r="U49" s="14">
        <v>29048479</v>
      </c>
      <c r="V49" s="14">
        <v>1246125</v>
      </c>
      <c r="W49" s="14">
        <v>21560586</v>
      </c>
      <c r="X49" s="14">
        <v>108530530</v>
      </c>
      <c r="Y49" s="14">
        <v>29048479</v>
      </c>
      <c r="Z49" s="14">
        <v>2170822</v>
      </c>
      <c r="AA49" s="14">
        <v>29.700412500399999</v>
      </c>
      <c r="AB49">
        <v>145.77000000000001</v>
      </c>
      <c r="AC49" s="2">
        <v>19537523486</v>
      </c>
      <c r="AD49" s="2">
        <v>18352387728</v>
      </c>
      <c r="AE49" s="14">
        <f>INDEX(CONFAZ!$DS$2:$FB$408,MATCH(DATE(YEAR($A49),MONTH($A49),15),CONFAZ!$DS$2:$DS$408,0),2)</f>
        <v>159285516</v>
      </c>
      <c r="AF49" s="14">
        <f>INDEX(CONFAZ!$DS$2:$FB$408,MATCH(DATE(YEAR($A49),MONTH($A49),15),CONFAZ!$DS$2:$DS$408,0),3)</f>
        <v>742094282</v>
      </c>
      <c r="AG49">
        <v>678</v>
      </c>
      <c r="AH49">
        <v>841584164000</v>
      </c>
      <c r="AI49">
        <v>9.9</v>
      </c>
      <c r="AJ49">
        <v>0.72</v>
      </c>
      <c r="AK49">
        <v>882.53166666666596</v>
      </c>
      <c r="AL49">
        <v>718.32500000000005</v>
      </c>
      <c r="AM49">
        <v>664.57714285714201</v>
      </c>
      <c r="AN49">
        <v>808.78279999999995</v>
      </c>
      <c r="AO49">
        <v>6.2560388930136996</v>
      </c>
      <c r="AP49">
        <v>1.92</v>
      </c>
      <c r="AQ49">
        <v>259.49</v>
      </c>
      <c r="AR49">
        <v>21.82</v>
      </c>
      <c r="AS49" s="14">
        <v>467253200000</v>
      </c>
      <c r="AT49">
        <v>0</v>
      </c>
      <c r="AU49">
        <v>0</v>
      </c>
      <c r="AV49">
        <v>69701445</v>
      </c>
      <c r="AW49">
        <v>66224057</v>
      </c>
      <c r="AX49">
        <v>0</v>
      </c>
      <c r="AY49" s="14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1177218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2300170</v>
      </c>
      <c r="BN49">
        <v>18211488000</v>
      </c>
      <c r="BO49" s="3">
        <v>0.4</v>
      </c>
      <c r="BP49" s="3">
        <v>3704</v>
      </c>
      <c r="BQ49">
        <v>17996.55</v>
      </c>
      <c r="BR49" s="3">
        <v>1871630000</v>
      </c>
      <c r="BS49" s="3">
        <v>17679000</v>
      </c>
      <c r="BT49">
        <v>3901623000</v>
      </c>
      <c r="BU49" s="3">
        <v>8985524000</v>
      </c>
      <c r="BV49" s="3">
        <v>3435031000</v>
      </c>
      <c r="BW49" s="3">
        <v>14776457000</v>
      </c>
      <c r="BX49">
        <v>27308046000</v>
      </c>
      <c r="BY49">
        <v>0.4</v>
      </c>
      <c r="BZ49">
        <v>3704</v>
      </c>
      <c r="CA49">
        <v>25660.71</v>
      </c>
      <c r="CB49">
        <v>18211488000</v>
      </c>
      <c r="CC49">
        <v>0.4</v>
      </c>
      <c r="CD49">
        <v>431628.42</v>
      </c>
      <c r="CE49">
        <v>162552704.72999999</v>
      </c>
      <c r="CF49">
        <v>64985.89</v>
      </c>
      <c r="CG49">
        <v>35777.910000000003</v>
      </c>
      <c r="CH49">
        <v>38.131496400000003</v>
      </c>
      <c r="CI49">
        <v>2.95</v>
      </c>
      <c r="CJ49">
        <v>12250</v>
      </c>
      <c r="CK49">
        <v>41443.33</v>
      </c>
      <c r="CL49">
        <v>29196.67</v>
      </c>
      <c r="CM49">
        <v>12620</v>
      </c>
      <c r="CN49">
        <v>5225070</v>
      </c>
      <c r="CO49">
        <v>-59996.67</v>
      </c>
      <c r="CP49">
        <v>-11466.67</v>
      </c>
      <c r="CQ49">
        <v>977442.35</v>
      </c>
      <c r="CR49">
        <v>232715518.52000001</v>
      </c>
      <c r="CS49">
        <v>11761.88</v>
      </c>
      <c r="CT49">
        <v>233705602.75</v>
      </c>
      <c r="CU49" s="3">
        <v>0.53078559999999997</v>
      </c>
      <c r="CV49">
        <v>0</v>
      </c>
      <c r="CW49">
        <v>25443.15</v>
      </c>
      <c r="CX49" s="14">
        <f t="shared" si="0"/>
        <v>-1519570.8300000003</v>
      </c>
      <c r="CY49" s="14">
        <f>IFERROR(INDEX(CONFAZ!$A$2:$FB$440,MATCH(DATE(YEAR($A49),MONTH($A49),15),CONFAZ!$A$2:$A$440,0),2),0)</f>
        <v>1545013.9800000002</v>
      </c>
      <c r="CZ49"/>
      <c r="DA49"/>
      <c r="DB49"/>
      <c r="DC49"/>
      <c r="DI49"/>
    </row>
    <row r="50" spans="1:113" x14ac:dyDescent="0.25">
      <c r="A50" s="1">
        <v>41655</v>
      </c>
      <c r="B50" t="s">
        <v>70</v>
      </c>
      <c r="C50" t="s">
        <v>71</v>
      </c>
      <c r="D50" s="12">
        <v>2.3822000000000001</v>
      </c>
      <c r="E50">
        <v>209297378.42000002</v>
      </c>
      <c r="F50">
        <v>1078402.21</v>
      </c>
      <c r="G50">
        <v>408968190</v>
      </c>
      <c r="H50">
        <v>59260900.059999995</v>
      </c>
      <c r="I50">
        <v>110233885.31999998</v>
      </c>
      <c r="J50">
        <v>10049869.33</v>
      </c>
      <c r="K50">
        <v>36080528</v>
      </c>
      <c r="L50" s="14">
        <v>6145083</v>
      </c>
      <c r="M50" s="14">
        <v>39492994</v>
      </c>
      <c r="N50" s="14">
        <v>63839353</v>
      </c>
      <c r="O50" s="14">
        <v>57773868</v>
      </c>
      <c r="P50" s="14">
        <v>5490411</v>
      </c>
      <c r="Q50" s="14">
        <v>60687473</v>
      </c>
      <c r="R50" s="14">
        <v>1372349</v>
      </c>
      <c r="S50" s="14">
        <v>17566068</v>
      </c>
      <c r="T50" s="14">
        <v>128203584</v>
      </c>
      <c r="U50" s="14">
        <v>27319023</v>
      </c>
      <c r="V50" s="14">
        <v>1372349</v>
      </c>
      <c r="W50" s="14">
        <v>17566068</v>
      </c>
      <c r="X50" s="14">
        <v>128203584</v>
      </c>
      <c r="Y50" s="14">
        <v>27319023</v>
      </c>
      <c r="Z50" s="14">
        <v>1077984</v>
      </c>
      <c r="AA50" s="14">
        <v>31.4951749568</v>
      </c>
      <c r="AB50">
        <v>142.72</v>
      </c>
      <c r="AC50" s="2">
        <v>15741666773</v>
      </c>
      <c r="AD50" s="2">
        <v>20238121344</v>
      </c>
      <c r="AE50" s="14">
        <f>INDEX(CONFAZ!$DS$2:$FB$408,MATCH(DATE(YEAR($A50),MONTH($A50),15),CONFAZ!$DS$2:$DS$408,0),2)</f>
        <v>124244864</v>
      </c>
      <c r="AF50" s="14">
        <f>INDEX(CONFAZ!$DS$2:$FB$408,MATCH(DATE(YEAR($A50),MONTH($A50),15),CONFAZ!$DS$2:$DS$408,0),3)</f>
        <v>622440259</v>
      </c>
      <c r="AG50">
        <v>724</v>
      </c>
      <c r="AH50">
        <v>859821739200</v>
      </c>
      <c r="AI50">
        <v>10.17</v>
      </c>
      <c r="AJ50">
        <v>0.63</v>
      </c>
      <c r="AK50">
        <v>887.21444444444398</v>
      </c>
      <c r="AL50">
        <v>720.17049999999995</v>
      </c>
      <c r="AM50">
        <v>663.80904761904696</v>
      </c>
      <c r="AN50">
        <v>812.46680000000003</v>
      </c>
      <c r="AO50">
        <v>6.4774566591674896</v>
      </c>
      <c r="AP50">
        <v>1.55</v>
      </c>
      <c r="AQ50">
        <v>258.98</v>
      </c>
      <c r="AR50">
        <v>9.4499999999999993</v>
      </c>
      <c r="AS50" s="14">
        <v>453279800000</v>
      </c>
      <c r="AT50">
        <v>0</v>
      </c>
      <c r="AU50">
        <v>0</v>
      </c>
      <c r="AV50">
        <v>71073929</v>
      </c>
      <c r="AW50">
        <v>64609275</v>
      </c>
      <c r="AX50">
        <v>0</v>
      </c>
      <c r="AY50" s="14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825022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5639632</v>
      </c>
      <c r="BN50">
        <v>19952970000</v>
      </c>
      <c r="BO50" s="3">
        <v>0.4</v>
      </c>
      <c r="BP50" s="3">
        <v>3704</v>
      </c>
      <c r="BQ50">
        <v>19420.27</v>
      </c>
      <c r="BR50" s="3">
        <v>1978456000</v>
      </c>
      <c r="BS50" s="3">
        <v>17243000</v>
      </c>
      <c r="BT50">
        <v>4755647000</v>
      </c>
      <c r="BU50" s="3">
        <v>9151223000</v>
      </c>
      <c r="BV50">
        <v>4050400000</v>
      </c>
      <c r="BW50" s="3">
        <v>15902570000</v>
      </c>
      <c r="BX50">
        <v>0</v>
      </c>
      <c r="BY50">
        <v>0</v>
      </c>
      <c r="BZ50">
        <v>0</v>
      </c>
      <c r="CA50">
        <v>0</v>
      </c>
      <c r="CB50">
        <v>18211488000</v>
      </c>
      <c r="CC50">
        <v>0.4</v>
      </c>
      <c r="CD50">
        <v>425729.18</v>
      </c>
      <c r="CE50">
        <v>160815502.22</v>
      </c>
      <c r="CF50">
        <v>35712.050000000003</v>
      </c>
      <c r="CG50">
        <v>35489.67</v>
      </c>
      <c r="CH50">
        <v>36.417150700000001</v>
      </c>
      <c r="CI50">
        <v>2.96</v>
      </c>
      <c r="CJ50">
        <v>-98936.67</v>
      </c>
      <c r="CK50">
        <v>-72023.33</v>
      </c>
      <c r="CL50">
        <v>26913.33</v>
      </c>
      <c r="CM50">
        <v>27313.33</v>
      </c>
      <c r="CN50">
        <v>5313706.67</v>
      </c>
      <c r="CO50">
        <v>-72436.67</v>
      </c>
      <c r="CP50">
        <v>-180</v>
      </c>
      <c r="CQ50">
        <v>298368.06</v>
      </c>
      <c r="CR50">
        <v>239848735.65000001</v>
      </c>
      <c r="CS50">
        <v>54392.11</v>
      </c>
      <c r="CT50">
        <v>240206895.81999999</v>
      </c>
      <c r="CU50" s="3">
        <v>0.53101100000000001</v>
      </c>
      <c r="CV50">
        <v>355444.86</v>
      </c>
      <c r="CW50">
        <v>33578.93</v>
      </c>
      <c r="CX50" s="14">
        <f t="shared" si="0"/>
        <v>-3957157.92</v>
      </c>
      <c r="CY50" s="14">
        <f>IFERROR(INDEX(CONFAZ!$A$2:$FB$440,MATCH(DATE(YEAR($A50),MONTH($A50),15),CONFAZ!$A$2:$A$440,0),2),0)</f>
        <v>3990736.85</v>
      </c>
      <c r="CZ50"/>
      <c r="DA50"/>
      <c r="DB50"/>
      <c r="DC50"/>
      <c r="DI50"/>
    </row>
    <row r="51" spans="1:113" x14ac:dyDescent="0.25">
      <c r="A51" s="1">
        <v>41686</v>
      </c>
      <c r="B51" t="s">
        <v>70</v>
      </c>
      <c r="C51" t="s">
        <v>71</v>
      </c>
      <c r="D51" s="12">
        <v>2.3837000000000002</v>
      </c>
      <c r="E51">
        <v>180095103.95000002</v>
      </c>
      <c r="F51">
        <v>341233.74</v>
      </c>
      <c r="G51">
        <v>368326939</v>
      </c>
      <c r="H51">
        <v>49508847.280000009</v>
      </c>
      <c r="I51">
        <v>112045399.51000002</v>
      </c>
      <c r="J51">
        <v>7826411.3799999999</v>
      </c>
      <c r="K51">
        <v>36338235</v>
      </c>
      <c r="L51" s="14">
        <v>4588752</v>
      </c>
      <c r="M51" s="14">
        <v>37981875</v>
      </c>
      <c r="N51" s="14">
        <v>41559318</v>
      </c>
      <c r="O51" s="14">
        <v>51699312</v>
      </c>
      <c r="P51" s="14">
        <v>5905476</v>
      </c>
      <c r="Q51" s="14">
        <v>50725107</v>
      </c>
      <c r="R51" s="14">
        <v>1308159</v>
      </c>
      <c r="S51" s="14">
        <v>16351514</v>
      </c>
      <c r="T51" s="14">
        <v>129787464</v>
      </c>
      <c r="U51" s="14">
        <v>28078728</v>
      </c>
      <c r="V51" s="14">
        <v>1308159</v>
      </c>
      <c r="W51" s="14">
        <v>16351514</v>
      </c>
      <c r="X51" s="14">
        <v>129787464</v>
      </c>
      <c r="Y51" s="14">
        <v>28078728</v>
      </c>
      <c r="Z51" s="14">
        <v>341234</v>
      </c>
      <c r="AA51" s="14">
        <v>31.251538226299999</v>
      </c>
      <c r="AB51">
        <v>143.53</v>
      </c>
      <c r="AC51" s="2">
        <v>15825850012</v>
      </c>
      <c r="AD51" s="2">
        <v>18190582391</v>
      </c>
      <c r="AE51" s="14">
        <f>INDEX(CONFAZ!$DS$2:$FB$408,MATCH(DATE(YEAR($A51),MONTH($A51),15),CONFAZ!$DS$2:$DS$408,0),2)</f>
        <v>124927193</v>
      </c>
      <c r="AF51" s="14">
        <f>INDEX(CONFAZ!$DS$2:$FB$408,MATCH(DATE(YEAR($A51),MONTH($A51),15),CONFAZ!$DS$2:$DS$408,0),3)</f>
        <v>632266880</v>
      </c>
      <c r="AG51">
        <v>724</v>
      </c>
      <c r="AH51">
        <v>864546536700</v>
      </c>
      <c r="AI51">
        <v>10.43</v>
      </c>
      <c r="AJ51">
        <v>0.64</v>
      </c>
      <c r="AK51">
        <v>891.49277777777695</v>
      </c>
      <c r="AL51">
        <v>721.95699999999999</v>
      </c>
      <c r="AM51">
        <v>665.92190476190399</v>
      </c>
      <c r="AN51">
        <v>815.89480000000003</v>
      </c>
      <c r="AO51">
        <v>6.8251097382539401</v>
      </c>
      <c r="AP51">
        <v>1.69</v>
      </c>
      <c r="AQ51">
        <v>257.24</v>
      </c>
      <c r="AR51">
        <v>41.82</v>
      </c>
      <c r="AS51" s="14">
        <v>455502300000</v>
      </c>
      <c r="AT51">
        <v>0</v>
      </c>
      <c r="AU51">
        <v>0</v>
      </c>
      <c r="AV51">
        <v>66181943</v>
      </c>
      <c r="AW51">
        <v>62219776</v>
      </c>
      <c r="AX51">
        <v>0</v>
      </c>
      <c r="AY51" s="14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55080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3907087</v>
      </c>
      <c r="BN51">
        <v>19952970000</v>
      </c>
      <c r="BO51" s="3">
        <v>0.4</v>
      </c>
      <c r="BP51" s="3">
        <v>3704</v>
      </c>
      <c r="BQ51" s="3">
        <v>19420.27</v>
      </c>
      <c r="BR51" s="3">
        <v>1978456000</v>
      </c>
      <c r="BS51" s="3">
        <v>17243000</v>
      </c>
      <c r="BT51" s="3">
        <v>4755647000</v>
      </c>
      <c r="BU51" s="3">
        <v>9151223000</v>
      </c>
      <c r="BV51" s="3">
        <v>4050400000</v>
      </c>
      <c r="BW51" s="3">
        <v>15902570000</v>
      </c>
      <c r="BX51">
        <v>0</v>
      </c>
      <c r="BY51">
        <v>0</v>
      </c>
      <c r="BZ51">
        <v>0</v>
      </c>
      <c r="CA51">
        <v>0</v>
      </c>
      <c r="CB51">
        <v>18211488000</v>
      </c>
      <c r="CC51">
        <v>0.4</v>
      </c>
      <c r="CD51">
        <v>534518.97</v>
      </c>
      <c r="CE51">
        <v>172407518.66999999</v>
      </c>
      <c r="CF51">
        <v>38614.769999999997</v>
      </c>
      <c r="CG51">
        <v>34704.67</v>
      </c>
      <c r="CH51">
        <v>36.417150700000001</v>
      </c>
      <c r="CI51">
        <v>2.96</v>
      </c>
      <c r="CJ51">
        <v>-98936.67</v>
      </c>
      <c r="CK51">
        <v>-72023.33</v>
      </c>
      <c r="CL51">
        <v>26913.33</v>
      </c>
      <c r="CM51">
        <v>27313.33</v>
      </c>
      <c r="CN51">
        <v>5313706.67</v>
      </c>
      <c r="CO51">
        <v>-72436.67</v>
      </c>
      <c r="CP51">
        <v>-180</v>
      </c>
      <c r="CQ51">
        <v>107972.39</v>
      </c>
      <c r="CR51">
        <v>226970337.65000001</v>
      </c>
      <c r="CS51">
        <v>46179.22</v>
      </c>
      <c r="CT51">
        <v>227127489.25999999</v>
      </c>
      <c r="CU51" s="3">
        <v>0.53101100000000001</v>
      </c>
      <c r="CV51">
        <v>312318.13</v>
      </c>
      <c r="CW51" s="4">
        <v>23212.75</v>
      </c>
      <c r="CX51" s="14">
        <f t="shared" si="0"/>
        <v>-12058178.949999999</v>
      </c>
      <c r="CY51" s="14">
        <f>IFERROR(INDEX(CONFAZ!$A$2:$FB$440,MATCH(DATE(YEAR($A51),MONTH($A51),15),CONFAZ!$A$2:$A$440,0),2),0)</f>
        <v>12081391.699999999</v>
      </c>
      <c r="CZ51"/>
      <c r="DA51"/>
      <c r="DB51"/>
      <c r="DC51"/>
      <c r="DI51"/>
    </row>
    <row r="52" spans="1:113" x14ac:dyDescent="0.25">
      <c r="A52" s="1">
        <v>41714</v>
      </c>
      <c r="B52" t="s">
        <v>70</v>
      </c>
      <c r="C52" t="s">
        <v>71</v>
      </c>
      <c r="D52" s="12">
        <v>2.3260999999999998</v>
      </c>
      <c r="E52">
        <v>181725438.09</v>
      </c>
      <c r="F52">
        <v>539250.41999999993</v>
      </c>
      <c r="G52">
        <v>370486561</v>
      </c>
      <c r="H52">
        <v>48880619.609999999</v>
      </c>
      <c r="I52">
        <v>114442002.04000002</v>
      </c>
      <c r="J52">
        <v>7770627.9099999992</v>
      </c>
      <c r="K52">
        <v>67309111</v>
      </c>
      <c r="L52" s="14">
        <v>4782023</v>
      </c>
      <c r="M52" s="14">
        <v>40925888</v>
      </c>
      <c r="N52" s="14">
        <v>40558006</v>
      </c>
      <c r="O52" s="14">
        <v>51153625</v>
      </c>
      <c r="P52" s="14">
        <v>4685342</v>
      </c>
      <c r="Q52" s="14">
        <v>50249691</v>
      </c>
      <c r="R52" s="14">
        <v>1142904</v>
      </c>
      <c r="S52" s="14">
        <v>16597360</v>
      </c>
      <c r="T52" s="14">
        <v>134456589</v>
      </c>
      <c r="U52" s="14">
        <v>25395883</v>
      </c>
      <c r="V52" s="14">
        <v>1142904</v>
      </c>
      <c r="W52" s="14">
        <v>16597360</v>
      </c>
      <c r="X52" s="14">
        <v>134456589</v>
      </c>
      <c r="Y52" s="14">
        <v>25395883</v>
      </c>
      <c r="Z52" s="14">
        <v>539250</v>
      </c>
      <c r="AA52" s="14">
        <v>31.785482936099999</v>
      </c>
      <c r="AB52">
        <v>149.03</v>
      </c>
      <c r="AC52" s="2">
        <v>17467727891</v>
      </c>
      <c r="AD52" s="2">
        <v>17640547408</v>
      </c>
      <c r="AE52" s="14">
        <f>INDEX(CONFAZ!$DS$2:$FB$408,MATCH(DATE(YEAR($A52),MONTH($A52),15),CONFAZ!$DS$2:$DS$408,0),2)</f>
        <v>124649529</v>
      </c>
      <c r="AF52" s="14">
        <f>INDEX(CONFAZ!$DS$2:$FB$408,MATCH(DATE(YEAR($A52),MONTH($A52),15),CONFAZ!$DS$2:$DS$408,0),3)</f>
        <v>565141622</v>
      </c>
      <c r="AG52">
        <v>724</v>
      </c>
      <c r="AH52">
        <v>846500355400</v>
      </c>
      <c r="AI52">
        <v>10.65</v>
      </c>
      <c r="AJ52">
        <v>0.82</v>
      </c>
      <c r="AK52">
        <v>905.89222222222202</v>
      </c>
      <c r="AL52">
        <v>724.84849999999994</v>
      </c>
      <c r="AM52">
        <v>668.05095238095203</v>
      </c>
      <c r="AN52">
        <v>823.71400000000006</v>
      </c>
      <c r="AO52">
        <v>7.24261387263304</v>
      </c>
      <c r="AP52">
        <v>1.92</v>
      </c>
      <c r="AQ52">
        <v>251.79</v>
      </c>
      <c r="AR52">
        <v>7.3998999999999997</v>
      </c>
      <c r="AS52" s="14">
        <v>477200000000</v>
      </c>
      <c r="AT52">
        <v>0</v>
      </c>
      <c r="AU52">
        <v>0</v>
      </c>
      <c r="AV52">
        <v>57313454</v>
      </c>
      <c r="AW52">
        <v>51134659</v>
      </c>
      <c r="AX52">
        <v>0</v>
      </c>
      <c r="AY52" s="14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56561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6122234</v>
      </c>
      <c r="BN52">
        <v>19952970000</v>
      </c>
      <c r="BO52" s="3">
        <v>0.4</v>
      </c>
      <c r="BP52" s="3">
        <v>3704</v>
      </c>
      <c r="BQ52" s="3">
        <v>19420.27</v>
      </c>
      <c r="BR52" s="3">
        <v>1978456000</v>
      </c>
      <c r="BS52">
        <v>17243000</v>
      </c>
      <c r="BT52" s="3">
        <v>4755647000</v>
      </c>
      <c r="BU52">
        <v>9151223000</v>
      </c>
      <c r="BV52">
        <v>4050400000</v>
      </c>
      <c r="BW52" s="3">
        <v>15902570000</v>
      </c>
      <c r="BX52">
        <v>0</v>
      </c>
      <c r="BY52">
        <v>0</v>
      </c>
      <c r="BZ52">
        <v>0</v>
      </c>
      <c r="CA52">
        <v>0</v>
      </c>
      <c r="CB52">
        <v>18211488000</v>
      </c>
      <c r="CC52">
        <v>0.4</v>
      </c>
      <c r="CD52">
        <v>437529.67</v>
      </c>
      <c r="CE52">
        <v>153880411.28999999</v>
      </c>
      <c r="CF52">
        <v>28895.89</v>
      </c>
      <c r="CG52">
        <v>34821.67</v>
      </c>
      <c r="CH52">
        <v>36.417150700000001</v>
      </c>
      <c r="CI52">
        <v>2.98</v>
      </c>
      <c r="CJ52">
        <v>-98936.67</v>
      </c>
      <c r="CK52">
        <v>-72023.33</v>
      </c>
      <c r="CL52">
        <v>26913.33</v>
      </c>
      <c r="CM52">
        <v>27313.33</v>
      </c>
      <c r="CN52">
        <v>5313706.67</v>
      </c>
      <c r="CO52">
        <v>-72436.67</v>
      </c>
      <c r="CP52">
        <v>-180</v>
      </c>
      <c r="CQ52">
        <v>205097.11</v>
      </c>
      <c r="CR52">
        <v>236390809.81</v>
      </c>
      <c r="CS52">
        <v>94067.83</v>
      </c>
      <c r="CT52">
        <v>236689974.75</v>
      </c>
      <c r="CU52" s="3">
        <v>0.53101100000000001</v>
      </c>
      <c r="CV52">
        <v>234559.87</v>
      </c>
      <c r="CW52" s="4">
        <v>25099.51</v>
      </c>
      <c r="CX52" s="14">
        <f t="shared" si="0"/>
        <v>-17142686.539999999</v>
      </c>
      <c r="CY52" s="14">
        <f>IFERROR(INDEX(CONFAZ!$A$2:$FB$440,MATCH(DATE(YEAR($A52),MONTH($A52),15),CONFAZ!$A$2:$A$440,0),2),0)</f>
        <v>17167786.050000001</v>
      </c>
      <c r="CZ52"/>
      <c r="DA52"/>
      <c r="DB52"/>
      <c r="DC52"/>
      <c r="DI52"/>
    </row>
    <row r="53" spans="1:113" x14ac:dyDescent="0.25">
      <c r="A53" s="1">
        <v>41745</v>
      </c>
      <c r="B53" t="s">
        <v>70</v>
      </c>
      <c r="C53" t="s">
        <v>71</v>
      </c>
      <c r="D53" s="12">
        <v>2.2328000000000001</v>
      </c>
      <c r="E53">
        <v>181083609.44</v>
      </c>
      <c r="F53">
        <v>411627.1</v>
      </c>
      <c r="G53">
        <v>332790209</v>
      </c>
      <c r="H53">
        <v>50248534.63000001</v>
      </c>
      <c r="I53">
        <v>77864497.640000001</v>
      </c>
      <c r="J53">
        <v>7793150.3399999989</v>
      </c>
      <c r="K53">
        <v>48268482</v>
      </c>
      <c r="L53" s="14">
        <v>4951240</v>
      </c>
      <c r="M53" s="14">
        <v>37252926</v>
      </c>
      <c r="N53" s="14">
        <v>41915173</v>
      </c>
      <c r="O53" s="14">
        <v>53145562</v>
      </c>
      <c r="P53" s="14">
        <v>5216593</v>
      </c>
      <c r="Q53" s="14">
        <v>47935426</v>
      </c>
      <c r="R53" s="14">
        <v>1103084</v>
      </c>
      <c r="S53" s="14">
        <v>15809374</v>
      </c>
      <c r="T53" s="14">
        <v>100131212</v>
      </c>
      <c r="U53" s="14">
        <v>24917992</v>
      </c>
      <c r="V53" s="14">
        <v>1103084</v>
      </c>
      <c r="W53" s="14">
        <v>15809374</v>
      </c>
      <c r="X53" s="14">
        <v>100131212</v>
      </c>
      <c r="Y53" s="14">
        <v>24917992</v>
      </c>
      <c r="Z53" s="14">
        <v>411627</v>
      </c>
      <c r="AA53" s="14">
        <v>35.2818164571</v>
      </c>
      <c r="AB53">
        <v>147.69</v>
      </c>
      <c r="AC53" s="2">
        <v>19577249934</v>
      </c>
      <c r="AD53" s="2">
        <v>19352300589</v>
      </c>
      <c r="AE53" s="14">
        <f>INDEX(CONFAZ!$DS$2:$FB$408,MATCH(DATE(YEAR($A53),MONTH($A53),15),CONFAZ!$DS$2:$DS$408,0),2)</f>
        <v>268769815</v>
      </c>
      <c r="AF53" s="14">
        <f>INDEX(CONFAZ!$DS$2:$FB$408,MATCH(DATE(YEAR($A53),MONTH($A53),15),CONFAZ!$DS$2:$DS$408,0),3)</f>
        <v>534436147</v>
      </c>
      <c r="AG53">
        <v>724</v>
      </c>
      <c r="AH53">
        <v>818805717600</v>
      </c>
      <c r="AI53">
        <v>10.87</v>
      </c>
      <c r="AJ53">
        <v>0.78</v>
      </c>
      <c r="AK53">
        <v>902.56999999999903</v>
      </c>
      <c r="AL53">
        <v>724.34249999999997</v>
      </c>
      <c r="AM53">
        <v>667.76</v>
      </c>
      <c r="AN53">
        <v>821.39239999999995</v>
      </c>
      <c r="AO53">
        <v>7.21830985915493</v>
      </c>
      <c r="AP53">
        <v>1.67</v>
      </c>
      <c r="AQ53">
        <v>239.83</v>
      </c>
      <c r="AR53">
        <v>-8.1690000000000005</v>
      </c>
      <c r="AS53" s="14">
        <v>479719200000</v>
      </c>
      <c r="AT53">
        <v>0</v>
      </c>
      <c r="AU53">
        <v>0</v>
      </c>
      <c r="AV53">
        <v>99335185</v>
      </c>
      <c r="AW53">
        <v>95901750</v>
      </c>
      <c r="AX53">
        <v>0</v>
      </c>
      <c r="AY53" s="14">
        <v>0</v>
      </c>
      <c r="AZ53">
        <v>0</v>
      </c>
      <c r="BA53">
        <v>0</v>
      </c>
      <c r="BB53">
        <v>0</v>
      </c>
      <c r="BC53">
        <v>37000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3396435</v>
      </c>
      <c r="BN53">
        <v>19952970000</v>
      </c>
      <c r="BO53" s="3">
        <v>0.4</v>
      </c>
      <c r="BP53" s="3">
        <v>3704</v>
      </c>
      <c r="BQ53" s="3">
        <v>19420.27</v>
      </c>
      <c r="BR53" s="3">
        <v>1978456000</v>
      </c>
      <c r="BS53" s="3">
        <v>17243000</v>
      </c>
      <c r="BT53" s="3">
        <v>4755647000</v>
      </c>
      <c r="BU53" s="3">
        <v>9151223000</v>
      </c>
      <c r="BV53" s="3">
        <v>4050400000</v>
      </c>
      <c r="BW53">
        <v>15902570000</v>
      </c>
      <c r="BX53">
        <v>0</v>
      </c>
      <c r="BY53">
        <v>0</v>
      </c>
      <c r="BZ53">
        <v>0</v>
      </c>
      <c r="CA53">
        <v>0</v>
      </c>
      <c r="CB53">
        <v>18211488000</v>
      </c>
      <c r="CC53">
        <v>0.4</v>
      </c>
      <c r="CD53">
        <v>200078.98</v>
      </c>
      <c r="CE53">
        <v>138920788.28</v>
      </c>
      <c r="CF53">
        <v>30775.61</v>
      </c>
      <c r="CG53">
        <v>35732.67</v>
      </c>
      <c r="CH53">
        <v>36.417150700000001</v>
      </c>
      <c r="CI53">
        <v>2.99</v>
      </c>
      <c r="CJ53">
        <v>-165786.67000000001</v>
      </c>
      <c r="CK53">
        <v>-199903.33</v>
      </c>
      <c r="CL53">
        <v>-34116.67</v>
      </c>
      <c r="CM53">
        <v>-21836.67</v>
      </c>
      <c r="CN53">
        <v>5286606.67</v>
      </c>
      <c r="CO53">
        <v>-85496.67</v>
      </c>
      <c r="CP53">
        <v>-8013.33</v>
      </c>
      <c r="CQ53">
        <v>206402.21</v>
      </c>
      <c r="CR53">
        <v>199754573.97999999</v>
      </c>
      <c r="CS53">
        <v>70259.72</v>
      </c>
      <c r="CT53">
        <v>200048798.50999999</v>
      </c>
      <c r="CU53" s="3">
        <v>0.53101100000000001</v>
      </c>
      <c r="CV53">
        <v>299195.23</v>
      </c>
      <c r="CW53" s="10">
        <v>18782.259999999998</v>
      </c>
      <c r="CX53" s="14">
        <f t="shared" si="0"/>
        <v>-9469965.8600000013</v>
      </c>
      <c r="CY53" s="14">
        <f>IFERROR(INDEX(CONFAZ!$A$2:$FB$440,MATCH(DATE(YEAR($A53),MONTH($A53),15),CONFAZ!$A$2:$A$440,0),2),0)</f>
        <v>9488748.120000001</v>
      </c>
      <c r="CZ53" s="14"/>
      <c r="DA53" s="14"/>
      <c r="DB53"/>
      <c r="DC53"/>
      <c r="DI53"/>
    </row>
    <row r="54" spans="1:113" x14ac:dyDescent="0.25">
      <c r="A54" s="1">
        <v>41775</v>
      </c>
      <c r="B54" t="s">
        <v>70</v>
      </c>
      <c r="C54" t="s">
        <v>71</v>
      </c>
      <c r="D54" s="12">
        <v>2.2208999999999999</v>
      </c>
      <c r="E54">
        <v>184903368.41</v>
      </c>
      <c r="F54">
        <v>1324708.56</v>
      </c>
      <c r="G54">
        <v>379816299</v>
      </c>
      <c r="H54">
        <v>49155025.229999989</v>
      </c>
      <c r="I54">
        <v>119431583.81</v>
      </c>
      <c r="J54">
        <v>8260396.8599999994</v>
      </c>
      <c r="K54">
        <v>36208970</v>
      </c>
      <c r="L54" s="14">
        <v>5913382</v>
      </c>
      <c r="M54" s="14">
        <v>36139783</v>
      </c>
      <c r="N54" s="14">
        <v>48272401</v>
      </c>
      <c r="O54" s="14">
        <v>53059221</v>
      </c>
      <c r="P54" s="14">
        <v>4998989</v>
      </c>
      <c r="Q54" s="14">
        <v>45662235</v>
      </c>
      <c r="R54" s="14">
        <v>1043744</v>
      </c>
      <c r="S54" s="14">
        <v>16198398</v>
      </c>
      <c r="T54" s="14">
        <v>142293993</v>
      </c>
      <c r="U54" s="14">
        <v>24909444</v>
      </c>
      <c r="V54" s="14">
        <v>1043744</v>
      </c>
      <c r="W54" s="14">
        <v>16198398</v>
      </c>
      <c r="X54" s="14">
        <v>142293993</v>
      </c>
      <c r="Y54" s="14">
        <v>24909444</v>
      </c>
      <c r="Z54" s="14">
        <v>1324709</v>
      </c>
      <c r="AA54" s="14">
        <v>35.037019802300001</v>
      </c>
      <c r="AB54">
        <v>147.13999999999999</v>
      </c>
      <c r="AC54" s="2">
        <v>20540376531</v>
      </c>
      <c r="AD54" s="2">
        <v>20229371571</v>
      </c>
      <c r="AE54" s="14">
        <f>INDEX(CONFAZ!$DS$2:$FB$408,MATCH(DATE(YEAR($A54),MONTH($A54),15),CONFAZ!$DS$2:$DS$408,0),2)</f>
        <v>194445167</v>
      </c>
      <c r="AF54" s="14">
        <f>INDEX(CONFAZ!$DS$2:$FB$408,MATCH(DATE(YEAR($A54),MONTH($A54),15),CONFAZ!$DS$2:$DS$408,0),3)</f>
        <v>429533398</v>
      </c>
      <c r="AG54">
        <v>724</v>
      </c>
      <c r="AH54">
        <v>818961316800</v>
      </c>
      <c r="AI54">
        <v>10.9</v>
      </c>
      <c r="AJ54">
        <v>0.6</v>
      </c>
      <c r="AK54">
        <v>902.69555555555496</v>
      </c>
      <c r="AL54">
        <v>721.90099999999995</v>
      </c>
      <c r="AM54">
        <v>666.70952380952303</v>
      </c>
      <c r="AN54">
        <v>820.41759999999999</v>
      </c>
      <c r="AO54">
        <v>7.0521119922317501</v>
      </c>
      <c r="AP54">
        <v>1.46</v>
      </c>
      <c r="AQ54">
        <v>242.34</v>
      </c>
      <c r="AR54">
        <v>-22.47</v>
      </c>
      <c r="AS54" s="14">
        <v>481273000000</v>
      </c>
      <c r="AT54">
        <v>0</v>
      </c>
      <c r="AU54">
        <v>0</v>
      </c>
      <c r="AV54">
        <v>76277076</v>
      </c>
      <c r="AW54">
        <v>68418261</v>
      </c>
      <c r="AX54">
        <v>0</v>
      </c>
      <c r="AY54" s="1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7858815</v>
      </c>
      <c r="BN54">
        <v>19952970000</v>
      </c>
      <c r="BO54" s="3">
        <v>0.4</v>
      </c>
      <c r="BP54" s="3">
        <v>3704</v>
      </c>
      <c r="BQ54">
        <v>19420.27</v>
      </c>
      <c r="BR54">
        <v>1978456000</v>
      </c>
      <c r="BS54" s="3">
        <v>17243000</v>
      </c>
      <c r="BT54">
        <v>4755647000</v>
      </c>
      <c r="BU54" s="3">
        <v>9151223000</v>
      </c>
      <c r="BV54">
        <v>4050400000</v>
      </c>
      <c r="BW54" s="3">
        <v>15902570000</v>
      </c>
      <c r="BX54">
        <v>0</v>
      </c>
      <c r="BY54">
        <v>0</v>
      </c>
      <c r="BZ54">
        <v>0</v>
      </c>
      <c r="CA54">
        <v>0</v>
      </c>
      <c r="CB54">
        <v>18211488000</v>
      </c>
      <c r="CC54">
        <v>0.4</v>
      </c>
      <c r="CD54">
        <v>680176.43</v>
      </c>
      <c r="CE54">
        <v>167164285.18000001</v>
      </c>
      <c r="CF54">
        <v>31778.85</v>
      </c>
      <c r="CG54">
        <v>36283.67</v>
      </c>
      <c r="CH54">
        <v>36.417150700000001</v>
      </c>
      <c r="CI54">
        <v>2.98</v>
      </c>
      <c r="CJ54">
        <v>-165786.67000000001</v>
      </c>
      <c r="CK54">
        <v>-199903.33</v>
      </c>
      <c r="CL54">
        <v>-34116.67</v>
      </c>
      <c r="CM54">
        <v>-21836.67</v>
      </c>
      <c r="CN54">
        <v>5286606.67</v>
      </c>
      <c r="CO54">
        <v>-85496.67</v>
      </c>
      <c r="CP54">
        <v>-8013.33</v>
      </c>
      <c r="CQ54">
        <v>533428</v>
      </c>
      <c r="CR54">
        <v>240909930.34</v>
      </c>
      <c r="CS54">
        <v>54626.51</v>
      </c>
      <c r="CT54">
        <v>241497984.84999999</v>
      </c>
      <c r="CU54" s="3">
        <v>0.53101100000000001</v>
      </c>
      <c r="CV54">
        <v>196065.67</v>
      </c>
      <c r="CW54">
        <v>20004.07</v>
      </c>
      <c r="CX54" s="14">
        <f t="shared" si="0"/>
        <v>-7544632.0500000007</v>
      </c>
      <c r="CY54" s="14">
        <f>IFERROR(INDEX(CONFAZ!$A$2:$FB$440,MATCH(DATE(YEAR($A54),MONTH($A54),15),CONFAZ!$A$2:$A$440,0),2),0)</f>
        <v>7564636.120000001</v>
      </c>
      <c r="CZ54" s="9"/>
      <c r="DA54"/>
      <c r="DB54"/>
      <c r="DC54"/>
      <c r="DI54"/>
    </row>
    <row r="55" spans="1:113" x14ac:dyDescent="0.25">
      <c r="A55" s="1">
        <v>41806</v>
      </c>
      <c r="B55" t="s">
        <v>70</v>
      </c>
      <c r="C55" t="s">
        <v>71</v>
      </c>
      <c r="D55" s="12">
        <v>2.2355</v>
      </c>
      <c r="E55">
        <v>183547572.01999998</v>
      </c>
      <c r="F55">
        <v>913324.10000000009</v>
      </c>
      <c r="G55">
        <v>368954997</v>
      </c>
      <c r="H55">
        <v>55170304.649999991</v>
      </c>
      <c r="I55">
        <v>104588762.72999999</v>
      </c>
      <c r="J55">
        <v>8310100.2000000002</v>
      </c>
      <c r="K55">
        <v>22111417</v>
      </c>
      <c r="L55" s="14">
        <v>5907109</v>
      </c>
      <c r="M55" s="14">
        <v>39424136</v>
      </c>
      <c r="N55" s="14">
        <v>48939994</v>
      </c>
      <c r="O55" s="14">
        <v>54358989</v>
      </c>
      <c r="P55" s="14">
        <v>4925841</v>
      </c>
      <c r="Q55" s="14">
        <v>47445861</v>
      </c>
      <c r="R55" s="14">
        <v>986618</v>
      </c>
      <c r="S55" s="14">
        <v>15305536</v>
      </c>
      <c r="T55" s="14">
        <v>124874399</v>
      </c>
      <c r="U55" s="14">
        <v>25873190</v>
      </c>
      <c r="V55" s="14">
        <v>986618</v>
      </c>
      <c r="W55" s="14">
        <v>15305536</v>
      </c>
      <c r="X55" s="14">
        <v>124874399</v>
      </c>
      <c r="Y55" s="14">
        <v>25873190</v>
      </c>
      <c r="Z55" s="14">
        <v>913324</v>
      </c>
      <c r="AA55" s="14">
        <v>36.153228851999998</v>
      </c>
      <c r="AB55">
        <v>140.88</v>
      </c>
      <c r="AC55" s="2">
        <v>20288075461</v>
      </c>
      <c r="AD55" s="2">
        <v>18260985106</v>
      </c>
      <c r="AE55" s="14">
        <f>INDEX(CONFAZ!$DS$2:$FB$408,MATCH(DATE(YEAR($A55),MONTH($A55),15),CONFAZ!$DS$2:$DS$408,0),2)</f>
        <v>279182455</v>
      </c>
      <c r="AF55" s="14">
        <f>INDEX(CONFAZ!$DS$2:$FB$408,MATCH(DATE(YEAR($A55),MONTH($A55),15),CONFAZ!$DS$2:$DS$408,0),3)</f>
        <v>651956473</v>
      </c>
      <c r="AG55">
        <v>724</v>
      </c>
      <c r="AH55">
        <v>834995018000</v>
      </c>
      <c r="AI55">
        <v>10.9</v>
      </c>
      <c r="AJ55">
        <v>0.26</v>
      </c>
      <c r="AK55">
        <v>902.19222222222197</v>
      </c>
      <c r="AL55">
        <v>720.45899999999995</v>
      </c>
      <c r="AM55">
        <v>665.14761904761895</v>
      </c>
      <c r="AN55">
        <v>818.71360000000004</v>
      </c>
      <c r="AO55">
        <v>6.9317734064801604</v>
      </c>
      <c r="AP55">
        <v>1.4</v>
      </c>
      <c r="AQ55">
        <v>250.22</v>
      </c>
      <c r="AR55">
        <v>2.56</v>
      </c>
      <c r="AS55" s="14">
        <v>461330600000</v>
      </c>
      <c r="AT55">
        <v>0</v>
      </c>
      <c r="AU55">
        <v>0</v>
      </c>
      <c r="AV55">
        <v>76655579</v>
      </c>
      <c r="AW55">
        <v>72382049</v>
      </c>
      <c r="AX55">
        <v>0</v>
      </c>
      <c r="AY55" s="14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4273530</v>
      </c>
      <c r="BN55">
        <v>19952970000</v>
      </c>
      <c r="BO55" s="3">
        <v>0.4</v>
      </c>
      <c r="BP55" s="3">
        <v>3704</v>
      </c>
      <c r="BQ55">
        <v>19420.27</v>
      </c>
      <c r="BR55" s="3">
        <v>1978456000</v>
      </c>
      <c r="BS55" s="3">
        <v>17243000</v>
      </c>
      <c r="BT55" s="3">
        <v>4755647000</v>
      </c>
      <c r="BU55">
        <v>9151223000</v>
      </c>
      <c r="BV55" s="3">
        <v>4050400000</v>
      </c>
      <c r="BW55" s="3">
        <v>15902570000</v>
      </c>
      <c r="BX55">
        <v>0</v>
      </c>
      <c r="BY55">
        <v>0</v>
      </c>
      <c r="BZ55">
        <v>0</v>
      </c>
      <c r="CA55">
        <v>0</v>
      </c>
      <c r="CB55">
        <v>18211488000</v>
      </c>
      <c r="CC55">
        <v>0.4</v>
      </c>
      <c r="CD55">
        <v>355247.15</v>
      </c>
      <c r="CE55">
        <v>119365728.94</v>
      </c>
      <c r="CF55">
        <v>22545.32</v>
      </c>
      <c r="CG55">
        <v>34258.67</v>
      </c>
      <c r="CH55">
        <v>36.417150700000001</v>
      </c>
      <c r="CI55">
        <v>2.97</v>
      </c>
      <c r="CJ55">
        <v>-165786.67000000001</v>
      </c>
      <c r="CK55">
        <v>-199903.33</v>
      </c>
      <c r="CL55">
        <v>-34116.67</v>
      </c>
      <c r="CM55">
        <v>-21836.67</v>
      </c>
      <c r="CN55">
        <v>5286606.67</v>
      </c>
      <c r="CO55">
        <v>-85496.67</v>
      </c>
      <c r="CP55">
        <v>-8013.33</v>
      </c>
      <c r="CQ55">
        <v>378753.64</v>
      </c>
      <c r="CR55">
        <v>222512541.75999999</v>
      </c>
      <c r="CS55">
        <v>21714.639999999999</v>
      </c>
      <c r="CT55">
        <v>222913010.03999999</v>
      </c>
      <c r="CU55" s="3">
        <v>0.53101100000000001</v>
      </c>
      <c r="CV55">
        <v>297791.81</v>
      </c>
      <c r="CW55">
        <v>20656.18</v>
      </c>
      <c r="CX55" s="14">
        <f t="shared" si="0"/>
        <v>-6040133.4400000004</v>
      </c>
      <c r="CY55" s="14">
        <f>IFERROR(INDEX(CONFAZ!$A$2:$FB$440,MATCH(DATE(YEAR($A55),MONTH($A55),15),CONFAZ!$A$2:$A$440,0),2),0)</f>
        <v>6060789.6200000001</v>
      </c>
      <c r="DA55"/>
      <c r="DB55"/>
      <c r="DC55"/>
      <c r="DI55"/>
    </row>
    <row r="56" spans="1:113" x14ac:dyDescent="0.25">
      <c r="A56" s="1">
        <v>41836</v>
      </c>
      <c r="B56" t="s">
        <v>70</v>
      </c>
      <c r="C56" t="s">
        <v>71</v>
      </c>
      <c r="D56" s="12">
        <v>2.2246000000000001</v>
      </c>
      <c r="E56">
        <v>187296588.71000004</v>
      </c>
      <c r="F56">
        <v>1572939.3600000003</v>
      </c>
      <c r="G56">
        <v>371819620</v>
      </c>
      <c r="H56">
        <v>51986018.729999989</v>
      </c>
      <c r="I56">
        <v>105785154.76000001</v>
      </c>
      <c r="J56">
        <v>8351777.0500000007</v>
      </c>
      <c r="K56">
        <v>21415264</v>
      </c>
      <c r="L56" s="14">
        <v>7092525</v>
      </c>
      <c r="M56" s="14">
        <v>36569844</v>
      </c>
      <c r="N56" s="14">
        <v>45187121</v>
      </c>
      <c r="O56" s="14">
        <v>54370055</v>
      </c>
      <c r="P56" s="14">
        <v>5171804</v>
      </c>
      <c r="Q56" s="14">
        <v>49572232</v>
      </c>
      <c r="R56" s="14">
        <v>1226806</v>
      </c>
      <c r="S56" s="14">
        <v>17006870</v>
      </c>
      <c r="T56" s="14">
        <v>127584752</v>
      </c>
      <c r="U56" s="14">
        <v>26465674</v>
      </c>
      <c r="V56" s="14">
        <v>1226806</v>
      </c>
      <c r="W56" s="14">
        <v>17006870</v>
      </c>
      <c r="X56" s="14">
        <v>127584752</v>
      </c>
      <c r="Y56" s="14">
        <v>26465674</v>
      </c>
      <c r="Z56" s="14">
        <v>1571937</v>
      </c>
      <c r="AA56" s="14">
        <v>38.323561941100003</v>
      </c>
      <c r="AB56">
        <v>149.85</v>
      </c>
      <c r="AC56" s="2">
        <v>21921458082</v>
      </c>
      <c r="AD56" s="2">
        <v>21610393823</v>
      </c>
      <c r="AE56" s="14">
        <f>INDEX(CONFAZ!$DS$2:$FB$408,MATCH(DATE(YEAR($A56),MONTH($A56),15),CONFAZ!$DS$2:$DS$408,0),2)</f>
        <v>326379196</v>
      </c>
      <c r="AF56" s="14">
        <f>INDEX(CONFAZ!$DS$2:$FB$408,MATCH(DATE(YEAR($A56),MONTH($A56),15),CONFAZ!$DS$2:$DS$408,0),3)</f>
        <v>570414792</v>
      </c>
      <c r="AG56">
        <v>724</v>
      </c>
      <c r="AH56">
        <v>838211483200</v>
      </c>
      <c r="AI56">
        <v>10.9</v>
      </c>
      <c r="AJ56">
        <v>0.13</v>
      </c>
      <c r="AK56">
        <v>903.02111111111105</v>
      </c>
      <c r="AL56">
        <v>721.51049999999998</v>
      </c>
      <c r="AM56">
        <v>667.54047619047606</v>
      </c>
      <c r="AN56">
        <v>820.33879999999999</v>
      </c>
      <c r="AO56">
        <v>6.98595534000202</v>
      </c>
      <c r="AP56">
        <v>1.01</v>
      </c>
      <c r="AQ56">
        <v>242.95</v>
      </c>
      <c r="AR56">
        <v>-5.34</v>
      </c>
      <c r="AS56" s="14">
        <v>486915700000</v>
      </c>
      <c r="AT56">
        <v>0</v>
      </c>
      <c r="AU56">
        <v>0</v>
      </c>
      <c r="AV56">
        <v>113908512</v>
      </c>
      <c r="AW56">
        <v>108294016</v>
      </c>
      <c r="AX56">
        <v>0</v>
      </c>
      <c r="AY56" s="14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5614496</v>
      </c>
      <c r="BN56">
        <v>19952970000</v>
      </c>
      <c r="BO56" s="3">
        <v>0.4</v>
      </c>
      <c r="BP56" s="3">
        <v>3704</v>
      </c>
      <c r="BQ56" s="3">
        <v>19420.27</v>
      </c>
      <c r="BR56" s="3">
        <v>1978456000</v>
      </c>
      <c r="BS56" s="3">
        <v>17243000</v>
      </c>
      <c r="BT56">
        <v>4755647000</v>
      </c>
      <c r="BU56" s="3">
        <v>9151223000</v>
      </c>
      <c r="BV56">
        <v>4050400000</v>
      </c>
      <c r="BW56">
        <v>15902570000</v>
      </c>
      <c r="BX56">
        <v>0</v>
      </c>
      <c r="BY56">
        <v>0</v>
      </c>
      <c r="BZ56">
        <v>0</v>
      </c>
      <c r="CA56">
        <v>0</v>
      </c>
      <c r="CB56">
        <v>18211488000</v>
      </c>
      <c r="CC56">
        <v>0.4</v>
      </c>
      <c r="CD56">
        <v>359741.02</v>
      </c>
      <c r="CE56">
        <v>149889699.80000001</v>
      </c>
      <c r="CF56">
        <v>35316.35</v>
      </c>
      <c r="CG56">
        <v>36691.67</v>
      </c>
      <c r="CH56">
        <v>36.417150700000001</v>
      </c>
      <c r="CI56">
        <v>2.96</v>
      </c>
      <c r="CJ56">
        <v>90346.67</v>
      </c>
      <c r="CK56">
        <v>170813.33</v>
      </c>
      <c r="CL56">
        <v>80466.67</v>
      </c>
      <c r="CM56">
        <v>-15230</v>
      </c>
      <c r="CN56">
        <v>5487293.3300000001</v>
      </c>
      <c r="CO56">
        <v>-104603.33</v>
      </c>
      <c r="CP56">
        <v>-11020</v>
      </c>
      <c r="CQ56">
        <v>334705.34000000003</v>
      </c>
      <c r="CR56">
        <v>226095193.88999999</v>
      </c>
      <c r="CS56">
        <v>31633.52</v>
      </c>
      <c r="CT56">
        <v>226462132.75</v>
      </c>
      <c r="CU56" s="3">
        <v>0.53101100000000001</v>
      </c>
      <c r="CV56">
        <v>280067.45</v>
      </c>
      <c r="CW56">
        <v>14654.39</v>
      </c>
      <c r="CX56" s="14">
        <f t="shared" si="0"/>
        <v>-4249651.6900000004</v>
      </c>
      <c r="CY56" s="14">
        <f>IFERROR(INDEX(CONFAZ!$A$2:$FB$440,MATCH(DATE(YEAR($A56),MONTH($A56),15),CONFAZ!$A$2:$A$440,0),2),0)</f>
        <v>4264306.08</v>
      </c>
      <c r="CZ56"/>
      <c r="DA56"/>
      <c r="DB56"/>
      <c r="DC56"/>
      <c r="DI56"/>
    </row>
    <row r="57" spans="1:113" x14ac:dyDescent="0.25">
      <c r="A57" s="1">
        <v>41867</v>
      </c>
      <c r="B57" t="s">
        <v>70</v>
      </c>
      <c r="C57" t="s">
        <v>71</v>
      </c>
      <c r="D57" s="12">
        <v>2.2679999999999998</v>
      </c>
      <c r="E57">
        <v>195283644.34999999</v>
      </c>
      <c r="F57">
        <v>1905145.96</v>
      </c>
      <c r="G57">
        <v>404306209</v>
      </c>
      <c r="H57">
        <v>54994039.370000005</v>
      </c>
      <c r="I57">
        <v>123360833.8</v>
      </c>
      <c r="J57">
        <v>8647628.0099999998</v>
      </c>
      <c r="K57">
        <v>16214552</v>
      </c>
      <c r="L57" s="14">
        <v>6201537</v>
      </c>
      <c r="M57" s="14">
        <v>36183990</v>
      </c>
      <c r="N57" s="14">
        <v>49216650</v>
      </c>
      <c r="O57" s="14">
        <v>58613807</v>
      </c>
      <c r="P57" s="14">
        <v>6350384</v>
      </c>
      <c r="Q57" s="14">
        <v>51116543</v>
      </c>
      <c r="R57" s="14">
        <v>1681085</v>
      </c>
      <c r="S57" s="14">
        <v>16182605</v>
      </c>
      <c r="T57" s="14">
        <v>148931144</v>
      </c>
      <c r="U57" s="14">
        <v>27943409</v>
      </c>
      <c r="V57" s="14">
        <v>1681085</v>
      </c>
      <c r="W57" s="14">
        <v>16182605</v>
      </c>
      <c r="X57" s="14">
        <v>148931144</v>
      </c>
      <c r="Y57" s="14">
        <v>27943409</v>
      </c>
      <c r="Z57" s="14">
        <v>1885055</v>
      </c>
      <c r="AA57" s="14">
        <v>39.070714666199997</v>
      </c>
      <c r="AB57">
        <v>148.27000000000001</v>
      </c>
      <c r="AC57" s="2">
        <v>19224653901</v>
      </c>
      <c r="AD57" s="2">
        <v>19437036957</v>
      </c>
      <c r="AE57" s="14">
        <f>INDEX(CONFAZ!$DS$2:$FB$408,MATCH(DATE(YEAR($A57),MONTH($A57),15),CONFAZ!$DS$2:$DS$408,0),2)</f>
        <v>272558694</v>
      </c>
      <c r="AF57" s="14">
        <f>INDEX(CONFAZ!$DS$2:$FB$408,MATCH(DATE(YEAR($A57),MONTH($A57),15),CONFAZ!$DS$2:$DS$408,0),3)</f>
        <v>415612559</v>
      </c>
      <c r="AG57">
        <v>724</v>
      </c>
      <c r="AH57">
        <v>859928075999.99902</v>
      </c>
      <c r="AI57">
        <v>10.9</v>
      </c>
      <c r="AJ57">
        <v>0.18</v>
      </c>
      <c r="AK57">
        <v>901.97333333333302</v>
      </c>
      <c r="AL57">
        <v>720.16849999999999</v>
      </c>
      <c r="AM57">
        <v>666.19571428571396</v>
      </c>
      <c r="AN57">
        <v>817.89080000000001</v>
      </c>
      <c r="AO57">
        <v>6.9821959056645699</v>
      </c>
      <c r="AP57">
        <v>1.25</v>
      </c>
      <c r="AQ57">
        <v>236.02</v>
      </c>
      <c r="AR57">
        <v>-14.769</v>
      </c>
      <c r="AS57" s="14">
        <v>483783100000</v>
      </c>
      <c r="AT57">
        <v>0</v>
      </c>
      <c r="AU57">
        <v>0</v>
      </c>
      <c r="AV57">
        <v>62610707</v>
      </c>
      <c r="AW57">
        <v>61197556</v>
      </c>
      <c r="AX57">
        <v>0</v>
      </c>
      <c r="AY57" s="14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1413151</v>
      </c>
      <c r="BN57">
        <v>19952970000</v>
      </c>
      <c r="BO57" s="3">
        <v>0.4</v>
      </c>
      <c r="BP57" s="3">
        <v>3704</v>
      </c>
      <c r="BQ57" s="3">
        <v>19420.27</v>
      </c>
      <c r="BR57" s="3">
        <v>1978456000</v>
      </c>
      <c r="BS57" s="3">
        <v>17243000</v>
      </c>
      <c r="BT57" s="3">
        <v>4755647000</v>
      </c>
      <c r="BU57">
        <v>9151223000</v>
      </c>
      <c r="BV57" s="3">
        <v>4050400000</v>
      </c>
      <c r="BW57" s="3">
        <v>15902570000</v>
      </c>
      <c r="BX57">
        <v>0</v>
      </c>
      <c r="BY57">
        <v>0</v>
      </c>
      <c r="BZ57">
        <v>0</v>
      </c>
      <c r="CA57">
        <v>0</v>
      </c>
      <c r="CB57">
        <v>19952970000</v>
      </c>
      <c r="CC57">
        <v>0.4</v>
      </c>
      <c r="CD57">
        <v>314441.59999999998</v>
      </c>
      <c r="CE57">
        <v>150346780.34999999</v>
      </c>
      <c r="CF57">
        <v>31848.16</v>
      </c>
      <c r="CG57">
        <v>35577.67</v>
      </c>
      <c r="CH57">
        <v>36.417150700000001</v>
      </c>
      <c r="CI57">
        <v>2.96</v>
      </c>
      <c r="CJ57">
        <v>90346.67</v>
      </c>
      <c r="CK57">
        <v>170813.33</v>
      </c>
      <c r="CL57">
        <v>80466.67</v>
      </c>
      <c r="CM57">
        <v>-15230</v>
      </c>
      <c r="CN57">
        <v>5487293.3300000001</v>
      </c>
      <c r="CO57">
        <v>-104603.33</v>
      </c>
      <c r="CP57">
        <v>-11020</v>
      </c>
      <c r="CQ57">
        <v>310605.14</v>
      </c>
      <c r="CR57">
        <v>249013187.18000001</v>
      </c>
      <c r="CS57">
        <v>193509.02</v>
      </c>
      <c r="CT57">
        <v>249528101.34</v>
      </c>
      <c r="CU57" s="3">
        <v>0.53101100000000001</v>
      </c>
      <c r="CV57">
        <v>221977.86</v>
      </c>
      <c r="CW57">
        <v>22955.54</v>
      </c>
      <c r="CX57" s="14">
        <f t="shared" si="0"/>
        <v>-4337650.55</v>
      </c>
      <c r="CY57" s="14">
        <f>IFERROR(INDEX(CONFAZ!$A$2:$FB$440,MATCH(DATE(YEAR($A57),MONTH($A57),15),CONFAZ!$A$2:$A$440,0),2),0)</f>
        <v>4360606.09</v>
      </c>
      <c r="CZ57"/>
      <c r="DA57"/>
      <c r="DB57"/>
      <c r="DC57"/>
      <c r="DI57"/>
    </row>
    <row r="58" spans="1:113" x14ac:dyDescent="0.25">
      <c r="A58" s="1">
        <v>41898</v>
      </c>
      <c r="B58" t="s">
        <v>70</v>
      </c>
      <c r="C58" t="s">
        <v>71</v>
      </c>
      <c r="D58" s="12">
        <v>2.3329</v>
      </c>
      <c r="E58">
        <v>208882834.09999999</v>
      </c>
      <c r="F58">
        <v>3414248.4899999993</v>
      </c>
      <c r="G58">
        <v>398901506</v>
      </c>
      <c r="H58">
        <v>58379521.089999989</v>
      </c>
      <c r="I58">
        <v>101034484.97999999</v>
      </c>
      <c r="J58">
        <v>9262166.4300000016</v>
      </c>
      <c r="K58">
        <v>12599932</v>
      </c>
      <c r="L58" s="14">
        <v>7177787</v>
      </c>
      <c r="M58" s="14">
        <v>36894524</v>
      </c>
      <c r="N58" s="14">
        <v>50760227</v>
      </c>
      <c r="O58" s="14">
        <v>60820194</v>
      </c>
      <c r="P58" s="14">
        <v>5160085</v>
      </c>
      <c r="Q58" s="14">
        <v>57598091</v>
      </c>
      <c r="R58" s="14">
        <v>1663067</v>
      </c>
      <c r="S58" s="14">
        <v>17858997</v>
      </c>
      <c r="T58" s="14">
        <v>130576152</v>
      </c>
      <c r="U58" s="14">
        <v>26978134</v>
      </c>
      <c r="V58" s="14">
        <v>1663067</v>
      </c>
      <c r="W58" s="14">
        <v>17858997</v>
      </c>
      <c r="X58" s="14">
        <v>130576152</v>
      </c>
      <c r="Y58" s="14">
        <v>26978134</v>
      </c>
      <c r="Z58" s="14">
        <v>3414248</v>
      </c>
      <c r="AA58" s="14">
        <v>40.778422608299998</v>
      </c>
      <c r="AB58">
        <v>148.12</v>
      </c>
      <c r="AC58" s="2">
        <v>19370174258</v>
      </c>
      <c r="AD58" s="2">
        <v>20722266356</v>
      </c>
      <c r="AE58" s="14">
        <f>INDEX(CONFAZ!$DS$2:$FB$408,MATCH(DATE(YEAR($A58),MONTH($A58),15),CONFAZ!$DS$2:$DS$408,0),2)</f>
        <v>315724988</v>
      </c>
      <c r="AF58" s="14">
        <f>INDEX(CONFAZ!$DS$2:$FB$408,MATCH(DATE(YEAR($A58),MONTH($A58),15),CONFAZ!$DS$2:$DS$408,0),3)</f>
        <v>656651583</v>
      </c>
      <c r="AG58">
        <v>724</v>
      </c>
      <c r="AH58">
        <v>876034277700</v>
      </c>
      <c r="AI58">
        <v>10.9</v>
      </c>
      <c r="AJ58">
        <v>0.49</v>
      </c>
      <c r="AK58">
        <v>912.44722222222197</v>
      </c>
      <c r="AL58">
        <v>723.55449999999996</v>
      </c>
      <c r="AM58">
        <v>669.275714285714</v>
      </c>
      <c r="AN58">
        <v>824.67039999999997</v>
      </c>
      <c r="AO58">
        <v>6.8656204960743397</v>
      </c>
      <c r="AP58">
        <v>1.56999</v>
      </c>
      <c r="AQ58">
        <v>232.3</v>
      </c>
      <c r="AR58">
        <v>12.09</v>
      </c>
      <c r="AS58" s="14">
        <v>491426800000</v>
      </c>
      <c r="AT58">
        <v>0</v>
      </c>
      <c r="AU58">
        <v>0</v>
      </c>
      <c r="AV58">
        <v>103048443</v>
      </c>
      <c r="AW58">
        <v>95164683</v>
      </c>
      <c r="AX58">
        <v>0</v>
      </c>
      <c r="AY58" s="14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7883760</v>
      </c>
      <c r="BN58">
        <v>19952970000</v>
      </c>
      <c r="BO58" s="3">
        <v>0.4</v>
      </c>
      <c r="BP58" s="3">
        <v>3704</v>
      </c>
      <c r="BQ58" s="3">
        <v>19420.27</v>
      </c>
      <c r="BR58" s="3">
        <v>1978456000</v>
      </c>
      <c r="BS58">
        <v>17243000</v>
      </c>
      <c r="BT58" s="3">
        <v>4755647000</v>
      </c>
      <c r="BU58">
        <v>9151223000</v>
      </c>
      <c r="BV58">
        <v>4050400000</v>
      </c>
      <c r="BW58" s="3">
        <v>15902570000</v>
      </c>
      <c r="BX58">
        <v>0</v>
      </c>
      <c r="BY58">
        <v>0</v>
      </c>
      <c r="BZ58">
        <v>0</v>
      </c>
      <c r="CA58">
        <v>0</v>
      </c>
      <c r="CB58">
        <v>19952970000</v>
      </c>
      <c r="CC58">
        <v>0.4</v>
      </c>
      <c r="CD58">
        <v>541844.73</v>
      </c>
      <c r="CE58">
        <v>117176604.98999999</v>
      </c>
      <c r="CF58">
        <v>33959.480000000003</v>
      </c>
      <c r="CG58">
        <v>35651.67</v>
      </c>
      <c r="CH58">
        <v>36.417150700000001</v>
      </c>
      <c r="CI58">
        <v>2.96</v>
      </c>
      <c r="CJ58">
        <v>90346.67</v>
      </c>
      <c r="CK58">
        <v>170813.33</v>
      </c>
      <c r="CL58">
        <v>80466.67</v>
      </c>
      <c r="CM58">
        <v>-15230</v>
      </c>
      <c r="CN58">
        <v>5487293.3300000001</v>
      </c>
      <c r="CO58">
        <v>-104603.33</v>
      </c>
      <c r="CP58">
        <v>-11020</v>
      </c>
      <c r="CQ58">
        <v>2429385.16</v>
      </c>
      <c r="CR58">
        <v>235521707.25999999</v>
      </c>
      <c r="CS58">
        <v>42885.31</v>
      </c>
      <c r="CT58">
        <v>237997977.72999999</v>
      </c>
      <c r="CU58" s="3">
        <v>0.53101100000000001</v>
      </c>
      <c r="CV58">
        <v>259270.52</v>
      </c>
      <c r="CW58">
        <v>20701.23</v>
      </c>
      <c r="CX58" s="14">
        <f t="shared" si="0"/>
        <v>-3298727.18</v>
      </c>
      <c r="CY58" s="14">
        <f>IFERROR(INDEX(CONFAZ!$A$2:$FB$440,MATCH(DATE(YEAR($A58),MONTH($A58),15),CONFAZ!$A$2:$A$440,0),2),0)</f>
        <v>3319428.41</v>
      </c>
      <c r="CZ58"/>
      <c r="DA58"/>
      <c r="DB58"/>
      <c r="DC58"/>
      <c r="DI58"/>
    </row>
    <row r="59" spans="1:113" x14ac:dyDescent="0.25">
      <c r="A59" s="1">
        <v>41928</v>
      </c>
      <c r="B59" t="s">
        <v>70</v>
      </c>
      <c r="C59" t="s">
        <v>71</v>
      </c>
      <c r="D59" s="12">
        <v>2.4483000000000001</v>
      </c>
      <c r="E59">
        <v>215607354.77000004</v>
      </c>
      <c r="F59">
        <v>1970591.4000000001</v>
      </c>
      <c r="G59">
        <v>450620284</v>
      </c>
      <c r="H59">
        <v>62725765.420000032</v>
      </c>
      <c r="I59">
        <v>139837554.49000001</v>
      </c>
      <c r="J59">
        <v>9249164.3300000001</v>
      </c>
      <c r="K59">
        <v>9888773</v>
      </c>
      <c r="L59" s="14">
        <v>7242264</v>
      </c>
      <c r="M59" s="14">
        <v>36895502</v>
      </c>
      <c r="N59" s="14">
        <v>49558076</v>
      </c>
      <c r="O59" s="14">
        <v>63139838</v>
      </c>
      <c r="P59" s="14">
        <v>5437267</v>
      </c>
      <c r="Q59" s="14">
        <v>61120398</v>
      </c>
      <c r="R59" s="14">
        <v>1910935</v>
      </c>
      <c r="S59" s="14">
        <v>18721629</v>
      </c>
      <c r="T59" s="14">
        <v>170890498</v>
      </c>
      <c r="U59" s="14">
        <v>33733286</v>
      </c>
      <c r="V59" s="14">
        <v>1910935</v>
      </c>
      <c r="W59" s="14">
        <v>18721629</v>
      </c>
      <c r="X59" s="14">
        <v>170890498</v>
      </c>
      <c r="Y59" s="14">
        <v>33733286</v>
      </c>
      <c r="Z59" s="14">
        <v>1970591</v>
      </c>
      <c r="AA59" s="14">
        <v>45.710829028500001</v>
      </c>
      <c r="AB59">
        <v>149.69999999999999</v>
      </c>
      <c r="AC59" s="2">
        <v>18169787901</v>
      </c>
      <c r="AD59" s="2">
        <v>19635310320</v>
      </c>
      <c r="AE59" s="14">
        <f>INDEX(CONFAZ!$DS$2:$FB$408,MATCH(DATE(YEAR($A59),MONTH($A59),15),CONFAZ!$DS$2:$DS$408,0),2)</f>
        <v>332050826</v>
      </c>
      <c r="AF59" s="14">
        <f>INDEX(CONFAZ!$DS$2:$FB$408,MATCH(DATE(YEAR($A59),MONTH($A59),15),CONFAZ!$DS$2:$DS$408,0),3)</f>
        <v>615990886</v>
      </c>
      <c r="AG59">
        <v>724</v>
      </c>
      <c r="AH59">
        <v>920151933900</v>
      </c>
      <c r="AI59">
        <v>10.92</v>
      </c>
      <c r="AJ59">
        <v>0.38</v>
      </c>
      <c r="AK59">
        <v>914.46055555555495</v>
      </c>
      <c r="AL59">
        <v>723.55150000000003</v>
      </c>
      <c r="AM59">
        <v>669.38047619047597</v>
      </c>
      <c r="AN59">
        <v>825.35559999999998</v>
      </c>
      <c r="AO59">
        <v>6.7062553469880699</v>
      </c>
      <c r="AP59">
        <v>1.42</v>
      </c>
      <c r="AQ59">
        <v>219.8</v>
      </c>
      <c r="AR59">
        <v>24.6</v>
      </c>
      <c r="AS59" s="14">
        <v>508920800000</v>
      </c>
      <c r="AT59">
        <v>0</v>
      </c>
      <c r="AU59">
        <v>0</v>
      </c>
      <c r="AV59">
        <v>99813533</v>
      </c>
      <c r="AW59">
        <v>95463517</v>
      </c>
      <c r="AX59">
        <v>0</v>
      </c>
      <c r="AY59" s="14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14720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4335296</v>
      </c>
      <c r="BN59">
        <v>19952970000</v>
      </c>
      <c r="BO59" s="3">
        <v>0.4</v>
      </c>
      <c r="BP59" s="3">
        <v>3704</v>
      </c>
      <c r="BQ59" s="3">
        <v>19420.27</v>
      </c>
      <c r="BR59" s="3">
        <v>1978456000</v>
      </c>
      <c r="BS59" s="3">
        <v>17243000</v>
      </c>
      <c r="BT59" s="3">
        <v>4755647000</v>
      </c>
      <c r="BU59" s="3">
        <v>9151223000</v>
      </c>
      <c r="BV59" s="3">
        <v>4050400000</v>
      </c>
      <c r="BW59" s="3">
        <v>15902570000</v>
      </c>
      <c r="BX59">
        <v>0</v>
      </c>
      <c r="BY59">
        <v>0</v>
      </c>
      <c r="BZ59">
        <v>0</v>
      </c>
      <c r="CA59">
        <v>0</v>
      </c>
      <c r="CB59">
        <v>19952970000</v>
      </c>
      <c r="CC59">
        <v>0.4</v>
      </c>
      <c r="CD59">
        <v>369443.28</v>
      </c>
      <c r="CE59">
        <v>130335239.15000001</v>
      </c>
      <c r="CF59">
        <v>39540.339999999997</v>
      </c>
      <c r="CG59">
        <v>35825.67</v>
      </c>
      <c r="CH59">
        <v>36.417150700000001</v>
      </c>
      <c r="CI59">
        <v>2.96</v>
      </c>
      <c r="CJ59">
        <v>186006.67</v>
      </c>
      <c r="CK59">
        <v>199016.67</v>
      </c>
      <c r="CL59">
        <v>13010</v>
      </c>
      <c r="CM59">
        <v>333.33</v>
      </c>
      <c r="CN59">
        <v>5543293.3300000001</v>
      </c>
      <c r="CO59">
        <v>-114503.33</v>
      </c>
      <c r="CP59">
        <v>-29976.67</v>
      </c>
      <c r="CQ59">
        <v>533188.84</v>
      </c>
      <c r="CR59">
        <v>277914367.31</v>
      </c>
      <c r="CS59">
        <v>18262.21</v>
      </c>
      <c r="CT59">
        <v>278469519.36000001</v>
      </c>
      <c r="CU59" s="3">
        <v>0.53101100000000001</v>
      </c>
      <c r="CV59">
        <v>408113.82</v>
      </c>
      <c r="CW59">
        <v>22073.58</v>
      </c>
      <c r="CX59" s="14">
        <f t="shared" si="0"/>
        <v>-1708425.79</v>
      </c>
      <c r="CY59" s="14">
        <f>IFERROR(INDEX(CONFAZ!$A$2:$FB$440,MATCH(DATE(YEAR($A59),MONTH($A59),15),CONFAZ!$A$2:$A$440,0),2),0)</f>
        <v>1730499.37</v>
      </c>
      <c r="CZ59" s="14"/>
      <c r="DA59" s="14"/>
      <c r="DB59"/>
      <c r="DC59"/>
      <c r="DI59"/>
    </row>
    <row r="60" spans="1:113" x14ac:dyDescent="0.25">
      <c r="A60" s="1">
        <v>41959</v>
      </c>
      <c r="B60" t="s">
        <v>70</v>
      </c>
      <c r="C60" t="s">
        <v>71</v>
      </c>
      <c r="D60" s="12">
        <v>2.5484</v>
      </c>
      <c r="E60">
        <v>215619445.06</v>
      </c>
      <c r="F60">
        <v>1290485.95</v>
      </c>
      <c r="G60">
        <v>421482728</v>
      </c>
      <c r="H60">
        <v>60555963.460000001</v>
      </c>
      <c r="I60">
        <v>112546680.82999998</v>
      </c>
      <c r="J60">
        <v>9666442.0899999999</v>
      </c>
      <c r="K60">
        <v>7983555</v>
      </c>
      <c r="L60" s="14">
        <v>8418998</v>
      </c>
      <c r="M60" s="14">
        <v>37433047</v>
      </c>
      <c r="N60" s="14">
        <v>53657647</v>
      </c>
      <c r="O60" s="14">
        <v>61903491</v>
      </c>
      <c r="P60" s="14">
        <v>5381193</v>
      </c>
      <c r="Q60" s="14">
        <v>56819026</v>
      </c>
      <c r="R60" s="14">
        <v>1208286</v>
      </c>
      <c r="S60" s="14">
        <v>17466928</v>
      </c>
      <c r="T60" s="14">
        <v>140058199</v>
      </c>
      <c r="U60" s="14">
        <v>37845427</v>
      </c>
      <c r="V60" s="14">
        <v>1208286</v>
      </c>
      <c r="W60" s="14">
        <v>17466928</v>
      </c>
      <c r="X60" s="14">
        <v>140058199</v>
      </c>
      <c r="Y60" s="14">
        <v>37845427</v>
      </c>
      <c r="Z60" s="14">
        <v>1290486</v>
      </c>
      <c r="AA60" s="14">
        <v>40.9092905969</v>
      </c>
      <c r="AB60">
        <v>144.91999999999999</v>
      </c>
      <c r="AC60" s="2">
        <v>15506384370</v>
      </c>
      <c r="AD60" s="2">
        <v>18191864947</v>
      </c>
      <c r="AE60" s="14">
        <f>INDEX(CONFAZ!$DS$2:$FB$408,MATCH(DATE(YEAR($A60),MONTH($A60),15),CONFAZ!$DS$2:$DS$408,0),2)</f>
        <v>226443009</v>
      </c>
      <c r="AF60" s="14">
        <f>INDEX(CONFAZ!$DS$2:$FB$408,MATCH(DATE(YEAR($A60),MONTH($A60),15),CONFAZ!$DS$2:$DS$408,0),3)</f>
        <v>689658702</v>
      </c>
      <c r="AG60">
        <v>724</v>
      </c>
      <c r="AH60">
        <v>956735618400</v>
      </c>
      <c r="AI60">
        <v>11.15</v>
      </c>
      <c r="AJ60">
        <v>0.53</v>
      </c>
      <c r="AK60">
        <v>908.11444444444396</v>
      </c>
      <c r="AL60">
        <v>719.74950000000001</v>
      </c>
      <c r="AM60">
        <v>665.36095238095197</v>
      </c>
      <c r="AN60">
        <v>819.48919999999998</v>
      </c>
      <c r="AO60">
        <v>6.5933181809039096</v>
      </c>
      <c r="AP60">
        <v>1.51</v>
      </c>
      <c r="AQ60">
        <v>198.47</v>
      </c>
      <c r="AR60">
        <v>14.65</v>
      </c>
      <c r="AS60" s="14">
        <v>498489100000</v>
      </c>
      <c r="AT60">
        <v>0</v>
      </c>
      <c r="AU60">
        <v>0</v>
      </c>
      <c r="AV60">
        <v>104955980</v>
      </c>
      <c r="AW60">
        <v>101528013</v>
      </c>
      <c r="AX60">
        <v>0</v>
      </c>
      <c r="AY60" s="14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3427967</v>
      </c>
      <c r="BN60">
        <v>19952970000</v>
      </c>
      <c r="BO60" s="3">
        <v>0.4</v>
      </c>
      <c r="BP60" s="3">
        <v>3704</v>
      </c>
      <c r="BQ60">
        <v>19420.27</v>
      </c>
      <c r="BR60" s="3">
        <v>1978456000</v>
      </c>
      <c r="BS60">
        <v>17243000</v>
      </c>
      <c r="BT60" s="3">
        <v>4755647000</v>
      </c>
      <c r="BU60">
        <v>9151223000</v>
      </c>
      <c r="BV60" s="3">
        <v>4050400000</v>
      </c>
      <c r="BW60">
        <v>15902570000</v>
      </c>
      <c r="BX60">
        <v>0</v>
      </c>
      <c r="BY60">
        <v>0</v>
      </c>
      <c r="BZ60">
        <v>0</v>
      </c>
      <c r="CA60">
        <v>0</v>
      </c>
      <c r="CB60">
        <v>19952970000</v>
      </c>
      <c r="CC60">
        <v>0.4</v>
      </c>
      <c r="CD60">
        <v>449888.14</v>
      </c>
      <c r="CE60">
        <v>120722490.63</v>
      </c>
      <c r="CF60">
        <v>38422.31</v>
      </c>
      <c r="CG60">
        <v>31797.67</v>
      </c>
      <c r="CH60">
        <v>36.417150700000001</v>
      </c>
      <c r="CI60">
        <v>3.01</v>
      </c>
      <c r="CJ60">
        <v>186006.67</v>
      </c>
      <c r="CK60">
        <v>199016.67</v>
      </c>
      <c r="CL60">
        <v>13010</v>
      </c>
      <c r="CM60">
        <v>333.33</v>
      </c>
      <c r="CN60">
        <v>5543293.3300000001</v>
      </c>
      <c r="CO60">
        <v>-114503.33</v>
      </c>
      <c r="CP60">
        <v>-29976.67</v>
      </c>
      <c r="CQ60">
        <v>355862.47</v>
      </c>
      <c r="CR60">
        <v>256231379.27000001</v>
      </c>
      <c r="CS60">
        <v>11058.9</v>
      </c>
      <c r="CT60">
        <v>256599600.63999999</v>
      </c>
      <c r="CU60" s="3">
        <v>0.53101100000000001</v>
      </c>
      <c r="CV60">
        <v>465507.97</v>
      </c>
      <c r="CW60">
        <v>25701.13</v>
      </c>
      <c r="CX60" s="14">
        <f t="shared" si="0"/>
        <v>-1867139.0300000003</v>
      </c>
      <c r="CY60" s="14">
        <f>IFERROR(INDEX(CONFAZ!$A$2:$FB$440,MATCH(DATE(YEAR($A60),MONTH($A60),15),CONFAZ!$A$2:$A$440,0),2),0)</f>
        <v>1892840.1600000001</v>
      </c>
      <c r="CZ60"/>
      <c r="DA60"/>
      <c r="DB60"/>
      <c r="DC60"/>
      <c r="DI60"/>
    </row>
    <row r="61" spans="1:113" x14ac:dyDescent="0.25">
      <c r="A61" s="1">
        <v>41989</v>
      </c>
      <c r="B61" t="s">
        <v>70</v>
      </c>
      <c r="C61" t="s">
        <v>71</v>
      </c>
      <c r="D61" s="12">
        <v>2.6394000000000002</v>
      </c>
      <c r="E61">
        <v>220479532.93000001</v>
      </c>
      <c r="F61">
        <v>2545523.7400000002</v>
      </c>
      <c r="G61">
        <v>439152449</v>
      </c>
      <c r="H61">
        <v>61824875.460000001</v>
      </c>
      <c r="I61">
        <v>122533614.06999999</v>
      </c>
      <c r="J61">
        <v>10173551.409999998</v>
      </c>
      <c r="K61">
        <v>9459285</v>
      </c>
      <c r="L61" s="14">
        <v>11439375</v>
      </c>
      <c r="M61" s="14">
        <v>35180163</v>
      </c>
      <c r="N61" s="14">
        <v>56429168</v>
      </c>
      <c r="O61" s="14">
        <v>59261255</v>
      </c>
      <c r="P61" s="14">
        <v>6242466</v>
      </c>
      <c r="Q61" s="14">
        <v>56009451</v>
      </c>
      <c r="R61" s="14">
        <v>1657646</v>
      </c>
      <c r="S61" s="14">
        <v>17393321</v>
      </c>
      <c r="T61" s="14">
        <v>149491094</v>
      </c>
      <c r="U61" s="14">
        <v>43503302</v>
      </c>
      <c r="V61" s="14">
        <v>1657646</v>
      </c>
      <c r="W61" s="14">
        <v>17393321</v>
      </c>
      <c r="X61" s="14">
        <v>149491094</v>
      </c>
      <c r="Y61" s="14">
        <v>43503302</v>
      </c>
      <c r="Z61" s="14">
        <v>2545208</v>
      </c>
      <c r="AA61" s="14">
        <v>42.577529470100004</v>
      </c>
      <c r="AB61">
        <v>145.47999999999999</v>
      </c>
      <c r="AC61" s="2">
        <v>17289831724</v>
      </c>
      <c r="AD61" s="2">
        <v>17314237984</v>
      </c>
      <c r="AE61" s="14">
        <f>INDEX(CONFAZ!$DS$2:$FB$408,MATCH(DATE(YEAR($A61),MONTH($A61),15),CONFAZ!$DS$2:$DS$408,0),2)</f>
        <v>206112902</v>
      </c>
      <c r="AF61" s="14">
        <f>INDEX(CONFAZ!$DS$2:$FB$408,MATCH(DATE(YEAR($A61),MONTH($A61),15),CONFAZ!$DS$2:$DS$408,0),3)</f>
        <v>685883312</v>
      </c>
      <c r="AG61">
        <v>724</v>
      </c>
      <c r="AH61">
        <v>959556509400</v>
      </c>
      <c r="AI61">
        <v>11.58</v>
      </c>
      <c r="AJ61">
        <v>0.62</v>
      </c>
      <c r="AK61">
        <v>909.81999999999903</v>
      </c>
      <c r="AL61">
        <v>722.59050000000002</v>
      </c>
      <c r="AM61">
        <v>668.44714285714201</v>
      </c>
      <c r="AN61">
        <v>823.28639999999996</v>
      </c>
      <c r="AO61">
        <v>6.5868143131324297</v>
      </c>
      <c r="AP61">
        <v>1.78</v>
      </c>
      <c r="AQ61">
        <v>170.85</v>
      </c>
      <c r="AR61">
        <v>22.09</v>
      </c>
      <c r="AS61" s="14">
        <v>501112600000</v>
      </c>
      <c r="AT61">
        <v>0</v>
      </c>
      <c r="AU61">
        <v>0</v>
      </c>
      <c r="AV61">
        <v>75328096</v>
      </c>
      <c r="AW61">
        <v>73963134</v>
      </c>
      <c r="AX61">
        <v>0</v>
      </c>
      <c r="AY61" s="14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1364962</v>
      </c>
      <c r="BN61">
        <v>19952970000</v>
      </c>
      <c r="BO61" s="3">
        <v>0.4</v>
      </c>
      <c r="BP61" s="3">
        <v>3704</v>
      </c>
      <c r="BQ61" s="3">
        <v>19420.27</v>
      </c>
      <c r="BR61" s="3">
        <v>1978456000</v>
      </c>
      <c r="BS61">
        <v>17243000</v>
      </c>
      <c r="BT61">
        <v>4755647000</v>
      </c>
      <c r="BU61" s="3">
        <v>9151223000</v>
      </c>
      <c r="BV61">
        <v>4050400000</v>
      </c>
      <c r="BW61">
        <v>15902570000</v>
      </c>
      <c r="BX61">
        <v>0</v>
      </c>
      <c r="BY61">
        <v>0</v>
      </c>
      <c r="BZ61">
        <v>0</v>
      </c>
      <c r="CA61">
        <v>0</v>
      </c>
      <c r="CB61">
        <v>19952970000</v>
      </c>
      <c r="CC61">
        <v>0.4</v>
      </c>
      <c r="CD61">
        <v>800749.09</v>
      </c>
      <c r="CE61">
        <v>130249497.68000001</v>
      </c>
      <c r="CF61">
        <v>58014.8</v>
      </c>
      <c r="CG61">
        <v>30079.67</v>
      </c>
      <c r="CH61">
        <v>36.417150700000001</v>
      </c>
      <c r="CI61">
        <v>3.03</v>
      </c>
      <c r="CJ61">
        <v>186006.67</v>
      </c>
      <c r="CK61">
        <v>199016.67</v>
      </c>
      <c r="CL61">
        <v>13010</v>
      </c>
      <c r="CM61">
        <v>333.33</v>
      </c>
      <c r="CN61">
        <v>5543293.3300000001</v>
      </c>
      <c r="CO61">
        <v>-114503.33</v>
      </c>
      <c r="CP61">
        <v>-29976.67</v>
      </c>
      <c r="CQ61">
        <v>1128602.78</v>
      </c>
      <c r="CR61">
        <v>260787076.75</v>
      </c>
      <c r="CS61">
        <v>12455.65</v>
      </c>
      <c r="CT61">
        <v>261928135.18000001</v>
      </c>
      <c r="CU61" s="3">
        <v>0.53101100000000001</v>
      </c>
      <c r="CV61">
        <v>725464.81</v>
      </c>
      <c r="CW61">
        <v>26641.61</v>
      </c>
      <c r="CX61" s="14">
        <f t="shared" si="0"/>
        <v>-1764169.58</v>
      </c>
      <c r="CY61" s="14">
        <f>IFERROR(INDEX(CONFAZ!$A$2:$FB$440,MATCH(DATE(YEAR($A61),MONTH($A61),15),CONFAZ!$A$2:$A$440,0),2),0)</f>
        <v>1790811.1900000002</v>
      </c>
      <c r="CZ61" s="9"/>
      <c r="DA61"/>
      <c r="DB61"/>
      <c r="DC61"/>
      <c r="DI61"/>
    </row>
    <row r="62" spans="1:113" x14ac:dyDescent="0.25">
      <c r="A62" s="1">
        <v>42020</v>
      </c>
      <c r="B62" t="s">
        <v>70</v>
      </c>
      <c r="C62" t="s">
        <v>71</v>
      </c>
      <c r="D62" s="12">
        <v>2.6341999999999999</v>
      </c>
      <c r="E62">
        <v>226614407.24999997</v>
      </c>
      <c r="F62">
        <v>1429841.9200000002</v>
      </c>
      <c r="G62">
        <v>394196775</v>
      </c>
      <c r="H62">
        <v>61400448.63000001</v>
      </c>
      <c r="I62">
        <v>73426144.51000002</v>
      </c>
      <c r="J62">
        <v>11621989.75</v>
      </c>
      <c r="K62">
        <v>50434917</v>
      </c>
      <c r="L62" s="14">
        <v>9271269</v>
      </c>
      <c r="M62" s="14">
        <v>39622925</v>
      </c>
      <c r="N62" s="14">
        <v>71410687</v>
      </c>
      <c r="O62" s="14">
        <v>61820943</v>
      </c>
      <c r="P62" s="14">
        <v>6771622</v>
      </c>
      <c r="Q62" s="14">
        <v>62912188</v>
      </c>
      <c r="R62" s="14">
        <v>1426988</v>
      </c>
      <c r="S62" s="14">
        <v>15545701</v>
      </c>
      <c r="T62" s="14">
        <v>87566298</v>
      </c>
      <c r="U62" s="14">
        <v>36418312</v>
      </c>
      <c r="V62" s="14">
        <v>1426988</v>
      </c>
      <c r="W62" s="14">
        <v>15545701</v>
      </c>
      <c r="X62" s="14">
        <v>87566298</v>
      </c>
      <c r="Y62" s="14">
        <v>36418312</v>
      </c>
      <c r="Z62" s="14">
        <v>1429842</v>
      </c>
      <c r="AA62" s="14">
        <v>45.212938099699997</v>
      </c>
      <c r="AB62">
        <v>138.72999999999999</v>
      </c>
      <c r="AC62" s="2">
        <v>13481501333</v>
      </c>
      <c r="AD62" s="2">
        <v>17000888866</v>
      </c>
      <c r="AE62" s="14">
        <f>INDEX(CONFAZ!$DS$2:$FB$408,MATCH(DATE(YEAR($A62),MONTH($A62),15),CONFAZ!$DS$2:$DS$408,0),2)</f>
        <v>242306269</v>
      </c>
      <c r="AF62" s="14">
        <f>INDEX(CONFAZ!$DS$2:$FB$408,MATCH(DATE(YEAR($A62),MONTH($A62),15),CONFAZ!$DS$2:$DS$408,0),3)</f>
        <v>752928998</v>
      </c>
      <c r="AG62">
        <v>788</v>
      </c>
      <c r="AH62">
        <v>952966631400</v>
      </c>
      <c r="AI62">
        <v>11.82</v>
      </c>
      <c r="AJ62">
        <v>1.48</v>
      </c>
      <c r="AK62">
        <v>908.09833333333302</v>
      </c>
      <c r="AL62">
        <v>724.54750000000001</v>
      </c>
      <c r="AM62">
        <v>668.79857142857099</v>
      </c>
      <c r="AN62">
        <v>823.202</v>
      </c>
      <c r="AO62">
        <v>6.8994940571795702</v>
      </c>
      <c r="AP62">
        <v>2.2400000000000002</v>
      </c>
      <c r="AQ62">
        <v>136.93</v>
      </c>
      <c r="AR62">
        <v>8.82</v>
      </c>
      <c r="AS62" s="14">
        <v>474246000000</v>
      </c>
      <c r="AT62">
        <v>0</v>
      </c>
      <c r="AU62">
        <v>0</v>
      </c>
      <c r="AV62">
        <v>122441905</v>
      </c>
      <c r="AW62">
        <v>119789752</v>
      </c>
      <c r="AX62">
        <v>0</v>
      </c>
      <c r="AY62" s="14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3234</v>
      </c>
      <c r="BK62">
        <v>0</v>
      </c>
      <c r="BL62">
        <v>3081</v>
      </c>
      <c r="BM62">
        <v>2645838</v>
      </c>
      <c r="BN62">
        <v>22677841000</v>
      </c>
      <c r="BO62" s="3">
        <v>0.4</v>
      </c>
      <c r="BP62" s="3">
        <v>3704</v>
      </c>
      <c r="BQ62">
        <v>21813.8</v>
      </c>
      <c r="BR62" s="3">
        <v>2192496000</v>
      </c>
      <c r="BS62">
        <v>18229000</v>
      </c>
      <c r="BT62" s="3">
        <v>5389738000</v>
      </c>
      <c r="BU62" s="3">
        <v>10405398000</v>
      </c>
      <c r="BV62" s="3">
        <v>4671980000</v>
      </c>
      <c r="BW62">
        <v>18005861000</v>
      </c>
      <c r="BX62">
        <v>0</v>
      </c>
      <c r="BY62">
        <v>0</v>
      </c>
      <c r="BZ62">
        <v>0</v>
      </c>
      <c r="CA62">
        <v>0</v>
      </c>
      <c r="CB62">
        <v>19952970000</v>
      </c>
      <c r="CC62">
        <v>0.4</v>
      </c>
      <c r="CD62">
        <v>1020945.96</v>
      </c>
      <c r="CE62">
        <v>121531260.25</v>
      </c>
      <c r="CF62">
        <v>634944.46</v>
      </c>
      <c r="CG62">
        <v>26902.75</v>
      </c>
      <c r="CH62">
        <v>33.148744999999998</v>
      </c>
      <c r="CI62">
        <v>3.03</v>
      </c>
      <c r="CJ62">
        <v>-18890</v>
      </c>
      <c r="CK62">
        <v>10526.67</v>
      </c>
      <c r="CL62">
        <v>29416.67</v>
      </c>
      <c r="CM62">
        <v>51800</v>
      </c>
      <c r="CN62">
        <v>5491053.3300000001</v>
      </c>
      <c r="CO62">
        <v>-84816.67</v>
      </c>
      <c r="CP62">
        <v>-35513.33</v>
      </c>
      <c r="CQ62">
        <v>434238.29</v>
      </c>
      <c r="CR62">
        <v>221871740.38999999</v>
      </c>
      <c r="CS62">
        <v>109948.47</v>
      </c>
      <c r="CT62">
        <v>222415927.15000001</v>
      </c>
      <c r="CU62" s="3">
        <v>0.5278716</v>
      </c>
      <c r="CV62">
        <v>845866.76</v>
      </c>
      <c r="CW62">
        <v>36042.339999999997</v>
      </c>
      <c r="CX62" s="14">
        <f t="shared" si="0"/>
        <v>-6033122.54</v>
      </c>
      <c r="CY62" s="14">
        <f>IFERROR(INDEX(CONFAZ!$A$2:$FB$440,MATCH(DATE(YEAR($A62),MONTH($A62),15),CONFAZ!$A$2:$A$440,0),2),0)</f>
        <v>6069164.8799999999</v>
      </c>
      <c r="DA62"/>
      <c r="DB62"/>
      <c r="DC62"/>
      <c r="DI62"/>
    </row>
    <row r="63" spans="1:113" x14ac:dyDescent="0.25">
      <c r="A63" s="1">
        <v>42051</v>
      </c>
      <c r="B63" t="s">
        <v>70</v>
      </c>
      <c r="C63" t="s">
        <v>71</v>
      </c>
      <c r="D63" s="12">
        <v>2.8163999999999998</v>
      </c>
      <c r="E63">
        <v>186462795.20999998</v>
      </c>
      <c r="F63">
        <v>1777840.27</v>
      </c>
      <c r="G63">
        <v>418874217</v>
      </c>
      <c r="H63">
        <v>49860966.510000013</v>
      </c>
      <c r="I63">
        <v>150233722.02000001</v>
      </c>
      <c r="J63">
        <v>8466216.7999999989</v>
      </c>
      <c r="K63">
        <v>58505803</v>
      </c>
      <c r="L63" s="14">
        <v>9124248</v>
      </c>
      <c r="M63" s="14">
        <v>38878159</v>
      </c>
      <c r="N63" s="14">
        <v>46684958</v>
      </c>
      <c r="O63" s="14">
        <v>53093135</v>
      </c>
      <c r="P63" s="14">
        <v>3874991</v>
      </c>
      <c r="Q63" s="14">
        <v>50801196</v>
      </c>
      <c r="R63" s="14">
        <v>1635248</v>
      </c>
      <c r="S63" s="14">
        <v>13824579</v>
      </c>
      <c r="T63" s="14">
        <v>164953101</v>
      </c>
      <c r="U63" s="14">
        <v>34226762</v>
      </c>
      <c r="V63" s="14">
        <v>1635248</v>
      </c>
      <c r="W63" s="14">
        <v>13824579</v>
      </c>
      <c r="X63" s="14">
        <v>164953101</v>
      </c>
      <c r="Y63" s="14">
        <v>34226762</v>
      </c>
      <c r="Z63" s="14">
        <v>1777840</v>
      </c>
      <c r="AA63" s="14">
        <v>4.33</v>
      </c>
      <c r="AB63">
        <v>136.56</v>
      </c>
      <c r="AC63" s="2">
        <v>12010576962</v>
      </c>
      <c r="AD63" s="2">
        <v>15063076630</v>
      </c>
      <c r="AE63" s="14">
        <f>INDEX(CONFAZ!$DS$2:$FB$408,MATCH(DATE(YEAR($A63),MONTH($A63),15),CONFAZ!$DS$2:$DS$408,0),2)</f>
        <v>153366084</v>
      </c>
      <c r="AF63" s="14">
        <f>INDEX(CONFAZ!$DS$2:$FB$408,MATCH(DATE(YEAR($A63),MONTH($A63),15),CONFAZ!$DS$2:$DS$408,0),3)</f>
        <v>474831301</v>
      </c>
      <c r="AG63">
        <v>788</v>
      </c>
      <c r="AH63">
        <v>1021077370799.99</v>
      </c>
      <c r="AI63">
        <v>12.15</v>
      </c>
      <c r="AJ63">
        <v>1.1599999999999999</v>
      </c>
      <c r="AK63">
        <v>909.32222222222197</v>
      </c>
      <c r="AL63">
        <v>724.53199999999902</v>
      </c>
      <c r="AM63">
        <v>668.25904761904701</v>
      </c>
      <c r="AN63">
        <v>822.9212</v>
      </c>
      <c r="AO63">
        <v>7.5236931214810898</v>
      </c>
      <c r="AP63">
        <v>2.2200000000000002</v>
      </c>
      <c r="AQ63">
        <v>159.79</v>
      </c>
      <c r="AR63">
        <v>-3.53</v>
      </c>
      <c r="AS63" s="14">
        <v>466790500000</v>
      </c>
      <c r="AT63">
        <v>0</v>
      </c>
      <c r="AU63">
        <v>0</v>
      </c>
      <c r="AV63">
        <v>63454998</v>
      </c>
      <c r="AW63">
        <v>59900359</v>
      </c>
      <c r="AX63">
        <v>0</v>
      </c>
      <c r="AY63" s="14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3624</v>
      </c>
      <c r="BK63">
        <v>0</v>
      </c>
      <c r="BL63">
        <v>2404</v>
      </c>
      <c r="BM63">
        <v>3548611</v>
      </c>
      <c r="BN63">
        <v>22677841000</v>
      </c>
      <c r="BO63" s="3">
        <v>0.4</v>
      </c>
      <c r="BP63" s="3">
        <v>3704</v>
      </c>
      <c r="BQ63" s="3">
        <v>21813.8</v>
      </c>
      <c r="BR63" s="3">
        <v>2192496000</v>
      </c>
      <c r="BS63" s="3">
        <v>18229000</v>
      </c>
      <c r="BT63" s="3">
        <v>5389738000</v>
      </c>
      <c r="BU63" s="3">
        <v>10405398000</v>
      </c>
      <c r="BV63" s="3">
        <v>4671980000</v>
      </c>
      <c r="BW63">
        <v>18005861000</v>
      </c>
      <c r="BX63">
        <v>0</v>
      </c>
      <c r="BY63">
        <v>0</v>
      </c>
      <c r="BZ63">
        <v>0</v>
      </c>
      <c r="CA63">
        <v>0</v>
      </c>
      <c r="CB63">
        <v>19952970000</v>
      </c>
      <c r="CC63">
        <v>0.4</v>
      </c>
      <c r="CD63">
        <v>680583.1</v>
      </c>
      <c r="CE63">
        <v>127623705.09999999</v>
      </c>
      <c r="CF63">
        <v>30317.29</v>
      </c>
      <c r="CG63">
        <v>25256.75</v>
      </c>
      <c r="CH63">
        <v>33.148744999999998</v>
      </c>
      <c r="CI63">
        <v>3.3</v>
      </c>
      <c r="CJ63">
        <v>-18890</v>
      </c>
      <c r="CK63">
        <v>10526.67</v>
      </c>
      <c r="CL63">
        <v>29416.67</v>
      </c>
      <c r="CM63">
        <v>51800</v>
      </c>
      <c r="CN63">
        <v>5491053.3300000001</v>
      </c>
      <c r="CO63">
        <v>-84816.67</v>
      </c>
      <c r="CP63">
        <v>-35513.33</v>
      </c>
      <c r="CQ63">
        <v>421127.8</v>
      </c>
      <c r="CR63">
        <v>274019820.73000002</v>
      </c>
      <c r="CS63">
        <v>100064.96000000001</v>
      </c>
      <c r="CT63">
        <v>274541287.35000002</v>
      </c>
      <c r="CU63" s="3">
        <v>0.5278716</v>
      </c>
      <c r="CV63">
        <v>9685837.9800000004</v>
      </c>
      <c r="CW63" s="10">
        <v>412712.99</v>
      </c>
      <c r="CX63" s="14">
        <f t="shared" si="0"/>
        <v>-19561336.890000001</v>
      </c>
      <c r="CY63" s="14">
        <f>IFERROR(INDEX(CONFAZ!$A$2:$FB$440,MATCH(DATE(YEAR($A63),MONTH($A63),15),CONFAZ!$A$2:$A$440,0),2),0)</f>
        <v>19974049.879999999</v>
      </c>
      <c r="CZ63"/>
      <c r="DA63"/>
      <c r="DB63"/>
      <c r="DC63"/>
      <c r="DI63"/>
    </row>
    <row r="64" spans="1:113" x14ac:dyDescent="0.25">
      <c r="A64" s="1">
        <v>42079</v>
      </c>
      <c r="B64" t="s">
        <v>70</v>
      </c>
      <c r="C64" t="s">
        <v>71</v>
      </c>
      <c r="D64" s="12">
        <v>3.1395</v>
      </c>
      <c r="E64">
        <v>189877914.28</v>
      </c>
      <c r="F64">
        <v>3386533.6900000004</v>
      </c>
      <c r="G64">
        <v>381999281</v>
      </c>
      <c r="H64">
        <v>46350895.099999994</v>
      </c>
      <c r="I64">
        <v>113451190.37</v>
      </c>
      <c r="J64">
        <v>8365090.2799999993</v>
      </c>
      <c r="K64">
        <v>65500076</v>
      </c>
      <c r="L64" s="14">
        <v>8094178</v>
      </c>
      <c r="M64" s="14">
        <v>34619621</v>
      </c>
      <c r="N64" s="14">
        <v>46229174</v>
      </c>
      <c r="O64" s="14">
        <v>53779588</v>
      </c>
      <c r="P64" s="14">
        <v>3605164</v>
      </c>
      <c r="Q64" s="14">
        <v>44424788</v>
      </c>
      <c r="R64" s="14">
        <v>1575335</v>
      </c>
      <c r="S64" s="14">
        <v>19412914</v>
      </c>
      <c r="T64" s="14">
        <v>127877257</v>
      </c>
      <c r="U64" s="14">
        <v>38994803</v>
      </c>
      <c r="V64" s="14">
        <v>1575335</v>
      </c>
      <c r="W64" s="14">
        <v>19412914</v>
      </c>
      <c r="X64" s="14">
        <v>127877257</v>
      </c>
      <c r="Y64" s="14">
        <v>38994803</v>
      </c>
      <c r="Z64" s="14">
        <v>3386459</v>
      </c>
      <c r="AA64" s="14">
        <v>3.94</v>
      </c>
      <c r="AB64">
        <v>149.5</v>
      </c>
      <c r="AC64" s="2">
        <v>16748831110</v>
      </c>
      <c r="AD64" s="2">
        <v>16660194460</v>
      </c>
      <c r="AE64" s="14">
        <f>INDEX(CONFAZ!$DS$2:$FB$408,MATCH(DATE(YEAR($A64),MONTH($A64),15),CONFAZ!$DS$2:$DS$408,0),2)</f>
        <v>221346930</v>
      </c>
      <c r="AF64" s="14">
        <f>INDEX(CONFAZ!$DS$2:$FB$408,MATCH(DATE(YEAR($A64),MONTH($A64),15),CONFAZ!$DS$2:$DS$408,0),3)</f>
        <v>370016706</v>
      </c>
      <c r="AG64">
        <v>788</v>
      </c>
      <c r="AH64">
        <v>1138834788000</v>
      </c>
      <c r="AI64">
        <v>12.58</v>
      </c>
      <c r="AJ64">
        <v>1.51</v>
      </c>
      <c r="AK64">
        <v>928.04</v>
      </c>
      <c r="AL64">
        <v>744.34849999999994</v>
      </c>
      <c r="AM64">
        <v>687.00666666666598</v>
      </c>
      <c r="AN64">
        <v>842.55840000000001</v>
      </c>
      <c r="AO64">
        <v>8.0444368894177405</v>
      </c>
      <c r="AP64">
        <v>2.3199999999999998</v>
      </c>
      <c r="AQ64">
        <v>176.96</v>
      </c>
      <c r="AR64">
        <v>42.33</v>
      </c>
      <c r="AS64" s="14">
        <v>515617200000</v>
      </c>
      <c r="AT64">
        <v>0</v>
      </c>
      <c r="AU64">
        <v>0</v>
      </c>
      <c r="AV64">
        <v>103213470</v>
      </c>
      <c r="AW64">
        <v>101365165</v>
      </c>
      <c r="AX64">
        <v>0</v>
      </c>
      <c r="AY64" s="1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1848305</v>
      </c>
      <c r="BN64">
        <v>22677841000</v>
      </c>
      <c r="BO64" s="3">
        <v>0.4</v>
      </c>
      <c r="BP64" s="3">
        <v>3704</v>
      </c>
      <c r="BQ64" s="3">
        <v>21813.8</v>
      </c>
      <c r="BR64">
        <v>2192496000</v>
      </c>
      <c r="BS64" s="3">
        <v>18229000</v>
      </c>
      <c r="BT64" s="3">
        <v>5389738000</v>
      </c>
      <c r="BU64" s="3">
        <v>10405398000</v>
      </c>
      <c r="BV64" s="3">
        <v>4671980000</v>
      </c>
      <c r="BW64" s="3">
        <v>18005861000</v>
      </c>
      <c r="BX64">
        <v>0</v>
      </c>
      <c r="BY64">
        <v>0</v>
      </c>
      <c r="BZ64">
        <v>0</v>
      </c>
      <c r="CA64">
        <v>0</v>
      </c>
      <c r="CB64">
        <v>19952970000</v>
      </c>
      <c r="CC64">
        <v>0.4</v>
      </c>
      <c r="CD64">
        <v>551301.27</v>
      </c>
      <c r="CE64">
        <v>104092481.70999999</v>
      </c>
      <c r="CF64">
        <v>53343.21</v>
      </c>
      <c r="CG64">
        <v>26771.75</v>
      </c>
      <c r="CH64">
        <v>33.148744999999998</v>
      </c>
      <c r="CI64">
        <v>3.32</v>
      </c>
      <c r="CJ64">
        <v>-18890</v>
      </c>
      <c r="CK64">
        <v>10526.67</v>
      </c>
      <c r="CL64">
        <v>29416.67</v>
      </c>
      <c r="CM64">
        <v>51800</v>
      </c>
      <c r="CN64">
        <v>5491053.3300000001</v>
      </c>
      <c r="CO64">
        <v>-84816.67</v>
      </c>
      <c r="CP64">
        <v>-35513.33</v>
      </c>
      <c r="CQ64">
        <v>724313.46</v>
      </c>
      <c r="CR64">
        <v>234650243.22</v>
      </c>
      <c r="CS64">
        <v>128229.23</v>
      </c>
      <c r="CT64">
        <v>235507985.91</v>
      </c>
      <c r="CU64" s="3">
        <v>0.5278716</v>
      </c>
      <c r="CV64">
        <v>462477.87</v>
      </c>
      <c r="CW64" s="10">
        <v>19706.16</v>
      </c>
      <c r="CX64" s="14">
        <f t="shared" si="0"/>
        <v>-12627252.030000001</v>
      </c>
      <c r="CY64" s="14">
        <f>IFERROR(INDEX(CONFAZ!$A$2:$FB$440,MATCH(DATE(YEAR($A64),MONTH($A64),15),CONFAZ!$A$2:$A$440,0),2),0)</f>
        <v>12646958.190000001</v>
      </c>
      <c r="CZ64"/>
      <c r="DA64"/>
      <c r="DB64"/>
      <c r="DC64"/>
      <c r="DI64"/>
    </row>
    <row r="65" spans="1:113" x14ac:dyDescent="0.25">
      <c r="A65" s="1">
        <v>42110</v>
      </c>
      <c r="B65" t="s">
        <v>70</v>
      </c>
      <c r="C65" t="s">
        <v>71</v>
      </c>
      <c r="D65" s="12">
        <v>3.0432000000000001</v>
      </c>
      <c r="E65">
        <v>199249654.64000005</v>
      </c>
      <c r="F65">
        <v>1858267.7000000002</v>
      </c>
      <c r="G65">
        <v>385289171</v>
      </c>
      <c r="H65">
        <v>59674178.689999983</v>
      </c>
      <c r="I65">
        <v>98714114.349999994</v>
      </c>
      <c r="J65">
        <v>8844352.8399999999</v>
      </c>
      <c r="K65">
        <v>48411965</v>
      </c>
      <c r="L65" s="14">
        <v>7745469</v>
      </c>
      <c r="M65" s="14">
        <v>42279606</v>
      </c>
      <c r="N65" s="14">
        <v>50094442</v>
      </c>
      <c r="O65" s="14">
        <v>64764003</v>
      </c>
      <c r="P65" s="14">
        <v>3989438</v>
      </c>
      <c r="Q65" s="14">
        <v>48490605</v>
      </c>
      <c r="R65" s="14">
        <v>1461398</v>
      </c>
      <c r="S65" s="14">
        <v>16071413</v>
      </c>
      <c r="T65" s="14">
        <v>108325082</v>
      </c>
      <c r="U65" s="14">
        <v>40212068</v>
      </c>
      <c r="V65" s="14">
        <v>1461398</v>
      </c>
      <c r="W65" s="14">
        <v>16071413</v>
      </c>
      <c r="X65" s="14">
        <v>108325082</v>
      </c>
      <c r="Y65" s="14">
        <v>40212068</v>
      </c>
      <c r="Z65" s="14">
        <v>1855647</v>
      </c>
      <c r="AA65" s="14">
        <v>1.7509999999999999</v>
      </c>
      <c r="AB65">
        <v>142.41999999999999</v>
      </c>
      <c r="AC65" s="2">
        <v>14986768884</v>
      </c>
      <c r="AD65" s="2">
        <v>14799978318</v>
      </c>
      <c r="AE65" s="14">
        <f>INDEX(CONFAZ!$DS$2:$FB$408,MATCH(DATE(YEAR($A65),MONTH($A65),15),CONFAZ!$DS$2:$DS$408,0),2)</f>
        <v>279562647</v>
      </c>
      <c r="AF65" s="14">
        <f>INDEX(CONFAZ!$DS$2:$FB$408,MATCH(DATE(YEAR($A65),MONTH($A65),15),CONFAZ!$DS$2:$DS$408,0),3)</f>
        <v>389964319</v>
      </c>
      <c r="AG65">
        <v>788</v>
      </c>
      <c r="AH65">
        <v>1109164233600</v>
      </c>
      <c r="AI65">
        <v>12.68</v>
      </c>
      <c r="AJ65">
        <v>0.71</v>
      </c>
      <c r="AK65">
        <v>934.66055555555499</v>
      </c>
      <c r="AL65">
        <v>747.46600000000001</v>
      </c>
      <c r="AM65">
        <v>688.58666666666602</v>
      </c>
      <c r="AN65">
        <v>847.03240000000005</v>
      </c>
      <c r="AO65">
        <v>8.1264265850668291</v>
      </c>
      <c r="AP65">
        <v>1.71</v>
      </c>
      <c r="AQ65">
        <v>183.71</v>
      </c>
      <c r="AR65">
        <v>56.04</v>
      </c>
      <c r="AS65" s="14">
        <v>497123300000</v>
      </c>
      <c r="AT65">
        <v>0</v>
      </c>
      <c r="AU65">
        <v>0</v>
      </c>
      <c r="AV65">
        <v>89219450</v>
      </c>
      <c r="AW65">
        <v>88142328</v>
      </c>
      <c r="AX65">
        <v>0</v>
      </c>
      <c r="AY65" s="14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1077122</v>
      </c>
      <c r="BN65">
        <v>22677841000</v>
      </c>
      <c r="BO65" s="3">
        <v>0.4</v>
      </c>
      <c r="BP65" s="3">
        <v>3704</v>
      </c>
      <c r="BQ65" s="3">
        <v>21813.8</v>
      </c>
      <c r="BR65" s="3">
        <v>2192496000</v>
      </c>
      <c r="BS65" s="3">
        <v>18229000</v>
      </c>
      <c r="BT65" s="3">
        <v>5389738000</v>
      </c>
      <c r="BU65" s="3">
        <v>10405398000</v>
      </c>
      <c r="BV65" s="3">
        <v>4671980000</v>
      </c>
      <c r="BW65" s="3">
        <v>18005861000</v>
      </c>
      <c r="BX65">
        <v>0</v>
      </c>
      <c r="BY65">
        <v>0</v>
      </c>
      <c r="BZ65">
        <v>0</v>
      </c>
      <c r="CA65">
        <v>0</v>
      </c>
      <c r="CB65">
        <v>19952970000</v>
      </c>
      <c r="CC65">
        <v>0.4</v>
      </c>
      <c r="CD65">
        <v>445371.2</v>
      </c>
      <c r="CE65">
        <v>110212123.59999999</v>
      </c>
      <c r="CF65">
        <v>31898.18</v>
      </c>
      <c r="CG65">
        <v>23144.75</v>
      </c>
      <c r="CH65">
        <v>33.148744999999998</v>
      </c>
      <c r="CI65">
        <v>3.31</v>
      </c>
      <c r="CJ65">
        <v>-318116.67</v>
      </c>
      <c r="CK65">
        <v>-287250</v>
      </c>
      <c r="CL65">
        <v>30866.67</v>
      </c>
      <c r="CM65">
        <v>135963.32999999999</v>
      </c>
      <c r="CN65">
        <v>5559233.3300000001</v>
      </c>
      <c r="CO65">
        <v>-70326.67</v>
      </c>
      <c r="CP65">
        <v>-160553.32999999999</v>
      </c>
      <c r="CQ65">
        <v>900453.72</v>
      </c>
      <c r="CR65">
        <v>227681841.96000001</v>
      </c>
      <c r="CS65">
        <v>88757.57</v>
      </c>
      <c r="CT65">
        <v>228671053.25</v>
      </c>
      <c r="CU65" s="3">
        <v>0.5278716</v>
      </c>
      <c r="CV65">
        <v>813729.24</v>
      </c>
      <c r="CW65" s="10">
        <v>34672.949999999997</v>
      </c>
      <c r="CX65" s="14">
        <f t="shared" si="0"/>
        <v>-9220890.6100000013</v>
      </c>
      <c r="CY65" s="14">
        <f>IFERROR(INDEX(CONFAZ!$A$2:$FB$440,MATCH(DATE(YEAR($A65),MONTH($A65),15),CONFAZ!$A$2:$A$440,0),2),0)</f>
        <v>9255563.5600000005</v>
      </c>
      <c r="CZ65"/>
      <c r="DA65"/>
      <c r="DB65"/>
      <c r="DC65"/>
      <c r="DI65"/>
    </row>
    <row r="66" spans="1:113" x14ac:dyDescent="0.25">
      <c r="A66" s="1">
        <v>42140</v>
      </c>
      <c r="B66" t="s">
        <v>70</v>
      </c>
      <c r="C66" t="s">
        <v>71</v>
      </c>
      <c r="D66" s="12">
        <v>3.0617000000000001</v>
      </c>
      <c r="E66">
        <v>204178327.54000002</v>
      </c>
      <c r="F66">
        <v>2935744.71</v>
      </c>
      <c r="G66">
        <v>387236434</v>
      </c>
      <c r="H66">
        <v>49349850.579999998</v>
      </c>
      <c r="I66">
        <v>101515404.3</v>
      </c>
      <c r="J66">
        <v>9039053.7599999998</v>
      </c>
      <c r="K66">
        <v>40753304</v>
      </c>
      <c r="L66" s="14">
        <v>8234119</v>
      </c>
      <c r="M66" s="14">
        <v>39522622</v>
      </c>
      <c r="N66" s="14">
        <v>54990051</v>
      </c>
      <c r="O66" s="14">
        <v>55386372</v>
      </c>
      <c r="P66" s="14">
        <v>3891187</v>
      </c>
      <c r="Q66" s="14">
        <v>49614446</v>
      </c>
      <c r="R66" s="14">
        <v>1176912</v>
      </c>
      <c r="S66" s="14">
        <v>15985497</v>
      </c>
      <c r="T66" s="14">
        <v>117014989</v>
      </c>
      <c r="U66" s="14">
        <v>38563136</v>
      </c>
      <c r="V66" s="14">
        <v>1176912</v>
      </c>
      <c r="W66" s="14">
        <v>15985497</v>
      </c>
      <c r="X66" s="14">
        <v>117014989</v>
      </c>
      <c r="Y66" s="14">
        <v>38563136</v>
      </c>
      <c r="Z66" s="14">
        <v>2857103</v>
      </c>
      <c r="AA66" s="14">
        <v>1.8191467405999999</v>
      </c>
      <c r="AB66">
        <v>139.81</v>
      </c>
      <c r="AC66" s="2">
        <v>16625676410</v>
      </c>
      <c r="AD66" s="2">
        <v>14153162462</v>
      </c>
      <c r="AE66" s="14">
        <f>INDEX(CONFAZ!$DS$2:$FB$408,MATCH(DATE(YEAR($A66),MONTH($A66),15),CONFAZ!$DS$2:$DS$408,0),2)</f>
        <v>284874691</v>
      </c>
      <c r="AF66" s="14">
        <f>INDEX(CONFAZ!$DS$2:$FB$408,MATCH(DATE(YEAR($A66),MONTH($A66),15),CONFAZ!$DS$2:$DS$408,0),3)</f>
        <v>315653151</v>
      </c>
      <c r="AG66">
        <v>788</v>
      </c>
      <c r="AH66">
        <v>1122563119900</v>
      </c>
      <c r="AI66">
        <v>13.15</v>
      </c>
      <c r="AJ66">
        <v>0.99</v>
      </c>
      <c r="AK66">
        <v>942.20166666666603</v>
      </c>
      <c r="AL66">
        <v>749.47749999999996</v>
      </c>
      <c r="AM66">
        <v>689.86857142857104</v>
      </c>
      <c r="AN66">
        <v>850.99360000000001</v>
      </c>
      <c r="AO66">
        <v>8.2539303244820097</v>
      </c>
      <c r="AP66">
        <v>1.74</v>
      </c>
      <c r="AQ66">
        <v>201.76</v>
      </c>
      <c r="AR66">
        <v>3.0299</v>
      </c>
      <c r="AS66" s="14">
        <v>492283400000</v>
      </c>
      <c r="AT66">
        <v>0</v>
      </c>
      <c r="AU66">
        <v>0</v>
      </c>
      <c r="AV66">
        <v>77468492</v>
      </c>
      <c r="AW66">
        <v>75263113</v>
      </c>
      <c r="AX66">
        <v>0</v>
      </c>
      <c r="AY66" s="14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2205379</v>
      </c>
      <c r="BN66">
        <v>22677841000</v>
      </c>
      <c r="BO66" s="3">
        <v>0.4</v>
      </c>
      <c r="BP66" s="3">
        <v>3704</v>
      </c>
      <c r="BQ66" s="3">
        <v>21813.8</v>
      </c>
      <c r="BR66">
        <v>2192496000</v>
      </c>
      <c r="BS66">
        <v>18229000</v>
      </c>
      <c r="BT66" s="3">
        <v>5389738000</v>
      </c>
      <c r="BU66">
        <v>10405398000</v>
      </c>
      <c r="BV66" s="3">
        <v>4671980000</v>
      </c>
      <c r="BW66" s="3">
        <v>18005861000</v>
      </c>
      <c r="BX66">
        <v>0</v>
      </c>
      <c r="BY66">
        <v>0</v>
      </c>
      <c r="BZ66">
        <v>0</v>
      </c>
      <c r="CA66">
        <v>0</v>
      </c>
      <c r="CB66">
        <v>19952970000</v>
      </c>
      <c r="CC66">
        <v>0.4</v>
      </c>
      <c r="CD66">
        <v>388574.17</v>
      </c>
      <c r="CE66">
        <v>120440594.06</v>
      </c>
      <c r="CF66">
        <v>27308.9</v>
      </c>
      <c r="CG66">
        <v>24121.75</v>
      </c>
      <c r="CH66">
        <v>33.148744999999998</v>
      </c>
      <c r="CI66">
        <v>3.3</v>
      </c>
      <c r="CJ66">
        <v>-318116.67</v>
      </c>
      <c r="CK66">
        <v>-287250</v>
      </c>
      <c r="CL66">
        <v>30866.67</v>
      </c>
      <c r="CM66">
        <v>135963.32999999999</v>
      </c>
      <c r="CN66">
        <v>5559233.3300000001</v>
      </c>
      <c r="CO66">
        <v>-70326.67</v>
      </c>
      <c r="CP66">
        <v>-160553.32999999999</v>
      </c>
      <c r="CQ66">
        <v>1086516.78</v>
      </c>
      <c r="CR66">
        <v>233132633.94999999</v>
      </c>
      <c r="CS66">
        <v>75040.37</v>
      </c>
      <c r="CT66">
        <v>234297791.09999999</v>
      </c>
      <c r="CU66" s="3">
        <v>0.5278716</v>
      </c>
      <c r="CV66">
        <v>486594.54</v>
      </c>
      <c r="CW66" s="10">
        <v>20733.759999999998</v>
      </c>
      <c r="CX66" s="14">
        <f t="shared" si="0"/>
        <v>-8568843.5900000017</v>
      </c>
      <c r="CY66" s="14">
        <f>IFERROR(INDEX(CONFAZ!$A$2:$FB$440,MATCH(DATE(YEAR($A66),MONTH($A66),15),CONFAZ!$A$2:$A$440,0),2),0)</f>
        <v>8589577.3500000015</v>
      </c>
      <c r="CZ66" s="14"/>
      <c r="DA66" s="14"/>
      <c r="DB66"/>
      <c r="DC66"/>
      <c r="DI66"/>
    </row>
    <row r="67" spans="1:113" x14ac:dyDescent="0.25">
      <c r="A67" s="1">
        <v>42171</v>
      </c>
      <c r="B67" t="s">
        <v>70</v>
      </c>
      <c r="C67" t="s">
        <v>71</v>
      </c>
      <c r="D67" s="12">
        <v>3.1116999999999999</v>
      </c>
      <c r="E67">
        <v>202961383.36999997</v>
      </c>
      <c r="F67">
        <v>2501135.94</v>
      </c>
      <c r="G67">
        <v>442114020</v>
      </c>
      <c r="H67">
        <v>56066094.149999999</v>
      </c>
      <c r="I67">
        <v>146094187.69</v>
      </c>
      <c r="J67">
        <v>9425402.4699999988</v>
      </c>
      <c r="K67">
        <v>27371280</v>
      </c>
      <c r="L67" s="14">
        <v>8744092</v>
      </c>
      <c r="M67" s="14">
        <v>36240566</v>
      </c>
      <c r="N67" s="14">
        <v>55962659</v>
      </c>
      <c r="O67" s="14">
        <v>64008213</v>
      </c>
      <c r="P67" s="14">
        <v>3444727</v>
      </c>
      <c r="Q67" s="14">
        <v>55249531</v>
      </c>
      <c r="R67" s="14">
        <v>1170005</v>
      </c>
      <c r="S67" s="14">
        <v>14415448</v>
      </c>
      <c r="T67" s="14">
        <v>161407664</v>
      </c>
      <c r="U67" s="14">
        <v>38969979</v>
      </c>
      <c r="V67" s="14">
        <v>1170005</v>
      </c>
      <c r="W67" s="14">
        <v>14415448</v>
      </c>
      <c r="X67" s="14">
        <v>161407664</v>
      </c>
      <c r="Y67" s="14">
        <v>38969979</v>
      </c>
      <c r="Z67" s="14">
        <v>2501136</v>
      </c>
      <c r="AA67" s="14">
        <v>2.8484006100000001</v>
      </c>
      <c r="AB67">
        <v>138.53</v>
      </c>
      <c r="AC67" s="2">
        <v>18746127441</v>
      </c>
      <c r="AD67" s="2">
        <v>15239765263</v>
      </c>
      <c r="AE67" s="14">
        <f>INDEX(CONFAZ!$DS$2:$FB$408,MATCH(DATE(YEAR($A67),MONTH($A67),15),CONFAZ!$DS$2:$DS$408,0),2)</f>
        <v>338112742</v>
      </c>
      <c r="AF67" s="14">
        <f>INDEX(CONFAZ!$DS$2:$FB$408,MATCH(DATE(YEAR($A67),MONTH($A67),15),CONFAZ!$DS$2:$DS$408,0),3)</f>
        <v>323681148</v>
      </c>
      <c r="AG67">
        <v>788</v>
      </c>
      <c r="AH67">
        <v>1147184215600</v>
      </c>
      <c r="AI67">
        <v>13.58</v>
      </c>
      <c r="AJ67">
        <v>0.77</v>
      </c>
      <c r="AK67">
        <v>945.21500000000003</v>
      </c>
      <c r="AL67">
        <v>753.34649999999999</v>
      </c>
      <c r="AM67">
        <v>693.66047619047595</v>
      </c>
      <c r="AN67">
        <v>854.57640000000004</v>
      </c>
      <c r="AO67">
        <v>8.4349906200680902</v>
      </c>
      <c r="AP67">
        <v>1.79</v>
      </c>
      <c r="AQ67">
        <v>198.71</v>
      </c>
      <c r="AR67">
        <v>6.43</v>
      </c>
      <c r="AS67" s="14">
        <v>490558400000</v>
      </c>
      <c r="AT67">
        <v>0</v>
      </c>
      <c r="AU67">
        <v>0</v>
      </c>
      <c r="AV67">
        <v>99060288</v>
      </c>
      <c r="AW67">
        <v>97469035</v>
      </c>
      <c r="AX67">
        <v>0</v>
      </c>
      <c r="AY67" s="14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1591253</v>
      </c>
      <c r="BN67">
        <v>22677841000</v>
      </c>
      <c r="BO67" s="3">
        <v>0.4</v>
      </c>
      <c r="BP67" s="3">
        <v>3704</v>
      </c>
      <c r="BQ67" s="3">
        <v>21813.8</v>
      </c>
      <c r="BR67" s="3">
        <v>2192496000</v>
      </c>
      <c r="BS67" s="3">
        <v>18229000</v>
      </c>
      <c r="BT67">
        <v>5389738000</v>
      </c>
      <c r="BU67" s="3">
        <v>10405398000</v>
      </c>
      <c r="BV67" s="3">
        <v>4671980000</v>
      </c>
      <c r="BW67" s="3">
        <v>18005861000</v>
      </c>
      <c r="BX67">
        <v>0</v>
      </c>
      <c r="BY67">
        <v>0</v>
      </c>
      <c r="BZ67">
        <v>0</v>
      </c>
      <c r="CA67">
        <v>0</v>
      </c>
      <c r="CB67">
        <v>19952970000</v>
      </c>
      <c r="CC67">
        <v>0.4</v>
      </c>
      <c r="CD67">
        <v>683929.52</v>
      </c>
      <c r="CE67">
        <v>108967963.98</v>
      </c>
      <c r="CF67">
        <v>129531.35</v>
      </c>
      <c r="CG67">
        <v>26602.75</v>
      </c>
      <c r="CH67">
        <v>33.148744999999998</v>
      </c>
      <c r="CI67">
        <v>3.3</v>
      </c>
      <c r="CJ67">
        <v>-318116.67</v>
      </c>
      <c r="CK67">
        <v>-287250</v>
      </c>
      <c r="CL67">
        <v>30866.67</v>
      </c>
      <c r="CM67">
        <v>135963.32999999999</v>
      </c>
      <c r="CN67">
        <v>5559233.3300000001</v>
      </c>
      <c r="CO67">
        <v>-70326.67</v>
      </c>
      <c r="CP67">
        <v>-160553.32999999999</v>
      </c>
      <c r="CQ67">
        <v>554191.16</v>
      </c>
      <c r="CR67">
        <v>277505335.18000001</v>
      </c>
      <c r="CS67">
        <v>42526.61</v>
      </c>
      <c r="CT67">
        <v>278104852.94999999</v>
      </c>
      <c r="CU67" s="3">
        <v>0.5278716</v>
      </c>
      <c r="CV67">
        <v>416586.51</v>
      </c>
      <c r="CW67" s="10">
        <v>17750.73</v>
      </c>
      <c r="CX67" s="14">
        <f t="shared" ref="CX67:CX130" si="1">CW67-CY67</f>
        <v>-6491613.3999999994</v>
      </c>
      <c r="CY67" s="14">
        <f>IFERROR(INDEX(CONFAZ!$A$2:$FB$440,MATCH(DATE(YEAR($A67),MONTH($A67),15),CONFAZ!$A$2:$A$440,0),2),0)</f>
        <v>6509364.1299999999</v>
      </c>
      <c r="CZ67"/>
      <c r="DA67"/>
      <c r="DB67"/>
      <c r="DC67"/>
      <c r="DI67"/>
    </row>
    <row r="68" spans="1:113" x14ac:dyDescent="0.25">
      <c r="A68" s="1">
        <v>42201</v>
      </c>
      <c r="B68" t="s">
        <v>70</v>
      </c>
      <c r="C68" t="s">
        <v>71</v>
      </c>
      <c r="D68" s="12">
        <v>3.2231000000000001</v>
      </c>
      <c r="E68">
        <v>212889277.59999999</v>
      </c>
      <c r="F68">
        <v>1907261.55</v>
      </c>
      <c r="G68">
        <v>390345304</v>
      </c>
      <c r="H68">
        <v>54266511.859999999</v>
      </c>
      <c r="I68">
        <v>92353330.00999999</v>
      </c>
      <c r="J68">
        <v>9865569.2399999984</v>
      </c>
      <c r="K68">
        <v>21941951</v>
      </c>
      <c r="L68" s="14">
        <v>10387717</v>
      </c>
      <c r="M68" s="14">
        <v>37225155</v>
      </c>
      <c r="N68" s="14">
        <v>58531341</v>
      </c>
      <c r="O68" s="14">
        <v>61855950</v>
      </c>
      <c r="P68" s="14">
        <v>4210315</v>
      </c>
      <c r="Q68" s="14">
        <v>54078868</v>
      </c>
      <c r="R68" s="14">
        <v>1546766</v>
      </c>
      <c r="S68" s="14">
        <v>14742160</v>
      </c>
      <c r="T68" s="14">
        <v>104142933</v>
      </c>
      <c r="U68" s="14">
        <v>41716837</v>
      </c>
      <c r="V68" s="14">
        <v>1546766</v>
      </c>
      <c r="W68" s="14">
        <v>14742160</v>
      </c>
      <c r="X68" s="14">
        <v>104142933</v>
      </c>
      <c r="Y68" s="14">
        <v>41716837</v>
      </c>
      <c r="Z68" s="14">
        <v>1907262</v>
      </c>
      <c r="AA68" s="14">
        <v>0.84183458</v>
      </c>
      <c r="AB68">
        <v>143.13</v>
      </c>
      <c r="AC68" s="2">
        <v>18334876601</v>
      </c>
      <c r="AD68" s="2">
        <v>16286388117</v>
      </c>
      <c r="AE68" s="14">
        <f>INDEX(CONFAZ!$DS$2:$FB$408,MATCH(DATE(YEAR($A68),MONTH($A68),15),CONFAZ!$DS$2:$DS$408,0),2)</f>
        <v>362947045</v>
      </c>
      <c r="AF68" s="14">
        <f>INDEX(CONFAZ!$DS$2:$FB$408,MATCH(DATE(YEAR($A68),MONTH($A68),15),CONFAZ!$DS$2:$DS$408,0),3)</f>
        <v>193308886</v>
      </c>
      <c r="AG68">
        <v>788</v>
      </c>
      <c r="AH68">
        <v>1186913021200</v>
      </c>
      <c r="AI68">
        <v>13.69</v>
      </c>
      <c r="AJ68">
        <v>0.57999999999999996</v>
      </c>
      <c r="AK68">
        <v>949.41111111111104</v>
      </c>
      <c r="AL68">
        <v>753.85149999999999</v>
      </c>
      <c r="AM68">
        <v>691.82190476190397</v>
      </c>
      <c r="AN68">
        <v>856.12959999999998</v>
      </c>
      <c r="AO68">
        <v>8.6758488212054292</v>
      </c>
      <c r="AP68">
        <v>1.62</v>
      </c>
      <c r="AQ68">
        <v>187.64</v>
      </c>
      <c r="AR68">
        <v>9.34</v>
      </c>
      <c r="AS68" s="14">
        <v>507080900000</v>
      </c>
      <c r="AT68">
        <v>0</v>
      </c>
      <c r="AU68">
        <v>0</v>
      </c>
      <c r="AV68">
        <v>137964144</v>
      </c>
      <c r="AW68">
        <v>134350507</v>
      </c>
      <c r="AX68">
        <v>0</v>
      </c>
      <c r="AY68" s="14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3613637</v>
      </c>
      <c r="BN68">
        <v>22677841000</v>
      </c>
      <c r="BO68" s="3">
        <v>0.4</v>
      </c>
      <c r="BP68" s="3">
        <v>3704</v>
      </c>
      <c r="BQ68">
        <v>21813.8</v>
      </c>
      <c r="BR68">
        <v>2192496000</v>
      </c>
      <c r="BS68">
        <v>18229000</v>
      </c>
      <c r="BT68" s="3">
        <v>5389738000</v>
      </c>
      <c r="BU68" s="3">
        <v>10405398000</v>
      </c>
      <c r="BV68" s="3">
        <v>4671980000</v>
      </c>
      <c r="BW68" s="3">
        <v>18005861000</v>
      </c>
      <c r="BX68">
        <v>0</v>
      </c>
      <c r="BY68">
        <v>0</v>
      </c>
      <c r="BZ68">
        <v>0</v>
      </c>
      <c r="CA68">
        <v>0</v>
      </c>
      <c r="CB68">
        <v>19952970000</v>
      </c>
      <c r="CC68">
        <v>0.4</v>
      </c>
      <c r="CD68">
        <v>328156.83</v>
      </c>
      <c r="CE68">
        <v>100299768.23999999</v>
      </c>
      <c r="CF68">
        <v>24402.22</v>
      </c>
      <c r="CG68">
        <v>25184.75</v>
      </c>
      <c r="CH68">
        <v>33.148744999999998</v>
      </c>
      <c r="CI68">
        <v>3.3</v>
      </c>
      <c r="CJ68">
        <v>231793.33</v>
      </c>
      <c r="CK68">
        <v>265970</v>
      </c>
      <c r="CL68">
        <v>34180</v>
      </c>
      <c r="CM68">
        <v>61476.67</v>
      </c>
      <c r="CN68">
        <v>5400883.3300000001</v>
      </c>
      <c r="CO68">
        <v>-92853.33</v>
      </c>
      <c r="CP68">
        <v>-227073.33</v>
      </c>
      <c r="CQ68">
        <v>1168813.6499999999</v>
      </c>
      <c r="CR68">
        <v>231786906.28</v>
      </c>
      <c r="CS68">
        <v>39143</v>
      </c>
      <c r="CT68">
        <v>232994862.93000001</v>
      </c>
      <c r="CU68" s="3">
        <v>0.5278716</v>
      </c>
      <c r="CV68">
        <v>1975952.34</v>
      </c>
      <c r="CW68" s="10">
        <v>84195.21</v>
      </c>
      <c r="CX68" s="14">
        <f t="shared" si="1"/>
        <v>-4384528.25</v>
      </c>
      <c r="CY68" s="14">
        <f>IFERROR(INDEX(CONFAZ!$A$2:$FB$440,MATCH(DATE(YEAR($A68),MONTH($A68),15),CONFAZ!$A$2:$A$440,0),2),0)</f>
        <v>4468723.46</v>
      </c>
      <c r="CZ68" s="9"/>
      <c r="DA68"/>
      <c r="DB68"/>
      <c r="DC68"/>
      <c r="DI68"/>
    </row>
    <row r="69" spans="1:113" x14ac:dyDescent="0.25">
      <c r="A69" s="1">
        <v>42232</v>
      </c>
      <c r="B69" t="s">
        <v>70</v>
      </c>
      <c r="C69" t="s">
        <v>71</v>
      </c>
      <c r="D69" s="12">
        <v>3.5143</v>
      </c>
      <c r="E69">
        <v>228295100.79000002</v>
      </c>
      <c r="F69">
        <v>5182341.4399999995</v>
      </c>
      <c r="G69">
        <v>439220383</v>
      </c>
      <c r="H69">
        <v>53541504.380000003</v>
      </c>
      <c r="I69">
        <v>115529352.78999999</v>
      </c>
      <c r="J69">
        <v>10004663.109999999</v>
      </c>
      <c r="K69">
        <v>15495007</v>
      </c>
      <c r="L69" s="14">
        <v>13649265</v>
      </c>
      <c r="M69" s="14">
        <v>37214752</v>
      </c>
      <c r="N69" s="14">
        <v>60025301</v>
      </c>
      <c r="O69" s="14">
        <v>62613976</v>
      </c>
      <c r="P69" s="14">
        <v>4725334</v>
      </c>
      <c r="Q69" s="14">
        <v>61137043</v>
      </c>
      <c r="R69" s="14">
        <v>1344902</v>
      </c>
      <c r="S69" s="14">
        <v>15520488</v>
      </c>
      <c r="T69" s="14">
        <v>134984313</v>
      </c>
      <c r="U69" s="14">
        <v>42822747</v>
      </c>
      <c r="V69" s="14">
        <v>1344902</v>
      </c>
      <c r="W69" s="14">
        <v>15520488</v>
      </c>
      <c r="X69" s="14">
        <v>134984313</v>
      </c>
      <c r="Y69" s="14">
        <v>42822747</v>
      </c>
      <c r="Z69" s="14">
        <v>5182262</v>
      </c>
      <c r="AA69" s="14">
        <v>0.92322010239999996</v>
      </c>
      <c r="AB69">
        <v>140.83000000000001</v>
      </c>
      <c r="AC69" s="2">
        <v>15320171814</v>
      </c>
      <c r="AD69" s="2">
        <v>12937800630</v>
      </c>
      <c r="AE69" s="14">
        <f>INDEX(CONFAZ!$DS$2:$FB$408,MATCH(DATE(YEAR($A69),MONTH($A69),15),CONFAZ!$DS$2:$DS$408,0),2)</f>
        <v>255012041</v>
      </c>
      <c r="AF69" s="14">
        <f>INDEX(CONFAZ!$DS$2:$FB$408,MATCH(DATE(YEAR($A69),MONTH($A69),15),CONFAZ!$DS$2:$DS$408,0),3)</f>
        <v>68838762</v>
      </c>
      <c r="AG69">
        <v>788</v>
      </c>
      <c r="AH69">
        <v>1293821173700</v>
      </c>
      <c r="AI69">
        <v>14.15</v>
      </c>
      <c r="AJ69">
        <v>0.25</v>
      </c>
      <c r="AK69">
        <v>948.02722222222201</v>
      </c>
      <c r="AL69">
        <v>751.24199999999996</v>
      </c>
      <c r="AM69">
        <v>689.83523809523797</v>
      </c>
      <c r="AN69">
        <v>856.05880000000002</v>
      </c>
      <c r="AO69">
        <v>8.8533117101437799</v>
      </c>
      <c r="AP69">
        <v>1.22</v>
      </c>
      <c r="AQ69">
        <v>171.48</v>
      </c>
      <c r="AR69">
        <v>16.52</v>
      </c>
      <c r="AS69" s="14">
        <v>501421200000</v>
      </c>
      <c r="AT69">
        <v>0</v>
      </c>
      <c r="AU69">
        <v>0</v>
      </c>
      <c r="AV69">
        <v>62453705</v>
      </c>
      <c r="AW69">
        <v>60623047</v>
      </c>
      <c r="AX69">
        <v>0</v>
      </c>
      <c r="AY69" s="14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1830658</v>
      </c>
      <c r="BN69">
        <v>22677841000</v>
      </c>
      <c r="BO69" s="3">
        <v>0.4</v>
      </c>
      <c r="BP69" s="3">
        <v>3704</v>
      </c>
      <c r="BQ69" s="3">
        <v>21813.8</v>
      </c>
      <c r="BR69" s="3">
        <v>2192496000</v>
      </c>
      <c r="BS69" s="3">
        <v>18229000</v>
      </c>
      <c r="BT69" s="3">
        <v>5389738000</v>
      </c>
      <c r="BU69" s="3">
        <v>10405398000</v>
      </c>
      <c r="BV69">
        <v>4671980000</v>
      </c>
      <c r="BW69">
        <v>18005861000</v>
      </c>
      <c r="BX69">
        <v>0</v>
      </c>
      <c r="BY69">
        <v>0</v>
      </c>
      <c r="BZ69">
        <v>0</v>
      </c>
      <c r="CA69">
        <v>0</v>
      </c>
      <c r="CB69">
        <v>22677841000</v>
      </c>
      <c r="CC69">
        <v>0.4</v>
      </c>
      <c r="CD69">
        <v>478701.23</v>
      </c>
      <c r="CE69">
        <v>138197533.72999999</v>
      </c>
      <c r="CF69">
        <v>24446.880000000001</v>
      </c>
      <c r="CG69">
        <v>24097.75</v>
      </c>
      <c r="CH69">
        <v>33.148744999999998</v>
      </c>
      <c r="CI69">
        <v>3.3</v>
      </c>
      <c r="CJ69">
        <v>231793.33</v>
      </c>
      <c r="CK69">
        <v>265970</v>
      </c>
      <c r="CL69">
        <v>34180</v>
      </c>
      <c r="CM69">
        <v>61476.67</v>
      </c>
      <c r="CN69">
        <v>5400883.3300000001</v>
      </c>
      <c r="CO69">
        <v>-92853.33</v>
      </c>
      <c r="CP69">
        <v>-227073.33</v>
      </c>
      <c r="CQ69">
        <v>4612494.67</v>
      </c>
      <c r="CR69">
        <v>267171738.41</v>
      </c>
      <c r="CS69">
        <v>25157.84</v>
      </c>
      <c r="CT69">
        <v>271811390.92000002</v>
      </c>
      <c r="CU69" s="3">
        <v>0.5278716</v>
      </c>
      <c r="CV69">
        <v>372245.49</v>
      </c>
      <c r="CW69" s="10">
        <v>15861.36</v>
      </c>
      <c r="CX69" s="14">
        <f t="shared" si="1"/>
        <v>-3066493.5500000003</v>
      </c>
      <c r="CY69" s="14">
        <f>IFERROR(INDEX(CONFAZ!$A$2:$FB$440,MATCH(DATE(YEAR($A69),MONTH($A69),15),CONFAZ!$A$2:$A$440,0),2),0)</f>
        <v>3082354.91</v>
      </c>
      <c r="DA69"/>
      <c r="DB69"/>
      <c r="DC69"/>
      <c r="DI69"/>
    </row>
    <row r="70" spans="1:113" x14ac:dyDescent="0.25">
      <c r="A70" s="1">
        <v>42263</v>
      </c>
      <c r="B70" t="s">
        <v>70</v>
      </c>
      <c r="C70" t="s">
        <v>71</v>
      </c>
      <c r="D70" s="12">
        <v>3.9064999999999999</v>
      </c>
      <c r="E70">
        <v>232623259.96000001</v>
      </c>
      <c r="F70">
        <v>1351316.63</v>
      </c>
      <c r="G70">
        <v>449472669</v>
      </c>
      <c r="H70">
        <v>60716163.940000013</v>
      </c>
      <c r="I70">
        <v>123344644.91</v>
      </c>
      <c r="J70">
        <v>10086557.310000002</v>
      </c>
      <c r="K70">
        <v>13664449</v>
      </c>
      <c r="L70" s="14">
        <v>12599330</v>
      </c>
      <c r="M70" s="14">
        <v>37987617</v>
      </c>
      <c r="N70" s="14">
        <v>57236081</v>
      </c>
      <c r="O70" s="14">
        <v>67354585</v>
      </c>
      <c r="P70" s="14">
        <v>4605982</v>
      </c>
      <c r="Q70" s="14">
        <v>61003431</v>
      </c>
      <c r="R70" s="14">
        <v>1593029</v>
      </c>
      <c r="S70" s="14">
        <v>13791637</v>
      </c>
      <c r="T70" s="14">
        <v>143175451</v>
      </c>
      <c r="U70" s="14">
        <v>48774856</v>
      </c>
      <c r="V70" s="14">
        <v>1593029</v>
      </c>
      <c r="W70" s="14">
        <v>13791637</v>
      </c>
      <c r="X70" s="14">
        <v>143175451</v>
      </c>
      <c r="Y70" s="14">
        <v>48774856</v>
      </c>
      <c r="Z70" s="14">
        <v>1350670</v>
      </c>
      <c r="AA70" s="14">
        <v>1.3859943563999999</v>
      </c>
      <c r="AB70">
        <v>138.06</v>
      </c>
      <c r="AC70" s="2">
        <v>15467635572</v>
      </c>
      <c r="AD70" s="2">
        <v>13336913433</v>
      </c>
      <c r="AE70" s="14">
        <f>INDEX(CONFAZ!$DS$2:$FB$408,MATCH(DATE(YEAR($A70),MONTH($A70),15),CONFAZ!$DS$2:$DS$408,0),2)</f>
        <v>285787481</v>
      </c>
      <c r="AF70" s="14">
        <f>INDEX(CONFAZ!$DS$2:$FB$408,MATCH(DATE(YEAR($A70),MONTH($A70),15),CONFAZ!$DS$2:$DS$408,0),3)</f>
        <v>178655964</v>
      </c>
      <c r="AG70">
        <v>788</v>
      </c>
      <c r="AH70">
        <v>1411691905000</v>
      </c>
      <c r="AI70">
        <v>14.15</v>
      </c>
      <c r="AJ70">
        <v>0.51</v>
      </c>
      <c r="AK70">
        <v>964.59222222222195</v>
      </c>
      <c r="AL70">
        <v>753.48400000000004</v>
      </c>
      <c r="AM70">
        <v>690.34238095238004</v>
      </c>
      <c r="AN70">
        <v>863.51840000000004</v>
      </c>
      <c r="AO70">
        <v>9.0307239970795408</v>
      </c>
      <c r="AP70">
        <v>1.54</v>
      </c>
      <c r="AQ70">
        <v>195.6</v>
      </c>
      <c r="AR70">
        <v>31.22</v>
      </c>
      <c r="AS70" s="14">
        <v>499726000000</v>
      </c>
      <c r="AT70">
        <v>0</v>
      </c>
      <c r="AU70">
        <v>0</v>
      </c>
      <c r="AV70">
        <v>103897999</v>
      </c>
      <c r="AW70">
        <v>102793336</v>
      </c>
      <c r="AX70">
        <v>0</v>
      </c>
      <c r="AY70" s="14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1104663</v>
      </c>
      <c r="BN70">
        <v>22677841000</v>
      </c>
      <c r="BO70" s="3">
        <v>0.4</v>
      </c>
      <c r="BP70" s="3">
        <v>3704</v>
      </c>
      <c r="BQ70" s="3">
        <v>21813.8</v>
      </c>
      <c r="BR70" s="3">
        <v>2192496000</v>
      </c>
      <c r="BS70" s="3">
        <v>18229000</v>
      </c>
      <c r="BT70">
        <v>5389738000</v>
      </c>
      <c r="BU70" s="3">
        <v>10405398000</v>
      </c>
      <c r="BV70">
        <v>4671980000</v>
      </c>
      <c r="BW70">
        <v>18005861000</v>
      </c>
      <c r="BX70">
        <v>0</v>
      </c>
      <c r="BY70">
        <v>0</v>
      </c>
      <c r="BZ70">
        <v>0</v>
      </c>
      <c r="CA70">
        <v>0</v>
      </c>
      <c r="CB70">
        <v>22677841000</v>
      </c>
      <c r="CC70">
        <v>0.4</v>
      </c>
      <c r="CD70">
        <v>545940.56000000006</v>
      </c>
      <c r="CE70">
        <v>143777331.55000001</v>
      </c>
      <c r="CF70">
        <v>53047.28</v>
      </c>
      <c r="CG70">
        <v>18352.75</v>
      </c>
      <c r="CH70">
        <v>33.148744999999998</v>
      </c>
      <c r="CI70">
        <v>3.28</v>
      </c>
      <c r="CJ70">
        <v>231793.33</v>
      </c>
      <c r="CK70">
        <v>265970</v>
      </c>
      <c r="CL70">
        <v>34180</v>
      </c>
      <c r="CM70">
        <v>61476.67</v>
      </c>
      <c r="CN70">
        <v>5400883.3300000001</v>
      </c>
      <c r="CO70">
        <v>-92853.33</v>
      </c>
      <c r="CP70">
        <v>-227073.33</v>
      </c>
      <c r="CQ70">
        <v>612470.25</v>
      </c>
      <c r="CR70">
        <v>277737133.31999999</v>
      </c>
      <c r="CS70">
        <v>15731.04</v>
      </c>
      <c r="CT70">
        <v>278365334.61000001</v>
      </c>
      <c r="CU70" s="3">
        <v>0.5278716</v>
      </c>
      <c r="CV70">
        <v>380205.63</v>
      </c>
      <c r="CW70" s="10">
        <v>16200.54</v>
      </c>
      <c r="CX70" s="14">
        <f t="shared" si="1"/>
        <v>-2601952.38</v>
      </c>
      <c r="CY70" s="14">
        <f>IFERROR(INDEX(CONFAZ!$A$2:$FB$440,MATCH(DATE(YEAR($A70),MONTH($A70),15),CONFAZ!$A$2:$A$440,0),2),0)</f>
        <v>2618152.92</v>
      </c>
      <c r="CZ70"/>
      <c r="DA70"/>
      <c r="DB70"/>
      <c r="DC70"/>
      <c r="DI70"/>
    </row>
    <row r="71" spans="1:113" x14ac:dyDescent="0.25">
      <c r="A71" s="1">
        <v>42293</v>
      </c>
      <c r="B71" t="s">
        <v>70</v>
      </c>
      <c r="C71" t="s">
        <v>71</v>
      </c>
      <c r="D71" s="12">
        <v>3.8801000000000001</v>
      </c>
      <c r="E71">
        <v>231825591.59999996</v>
      </c>
      <c r="F71">
        <v>1858356.8599999999</v>
      </c>
      <c r="G71">
        <v>468904662</v>
      </c>
      <c r="H71">
        <v>59023643.170000002</v>
      </c>
      <c r="I71">
        <v>143117296.10000002</v>
      </c>
      <c r="J71">
        <v>9648851.879999999</v>
      </c>
      <c r="K71">
        <v>10130769</v>
      </c>
      <c r="L71" s="14">
        <v>13614228</v>
      </c>
      <c r="M71" s="14">
        <v>37241168</v>
      </c>
      <c r="N71" s="14">
        <v>53285476</v>
      </c>
      <c r="O71" s="14">
        <v>65138342</v>
      </c>
      <c r="P71" s="14">
        <v>5042790</v>
      </c>
      <c r="Q71" s="14">
        <v>59700963</v>
      </c>
      <c r="R71" s="14">
        <v>1165221</v>
      </c>
      <c r="S71" s="14">
        <v>16205641</v>
      </c>
      <c r="T71" s="14">
        <v>160734752</v>
      </c>
      <c r="U71" s="14">
        <v>54919431</v>
      </c>
      <c r="V71" s="14">
        <v>1165221</v>
      </c>
      <c r="W71" s="14">
        <v>16205641</v>
      </c>
      <c r="X71" s="14">
        <v>160734752</v>
      </c>
      <c r="Y71" s="14">
        <v>54919431</v>
      </c>
      <c r="Z71" s="14">
        <v>1856650</v>
      </c>
      <c r="AA71" s="14">
        <v>1.1214698258</v>
      </c>
      <c r="AB71">
        <v>140.18</v>
      </c>
      <c r="AC71" s="2">
        <v>15762365201</v>
      </c>
      <c r="AD71" s="2">
        <v>14194772010</v>
      </c>
      <c r="AE71" s="14">
        <f>INDEX(CONFAZ!$DS$2:$FB$408,MATCH(DATE(YEAR($A71),MONTH($A71),15),CONFAZ!$DS$2:$DS$408,0),2)</f>
        <v>245244510</v>
      </c>
      <c r="AF71" s="14">
        <f>INDEX(CONFAZ!$DS$2:$FB$408,MATCH(DATE(YEAR($A71),MONTH($A71),15),CONFAZ!$DS$2:$DS$408,0),3)</f>
        <v>197065028</v>
      </c>
      <c r="AG71">
        <v>788</v>
      </c>
      <c r="AH71">
        <v>1401608523000</v>
      </c>
      <c r="AI71">
        <v>14.15</v>
      </c>
      <c r="AJ71">
        <v>0.77</v>
      </c>
      <c r="AK71">
        <v>968.29333333333295</v>
      </c>
      <c r="AL71">
        <v>754.78700000000003</v>
      </c>
      <c r="AM71">
        <v>694.55714285714203</v>
      </c>
      <c r="AN71">
        <v>867.88519999999903</v>
      </c>
      <c r="AO71">
        <v>9.1046831955922798</v>
      </c>
      <c r="AP71">
        <v>1.82</v>
      </c>
      <c r="AQ71">
        <v>195.12</v>
      </c>
      <c r="AR71">
        <v>70.260000000000005</v>
      </c>
      <c r="AS71" s="14">
        <v>521387200000</v>
      </c>
      <c r="AT71">
        <v>0</v>
      </c>
      <c r="AU71">
        <v>0</v>
      </c>
      <c r="AV71">
        <v>69120499</v>
      </c>
      <c r="AW71">
        <v>67712205</v>
      </c>
      <c r="AX71">
        <v>0</v>
      </c>
      <c r="AY71" s="14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1408294</v>
      </c>
      <c r="BN71">
        <v>22677841000</v>
      </c>
      <c r="BO71" s="3">
        <v>0.4</v>
      </c>
      <c r="BP71" s="3">
        <v>3704</v>
      </c>
      <c r="BQ71" s="3">
        <v>21813.8</v>
      </c>
      <c r="BR71" s="3">
        <v>2192496000</v>
      </c>
      <c r="BS71" s="3">
        <v>18229000</v>
      </c>
      <c r="BT71" s="3">
        <v>5389738000</v>
      </c>
      <c r="BU71">
        <v>10405398000</v>
      </c>
      <c r="BV71" s="3">
        <v>4671980000</v>
      </c>
      <c r="BW71" s="3">
        <v>18005861000</v>
      </c>
      <c r="BX71">
        <v>0</v>
      </c>
      <c r="BY71">
        <v>0</v>
      </c>
      <c r="BZ71">
        <v>0</v>
      </c>
      <c r="CA71">
        <v>0</v>
      </c>
      <c r="CB71">
        <v>22677841000</v>
      </c>
      <c r="CC71">
        <v>0.4</v>
      </c>
      <c r="CD71">
        <v>396858.47</v>
      </c>
      <c r="CE71">
        <v>128303605.86</v>
      </c>
      <c r="CF71">
        <v>26799.35</v>
      </c>
      <c r="CG71">
        <v>20484.75</v>
      </c>
      <c r="CH71">
        <v>33.148744999999998</v>
      </c>
      <c r="CI71">
        <v>3.48</v>
      </c>
      <c r="CJ71">
        <v>5573.33</v>
      </c>
      <c r="CK71">
        <v>38970</v>
      </c>
      <c r="CL71">
        <v>33396.67</v>
      </c>
      <c r="CM71">
        <v>217776.67</v>
      </c>
      <c r="CN71">
        <v>5408160</v>
      </c>
      <c r="CO71">
        <v>-57770</v>
      </c>
      <c r="CP71">
        <v>-117726.67</v>
      </c>
      <c r="CQ71">
        <v>525729.62</v>
      </c>
      <c r="CR71">
        <v>295999591.60000002</v>
      </c>
      <c r="CS71">
        <v>8507.73</v>
      </c>
      <c r="CT71">
        <v>296533828.94999999</v>
      </c>
      <c r="CU71" s="3">
        <v>0.5278716</v>
      </c>
      <c r="CV71">
        <v>801937.53</v>
      </c>
      <c r="CW71" s="10">
        <v>34170.51</v>
      </c>
      <c r="CX71" s="14">
        <f t="shared" si="1"/>
        <v>-1692162.5000000002</v>
      </c>
      <c r="CY71" s="14">
        <f>IFERROR(INDEX(CONFAZ!$A$2:$FB$440,MATCH(DATE(YEAR($A71),MONTH($A71),15),CONFAZ!$A$2:$A$440,0),2),0)</f>
        <v>1726333.0100000002</v>
      </c>
      <c r="CZ71"/>
      <c r="DA71"/>
      <c r="DB71"/>
      <c r="DC71"/>
      <c r="DI71"/>
    </row>
    <row r="72" spans="1:113" x14ac:dyDescent="0.25">
      <c r="A72" s="1">
        <v>42324</v>
      </c>
      <c r="B72" t="s">
        <v>70</v>
      </c>
      <c r="C72" t="s">
        <v>71</v>
      </c>
      <c r="D72" s="12">
        <v>3.7765</v>
      </c>
      <c r="E72">
        <v>241509395.89999998</v>
      </c>
      <c r="F72">
        <v>1117435.74</v>
      </c>
      <c r="G72">
        <v>446485005</v>
      </c>
      <c r="H72">
        <v>62945501.080000013</v>
      </c>
      <c r="I72">
        <v>109368479.09</v>
      </c>
      <c r="J72">
        <v>10036714.370000001</v>
      </c>
      <c r="K72">
        <v>11290697</v>
      </c>
      <c r="L72" s="14">
        <v>13812094</v>
      </c>
      <c r="M72" s="14">
        <v>37363420</v>
      </c>
      <c r="N72" s="14">
        <v>56890569</v>
      </c>
      <c r="O72" s="14">
        <v>69340467</v>
      </c>
      <c r="P72" s="14">
        <v>4383969</v>
      </c>
      <c r="Q72" s="14">
        <v>66217814</v>
      </c>
      <c r="R72" s="14">
        <v>1391555</v>
      </c>
      <c r="S72" s="14">
        <v>14773351</v>
      </c>
      <c r="T72" s="14">
        <v>131517322</v>
      </c>
      <c r="U72" s="14">
        <v>49677008</v>
      </c>
      <c r="V72" s="14">
        <v>1391555</v>
      </c>
      <c r="W72" s="14">
        <v>14773351</v>
      </c>
      <c r="X72" s="14">
        <v>131517322</v>
      </c>
      <c r="Y72" s="14">
        <v>49677008</v>
      </c>
      <c r="Z72" s="14">
        <v>1117436</v>
      </c>
      <c r="AA72" s="14">
        <v>2.1047329507999999</v>
      </c>
      <c r="AB72">
        <v>135.94</v>
      </c>
      <c r="AC72" s="2">
        <v>13603593709</v>
      </c>
      <c r="AD72" s="2">
        <v>12744978873</v>
      </c>
      <c r="AE72" s="14">
        <f>INDEX(CONFAZ!$DS$2:$FB$408,MATCH(DATE(YEAR($A72),MONTH($A72),15),CONFAZ!$DS$2:$DS$408,0),2)</f>
        <v>172791553</v>
      </c>
      <c r="AF72" s="14">
        <f>INDEX(CONFAZ!$DS$2:$FB$408,MATCH(DATE(YEAR($A72),MONTH($A72),15),CONFAZ!$DS$2:$DS$408,0),3)</f>
        <v>281740261</v>
      </c>
      <c r="AG72">
        <v>788</v>
      </c>
      <c r="AH72">
        <v>1348270924000</v>
      </c>
      <c r="AI72">
        <v>14.15</v>
      </c>
      <c r="AJ72">
        <v>1.1100000000000001</v>
      </c>
      <c r="AK72">
        <v>967.43611111111102</v>
      </c>
      <c r="AL72">
        <v>755.04049999999995</v>
      </c>
      <c r="AM72">
        <v>695.75904761904701</v>
      </c>
      <c r="AN72">
        <v>869.05200000000002</v>
      </c>
      <c r="AO72">
        <v>9.1430877980585503</v>
      </c>
      <c r="AP72">
        <v>2.0099999999999998</v>
      </c>
      <c r="AQ72">
        <v>179.09</v>
      </c>
      <c r="AR72">
        <v>33.169499999999999</v>
      </c>
      <c r="AS72" s="14">
        <v>513641500000</v>
      </c>
      <c r="AT72">
        <v>0</v>
      </c>
      <c r="AU72">
        <v>0</v>
      </c>
      <c r="AV72">
        <v>76560987</v>
      </c>
      <c r="AW72">
        <v>74752344</v>
      </c>
      <c r="AX72">
        <v>0</v>
      </c>
      <c r="AY72" s="14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1808643</v>
      </c>
      <c r="BN72">
        <v>22677841000</v>
      </c>
      <c r="BO72" s="3">
        <v>0.4</v>
      </c>
      <c r="BP72" s="3">
        <v>3704</v>
      </c>
      <c r="BQ72" s="3">
        <v>21813.8</v>
      </c>
      <c r="BR72">
        <v>2192496000</v>
      </c>
      <c r="BS72" s="3">
        <v>18229000</v>
      </c>
      <c r="BT72" s="3">
        <v>5389738000</v>
      </c>
      <c r="BU72">
        <v>10405398000</v>
      </c>
      <c r="BV72" s="3">
        <v>4671980000</v>
      </c>
      <c r="BW72">
        <v>18005861000</v>
      </c>
      <c r="BX72">
        <v>0</v>
      </c>
      <c r="BY72">
        <v>0</v>
      </c>
      <c r="BZ72">
        <v>0</v>
      </c>
      <c r="CA72">
        <v>0</v>
      </c>
      <c r="CB72">
        <v>22677841000</v>
      </c>
      <c r="CC72">
        <v>0.4</v>
      </c>
      <c r="CD72">
        <v>421329.98</v>
      </c>
      <c r="CE72">
        <v>156076586.65000001</v>
      </c>
      <c r="CF72">
        <v>32091.55</v>
      </c>
      <c r="CG72">
        <v>18352.75</v>
      </c>
      <c r="CH72">
        <v>33.148744999999998</v>
      </c>
      <c r="CI72">
        <v>3.58</v>
      </c>
      <c r="CJ72">
        <v>5573.33</v>
      </c>
      <c r="CK72">
        <v>38970</v>
      </c>
      <c r="CL72">
        <v>33396.67</v>
      </c>
      <c r="CM72">
        <v>217776.67</v>
      </c>
      <c r="CN72">
        <v>5408160</v>
      </c>
      <c r="CO72">
        <v>-57770</v>
      </c>
      <c r="CP72">
        <v>-117726.67</v>
      </c>
      <c r="CQ72">
        <v>526114.47</v>
      </c>
      <c r="CR72">
        <v>267999452.72</v>
      </c>
      <c r="CS72">
        <v>11978.11</v>
      </c>
      <c r="CT72">
        <v>268556457.27999997</v>
      </c>
      <c r="CU72" s="3">
        <v>0.5278716</v>
      </c>
      <c r="CV72">
        <v>408813.48</v>
      </c>
      <c r="CW72" s="10">
        <v>17419.52</v>
      </c>
      <c r="CX72" s="14">
        <f t="shared" si="1"/>
        <v>-2126675</v>
      </c>
      <c r="CY72" s="14">
        <f>IFERROR(INDEX(CONFAZ!$A$2:$FB$440,MATCH(DATE(YEAR($A72),MONTH($A72),15),CONFAZ!$A$2:$A$440,0),2),0)</f>
        <v>2144094.52</v>
      </c>
      <c r="CZ72"/>
      <c r="DA72"/>
      <c r="DB72"/>
      <c r="DC72"/>
      <c r="DI72"/>
    </row>
    <row r="73" spans="1:113" x14ac:dyDescent="0.25">
      <c r="A73" s="1">
        <v>42354</v>
      </c>
      <c r="B73" t="s">
        <v>70</v>
      </c>
      <c r="C73" t="s">
        <v>71</v>
      </c>
      <c r="D73" s="12">
        <v>3.8711000000000002</v>
      </c>
      <c r="E73">
        <v>228325744.11000001</v>
      </c>
      <c r="F73">
        <v>1598380.27</v>
      </c>
      <c r="G73">
        <v>414817466</v>
      </c>
      <c r="H73">
        <v>66988144.75999999</v>
      </c>
      <c r="I73">
        <v>84245853.61999999</v>
      </c>
      <c r="J73">
        <v>10653755.42</v>
      </c>
      <c r="K73">
        <v>12538686</v>
      </c>
      <c r="L73" s="14">
        <v>14723311</v>
      </c>
      <c r="M73" s="14">
        <v>33841425</v>
      </c>
      <c r="N73" s="14">
        <v>59184628</v>
      </c>
      <c r="O73" s="14">
        <v>65263928</v>
      </c>
      <c r="P73" s="14">
        <v>4699165</v>
      </c>
      <c r="Q73" s="14">
        <v>65631138</v>
      </c>
      <c r="R73" s="14">
        <v>1123896</v>
      </c>
      <c r="S73" s="14">
        <v>14780538</v>
      </c>
      <c r="T73" s="14">
        <v>106923345</v>
      </c>
      <c r="U73" s="14">
        <v>47047712</v>
      </c>
      <c r="V73" s="14">
        <v>1123896</v>
      </c>
      <c r="W73" s="14">
        <v>14780538</v>
      </c>
      <c r="X73" s="14">
        <v>106923345</v>
      </c>
      <c r="Y73" s="14">
        <v>47047712</v>
      </c>
      <c r="Z73" s="14">
        <v>1598380</v>
      </c>
      <c r="AA73" s="14">
        <v>0.57523916909999995</v>
      </c>
      <c r="AB73">
        <v>136.22</v>
      </c>
      <c r="AC73" s="2">
        <v>15694230026</v>
      </c>
      <c r="AD73" s="2">
        <v>10686340015</v>
      </c>
      <c r="AE73" s="14">
        <f>INDEX(CONFAZ!$DS$2:$FB$408,MATCH(DATE(YEAR($A73),MONTH($A73),15),CONFAZ!$DS$2:$DS$408,0),2)</f>
        <v>208734995</v>
      </c>
      <c r="AF73" s="14">
        <f>INDEX(CONFAZ!$DS$2:$FB$408,MATCH(DATE(YEAR($A73),MONTH($A73),15),CONFAZ!$DS$2:$DS$408,0),3)</f>
        <v>75313611</v>
      </c>
      <c r="AG73">
        <v>788</v>
      </c>
      <c r="AH73">
        <v>1379907790400</v>
      </c>
      <c r="AI73">
        <v>14.15</v>
      </c>
      <c r="AJ73">
        <v>0.9</v>
      </c>
      <c r="AK73">
        <v>967.74444444444396</v>
      </c>
      <c r="AL73">
        <v>756.26900000000001</v>
      </c>
      <c r="AM73">
        <v>696.58571428571395</v>
      </c>
      <c r="AN73">
        <v>869.42399999999998</v>
      </c>
      <c r="AO73">
        <v>9.0778438398236005</v>
      </c>
      <c r="AP73">
        <v>1.96</v>
      </c>
      <c r="AQ73">
        <v>157.4</v>
      </c>
      <c r="AR73">
        <v>-14.2</v>
      </c>
      <c r="AS73" s="14">
        <v>515911400000</v>
      </c>
      <c r="AT73">
        <v>12300000</v>
      </c>
      <c r="AU73">
        <v>0</v>
      </c>
      <c r="AV73">
        <v>93547415</v>
      </c>
      <c r="AW73">
        <v>80167005</v>
      </c>
      <c r="AX73">
        <v>0</v>
      </c>
      <c r="AY73" s="14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1080410</v>
      </c>
      <c r="BN73">
        <v>22677841000</v>
      </c>
      <c r="BO73" s="3">
        <v>0.4</v>
      </c>
      <c r="BP73" s="3">
        <v>3704</v>
      </c>
      <c r="BQ73" s="3">
        <v>21813.8</v>
      </c>
      <c r="BR73">
        <v>2192496000</v>
      </c>
      <c r="BS73" s="3">
        <v>18229000</v>
      </c>
      <c r="BT73">
        <v>5389738000</v>
      </c>
      <c r="BU73" s="3">
        <v>10405398000</v>
      </c>
      <c r="BV73">
        <v>4671980000</v>
      </c>
      <c r="BW73">
        <v>18005861000</v>
      </c>
      <c r="BX73">
        <v>0</v>
      </c>
      <c r="BY73">
        <v>0</v>
      </c>
      <c r="BZ73">
        <v>0</v>
      </c>
      <c r="CA73">
        <v>0</v>
      </c>
      <c r="CB73">
        <v>22677841000</v>
      </c>
      <c r="CC73">
        <v>0.4</v>
      </c>
      <c r="CD73">
        <v>379747.71</v>
      </c>
      <c r="CE73">
        <v>159850541.36000001</v>
      </c>
      <c r="CF73">
        <v>8071.91</v>
      </c>
      <c r="CG73">
        <v>21838.75</v>
      </c>
      <c r="CH73">
        <v>33.148744999999998</v>
      </c>
      <c r="CI73">
        <v>3.63</v>
      </c>
      <c r="CJ73">
        <v>5573.33</v>
      </c>
      <c r="CK73">
        <v>38970</v>
      </c>
      <c r="CL73">
        <v>33396.67</v>
      </c>
      <c r="CM73">
        <v>217776.67</v>
      </c>
      <c r="CN73">
        <v>5408160</v>
      </c>
      <c r="CO73">
        <v>-57770</v>
      </c>
      <c r="CP73">
        <v>-117726.67</v>
      </c>
      <c r="CQ73">
        <v>777972.7</v>
      </c>
      <c r="CR73">
        <v>236404789.05000001</v>
      </c>
      <c r="CS73">
        <v>4134.1099999999997</v>
      </c>
      <c r="CT73">
        <v>237187395.86000001</v>
      </c>
      <c r="CU73" s="3">
        <v>0.5278716</v>
      </c>
      <c r="CV73">
        <v>489544.02</v>
      </c>
      <c r="CW73" s="10">
        <v>20859.439999999999</v>
      </c>
      <c r="CX73" s="14">
        <f t="shared" si="1"/>
        <v>-1452694.1</v>
      </c>
      <c r="CY73" s="14">
        <f>IFERROR(INDEX(CONFAZ!$A$2:$FB$440,MATCH(DATE(YEAR($A73),MONTH($A73),15),CONFAZ!$A$2:$A$440,0),2),0)</f>
        <v>1473553.54</v>
      </c>
      <c r="CZ73" s="14"/>
      <c r="DA73" s="14"/>
      <c r="DB73"/>
      <c r="DC73"/>
      <c r="DI73"/>
    </row>
    <row r="74" spans="1:113" x14ac:dyDescent="0.25">
      <c r="A74" s="1">
        <v>42385</v>
      </c>
      <c r="B74" t="s">
        <v>70</v>
      </c>
      <c r="C74" t="s">
        <v>71</v>
      </c>
      <c r="D74" s="12">
        <v>4.0523999999999996</v>
      </c>
      <c r="E74">
        <v>250609227.00999996</v>
      </c>
      <c r="F74">
        <v>2001696.2200000002</v>
      </c>
      <c r="G74">
        <v>539014540</v>
      </c>
      <c r="H74">
        <v>65421601.500000015</v>
      </c>
      <c r="I74">
        <v>182185541.00999999</v>
      </c>
      <c r="J74">
        <v>12330961.33</v>
      </c>
      <c r="K74">
        <v>32099957</v>
      </c>
      <c r="L74" s="14">
        <v>13879473</v>
      </c>
      <c r="M74" s="14">
        <v>38283336</v>
      </c>
      <c r="N74" s="14">
        <v>75966928</v>
      </c>
      <c r="O74" s="14">
        <v>74301108</v>
      </c>
      <c r="P74" s="14">
        <v>4040376</v>
      </c>
      <c r="Q74" s="14">
        <v>72896086</v>
      </c>
      <c r="R74" s="14">
        <v>1404508</v>
      </c>
      <c r="S74" s="14">
        <v>20341081</v>
      </c>
      <c r="T74" s="14">
        <v>186610644</v>
      </c>
      <c r="U74" s="14">
        <v>49289304</v>
      </c>
      <c r="V74" s="14">
        <v>1404508</v>
      </c>
      <c r="W74" s="14">
        <v>20341081</v>
      </c>
      <c r="X74" s="14">
        <v>186610644</v>
      </c>
      <c r="Y74" s="14">
        <v>49289304</v>
      </c>
      <c r="Z74" s="14">
        <v>2001696</v>
      </c>
      <c r="AA74" s="14">
        <v>2.4638480875000002</v>
      </c>
      <c r="AB74">
        <v>128.25</v>
      </c>
      <c r="AC74" s="2">
        <v>11024617489</v>
      </c>
      <c r="AD74" s="2">
        <v>10455954695</v>
      </c>
      <c r="AE74" s="14">
        <f>INDEX(CONFAZ!$DS$2:$FB$408,MATCH(DATE(YEAR($A74),MONTH($A74),15),CONFAZ!$DS$2:$DS$408,0),2)</f>
        <v>147537499</v>
      </c>
      <c r="AF74" s="14">
        <f>INDEX(CONFAZ!$DS$2:$FB$408,MATCH(DATE(YEAR($A74),MONTH($A74),15),CONFAZ!$DS$2:$DS$408,0),3)</f>
        <v>62383725</v>
      </c>
      <c r="AG74">
        <v>880</v>
      </c>
      <c r="AH74">
        <v>1448761366799.99</v>
      </c>
      <c r="AI74">
        <v>14.15</v>
      </c>
      <c r="AJ74">
        <v>1.51</v>
      </c>
      <c r="AK74">
        <v>966.74944444444395</v>
      </c>
      <c r="AL74">
        <v>760.27700000000004</v>
      </c>
      <c r="AM74">
        <v>700.73095238095198</v>
      </c>
      <c r="AN74">
        <v>869.73119999999994</v>
      </c>
      <c r="AO74">
        <v>9.6204774796948005</v>
      </c>
      <c r="AP74">
        <v>2.27</v>
      </c>
      <c r="AQ74">
        <v>134.36000000000001</v>
      </c>
      <c r="AR74">
        <v>-6.9196</v>
      </c>
      <c r="AS74" s="14">
        <v>481818500000</v>
      </c>
      <c r="AT74">
        <v>0</v>
      </c>
      <c r="AU74">
        <v>0</v>
      </c>
      <c r="AV74">
        <v>68272113</v>
      </c>
      <c r="AW74">
        <v>66621927</v>
      </c>
      <c r="AX74">
        <v>0</v>
      </c>
      <c r="AY74" s="1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1650186</v>
      </c>
      <c r="BN74">
        <v>23134440000</v>
      </c>
      <c r="BO74" s="3">
        <v>0.4</v>
      </c>
      <c r="BP74" s="3">
        <v>3704</v>
      </c>
      <c r="BQ74" s="3">
        <v>21950.81</v>
      </c>
      <c r="BR74" s="3">
        <v>2353922000</v>
      </c>
      <c r="BS74" s="3">
        <v>23590000</v>
      </c>
      <c r="BT74" s="3">
        <v>4905638000</v>
      </c>
      <c r="BU74" s="3">
        <v>11308785000</v>
      </c>
      <c r="BV74">
        <v>4542506000</v>
      </c>
      <c r="BW74" s="3">
        <v>18591934000</v>
      </c>
      <c r="BX74">
        <v>0</v>
      </c>
      <c r="BY74">
        <v>0</v>
      </c>
      <c r="BZ74">
        <v>0</v>
      </c>
      <c r="CA74">
        <v>0</v>
      </c>
      <c r="CB74">
        <v>22677841000</v>
      </c>
      <c r="CC74">
        <v>0.4</v>
      </c>
      <c r="CD74">
        <v>245093.89</v>
      </c>
      <c r="CE74">
        <v>223891314.99000001</v>
      </c>
      <c r="CF74">
        <v>35148.76</v>
      </c>
      <c r="CG74">
        <v>30959.58</v>
      </c>
      <c r="CH74">
        <v>31.7388555</v>
      </c>
      <c r="CI74">
        <v>3.68</v>
      </c>
      <c r="CJ74">
        <v>275516.67</v>
      </c>
      <c r="CK74">
        <v>324236.67</v>
      </c>
      <c r="CL74">
        <v>48720</v>
      </c>
      <c r="CM74">
        <v>-23906.67</v>
      </c>
      <c r="CN74">
        <v>5524086.6699999999</v>
      </c>
      <c r="CO74">
        <v>-25583.33</v>
      </c>
      <c r="CP74">
        <v>-97413.33</v>
      </c>
      <c r="CQ74">
        <v>702290.18</v>
      </c>
      <c r="CR74">
        <v>338139893.12</v>
      </c>
      <c r="CS74">
        <v>44342.78</v>
      </c>
      <c r="CT74">
        <v>338889126.07999998</v>
      </c>
      <c r="CU74" s="3">
        <v>0.52966100000000005</v>
      </c>
      <c r="CV74">
        <v>904232.03</v>
      </c>
      <c r="CW74" s="10">
        <v>5246.71</v>
      </c>
      <c r="CX74" s="14">
        <f t="shared" si="1"/>
        <v>-6950926.9199999999</v>
      </c>
      <c r="CY74" s="14">
        <f>IFERROR(INDEX(CONFAZ!$A$2:$FB$440,MATCH(DATE(YEAR($A74),MONTH($A74),15),CONFAZ!$A$2:$A$440,0),2),0)</f>
        <v>6956173.6299999999</v>
      </c>
      <c r="CZ74"/>
      <c r="DA74"/>
      <c r="DB74"/>
      <c r="DC74"/>
      <c r="DI74"/>
    </row>
    <row r="75" spans="1:113" x14ac:dyDescent="0.25">
      <c r="A75" s="1">
        <v>42416</v>
      </c>
      <c r="B75" t="s">
        <v>70</v>
      </c>
      <c r="C75" t="s">
        <v>71</v>
      </c>
      <c r="D75" s="12">
        <v>3.9737</v>
      </c>
      <c r="E75">
        <v>223415929.58000004</v>
      </c>
      <c r="F75">
        <v>1342192.2599999998</v>
      </c>
      <c r="G75">
        <v>458879584</v>
      </c>
      <c r="H75">
        <v>58395999.789999999</v>
      </c>
      <c r="I75">
        <v>139169640.11999997</v>
      </c>
      <c r="J75">
        <v>9653058.0999999996</v>
      </c>
      <c r="K75">
        <v>92302269</v>
      </c>
      <c r="L75" s="14">
        <v>13526582</v>
      </c>
      <c r="M75" s="14">
        <v>35670812</v>
      </c>
      <c r="N75" s="14">
        <v>59044356</v>
      </c>
      <c r="O75" s="14">
        <v>56282822</v>
      </c>
      <c r="P75" s="14">
        <v>3784398</v>
      </c>
      <c r="Q75" s="14">
        <v>61599303</v>
      </c>
      <c r="R75" s="14">
        <v>1988631</v>
      </c>
      <c r="S75" s="14">
        <v>23378829</v>
      </c>
      <c r="T75" s="14">
        <v>151965046</v>
      </c>
      <c r="U75" s="14">
        <v>50297891</v>
      </c>
      <c r="V75" s="14">
        <v>1988631</v>
      </c>
      <c r="W75" s="14">
        <v>23378829</v>
      </c>
      <c r="X75" s="14">
        <v>151965046</v>
      </c>
      <c r="Y75" s="14">
        <v>50297891</v>
      </c>
      <c r="Z75" s="14">
        <v>1340914</v>
      </c>
      <c r="AA75" s="14">
        <v>1.8207618135999999</v>
      </c>
      <c r="AB75">
        <v>130.81</v>
      </c>
      <c r="AC75" s="2">
        <v>13103865483</v>
      </c>
      <c r="AD75" s="2">
        <v>10448566313</v>
      </c>
      <c r="AE75" s="14">
        <f>INDEX(CONFAZ!$DS$2:$FB$408,MATCH(DATE(YEAR($A75),MONTH($A75),15),CONFAZ!$DS$2:$DS$408,0),2)</f>
        <v>139541291</v>
      </c>
      <c r="AF75" s="14">
        <f>INDEX(CONFAZ!$DS$2:$FB$408,MATCH(DATE(YEAR($A75),MONTH($A75),15),CONFAZ!$DS$2:$DS$408,0),3)</f>
        <v>142581099</v>
      </c>
      <c r="AG75">
        <v>880</v>
      </c>
      <c r="AH75">
        <v>1428020621600</v>
      </c>
      <c r="AI75">
        <v>14.15</v>
      </c>
      <c r="AJ75">
        <v>0.95</v>
      </c>
      <c r="AK75">
        <v>978.94555555555496</v>
      </c>
      <c r="AL75">
        <v>775.34349999999995</v>
      </c>
      <c r="AM75">
        <v>715.69761904761901</v>
      </c>
      <c r="AN75">
        <v>879.76919999999996</v>
      </c>
      <c r="AO75">
        <v>10.350041730079999</v>
      </c>
      <c r="AP75">
        <v>1.9</v>
      </c>
      <c r="AQ75">
        <v>132.55000000000001</v>
      </c>
      <c r="AR75">
        <v>13.199</v>
      </c>
      <c r="AS75" s="14">
        <v>490477900000</v>
      </c>
      <c r="AT75">
        <v>0</v>
      </c>
      <c r="AU75">
        <v>0</v>
      </c>
      <c r="AV75">
        <v>52082269</v>
      </c>
      <c r="AW75">
        <v>50282929</v>
      </c>
      <c r="AX75">
        <v>0</v>
      </c>
      <c r="AY75" s="14">
        <v>0</v>
      </c>
      <c r="AZ75">
        <v>0</v>
      </c>
      <c r="BA75">
        <v>0</v>
      </c>
      <c r="BB75">
        <v>29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1799311</v>
      </c>
      <c r="BN75">
        <v>23134440000</v>
      </c>
      <c r="BO75" s="3">
        <v>0.4</v>
      </c>
      <c r="BP75" s="3">
        <v>3704</v>
      </c>
      <c r="BQ75" s="3">
        <v>21950.81</v>
      </c>
      <c r="BR75" s="3">
        <v>2353922000</v>
      </c>
      <c r="BS75" s="3">
        <v>23590000</v>
      </c>
      <c r="BT75">
        <v>4905638000</v>
      </c>
      <c r="BU75" s="3">
        <v>11308785000</v>
      </c>
      <c r="BV75">
        <v>4542506000</v>
      </c>
      <c r="BW75" s="3">
        <v>18591934000</v>
      </c>
      <c r="BX75">
        <v>0</v>
      </c>
      <c r="BY75">
        <v>0</v>
      </c>
      <c r="BZ75">
        <v>0</v>
      </c>
      <c r="CA75">
        <v>0</v>
      </c>
      <c r="CB75">
        <v>22677841000</v>
      </c>
      <c r="CC75">
        <v>0.4</v>
      </c>
      <c r="CD75">
        <v>255363.84</v>
      </c>
      <c r="CE75">
        <v>190589106.41</v>
      </c>
      <c r="CF75">
        <v>26301.74</v>
      </c>
      <c r="CG75">
        <v>26732.58</v>
      </c>
      <c r="CH75">
        <v>31.7388555</v>
      </c>
      <c r="CI75">
        <v>3.71</v>
      </c>
      <c r="CJ75">
        <v>275516.67</v>
      </c>
      <c r="CK75">
        <v>324236.67</v>
      </c>
      <c r="CL75">
        <v>48720</v>
      </c>
      <c r="CM75">
        <v>-23906.67</v>
      </c>
      <c r="CN75">
        <v>5524086.6699999999</v>
      </c>
      <c r="CO75">
        <v>-25583.33</v>
      </c>
      <c r="CP75">
        <v>-97413.33</v>
      </c>
      <c r="CQ75">
        <v>695863.67</v>
      </c>
      <c r="CR75">
        <v>272616679.47000003</v>
      </c>
      <c r="CS75">
        <v>159955.66</v>
      </c>
      <c r="CT75">
        <v>273473198.80000001</v>
      </c>
      <c r="CU75" s="3">
        <v>0.52966100000000005</v>
      </c>
      <c r="CV75">
        <v>10354164.18</v>
      </c>
      <c r="CW75" s="10">
        <v>22846.63</v>
      </c>
      <c r="CX75" s="14">
        <f t="shared" si="1"/>
        <v>-19978118.809999999</v>
      </c>
      <c r="CY75" s="14">
        <f>IFERROR(INDEX(CONFAZ!$A$2:$FB$440,MATCH(DATE(YEAR($A75),MONTH($A75),15),CONFAZ!$A$2:$A$440,0),2),0)</f>
        <v>20000965.439999998</v>
      </c>
      <c r="CZ75" s="9"/>
      <c r="DA75"/>
      <c r="DB75"/>
      <c r="DC75"/>
      <c r="DI75"/>
    </row>
    <row r="76" spans="1:113" x14ac:dyDescent="0.25">
      <c r="A76" s="1">
        <v>42445</v>
      </c>
      <c r="B76" t="s">
        <v>70</v>
      </c>
      <c r="C76" t="s">
        <v>71</v>
      </c>
      <c r="D76" s="12">
        <v>3.7039</v>
      </c>
      <c r="E76">
        <v>234040632.91000003</v>
      </c>
      <c r="F76">
        <v>1271021.99</v>
      </c>
      <c r="G76">
        <v>430172334</v>
      </c>
      <c r="H76">
        <v>52415069.380000018</v>
      </c>
      <c r="I76">
        <v>110240401.08999999</v>
      </c>
      <c r="J76">
        <v>9469409.5199999996</v>
      </c>
      <c r="K76">
        <v>53595376</v>
      </c>
      <c r="L76" s="14">
        <v>22479833</v>
      </c>
      <c r="M76" s="14">
        <v>34986446</v>
      </c>
      <c r="N76" s="14">
        <v>57526125</v>
      </c>
      <c r="O76" s="14">
        <v>67191902</v>
      </c>
      <c r="P76" s="14">
        <v>5260089</v>
      </c>
      <c r="Q76" s="14">
        <v>49444878</v>
      </c>
      <c r="R76" s="14">
        <v>3499698</v>
      </c>
      <c r="S76" s="14">
        <v>22975445</v>
      </c>
      <c r="T76" s="14">
        <v>111611912</v>
      </c>
      <c r="U76" s="14">
        <v>53926585</v>
      </c>
      <c r="V76" s="14">
        <v>3499698</v>
      </c>
      <c r="W76" s="14">
        <v>22975445</v>
      </c>
      <c r="X76" s="14">
        <v>111611912</v>
      </c>
      <c r="Y76" s="14">
        <v>53926585</v>
      </c>
      <c r="Z76" s="14">
        <v>1269421</v>
      </c>
      <c r="AA76" s="14">
        <v>2.1953758583999998</v>
      </c>
      <c r="AB76">
        <v>140.27000000000001</v>
      </c>
      <c r="AC76" s="2">
        <v>15845539947</v>
      </c>
      <c r="AD76" s="2">
        <v>11706198715</v>
      </c>
      <c r="AE76" s="14">
        <f>INDEX(CONFAZ!$DS$2:$FB$408,MATCH(DATE(YEAR($A76),MONTH($A76),15),CONFAZ!$DS$2:$DS$408,0),2)</f>
        <v>201463034</v>
      </c>
      <c r="AF76" s="14">
        <f>INDEX(CONFAZ!$DS$2:$FB$408,MATCH(DATE(YEAR($A76),MONTH($A76),15),CONFAZ!$DS$2:$DS$408,0),3)</f>
        <v>411147314</v>
      </c>
      <c r="AG76">
        <v>880</v>
      </c>
      <c r="AH76">
        <v>1324877622200</v>
      </c>
      <c r="AI76">
        <v>14.15</v>
      </c>
      <c r="AJ76">
        <v>0.44</v>
      </c>
      <c r="AK76">
        <v>997.68722222222198</v>
      </c>
      <c r="AL76">
        <v>791.53549999999996</v>
      </c>
      <c r="AM76">
        <v>730.52333333333297</v>
      </c>
      <c r="AN76">
        <v>897.70439999999996</v>
      </c>
      <c r="AO76">
        <v>11.0609967741619</v>
      </c>
      <c r="AP76">
        <v>1.43</v>
      </c>
      <c r="AQ76">
        <v>148.22999999999999</v>
      </c>
      <c r="AR76">
        <v>-8.9</v>
      </c>
      <c r="AS76" s="14">
        <v>528022800000.00006</v>
      </c>
      <c r="AT76">
        <v>0</v>
      </c>
      <c r="AU76">
        <v>0</v>
      </c>
      <c r="AV76">
        <v>87531218</v>
      </c>
      <c r="AW76">
        <v>85378631</v>
      </c>
      <c r="AX76">
        <v>0</v>
      </c>
      <c r="AY76" s="14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2152587</v>
      </c>
      <c r="BN76">
        <v>23134440000</v>
      </c>
      <c r="BO76" s="3">
        <v>0.4</v>
      </c>
      <c r="BP76" s="3">
        <v>3704</v>
      </c>
      <c r="BQ76" s="3">
        <v>21950.81</v>
      </c>
      <c r="BR76">
        <v>2353922000</v>
      </c>
      <c r="BS76" s="3">
        <v>23590000</v>
      </c>
      <c r="BT76" s="3">
        <v>4905638000</v>
      </c>
      <c r="BU76" s="3">
        <v>11308785000</v>
      </c>
      <c r="BV76" s="3">
        <v>4542506000</v>
      </c>
      <c r="BW76" s="3">
        <v>18591934000</v>
      </c>
      <c r="BX76">
        <v>0</v>
      </c>
      <c r="BY76">
        <v>0</v>
      </c>
      <c r="BZ76">
        <v>0</v>
      </c>
      <c r="CA76">
        <v>0</v>
      </c>
      <c r="CB76">
        <v>22677841000</v>
      </c>
      <c r="CC76">
        <v>0.4</v>
      </c>
      <c r="CD76">
        <v>210162.37</v>
      </c>
      <c r="CE76">
        <v>166310345.09</v>
      </c>
      <c r="CF76">
        <v>16311.48</v>
      </c>
      <c r="CG76">
        <v>31064.58</v>
      </c>
      <c r="CH76">
        <v>31.7388555</v>
      </c>
      <c r="CI76">
        <v>3.73</v>
      </c>
      <c r="CJ76">
        <v>275516.67</v>
      </c>
      <c r="CK76">
        <v>324236.67</v>
      </c>
      <c r="CL76">
        <v>48720</v>
      </c>
      <c r="CM76">
        <v>-23906.67</v>
      </c>
      <c r="CN76">
        <v>5524086.6699999999</v>
      </c>
      <c r="CO76">
        <v>-25583.33</v>
      </c>
      <c r="CP76">
        <v>-97413.33</v>
      </c>
      <c r="CQ76">
        <v>649439.48</v>
      </c>
      <c r="CR76">
        <v>235610645.09</v>
      </c>
      <c r="CS76">
        <v>79442.5</v>
      </c>
      <c r="CT76">
        <v>236341627.06999999</v>
      </c>
      <c r="CU76" s="3">
        <v>0.52966100000000005</v>
      </c>
      <c r="CV76">
        <v>494389.13</v>
      </c>
      <c r="CW76" s="10">
        <v>19605.560000000001</v>
      </c>
      <c r="CX76" s="14">
        <f t="shared" si="1"/>
        <v>-13532511.35</v>
      </c>
      <c r="CY76" s="14">
        <f>IFERROR(INDEX(CONFAZ!$A$2:$FB$440,MATCH(DATE(YEAR($A76),MONTH($A76),15),CONFAZ!$A$2:$A$440,0),2),0)</f>
        <v>13552116.91</v>
      </c>
      <c r="DA76"/>
      <c r="DB76"/>
      <c r="DC76"/>
      <c r="DI76"/>
    </row>
    <row r="77" spans="1:113" x14ac:dyDescent="0.25">
      <c r="A77" s="1">
        <v>42476</v>
      </c>
      <c r="B77" t="s">
        <v>70</v>
      </c>
      <c r="C77" t="s">
        <v>71</v>
      </c>
      <c r="D77" s="12">
        <v>3.5657999999999999</v>
      </c>
      <c r="E77">
        <v>239414160.86000001</v>
      </c>
      <c r="F77">
        <v>1953140.8000000003</v>
      </c>
      <c r="G77">
        <v>470860226</v>
      </c>
      <c r="H77">
        <v>65628424.639999986</v>
      </c>
      <c r="I77">
        <v>128565691.96000001</v>
      </c>
      <c r="J77">
        <v>10102107.359999999</v>
      </c>
      <c r="K77">
        <v>46623762</v>
      </c>
      <c r="L77" s="14">
        <v>13052834</v>
      </c>
      <c r="M77" s="14">
        <v>37932664</v>
      </c>
      <c r="N77" s="14">
        <v>56335122</v>
      </c>
      <c r="O77" s="14">
        <v>74461280</v>
      </c>
      <c r="P77" s="14">
        <v>4589015</v>
      </c>
      <c r="Q77" s="14">
        <v>56613525</v>
      </c>
      <c r="R77" s="14">
        <v>2535725</v>
      </c>
      <c r="S77" s="14">
        <v>38338310</v>
      </c>
      <c r="T77" s="14">
        <v>138774998</v>
      </c>
      <c r="U77" s="14">
        <v>46273612</v>
      </c>
      <c r="V77" s="14">
        <v>2535725</v>
      </c>
      <c r="W77" s="14">
        <v>38338310</v>
      </c>
      <c r="X77" s="14">
        <v>138774998</v>
      </c>
      <c r="Y77" s="14">
        <v>46273612</v>
      </c>
      <c r="Z77" s="14">
        <v>1953141</v>
      </c>
      <c r="AA77" s="14">
        <v>-0.70648736130000001</v>
      </c>
      <c r="AB77">
        <v>136.01</v>
      </c>
      <c r="AC77" s="2">
        <v>15082231392</v>
      </c>
      <c r="AD77" s="2">
        <v>10658991407</v>
      </c>
      <c r="AE77" s="14">
        <f>INDEX(CONFAZ!$DS$2:$FB$408,MATCH(DATE(YEAR($A77),MONTH($A77),15),CONFAZ!$DS$2:$DS$408,0),2)</f>
        <v>220655795</v>
      </c>
      <c r="AF77" s="14">
        <f>INDEX(CONFAZ!$DS$2:$FB$408,MATCH(DATE(YEAR($A77),MONTH($A77),15),CONFAZ!$DS$2:$DS$408,0),3)</f>
        <v>134503507</v>
      </c>
      <c r="AG77">
        <v>880</v>
      </c>
      <c r="AH77">
        <v>1291536325800</v>
      </c>
      <c r="AI77">
        <v>14.15</v>
      </c>
      <c r="AJ77">
        <v>0.64</v>
      </c>
      <c r="AK77">
        <v>994.05</v>
      </c>
      <c r="AL77">
        <v>793.23699999999997</v>
      </c>
      <c r="AM77">
        <v>729.91809523809502</v>
      </c>
      <c r="AN77">
        <v>894.71640000000002</v>
      </c>
      <c r="AO77">
        <v>11.336864883919</v>
      </c>
      <c r="AP77">
        <v>1.61</v>
      </c>
      <c r="AQ77">
        <v>153.27000000000001</v>
      </c>
      <c r="AR77">
        <v>-21.71</v>
      </c>
      <c r="AS77" s="14">
        <v>520821400000</v>
      </c>
      <c r="AT77">
        <v>0</v>
      </c>
      <c r="AU77">
        <v>0</v>
      </c>
      <c r="AV77">
        <v>69557294</v>
      </c>
      <c r="AW77">
        <v>68746496</v>
      </c>
      <c r="AX77">
        <v>0</v>
      </c>
      <c r="AY77" s="14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751441</v>
      </c>
      <c r="BN77">
        <v>23134440000</v>
      </c>
      <c r="BO77" s="3">
        <v>0.4</v>
      </c>
      <c r="BP77" s="3">
        <v>3704</v>
      </c>
      <c r="BQ77">
        <v>21950.81</v>
      </c>
      <c r="BR77" s="3">
        <v>2353922000</v>
      </c>
      <c r="BS77" s="3">
        <v>23590000</v>
      </c>
      <c r="BT77">
        <v>4905638000</v>
      </c>
      <c r="BU77" s="3">
        <v>11308785000</v>
      </c>
      <c r="BV77" s="3">
        <v>4542506000</v>
      </c>
      <c r="BW77" s="3">
        <v>18591934000</v>
      </c>
      <c r="BX77">
        <v>0</v>
      </c>
      <c r="BY77">
        <v>0</v>
      </c>
      <c r="BZ77">
        <v>0</v>
      </c>
      <c r="CA77">
        <v>0</v>
      </c>
      <c r="CB77">
        <v>22677841000</v>
      </c>
      <c r="CC77">
        <v>0.4</v>
      </c>
      <c r="CD77">
        <v>189492.65</v>
      </c>
      <c r="CE77">
        <v>158248282.86000001</v>
      </c>
      <c r="CF77">
        <v>22677.48</v>
      </c>
      <c r="CG77">
        <v>26378.58</v>
      </c>
      <c r="CH77">
        <v>31.7388555</v>
      </c>
      <c r="CI77">
        <v>3.72</v>
      </c>
      <c r="CJ77">
        <v>-147856.67000000001</v>
      </c>
      <c r="CK77">
        <v>-110150</v>
      </c>
      <c r="CL77">
        <v>37706.67</v>
      </c>
      <c r="CM77">
        <v>-85460</v>
      </c>
      <c r="CN77">
        <v>5414663.3300000001</v>
      </c>
      <c r="CO77">
        <v>-41550</v>
      </c>
      <c r="CP77">
        <v>-215410</v>
      </c>
      <c r="CQ77">
        <v>1071772.77</v>
      </c>
      <c r="CR77">
        <v>243302765.25</v>
      </c>
      <c r="CS77">
        <v>70555.89</v>
      </c>
      <c r="CT77">
        <v>244445093.91</v>
      </c>
      <c r="CU77" s="3">
        <v>0.52966100000000005</v>
      </c>
      <c r="CV77">
        <v>869876.71</v>
      </c>
      <c r="CW77" s="10">
        <v>9993.82</v>
      </c>
      <c r="CX77" s="14">
        <f t="shared" si="1"/>
        <v>-10464701.120000001</v>
      </c>
      <c r="CY77" s="14">
        <f>IFERROR(INDEX(CONFAZ!$A$2:$FB$440,MATCH(DATE(YEAR($A77),MONTH($A77),15),CONFAZ!$A$2:$A$440,0),2),0)</f>
        <v>10474694.940000001</v>
      </c>
      <c r="CZ77"/>
      <c r="DA77"/>
      <c r="DB77"/>
      <c r="DC77"/>
      <c r="DI77"/>
    </row>
    <row r="78" spans="1:113" x14ac:dyDescent="0.25">
      <c r="A78" s="1">
        <v>42506</v>
      </c>
      <c r="B78" t="s">
        <v>70</v>
      </c>
      <c r="C78" t="s">
        <v>71</v>
      </c>
      <c r="D78" s="12">
        <v>3.5392999999999999</v>
      </c>
      <c r="E78">
        <v>272315025.07000005</v>
      </c>
      <c r="F78">
        <v>3106400.9399999995</v>
      </c>
      <c r="G78">
        <v>466345929</v>
      </c>
      <c r="H78">
        <v>57349291.600000009</v>
      </c>
      <c r="I78">
        <v>100637974.88999999</v>
      </c>
      <c r="J78">
        <v>10930264.029999997</v>
      </c>
      <c r="K78">
        <v>39434075</v>
      </c>
      <c r="L78" s="14">
        <v>32053857</v>
      </c>
      <c r="M78" s="14">
        <v>37586293</v>
      </c>
      <c r="N78" s="14">
        <v>61121386</v>
      </c>
      <c r="O78" s="14">
        <v>83442094</v>
      </c>
      <c r="P78" s="14">
        <v>4704163</v>
      </c>
      <c r="Q78" s="14">
        <v>53265680</v>
      </c>
      <c r="R78" s="14">
        <v>3019854</v>
      </c>
      <c r="S78" s="14">
        <v>31701523</v>
      </c>
      <c r="T78" s="14">
        <v>112627358</v>
      </c>
      <c r="U78" s="14">
        <v>43715631</v>
      </c>
      <c r="V78" s="14">
        <v>3019854</v>
      </c>
      <c r="W78" s="14">
        <v>31701523</v>
      </c>
      <c r="X78" s="14">
        <v>112627358</v>
      </c>
      <c r="Y78" s="14">
        <v>43715631</v>
      </c>
      <c r="Z78" s="14">
        <v>3108090</v>
      </c>
      <c r="AA78" s="14">
        <v>0.52453482699999998</v>
      </c>
      <c r="AB78">
        <v>133.54</v>
      </c>
      <c r="AC78" s="2">
        <v>16596334743</v>
      </c>
      <c r="AD78" s="2">
        <v>11291198938</v>
      </c>
      <c r="AE78" s="14">
        <f>INDEX(CONFAZ!$DS$2:$FB$408,MATCH(DATE(YEAR($A78),MONTH($A78),15),CONFAZ!$DS$2:$DS$408,0),2)</f>
        <v>206297751</v>
      </c>
      <c r="AF78" s="14">
        <f>INDEX(CONFAZ!$DS$2:$FB$408,MATCH(DATE(YEAR($A78),MONTH($A78),15),CONFAZ!$DS$2:$DS$408,0),3)</f>
        <v>190526387</v>
      </c>
      <c r="AG78">
        <v>880</v>
      </c>
      <c r="AH78">
        <v>1286347967100</v>
      </c>
      <c r="AI78">
        <v>14.15</v>
      </c>
      <c r="AJ78">
        <v>0.98</v>
      </c>
      <c r="AK78">
        <v>1003.13944444444</v>
      </c>
      <c r="AL78">
        <v>797.56700000000001</v>
      </c>
      <c r="AM78">
        <v>734.46476190476096</v>
      </c>
      <c r="AN78">
        <v>900.40719999999999</v>
      </c>
      <c r="AO78">
        <v>11.3192421250219</v>
      </c>
      <c r="AP78">
        <v>1.78</v>
      </c>
      <c r="AQ78">
        <v>166.8</v>
      </c>
      <c r="AR78">
        <v>7.38</v>
      </c>
      <c r="AS78" s="14">
        <v>516516800000</v>
      </c>
      <c r="AT78">
        <v>0</v>
      </c>
      <c r="AU78">
        <v>0</v>
      </c>
      <c r="AV78">
        <v>92773014</v>
      </c>
      <c r="AW78">
        <v>77463030</v>
      </c>
      <c r="AX78">
        <v>0</v>
      </c>
      <c r="AY78" s="14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14563003</v>
      </c>
      <c r="BL78">
        <v>0</v>
      </c>
      <c r="BM78">
        <v>746981</v>
      </c>
      <c r="BN78">
        <v>23134440000</v>
      </c>
      <c r="BO78" s="3">
        <v>0.4</v>
      </c>
      <c r="BP78" s="3">
        <v>3704</v>
      </c>
      <c r="BQ78" s="3">
        <v>21950.81</v>
      </c>
      <c r="BR78" s="3">
        <v>2353922000</v>
      </c>
      <c r="BS78" s="3">
        <v>23590000</v>
      </c>
      <c r="BT78">
        <v>4905638000</v>
      </c>
      <c r="BU78" s="3">
        <v>11308785000</v>
      </c>
      <c r="BV78" s="3">
        <v>4542506000</v>
      </c>
      <c r="BW78" s="3">
        <v>18591934000</v>
      </c>
      <c r="BX78">
        <v>0</v>
      </c>
      <c r="BY78">
        <v>0</v>
      </c>
      <c r="BZ78">
        <v>0</v>
      </c>
      <c r="CA78">
        <v>0</v>
      </c>
      <c r="CB78">
        <v>22677841000</v>
      </c>
      <c r="CC78">
        <v>0.4</v>
      </c>
      <c r="CD78">
        <v>248736.73</v>
      </c>
      <c r="CE78">
        <v>165371281.44999999</v>
      </c>
      <c r="CF78">
        <v>29308.77</v>
      </c>
      <c r="CG78">
        <v>24411.58</v>
      </c>
      <c r="CH78">
        <v>31.7388555</v>
      </c>
      <c r="CI78">
        <v>3.67</v>
      </c>
      <c r="CJ78">
        <v>-147856.67000000001</v>
      </c>
      <c r="CK78">
        <v>-110150</v>
      </c>
      <c r="CL78">
        <v>37706.67</v>
      </c>
      <c r="CM78">
        <v>-85460</v>
      </c>
      <c r="CN78">
        <v>5414663.3300000001</v>
      </c>
      <c r="CO78">
        <v>-41550</v>
      </c>
      <c r="CP78">
        <v>-215410</v>
      </c>
      <c r="CQ78">
        <v>1267532.25</v>
      </c>
      <c r="CR78">
        <v>238988416.97999999</v>
      </c>
      <c r="CS78">
        <v>71219.89</v>
      </c>
      <c r="CT78">
        <v>240327169.12</v>
      </c>
      <c r="CU78" s="3">
        <v>0.52966100000000005</v>
      </c>
      <c r="CV78">
        <v>520169.61</v>
      </c>
      <c r="CW78" s="10">
        <v>12839.38</v>
      </c>
      <c r="CX78" s="14">
        <f t="shared" si="1"/>
        <v>-9279077.5800000001</v>
      </c>
      <c r="CY78" s="14">
        <f>IFERROR(INDEX(CONFAZ!$A$2:$FB$440,MATCH(DATE(YEAR($A78),MONTH($A78),15),CONFAZ!$A$2:$A$440,0),2),0)</f>
        <v>9291916.9600000009</v>
      </c>
      <c r="CZ78"/>
      <c r="DA78"/>
      <c r="DB78"/>
      <c r="DC78"/>
      <c r="DI78"/>
    </row>
    <row r="79" spans="1:113" x14ac:dyDescent="0.25">
      <c r="A79" s="1">
        <v>42537</v>
      </c>
      <c r="B79" t="s">
        <v>70</v>
      </c>
      <c r="C79" t="s">
        <v>71</v>
      </c>
      <c r="D79" s="12">
        <v>3.4245000000000001</v>
      </c>
      <c r="E79">
        <v>287107375.57999998</v>
      </c>
      <c r="F79">
        <v>1209298.19</v>
      </c>
      <c r="G79">
        <v>503405083</v>
      </c>
      <c r="H79">
        <v>61116624.599999994</v>
      </c>
      <c r="I79">
        <v>118799245.16000001</v>
      </c>
      <c r="J79">
        <v>11278705.27</v>
      </c>
      <c r="K79">
        <v>28744692</v>
      </c>
      <c r="L79" s="14">
        <v>12100384</v>
      </c>
      <c r="M79" s="14">
        <v>37801155</v>
      </c>
      <c r="N79" s="14">
        <v>62232930</v>
      </c>
      <c r="O79" s="14">
        <v>79556637</v>
      </c>
      <c r="P79" s="14">
        <v>5842584</v>
      </c>
      <c r="Q79" s="14">
        <v>57789003</v>
      </c>
      <c r="R79" s="14">
        <v>2788903</v>
      </c>
      <c r="S79" s="14">
        <v>68316128</v>
      </c>
      <c r="T79" s="14">
        <v>131710366</v>
      </c>
      <c r="U79" s="14">
        <v>44057695</v>
      </c>
      <c r="V79" s="14">
        <v>2788903</v>
      </c>
      <c r="W79" s="14">
        <v>68316128</v>
      </c>
      <c r="X79" s="14">
        <v>131710366</v>
      </c>
      <c r="Y79" s="14">
        <v>44057695</v>
      </c>
      <c r="Z79" s="14">
        <v>1209298</v>
      </c>
      <c r="AA79" s="14">
        <v>1.1950322214</v>
      </c>
      <c r="AB79">
        <v>135.27000000000001</v>
      </c>
      <c r="AC79" s="2">
        <v>16602945756</v>
      </c>
      <c r="AD79" s="2">
        <v>12923892615</v>
      </c>
      <c r="AE79" s="14">
        <f>INDEX(CONFAZ!$DS$2:$FB$408,MATCH(DATE(YEAR($A79),MONTH($A79),15),CONFAZ!$DS$2:$DS$408,0),2)</f>
        <v>203570736</v>
      </c>
      <c r="AF79" s="14">
        <f>INDEX(CONFAZ!$DS$2:$FB$408,MATCH(DATE(YEAR($A79),MONTH($A79),15),CONFAZ!$DS$2:$DS$408,0),3)</f>
        <v>208326610</v>
      </c>
      <c r="AG79">
        <v>880</v>
      </c>
      <c r="AH79">
        <v>1247038524000</v>
      </c>
      <c r="AI79">
        <v>14.15</v>
      </c>
      <c r="AJ79">
        <v>0.47</v>
      </c>
      <c r="AK79">
        <v>1005.70833333333</v>
      </c>
      <c r="AL79">
        <v>799.83</v>
      </c>
      <c r="AM79">
        <v>733.67809523809501</v>
      </c>
      <c r="AN79">
        <v>900.94960000000003</v>
      </c>
      <c r="AO79">
        <v>11.442635439353801</v>
      </c>
      <c r="AP79">
        <v>1.35</v>
      </c>
      <c r="AQ79">
        <v>169.69</v>
      </c>
      <c r="AR79">
        <v>17.649999999999999</v>
      </c>
      <c r="AS79" s="14">
        <v>521732700000</v>
      </c>
      <c r="AT79">
        <v>0</v>
      </c>
      <c r="AU79">
        <v>0</v>
      </c>
      <c r="AV79">
        <v>84973853</v>
      </c>
      <c r="AW79">
        <v>69280622</v>
      </c>
      <c r="AX79">
        <v>0</v>
      </c>
      <c r="AY79" s="14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15453051</v>
      </c>
      <c r="BL79">
        <v>0</v>
      </c>
      <c r="BM79">
        <v>212634</v>
      </c>
      <c r="BN79">
        <v>23134440000</v>
      </c>
      <c r="BO79" s="3">
        <v>0.4</v>
      </c>
      <c r="BP79" s="3">
        <v>3704</v>
      </c>
      <c r="BQ79" s="3">
        <v>21950.81</v>
      </c>
      <c r="BR79" s="3">
        <v>2353922000</v>
      </c>
      <c r="BS79" s="3">
        <v>23590000</v>
      </c>
      <c r="BT79" s="3">
        <v>4905638000</v>
      </c>
      <c r="BU79" s="3">
        <v>11308785000</v>
      </c>
      <c r="BV79" s="3">
        <v>4542506000</v>
      </c>
      <c r="BW79" s="3">
        <v>18591934000</v>
      </c>
      <c r="BX79">
        <v>0</v>
      </c>
      <c r="BY79">
        <v>0</v>
      </c>
      <c r="BZ79">
        <v>0</v>
      </c>
      <c r="CA79">
        <v>0</v>
      </c>
      <c r="CB79">
        <v>22677841000</v>
      </c>
      <c r="CC79">
        <v>0.4</v>
      </c>
      <c r="CD79">
        <v>255722.66</v>
      </c>
      <c r="CE79">
        <v>113913979.76000001</v>
      </c>
      <c r="CF79">
        <v>45989.46</v>
      </c>
      <c r="CG79">
        <v>26668.58</v>
      </c>
      <c r="CH79">
        <v>31.7388555</v>
      </c>
      <c r="CI79">
        <v>3.65</v>
      </c>
      <c r="CJ79">
        <v>-147856.67000000001</v>
      </c>
      <c r="CK79">
        <v>-110150</v>
      </c>
      <c r="CL79">
        <v>37706.67</v>
      </c>
      <c r="CM79">
        <v>-85460</v>
      </c>
      <c r="CN79">
        <v>5414663.3300000001</v>
      </c>
      <c r="CO79">
        <v>-41550</v>
      </c>
      <c r="CP79">
        <v>-215410</v>
      </c>
      <c r="CQ79">
        <v>524161.31</v>
      </c>
      <c r="CR79">
        <v>226214155.77000001</v>
      </c>
      <c r="CS79">
        <v>49800.03</v>
      </c>
      <c r="CT79">
        <v>226788117.11000001</v>
      </c>
      <c r="CU79" s="3">
        <v>0.52966100000000005</v>
      </c>
      <c r="CV79">
        <v>445331.20000000001</v>
      </c>
      <c r="CW79" s="10">
        <v>19050.64</v>
      </c>
      <c r="CX79" s="14">
        <f t="shared" si="1"/>
        <v>-6135624.0300000012</v>
      </c>
      <c r="CY79" s="14">
        <f>IFERROR(INDEX(CONFAZ!$A$2:$FB$440,MATCH(DATE(YEAR($A79),MONTH($A79),15),CONFAZ!$A$2:$A$440,0),2),0)</f>
        <v>6154674.6700000009</v>
      </c>
      <c r="CZ79"/>
      <c r="DA79"/>
      <c r="DB79"/>
      <c r="DC79"/>
      <c r="DI79"/>
    </row>
    <row r="80" spans="1:113" x14ac:dyDescent="0.25">
      <c r="A80" s="1">
        <v>42567</v>
      </c>
      <c r="B80" t="s">
        <v>70</v>
      </c>
      <c r="C80" t="s">
        <v>71</v>
      </c>
      <c r="D80" s="12">
        <v>3.2755999999999998</v>
      </c>
      <c r="E80">
        <v>285255253.85000002</v>
      </c>
      <c r="F80">
        <v>1248882.7399999998</v>
      </c>
      <c r="G80">
        <v>522024903</v>
      </c>
      <c r="H80">
        <v>62787628.739999987</v>
      </c>
      <c r="I80">
        <v>136457137.97999999</v>
      </c>
      <c r="J80">
        <v>11640950.049999997</v>
      </c>
      <c r="K80">
        <v>23331878</v>
      </c>
      <c r="L80" s="14">
        <v>11329231</v>
      </c>
      <c r="M80" s="14">
        <v>36724101</v>
      </c>
      <c r="N80" s="14">
        <v>63313309</v>
      </c>
      <c r="O80" s="14">
        <v>76818742</v>
      </c>
      <c r="P80" s="14">
        <v>5271398</v>
      </c>
      <c r="Q80" s="14">
        <v>63051844</v>
      </c>
      <c r="R80" s="14">
        <v>3205256</v>
      </c>
      <c r="S80" s="14">
        <v>68552323</v>
      </c>
      <c r="T80" s="14">
        <v>148344888</v>
      </c>
      <c r="U80" s="14">
        <v>44174376</v>
      </c>
      <c r="V80" s="14">
        <v>3205256</v>
      </c>
      <c r="W80" s="14">
        <v>68552323</v>
      </c>
      <c r="X80" s="14">
        <v>148344888</v>
      </c>
      <c r="Y80" s="14">
        <v>44174376</v>
      </c>
      <c r="Z80" s="14">
        <v>1239435</v>
      </c>
      <c r="AA80" s="14">
        <v>0.7140823879</v>
      </c>
      <c r="AB80">
        <v>136.72</v>
      </c>
      <c r="AC80" s="2">
        <v>15142715725</v>
      </c>
      <c r="AD80" s="2">
        <v>11906417753</v>
      </c>
      <c r="AE80" s="14">
        <f>INDEX(CONFAZ!$DS$2:$FB$408,MATCH(DATE(YEAR($A80),MONTH($A80),15),CONFAZ!$DS$2:$DS$408,0),2)</f>
        <v>182102079</v>
      </c>
      <c r="AF80" s="14">
        <f>INDEX(CONFAZ!$DS$2:$FB$408,MATCH(DATE(YEAR($A80),MONTH($A80),15),CONFAZ!$DS$2:$DS$408,0),3)</f>
        <v>194392319</v>
      </c>
      <c r="AG80">
        <v>880</v>
      </c>
      <c r="AH80">
        <v>1209810104000</v>
      </c>
      <c r="AI80">
        <v>14.15</v>
      </c>
      <c r="AJ80">
        <v>0.64</v>
      </c>
      <c r="AK80">
        <v>1021</v>
      </c>
      <c r="AL80">
        <v>815.91449999999998</v>
      </c>
      <c r="AM80">
        <v>748.04047619047606</v>
      </c>
      <c r="AN80">
        <v>918.22399999999902</v>
      </c>
      <c r="AO80">
        <v>11.7072646230841</v>
      </c>
      <c r="AP80">
        <v>1.52</v>
      </c>
      <c r="AQ80">
        <v>151.94999999999999</v>
      </c>
      <c r="AR80">
        <v>-7.9797000000000002</v>
      </c>
      <c r="AS80" s="14">
        <v>522070800000</v>
      </c>
      <c r="AT80">
        <v>0</v>
      </c>
      <c r="AU80">
        <v>0</v>
      </c>
      <c r="AV80">
        <v>70479830</v>
      </c>
      <c r="AW80">
        <v>70293162</v>
      </c>
      <c r="AX80">
        <v>0</v>
      </c>
      <c r="AY80" s="14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186668</v>
      </c>
      <c r="BN80">
        <v>23134440000</v>
      </c>
      <c r="BO80" s="3">
        <v>0.4</v>
      </c>
      <c r="BP80" s="3">
        <v>3704</v>
      </c>
      <c r="BQ80" s="3">
        <v>21950.81</v>
      </c>
      <c r="BR80" s="3">
        <v>2353922000</v>
      </c>
      <c r="BS80">
        <v>23590000</v>
      </c>
      <c r="BT80" s="3">
        <v>4905638000</v>
      </c>
      <c r="BU80" s="3">
        <v>11308785000</v>
      </c>
      <c r="BV80" s="3">
        <v>4542506000</v>
      </c>
      <c r="BW80" s="3">
        <v>18591934000</v>
      </c>
      <c r="BX80">
        <v>0</v>
      </c>
      <c r="BY80">
        <v>0</v>
      </c>
      <c r="BZ80">
        <v>0</v>
      </c>
      <c r="CA80">
        <v>0</v>
      </c>
      <c r="CB80">
        <v>22677841000</v>
      </c>
      <c r="CC80">
        <v>0.4</v>
      </c>
      <c r="CD80">
        <v>240676.04</v>
      </c>
      <c r="CE80">
        <v>146156617.16</v>
      </c>
      <c r="CF80">
        <v>9323.19</v>
      </c>
      <c r="CG80">
        <v>26536.58</v>
      </c>
      <c r="CH80">
        <v>31.7388555</v>
      </c>
      <c r="CI80">
        <v>3.64</v>
      </c>
      <c r="CJ80">
        <v>94660</v>
      </c>
      <c r="CK80">
        <v>127093.33</v>
      </c>
      <c r="CL80">
        <v>32433.33</v>
      </c>
      <c r="CM80">
        <v>-25496.67</v>
      </c>
      <c r="CN80">
        <v>5230266.67</v>
      </c>
      <c r="CO80">
        <v>-49340</v>
      </c>
      <c r="CP80">
        <v>-171766.67</v>
      </c>
      <c r="CQ80">
        <v>581601.02</v>
      </c>
      <c r="CR80">
        <v>223478468.16</v>
      </c>
      <c r="CS80">
        <v>22305.15</v>
      </c>
      <c r="CT80">
        <v>224082374.33000001</v>
      </c>
      <c r="CU80" s="3">
        <v>0.52966100000000005</v>
      </c>
      <c r="CV80">
        <v>2112293.65</v>
      </c>
      <c r="CW80" s="10">
        <v>29893.05</v>
      </c>
      <c r="CX80" s="14">
        <f t="shared" si="1"/>
        <v>-5205142.7600000007</v>
      </c>
      <c r="CY80" s="14">
        <f>IFERROR(INDEX(CONFAZ!$A$2:$FB$440,MATCH(DATE(YEAR($A80),MONTH($A80),15),CONFAZ!$A$2:$A$440,0),2),0)</f>
        <v>5235035.8100000005</v>
      </c>
      <c r="CZ80" s="14"/>
      <c r="DA80" s="14"/>
      <c r="DB80"/>
      <c r="DC80"/>
      <c r="DI80"/>
    </row>
    <row r="81" spans="1:113" x14ac:dyDescent="0.25">
      <c r="A81" s="1">
        <v>42598</v>
      </c>
      <c r="B81" t="s">
        <v>70</v>
      </c>
      <c r="C81" t="s">
        <v>71</v>
      </c>
      <c r="D81" s="12">
        <v>3.2097000000000002</v>
      </c>
      <c r="E81">
        <v>308208740.50999999</v>
      </c>
      <c r="F81">
        <v>1916473.4</v>
      </c>
      <c r="G81">
        <v>452569497</v>
      </c>
      <c r="H81">
        <v>68456332.920000002</v>
      </c>
      <c r="I81">
        <v>39318045.789999984</v>
      </c>
      <c r="J81">
        <v>12420227.91</v>
      </c>
      <c r="K81">
        <v>20949670</v>
      </c>
      <c r="L81" s="14">
        <v>14683131</v>
      </c>
      <c r="M81" s="14">
        <v>37669485</v>
      </c>
      <c r="N81" s="14">
        <v>69544403</v>
      </c>
      <c r="O81" s="14">
        <v>85072780</v>
      </c>
      <c r="P81" s="14">
        <v>5447410</v>
      </c>
      <c r="Q81" s="14">
        <v>66673732</v>
      </c>
      <c r="R81" s="14">
        <v>4749007</v>
      </c>
      <c r="S81" s="14">
        <v>68079308</v>
      </c>
      <c r="T81" s="14">
        <v>53618485</v>
      </c>
      <c r="U81" s="14">
        <v>45117314</v>
      </c>
      <c r="V81" s="14">
        <v>4749007</v>
      </c>
      <c r="W81" s="14">
        <v>68079308</v>
      </c>
      <c r="X81" s="14">
        <v>53618485</v>
      </c>
      <c r="Y81" s="14">
        <v>45117314</v>
      </c>
      <c r="Z81" s="14">
        <v>1914442</v>
      </c>
      <c r="AA81" s="14">
        <v>1.7313640144</v>
      </c>
      <c r="AB81">
        <v>138.16</v>
      </c>
      <c r="AC81" s="2">
        <v>16863031142</v>
      </c>
      <c r="AD81" s="2">
        <v>13000671538</v>
      </c>
      <c r="AE81" s="14">
        <f>INDEX(CONFAZ!$DS$2:$FB$408,MATCH(DATE(YEAR($A81),MONTH($A81),15),CONFAZ!$DS$2:$DS$408,0),2)</f>
        <v>213928840</v>
      </c>
      <c r="AF81" s="14">
        <f>INDEX(CONFAZ!$DS$2:$FB$408,MATCH(DATE(YEAR($A81),MONTH($A81),15),CONFAZ!$DS$2:$DS$408,0),3)</f>
        <v>218734676</v>
      </c>
      <c r="AG81">
        <v>880</v>
      </c>
      <c r="AH81">
        <v>1186115747700</v>
      </c>
      <c r="AI81">
        <v>14.15</v>
      </c>
      <c r="AJ81">
        <v>0.31</v>
      </c>
      <c r="AK81">
        <v>1021.3</v>
      </c>
      <c r="AL81">
        <v>818.03800000000001</v>
      </c>
      <c r="AM81">
        <v>748.56571428571397</v>
      </c>
      <c r="AN81">
        <v>918.96879999999999</v>
      </c>
      <c r="AO81">
        <v>11.8927219554181</v>
      </c>
      <c r="AP81">
        <v>1.44</v>
      </c>
      <c r="AQ81">
        <v>148.49</v>
      </c>
      <c r="AR81">
        <v>-26.12</v>
      </c>
      <c r="AS81" s="14">
        <v>530749699999.99994</v>
      </c>
      <c r="AT81">
        <v>0</v>
      </c>
      <c r="AU81">
        <v>0</v>
      </c>
      <c r="AV81">
        <v>75682536</v>
      </c>
      <c r="AW81">
        <v>75465610</v>
      </c>
      <c r="AX81">
        <v>0</v>
      </c>
      <c r="AY81" s="14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216926</v>
      </c>
      <c r="BN81">
        <v>23134440000</v>
      </c>
      <c r="BO81" s="3">
        <v>0.4</v>
      </c>
      <c r="BP81" s="3">
        <v>3704</v>
      </c>
      <c r="BQ81" s="3">
        <v>21950.81</v>
      </c>
      <c r="BR81" s="3">
        <v>2353922000</v>
      </c>
      <c r="BS81" s="3">
        <v>23590000</v>
      </c>
      <c r="BT81" s="3">
        <v>4905638000</v>
      </c>
      <c r="BU81" s="3">
        <v>11308785000</v>
      </c>
      <c r="BV81" s="3">
        <v>4542506000</v>
      </c>
      <c r="BW81" s="3">
        <v>18591934000</v>
      </c>
      <c r="BX81">
        <v>0</v>
      </c>
      <c r="BY81">
        <v>0</v>
      </c>
      <c r="BZ81">
        <v>0</v>
      </c>
      <c r="CA81">
        <v>0</v>
      </c>
      <c r="CB81">
        <v>23134440000</v>
      </c>
      <c r="CC81">
        <v>0.4</v>
      </c>
      <c r="CD81">
        <v>325472.13</v>
      </c>
      <c r="CE81">
        <v>122392560.15000001</v>
      </c>
      <c r="CF81">
        <v>22954.38</v>
      </c>
      <c r="CG81">
        <v>27348.58</v>
      </c>
      <c r="CH81">
        <v>31.7388555</v>
      </c>
      <c r="CI81">
        <v>3.65</v>
      </c>
      <c r="CJ81">
        <v>94660</v>
      </c>
      <c r="CK81">
        <v>127093.33</v>
      </c>
      <c r="CL81">
        <v>32433.33</v>
      </c>
      <c r="CM81">
        <v>-25496.67</v>
      </c>
      <c r="CN81">
        <v>5230266.67</v>
      </c>
      <c r="CO81">
        <v>-49340</v>
      </c>
      <c r="CP81">
        <v>-171766.67</v>
      </c>
      <c r="CQ81">
        <v>844140.24</v>
      </c>
      <c r="CR81">
        <v>159145406.28</v>
      </c>
      <c r="CS81">
        <v>11454.55</v>
      </c>
      <c r="CT81">
        <v>160001001.06999999</v>
      </c>
      <c r="CU81" s="3">
        <v>0.52966100000000005</v>
      </c>
      <c r="CV81">
        <v>397930.6</v>
      </c>
      <c r="CW81" s="10">
        <v>6060.02</v>
      </c>
      <c r="CX81" s="14">
        <f t="shared" si="1"/>
        <v>-4443786.3500000006</v>
      </c>
      <c r="CY81" s="14">
        <f>IFERROR(INDEX(CONFAZ!$A$2:$FB$440,MATCH(DATE(YEAR($A81),MONTH($A81),15),CONFAZ!$A$2:$A$440,0),2),0)</f>
        <v>4449846.37</v>
      </c>
      <c r="CZ81"/>
      <c r="DA81"/>
      <c r="DB81"/>
      <c r="DC81"/>
      <c r="DI81"/>
    </row>
    <row r="82" spans="1:113" x14ac:dyDescent="0.25">
      <c r="A82" s="1">
        <v>42629</v>
      </c>
      <c r="B82" t="s">
        <v>70</v>
      </c>
      <c r="C82" t="s">
        <v>71</v>
      </c>
      <c r="D82" s="12">
        <v>3.2564000000000002</v>
      </c>
      <c r="E82">
        <v>356589376.38999999</v>
      </c>
      <c r="F82">
        <v>2118808.67</v>
      </c>
      <c r="G82">
        <v>526522597</v>
      </c>
      <c r="H82">
        <v>70551912.529999971</v>
      </c>
      <c r="I82">
        <v>60928171.310000002</v>
      </c>
      <c r="J82">
        <v>12424827.800000003</v>
      </c>
      <c r="K82">
        <v>13168992</v>
      </c>
      <c r="L82" s="14">
        <v>10144741</v>
      </c>
      <c r="M82" s="14">
        <v>38166251</v>
      </c>
      <c r="N82" s="14">
        <v>64773131</v>
      </c>
      <c r="O82" s="14">
        <v>80495764</v>
      </c>
      <c r="P82" s="14">
        <v>5720729</v>
      </c>
      <c r="Q82" s="14">
        <v>68504204</v>
      </c>
      <c r="R82" s="14">
        <v>4096547</v>
      </c>
      <c r="S82" s="14">
        <v>141229327</v>
      </c>
      <c r="T82" s="14">
        <v>72772291</v>
      </c>
      <c r="U82" s="14">
        <v>38508660</v>
      </c>
      <c r="V82" s="14">
        <v>4096547</v>
      </c>
      <c r="W82" s="14">
        <v>141229327</v>
      </c>
      <c r="X82" s="14">
        <v>72772291</v>
      </c>
      <c r="Y82" s="14">
        <v>38508660</v>
      </c>
      <c r="Z82" s="14">
        <v>2110952</v>
      </c>
      <c r="AA82" s="14">
        <v>0.97239972379999995</v>
      </c>
      <c r="AB82">
        <v>133.86000000000001</v>
      </c>
      <c r="AC82" s="2">
        <v>15684375284</v>
      </c>
      <c r="AD82" s="2">
        <v>12141043357</v>
      </c>
      <c r="AE82" s="14">
        <f>INDEX(CONFAZ!$DS$2:$FB$408,MATCH(DATE(YEAR($A82),MONTH($A82),15),CONFAZ!$DS$2:$DS$408,0),2)</f>
        <v>167225735</v>
      </c>
      <c r="AF82" s="14">
        <f>INDEX(CONFAZ!$DS$2:$FB$408,MATCH(DATE(YEAR($A82),MONTH($A82),15),CONFAZ!$DS$2:$DS$408,0),3)</f>
        <v>118201343</v>
      </c>
      <c r="AG82">
        <v>880</v>
      </c>
      <c r="AH82">
        <v>1206225918800</v>
      </c>
      <c r="AI82">
        <v>14.15</v>
      </c>
      <c r="AJ82">
        <v>0.08</v>
      </c>
      <c r="AK82">
        <v>1023.095</v>
      </c>
      <c r="AL82">
        <v>819.80549999999903</v>
      </c>
      <c r="AM82">
        <v>751.613333333333</v>
      </c>
      <c r="AN82">
        <v>918.88199999999995</v>
      </c>
      <c r="AO82">
        <v>11.9203349774949</v>
      </c>
      <c r="AP82">
        <v>1.08</v>
      </c>
      <c r="AQ82">
        <v>155.53</v>
      </c>
      <c r="AR82">
        <v>-2.78</v>
      </c>
      <c r="AS82" s="14">
        <v>524351100000</v>
      </c>
      <c r="AT82">
        <v>0</v>
      </c>
      <c r="AU82">
        <v>0</v>
      </c>
      <c r="AV82">
        <v>53393868</v>
      </c>
      <c r="AW82">
        <v>53102714</v>
      </c>
      <c r="AX82">
        <v>0</v>
      </c>
      <c r="AY82" s="14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291154</v>
      </c>
      <c r="BN82">
        <v>23134440000</v>
      </c>
      <c r="BO82" s="3">
        <v>0.4</v>
      </c>
      <c r="BP82" s="3">
        <v>3704</v>
      </c>
      <c r="BQ82" s="3">
        <v>21950.81</v>
      </c>
      <c r="BR82">
        <v>2353922000</v>
      </c>
      <c r="BS82" s="3">
        <v>23590000</v>
      </c>
      <c r="BT82" s="3">
        <v>4905638000</v>
      </c>
      <c r="BU82" s="3">
        <v>11308785000</v>
      </c>
      <c r="BV82" s="3">
        <v>4542506000</v>
      </c>
      <c r="BW82" s="3">
        <v>18591934000</v>
      </c>
      <c r="BX82">
        <v>0</v>
      </c>
      <c r="BY82">
        <v>0</v>
      </c>
      <c r="BZ82">
        <v>0</v>
      </c>
      <c r="CA82">
        <v>0</v>
      </c>
      <c r="CB82">
        <v>23134440000</v>
      </c>
      <c r="CC82">
        <v>0.4</v>
      </c>
      <c r="CD82">
        <v>318246.78999999998</v>
      </c>
      <c r="CE82">
        <v>120146718.61</v>
      </c>
      <c r="CF82">
        <v>36818.68</v>
      </c>
      <c r="CG82">
        <v>26516.58</v>
      </c>
      <c r="CH82">
        <v>31.7388555</v>
      </c>
      <c r="CI82">
        <v>3.65</v>
      </c>
      <c r="CJ82">
        <v>94660</v>
      </c>
      <c r="CK82">
        <v>127093.33</v>
      </c>
      <c r="CL82">
        <v>32433.33</v>
      </c>
      <c r="CM82">
        <v>-25496.67</v>
      </c>
      <c r="CN82">
        <v>5230266.67</v>
      </c>
      <c r="CO82">
        <v>-49340</v>
      </c>
      <c r="CP82">
        <v>-171766.67</v>
      </c>
      <c r="CQ82">
        <v>1241319.3999999999</v>
      </c>
      <c r="CR82">
        <v>197921707.05000001</v>
      </c>
      <c r="CS82">
        <v>2028.59</v>
      </c>
      <c r="CT82">
        <v>199165055.03999999</v>
      </c>
      <c r="CU82" s="3">
        <v>0.52966100000000005</v>
      </c>
      <c r="CV82">
        <v>406439.96</v>
      </c>
      <c r="CW82" s="10">
        <v>14920.29</v>
      </c>
      <c r="CX82" s="14">
        <f t="shared" si="1"/>
        <v>-2374661.42</v>
      </c>
      <c r="CY82" s="14">
        <f>IFERROR(INDEX(CONFAZ!$A$2:$FB$440,MATCH(DATE(YEAR($A82),MONTH($A82),15),CONFAZ!$A$2:$A$440,0),2),0)</f>
        <v>2389581.71</v>
      </c>
      <c r="CZ82" s="9"/>
      <c r="DA82"/>
      <c r="DB82"/>
      <c r="DC82"/>
      <c r="DI82"/>
    </row>
    <row r="83" spans="1:113" x14ac:dyDescent="0.25">
      <c r="A83" s="1">
        <v>42659</v>
      </c>
      <c r="B83" t="s">
        <v>70</v>
      </c>
      <c r="C83" t="s">
        <v>71</v>
      </c>
      <c r="D83" s="12">
        <v>3.1858</v>
      </c>
      <c r="E83">
        <v>393104670.27999997</v>
      </c>
      <c r="F83">
        <v>1732903.72</v>
      </c>
      <c r="G83">
        <v>514751226</v>
      </c>
      <c r="H83">
        <v>70767960.650000006</v>
      </c>
      <c r="I83">
        <v>11624004.190000001</v>
      </c>
      <c r="J83">
        <v>13045686.720000001</v>
      </c>
      <c r="K83">
        <v>12116537</v>
      </c>
      <c r="L83" s="14">
        <v>13624138</v>
      </c>
      <c r="M83" s="14">
        <v>36483251</v>
      </c>
      <c r="N83" s="14">
        <v>64986853</v>
      </c>
      <c r="O83" s="14">
        <v>78464825</v>
      </c>
      <c r="P83" s="14">
        <v>5416426</v>
      </c>
      <c r="Q83" s="14">
        <v>68871243</v>
      </c>
      <c r="R83" s="14">
        <v>3845101</v>
      </c>
      <c r="S83" s="14">
        <v>169393627</v>
      </c>
      <c r="T83" s="14">
        <v>21199296</v>
      </c>
      <c r="U83" s="14">
        <v>50747679</v>
      </c>
      <c r="V83" s="14">
        <v>3845101</v>
      </c>
      <c r="W83" s="14">
        <v>169393627</v>
      </c>
      <c r="X83" s="14">
        <v>21199296</v>
      </c>
      <c r="Y83" s="14">
        <v>50747679</v>
      </c>
      <c r="Z83" s="14">
        <v>1718787</v>
      </c>
      <c r="AA83" s="14">
        <v>0.40329554569999998</v>
      </c>
      <c r="AB83">
        <v>132.72</v>
      </c>
      <c r="AC83" s="2">
        <v>13594442203</v>
      </c>
      <c r="AD83" s="2">
        <v>11518693498</v>
      </c>
      <c r="AE83" s="14">
        <f>INDEX(CONFAZ!$DS$2:$FB$408,MATCH(DATE(YEAR($A83),MONTH($A83),15),CONFAZ!$DS$2:$DS$408,0),2)</f>
        <v>132533861</v>
      </c>
      <c r="AF83" s="14">
        <f>INDEX(CONFAZ!$DS$2:$FB$408,MATCH(DATE(YEAR($A83),MONTH($A83),15),CONFAZ!$DS$2:$DS$408,0),3)</f>
        <v>102782991</v>
      </c>
      <c r="AG83">
        <v>880</v>
      </c>
      <c r="AH83">
        <v>1170870702400</v>
      </c>
      <c r="AI83">
        <v>14.05</v>
      </c>
      <c r="AJ83">
        <v>0.17</v>
      </c>
      <c r="AK83">
        <v>1026.7461111111099</v>
      </c>
      <c r="AL83">
        <v>819.7835</v>
      </c>
      <c r="AM83">
        <v>749.661904761904</v>
      </c>
      <c r="AN83">
        <v>921.86360000000002</v>
      </c>
      <c r="AO83">
        <v>11.9371399459184</v>
      </c>
      <c r="AP83">
        <v>1.26</v>
      </c>
      <c r="AQ83">
        <v>161.86000000000001</v>
      </c>
      <c r="AR83">
        <v>11.28</v>
      </c>
      <c r="AS83" s="14">
        <v>539552100000</v>
      </c>
      <c r="AT83">
        <v>0</v>
      </c>
      <c r="AU83">
        <v>0</v>
      </c>
      <c r="AV83">
        <v>65040382</v>
      </c>
      <c r="AW83">
        <v>64811845</v>
      </c>
      <c r="AX83">
        <v>0</v>
      </c>
      <c r="AY83" s="14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228537</v>
      </c>
      <c r="BN83">
        <v>23134440000</v>
      </c>
      <c r="BO83" s="3">
        <v>0.4</v>
      </c>
      <c r="BP83" s="3">
        <v>3704</v>
      </c>
      <c r="BQ83" s="3">
        <v>21950.81</v>
      </c>
      <c r="BR83" s="3">
        <v>2353922000</v>
      </c>
      <c r="BS83" s="3">
        <v>23590000</v>
      </c>
      <c r="BT83" s="3">
        <v>4905638000</v>
      </c>
      <c r="BU83" s="3">
        <v>11308785000</v>
      </c>
      <c r="BV83" s="3">
        <v>4542506000</v>
      </c>
      <c r="BW83" s="3">
        <v>18591934000</v>
      </c>
      <c r="BX83">
        <v>0</v>
      </c>
      <c r="BY83">
        <v>0</v>
      </c>
      <c r="BZ83">
        <v>0</v>
      </c>
      <c r="CA83">
        <v>0</v>
      </c>
      <c r="CB83">
        <v>23134440000</v>
      </c>
      <c r="CC83">
        <v>0.4</v>
      </c>
      <c r="CD83">
        <v>274830.23</v>
      </c>
      <c r="CE83">
        <v>128007053.76000001</v>
      </c>
      <c r="CF83">
        <v>28689.43</v>
      </c>
      <c r="CG83">
        <v>26511.58</v>
      </c>
      <c r="CH83">
        <v>31.7388555</v>
      </c>
      <c r="CI83">
        <v>3.66</v>
      </c>
      <c r="CJ83">
        <v>167643.32999999999</v>
      </c>
      <c r="CK83">
        <v>203973.33</v>
      </c>
      <c r="CL83">
        <v>36330</v>
      </c>
      <c r="CM83">
        <v>1416.67</v>
      </c>
      <c r="CN83">
        <v>5974776.6699999999</v>
      </c>
      <c r="CO83">
        <v>-39463.33</v>
      </c>
      <c r="CP83">
        <v>-92943.33</v>
      </c>
      <c r="CQ83">
        <v>786316.66</v>
      </c>
      <c r="CR83">
        <v>162787445.13999999</v>
      </c>
      <c r="CS83">
        <v>2465.64</v>
      </c>
      <c r="CT83">
        <v>163589384.46000001</v>
      </c>
      <c r="CU83" s="3">
        <v>0.52966100000000005</v>
      </c>
      <c r="CV83">
        <v>857271.47</v>
      </c>
      <c r="CW83" s="10">
        <v>23932.04</v>
      </c>
      <c r="CX83" s="14">
        <f t="shared" si="1"/>
        <v>-2136666.0099999998</v>
      </c>
      <c r="CY83" s="14">
        <f>IFERROR(INDEX(CONFAZ!$A$2:$FB$440,MATCH(DATE(YEAR($A83),MONTH($A83),15),CONFAZ!$A$2:$A$440,0),2),0)</f>
        <v>2160598.0499999998</v>
      </c>
      <c r="DA83"/>
      <c r="DB83"/>
      <c r="DC83"/>
      <c r="DI83"/>
    </row>
    <row r="84" spans="1:113" x14ac:dyDescent="0.25">
      <c r="A84" s="1">
        <v>42690</v>
      </c>
      <c r="B84" t="s">
        <v>70</v>
      </c>
      <c r="C84" t="s">
        <v>71</v>
      </c>
      <c r="D84" s="12">
        <v>3.3420000000000001</v>
      </c>
      <c r="E84">
        <v>410267429.16999996</v>
      </c>
      <c r="F84">
        <v>1632664.14</v>
      </c>
      <c r="G84">
        <v>531350104</v>
      </c>
      <c r="H84">
        <v>71402483.75</v>
      </c>
      <c r="I84">
        <v>14333601.48</v>
      </c>
      <c r="J84">
        <v>12604506.999999996</v>
      </c>
      <c r="K84">
        <v>10926953</v>
      </c>
      <c r="L84" s="14">
        <v>12247850</v>
      </c>
      <c r="M84" s="14">
        <v>35906445</v>
      </c>
      <c r="N84" s="14">
        <v>69658731</v>
      </c>
      <c r="O84" s="14">
        <v>74797458</v>
      </c>
      <c r="P84" s="14">
        <v>4921214</v>
      </c>
      <c r="Q84" s="14">
        <v>67692241</v>
      </c>
      <c r="R84" s="14">
        <v>3024106</v>
      </c>
      <c r="S84" s="14">
        <v>191483760</v>
      </c>
      <c r="T84" s="14">
        <v>22313905</v>
      </c>
      <c r="U84" s="14">
        <v>47675624</v>
      </c>
      <c r="V84" s="14">
        <v>3024106</v>
      </c>
      <c r="W84" s="14">
        <v>191483760</v>
      </c>
      <c r="X84" s="14">
        <v>22313905</v>
      </c>
      <c r="Y84" s="14">
        <v>47675624</v>
      </c>
      <c r="Z84" s="14">
        <v>1628770</v>
      </c>
      <c r="AA84" s="14">
        <v>0.3249422542</v>
      </c>
      <c r="AB84">
        <v>132.36000000000001</v>
      </c>
      <c r="AC84" s="2">
        <v>14212824778</v>
      </c>
      <c r="AD84" s="2">
        <v>11603000026</v>
      </c>
      <c r="AE84" s="14">
        <f>INDEX(CONFAZ!$DS$2:$FB$408,MATCH(DATE(YEAR($A84),MONTH($A84),15),CONFAZ!$DS$2:$DS$408,0),2)</f>
        <v>192293331</v>
      </c>
      <c r="AF84" s="14">
        <f>INDEX(CONFAZ!$DS$2:$FB$408,MATCH(DATE(YEAR($A84),MONTH($A84),15),CONFAZ!$DS$2:$DS$408,0),3)</f>
        <v>142686939</v>
      </c>
      <c r="AG84">
        <v>880</v>
      </c>
      <c r="AH84">
        <v>1221688152000</v>
      </c>
      <c r="AI84">
        <v>13.9</v>
      </c>
      <c r="AJ84">
        <v>7.0000000000000007E-2</v>
      </c>
      <c r="AK84">
        <v>1027.7666666666601</v>
      </c>
      <c r="AL84">
        <v>823.31</v>
      </c>
      <c r="AM84">
        <v>754.31857142857098</v>
      </c>
      <c r="AN84">
        <v>924.45320000000004</v>
      </c>
      <c r="AO84">
        <v>11.987932987073799</v>
      </c>
      <c r="AP84">
        <v>1.18</v>
      </c>
      <c r="AQ84">
        <v>156.85</v>
      </c>
      <c r="AR84">
        <v>0.43990000000000001</v>
      </c>
      <c r="AS84" s="14">
        <v>546016000000</v>
      </c>
      <c r="AT84">
        <v>0</v>
      </c>
      <c r="AU84">
        <v>0</v>
      </c>
      <c r="AV84">
        <v>115079899</v>
      </c>
      <c r="AW84">
        <v>112839174</v>
      </c>
      <c r="AX84">
        <v>0</v>
      </c>
      <c r="AY84" s="1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2070430</v>
      </c>
      <c r="BL84">
        <v>0</v>
      </c>
      <c r="BM84">
        <v>170295</v>
      </c>
      <c r="BN84">
        <v>23134440000</v>
      </c>
      <c r="BO84" s="3">
        <v>0.4</v>
      </c>
      <c r="BP84" s="3">
        <v>3704</v>
      </c>
      <c r="BQ84">
        <v>21950.81</v>
      </c>
      <c r="BR84" s="3">
        <v>2353922000</v>
      </c>
      <c r="BS84" s="3">
        <v>23590000</v>
      </c>
      <c r="BT84" s="3">
        <v>4905638000</v>
      </c>
      <c r="BU84" s="3">
        <v>11308785000</v>
      </c>
      <c r="BV84" s="3">
        <v>4542506000</v>
      </c>
      <c r="BW84" s="3">
        <v>18591934000</v>
      </c>
      <c r="BX84">
        <v>0</v>
      </c>
      <c r="BY84">
        <v>0</v>
      </c>
      <c r="BZ84">
        <v>0</v>
      </c>
      <c r="CA84">
        <v>0</v>
      </c>
      <c r="CB84">
        <v>23134440000</v>
      </c>
      <c r="CC84">
        <v>0.4</v>
      </c>
      <c r="CD84">
        <v>279551.14</v>
      </c>
      <c r="CE84">
        <v>137931635.69999999</v>
      </c>
      <c r="CF84">
        <v>14226.23</v>
      </c>
      <c r="CG84">
        <v>25573.58</v>
      </c>
      <c r="CH84">
        <v>31.7388555</v>
      </c>
      <c r="CI84">
        <v>3.67</v>
      </c>
      <c r="CJ84">
        <v>167643.32999999999</v>
      </c>
      <c r="CK84">
        <v>203973.33</v>
      </c>
      <c r="CL84">
        <v>36330</v>
      </c>
      <c r="CM84">
        <v>1416.67</v>
      </c>
      <c r="CN84">
        <v>5974776.6699999999</v>
      </c>
      <c r="CO84">
        <v>-39463.33</v>
      </c>
      <c r="CP84">
        <v>-92943.33</v>
      </c>
      <c r="CQ84">
        <v>780104.76</v>
      </c>
      <c r="CR84">
        <v>158826521.44999999</v>
      </c>
      <c r="CS84">
        <v>1734.36</v>
      </c>
      <c r="CT84">
        <v>159608360.56999999</v>
      </c>
      <c r="CU84" s="3">
        <v>0.52966100000000005</v>
      </c>
      <c r="CV84">
        <v>17187383.699999999</v>
      </c>
      <c r="CW84" s="10">
        <v>17463.150000000001</v>
      </c>
      <c r="CX84" s="14">
        <f t="shared" si="1"/>
        <v>-1985499.9699999997</v>
      </c>
      <c r="CY84" s="14">
        <f>IFERROR(INDEX(CONFAZ!$A$2:$FB$440,MATCH(DATE(YEAR($A84),MONTH($A84),15),CONFAZ!$A$2:$A$440,0),2),0)</f>
        <v>2002963.1199999996</v>
      </c>
      <c r="CZ84"/>
      <c r="DA84"/>
      <c r="DB84"/>
      <c r="DC84"/>
      <c r="DI84"/>
    </row>
    <row r="85" spans="1:113" x14ac:dyDescent="0.25">
      <c r="A85" s="1">
        <v>42720</v>
      </c>
      <c r="B85" t="s">
        <v>70</v>
      </c>
      <c r="C85" t="s">
        <v>71</v>
      </c>
      <c r="D85" s="12">
        <v>3.3523000000000001</v>
      </c>
      <c r="E85">
        <v>463188823.2100001</v>
      </c>
      <c r="F85">
        <v>1562036.0899999999</v>
      </c>
      <c r="G85">
        <v>592483616</v>
      </c>
      <c r="H85">
        <v>73226803.150000006</v>
      </c>
      <c r="I85">
        <v>13008339.650000002</v>
      </c>
      <c r="J85">
        <v>14331117.75</v>
      </c>
      <c r="K85">
        <v>11894108</v>
      </c>
      <c r="L85" s="14">
        <v>18273547</v>
      </c>
      <c r="M85" s="14">
        <v>35566214</v>
      </c>
      <c r="N85" s="14">
        <v>72914164</v>
      </c>
      <c r="O85" s="14">
        <v>84859730</v>
      </c>
      <c r="P85" s="14">
        <v>5552783</v>
      </c>
      <c r="Q85" s="14">
        <v>72480356</v>
      </c>
      <c r="R85" s="14">
        <v>3951902</v>
      </c>
      <c r="S85" s="14">
        <v>221700260</v>
      </c>
      <c r="T85" s="14">
        <v>23259972</v>
      </c>
      <c r="U85" s="14">
        <v>52370254</v>
      </c>
      <c r="V85" s="14">
        <v>3951902</v>
      </c>
      <c r="W85" s="14">
        <v>221700260</v>
      </c>
      <c r="X85" s="14">
        <v>23259972</v>
      </c>
      <c r="Y85" s="14">
        <v>52370254</v>
      </c>
      <c r="Z85" s="14">
        <v>1554434</v>
      </c>
      <c r="AA85" s="14">
        <v>1.5538905799</v>
      </c>
      <c r="AB85">
        <v>133.34</v>
      </c>
      <c r="AC85" s="2">
        <v>15773205272</v>
      </c>
      <c r="AD85" s="2">
        <v>11666728798</v>
      </c>
      <c r="AE85" s="14">
        <f>INDEX(CONFAZ!$DS$2:$FB$408,MATCH(DATE(YEAR($A85),MONTH($A85),15),CONFAZ!$DS$2:$DS$408,0),2)</f>
        <v>202679861</v>
      </c>
      <c r="AF85" s="14">
        <f>INDEX(CONFAZ!$DS$2:$FB$408,MATCH(DATE(YEAR($A85),MONTH($A85),15),CONFAZ!$DS$2:$DS$408,0),3)</f>
        <v>175775506</v>
      </c>
      <c r="AG85">
        <v>880</v>
      </c>
      <c r="AH85">
        <v>1223643136800</v>
      </c>
      <c r="AI85">
        <v>13.65</v>
      </c>
      <c r="AJ85">
        <v>0.14000000000000001</v>
      </c>
      <c r="AK85">
        <v>1026.1199999999999</v>
      </c>
      <c r="AL85">
        <v>822.27700000000004</v>
      </c>
      <c r="AM85">
        <v>754.98095238095198</v>
      </c>
      <c r="AN85">
        <v>923.52919999999995</v>
      </c>
      <c r="AO85">
        <v>12.1539210910862</v>
      </c>
      <c r="AP85">
        <v>1.3</v>
      </c>
      <c r="AQ85">
        <v>184.16</v>
      </c>
      <c r="AR85">
        <v>25.56</v>
      </c>
      <c r="AS85" s="14">
        <v>547198100000</v>
      </c>
      <c r="AT85">
        <v>0</v>
      </c>
      <c r="AU85">
        <v>0</v>
      </c>
      <c r="AV85">
        <v>104990694</v>
      </c>
      <c r="AW85">
        <v>104716652</v>
      </c>
      <c r="AX85">
        <v>0</v>
      </c>
      <c r="AY85" s="14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9653</v>
      </c>
      <c r="BL85">
        <v>0</v>
      </c>
      <c r="BM85">
        <v>264389</v>
      </c>
      <c r="BN85">
        <v>23134440000</v>
      </c>
      <c r="BO85" s="3">
        <v>0.4</v>
      </c>
      <c r="BP85" s="3">
        <v>3704</v>
      </c>
      <c r="BQ85" s="3">
        <v>21950.81</v>
      </c>
      <c r="BR85" s="3">
        <v>2353922000</v>
      </c>
      <c r="BS85" s="3">
        <v>23590000</v>
      </c>
      <c r="BT85">
        <v>4905638000</v>
      </c>
      <c r="BU85" s="3">
        <v>11308785000</v>
      </c>
      <c r="BV85">
        <v>4542506000</v>
      </c>
      <c r="BW85" s="3">
        <v>18591934000</v>
      </c>
      <c r="BX85">
        <v>0</v>
      </c>
      <c r="BY85">
        <v>0</v>
      </c>
      <c r="BZ85">
        <v>0</v>
      </c>
      <c r="CA85">
        <v>0</v>
      </c>
      <c r="CB85">
        <v>23134440000</v>
      </c>
      <c r="CC85">
        <v>0.4</v>
      </c>
      <c r="CD85">
        <v>291554.21000000002</v>
      </c>
      <c r="CE85">
        <v>124902917.68000001</v>
      </c>
      <c r="CF85">
        <v>48826.11</v>
      </c>
      <c r="CG85">
        <v>30365.58</v>
      </c>
      <c r="CH85">
        <v>31.7388555</v>
      </c>
      <c r="CI85">
        <v>3.73</v>
      </c>
      <c r="CJ85">
        <v>167643.32999999999</v>
      </c>
      <c r="CK85">
        <v>203973.33</v>
      </c>
      <c r="CL85">
        <v>36330</v>
      </c>
      <c r="CM85">
        <v>1416.67</v>
      </c>
      <c r="CN85">
        <v>5974776.6699999999</v>
      </c>
      <c r="CO85">
        <v>-39463.33</v>
      </c>
      <c r="CP85">
        <v>-92943.33</v>
      </c>
      <c r="CQ85">
        <v>717632.41</v>
      </c>
      <c r="CR85">
        <v>174557951.25</v>
      </c>
      <c r="CS85">
        <v>4315.03</v>
      </c>
      <c r="CT85">
        <v>175279898.69</v>
      </c>
      <c r="CU85" s="3">
        <v>0.52966100000000005</v>
      </c>
      <c r="CV85">
        <v>523322.68</v>
      </c>
      <c r="CW85" s="10">
        <v>10431.93</v>
      </c>
      <c r="CX85" s="14">
        <f t="shared" si="1"/>
        <v>-1661330.79</v>
      </c>
      <c r="CY85" s="14">
        <f>IFERROR(INDEX(CONFAZ!$A$2:$FB$440,MATCH(DATE(YEAR($A85),MONTH($A85),15),CONFAZ!$A$2:$A$440,0),2),0)</f>
        <v>1671762.72</v>
      </c>
      <c r="CZ85"/>
      <c r="DA85"/>
      <c r="DB85"/>
      <c r="DC85"/>
      <c r="DI85"/>
    </row>
    <row r="86" spans="1:113" x14ac:dyDescent="0.25">
      <c r="A86" s="1">
        <v>42751</v>
      </c>
      <c r="B86" t="s">
        <v>70</v>
      </c>
      <c r="C86" t="s">
        <v>71</v>
      </c>
      <c r="D86" s="12">
        <v>3.1966000000000001</v>
      </c>
      <c r="E86">
        <v>365317667.58999991</v>
      </c>
      <c r="F86">
        <v>1697144.67</v>
      </c>
      <c r="G86">
        <v>503117053</v>
      </c>
      <c r="H86">
        <v>83427293.150000006</v>
      </c>
      <c r="I86">
        <v>12877788.620000001</v>
      </c>
      <c r="J86">
        <v>16187920.67</v>
      </c>
      <c r="K86">
        <v>40105627</v>
      </c>
      <c r="L86" s="14">
        <v>15885109</v>
      </c>
      <c r="M86" s="14">
        <v>38276561</v>
      </c>
      <c r="N86" s="14">
        <v>94146049</v>
      </c>
      <c r="O86" s="14">
        <v>84099599</v>
      </c>
      <c r="P86" s="14">
        <v>5447745</v>
      </c>
      <c r="Q86" s="14">
        <v>79725933</v>
      </c>
      <c r="R86" s="14">
        <v>3694251</v>
      </c>
      <c r="S86" s="14">
        <v>101824754</v>
      </c>
      <c r="T86" s="14">
        <v>24651733</v>
      </c>
      <c r="U86" s="14">
        <v>53684762</v>
      </c>
      <c r="V86" s="14">
        <v>3694251</v>
      </c>
      <c r="W86" s="14">
        <v>101824754</v>
      </c>
      <c r="X86" s="14">
        <v>24651733</v>
      </c>
      <c r="Y86" s="14">
        <v>53684762</v>
      </c>
      <c r="Z86" s="14">
        <v>1680557</v>
      </c>
      <c r="AA86" s="14">
        <v>1.0175144673000001</v>
      </c>
      <c r="AB86">
        <v>128.47</v>
      </c>
      <c r="AC86" s="2">
        <v>14827875770</v>
      </c>
      <c r="AD86" s="2">
        <v>12335328289</v>
      </c>
      <c r="AE86" s="14">
        <f>INDEX(CONFAZ!$DS$2:$FB$408,MATCH(DATE(YEAR($A86),MONTH($A86),15),CONFAZ!$DS$2:$DS$408,0),2)</f>
        <v>155984808</v>
      </c>
      <c r="AF86" s="14">
        <f>INDEX(CONFAZ!$DS$2:$FB$408,MATCH(DATE(YEAR($A86),MONTH($A86),15),CONFAZ!$DS$2:$DS$408,0),3)</f>
        <v>160053096</v>
      </c>
      <c r="AG86">
        <v>937</v>
      </c>
      <c r="AH86">
        <v>1175415392800</v>
      </c>
      <c r="AI86">
        <v>13.17</v>
      </c>
      <c r="AJ86">
        <v>0.42</v>
      </c>
      <c r="AK86">
        <v>1025.9511111111101</v>
      </c>
      <c r="AL86">
        <v>829.50699999999995</v>
      </c>
      <c r="AM86">
        <v>763.16047619047595</v>
      </c>
      <c r="AN86">
        <v>927.56799999999998</v>
      </c>
      <c r="AO86">
        <v>12.677207492094301</v>
      </c>
      <c r="AP86">
        <v>1.38</v>
      </c>
      <c r="AQ86">
        <v>178.96</v>
      </c>
      <c r="AR86">
        <v>32.69</v>
      </c>
      <c r="AS86" s="14">
        <v>513642000000</v>
      </c>
      <c r="AT86">
        <v>0</v>
      </c>
      <c r="AU86">
        <v>0</v>
      </c>
      <c r="AV86">
        <v>107009063</v>
      </c>
      <c r="AW86">
        <v>106811018</v>
      </c>
      <c r="AX86">
        <v>0</v>
      </c>
      <c r="AY86" s="14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198045</v>
      </c>
      <c r="BN86">
        <v>27308046000</v>
      </c>
      <c r="BO86" s="3">
        <v>0.4</v>
      </c>
      <c r="BP86" s="3">
        <v>3704</v>
      </c>
      <c r="BQ86" s="3">
        <v>25660.71</v>
      </c>
      <c r="BR86" s="3">
        <v>2676581000</v>
      </c>
      <c r="BS86" s="3">
        <v>22762000</v>
      </c>
      <c r="BT86">
        <v>6052464000</v>
      </c>
      <c r="BU86" s="3">
        <v>13383053000</v>
      </c>
      <c r="BV86" s="3">
        <v>5173186000</v>
      </c>
      <c r="BW86" s="3">
        <v>22134860000</v>
      </c>
      <c r="BX86">
        <v>0</v>
      </c>
      <c r="BY86">
        <v>0</v>
      </c>
      <c r="BZ86">
        <v>0</v>
      </c>
      <c r="CA86">
        <v>0</v>
      </c>
      <c r="CB86">
        <v>23134440000</v>
      </c>
      <c r="CC86">
        <v>0.4</v>
      </c>
      <c r="CD86">
        <v>274050.7</v>
      </c>
      <c r="CE86">
        <v>138572114.84999999</v>
      </c>
      <c r="CF86">
        <v>41277.230000000003</v>
      </c>
      <c r="CG86">
        <v>63023.59</v>
      </c>
      <c r="CH86">
        <v>31.432478700000001</v>
      </c>
      <c r="CI86">
        <v>3.77</v>
      </c>
      <c r="CJ86">
        <v>-170010</v>
      </c>
      <c r="CK86">
        <v>-133310</v>
      </c>
      <c r="CL86">
        <v>36700</v>
      </c>
      <c r="CM86">
        <v>5850</v>
      </c>
      <c r="CN86">
        <v>6146713.3300000001</v>
      </c>
      <c r="CO86">
        <v>-57550</v>
      </c>
      <c r="CP86">
        <v>-147660</v>
      </c>
      <c r="CQ86">
        <v>790093.14</v>
      </c>
      <c r="CR86">
        <v>184440618.25</v>
      </c>
      <c r="CS86">
        <v>42665.5</v>
      </c>
      <c r="CT86">
        <v>185273376.88999999</v>
      </c>
      <c r="CU86" s="3">
        <v>0.53694160000000002</v>
      </c>
      <c r="CV86">
        <v>86040.3</v>
      </c>
      <c r="CW86" s="10">
        <v>31736.9</v>
      </c>
      <c r="CX86" s="14">
        <f t="shared" si="1"/>
        <v>-7038112.9899999984</v>
      </c>
      <c r="CY86" s="14">
        <f>IFERROR(INDEX(CONFAZ!$A$2:$FB$440,MATCH(DATE(YEAR($A86),MONTH($A86),15),CONFAZ!$A$2:$A$440,0),2),0)</f>
        <v>7069849.8899999987</v>
      </c>
      <c r="CZ86"/>
      <c r="DA86"/>
      <c r="DB86"/>
      <c r="DC86"/>
      <c r="DI86"/>
    </row>
    <row r="87" spans="1:113" x14ac:dyDescent="0.25">
      <c r="A87" s="1">
        <v>42782</v>
      </c>
      <c r="B87" t="s">
        <v>70</v>
      </c>
      <c r="C87" t="s">
        <v>71</v>
      </c>
      <c r="D87" s="12">
        <v>3.1042000000000001</v>
      </c>
      <c r="E87">
        <v>338039947.49000001</v>
      </c>
      <c r="F87">
        <v>1381774.2000000002</v>
      </c>
      <c r="G87">
        <v>454004451</v>
      </c>
      <c r="H87">
        <v>65128970.54999999</v>
      </c>
      <c r="I87">
        <v>12204047.560000001</v>
      </c>
      <c r="J87">
        <v>12095651.530000001</v>
      </c>
      <c r="K87">
        <v>88104197</v>
      </c>
      <c r="L87" s="14">
        <v>16117457</v>
      </c>
      <c r="M87" s="14">
        <v>34024201</v>
      </c>
      <c r="N87" s="14">
        <v>67058126</v>
      </c>
      <c r="O87" s="14">
        <v>75527364</v>
      </c>
      <c r="P87" s="14">
        <v>4194435</v>
      </c>
      <c r="Q87" s="14">
        <v>63758110</v>
      </c>
      <c r="R87" s="14">
        <v>2878404</v>
      </c>
      <c r="S87" s="14">
        <v>119683652</v>
      </c>
      <c r="T87" s="14">
        <v>24351187</v>
      </c>
      <c r="U87" s="14">
        <v>45030865</v>
      </c>
      <c r="V87" s="14">
        <v>2878404</v>
      </c>
      <c r="W87" s="14">
        <v>119683652</v>
      </c>
      <c r="X87" s="14">
        <v>24351187</v>
      </c>
      <c r="Y87" s="14">
        <v>45030865</v>
      </c>
      <c r="Z87" s="14">
        <v>1380650</v>
      </c>
      <c r="AA87" s="14">
        <v>1.3450492600999999</v>
      </c>
      <c r="AB87">
        <v>129.38999999999999</v>
      </c>
      <c r="AC87" s="2">
        <v>15275976600</v>
      </c>
      <c r="AD87" s="2">
        <v>11046775404</v>
      </c>
      <c r="AE87" s="14">
        <f>INDEX(CONFAZ!$DS$2:$FB$408,MATCH(DATE(YEAR($A87),MONTH($A87),15),CONFAZ!$DS$2:$DS$408,0),2)</f>
        <v>178452260</v>
      </c>
      <c r="AF87" s="14">
        <f>INDEX(CONFAZ!$DS$2:$FB$408,MATCH(DATE(YEAR($A87),MONTH($A87),15),CONFAZ!$DS$2:$DS$408,0),3)</f>
        <v>372229261</v>
      </c>
      <c r="AG87">
        <v>937</v>
      </c>
      <c r="AH87">
        <v>1145390820200</v>
      </c>
      <c r="AI87">
        <v>12.82</v>
      </c>
      <c r="AJ87">
        <v>0.24</v>
      </c>
      <c r="AK87">
        <v>1032.60666666666</v>
      </c>
      <c r="AL87">
        <v>825.26149999999996</v>
      </c>
      <c r="AM87">
        <v>760.35571428571404</v>
      </c>
      <c r="AN87">
        <v>928.1028</v>
      </c>
      <c r="AO87">
        <v>13.2800808504849</v>
      </c>
      <c r="AP87">
        <v>1.33</v>
      </c>
      <c r="AQ87">
        <v>173.49</v>
      </c>
      <c r="AR87">
        <v>-3.78</v>
      </c>
      <c r="AS87" s="14">
        <v>510880500000</v>
      </c>
      <c r="AT87">
        <v>0</v>
      </c>
      <c r="AU87">
        <v>0</v>
      </c>
      <c r="AV87">
        <v>80120607</v>
      </c>
      <c r="AW87">
        <v>79957870</v>
      </c>
      <c r="AX87">
        <v>0</v>
      </c>
      <c r="AY87" s="14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10078</v>
      </c>
      <c r="BL87">
        <v>0</v>
      </c>
      <c r="BM87">
        <v>152659</v>
      </c>
      <c r="BN87">
        <v>27308046000</v>
      </c>
      <c r="BO87" s="3">
        <v>0.4</v>
      </c>
      <c r="BP87" s="3">
        <v>3704</v>
      </c>
      <c r="BQ87" s="3">
        <v>25660.71</v>
      </c>
      <c r="BR87" s="3">
        <v>2676581000</v>
      </c>
      <c r="BS87" s="3">
        <v>22762000</v>
      </c>
      <c r="BT87" s="3">
        <v>6052464000</v>
      </c>
      <c r="BU87" s="3">
        <v>13383053000</v>
      </c>
      <c r="BV87" s="3">
        <v>5173186000</v>
      </c>
      <c r="BW87">
        <v>22134860000</v>
      </c>
      <c r="BX87">
        <v>0</v>
      </c>
      <c r="BY87">
        <v>0</v>
      </c>
      <c r="BZ87">
        <v>0</v>
      </c>
      <c r="CA87">
        <v>0</v>
      </c>
      <c r="CB87">
        <v>23134440000</v>
      </c>
      <c r="CC87">
        <v>0.4</v>
      </c>
      <c r="CD87">
        <v>166270.70000000001</v>
      </c>
      <c r="CE87">
        <v>162068809.24000001</v>
      </c>
      <c r="CF87">
        <v>13790.26</v>
      </c>
      <c r="CG87">
        <v>27139.589999999997</v>
      </c>
      <c r="CH87">
        <v>31.432478700000001</v>
      </c>
      <c r="CI87">
        <v>3.76</v>
      </c>
      <c r="CJ87">
        <v>-170010</v>
      </c>
      <c r="CK87">
        <v>-133310</v>
      </c>
      <c r="CL87">
        <v>36700</v>
      </c>
      <c r="CM87">
        <v>5850</v>
      </c>
      <c r="CN87">
        <v>6146713.3300000001</v>
      </c>
      <c r="CO87">
        <v>-57550</v>
      </c>
      <c r="CP87">
        <v>-147660</v>
      </c>
      <c r="CQ87">
        <v>463470.81</v>
      </c>
      <c r="CR87">
        <v>158021251.33000001</v>
      </c>
      <c r="CS87">
        <v>128905.36</v>
      </c>
      <c r="CT87">
        <v>158617503.80000001</v>
      </c>
      <c r="CU87" s="3">
        <v>0.53694160000000002</v>
      </c>
      <c r="CV87">
        <v>374659.7</v>
      </c>
      <c r="CW87" s="10">
        <v>26719.200000000001</v>
      </c>
      <c r="CX87" s="14">
        <f t="shared" si="1"/>
        <v>-16305577.910000002</v>
      </c>
      <c r="CY87" s="14">
        <f>IFERROR(INDEX(CONFAZ!$A$2:$FB$440,MATCH(DATE(YEAR($A87),MONTH($A87),15),CONFAZ!$A$2:$A$440,0),2),0)</f>
        <v>16332297.110000001</v>
      </c>
      <c r="CZ87" s="14"/>
      <c r="DA87" s="14"/>
      <c r="DB87"/>
      <c r="DC87"/>
      <c r="DI87"/>
    </row>
    <row r="88" spans="1:113" x14ac:dyDescent="0.25">
      <c r="A88" s="1">
        <v>42810</v>
      </c>
      <c r="B88" t="s">
        <v>70</v>
      </c>
      <c r="C88" t="s">
        <v>71</v>
      </c>
      <c r="D88" s="12">
        <v>3.1278999999999999</v>
      </c>
      <c r="E88">
        <v>339998469.18999994</v>
      </c>
      <c r="F88">
        <v>1934074.5</v>
      </c>
      <c r="G88">
        <v>475655184</v>
      </c>
      <c r="H88">
        <v>60729442.860000014</v>
      </c>
      <c r="I88">
        <v>38555643.799999997</v>
      </c>
      <c r="J88">
        <v>12759340.950000001</v>
      </c>
      <c r="K88">
        <v>60723876</v>
      </c>
      <c r="L88" s="14">
        <v>15659690</v>
      </c>
      <c r="M88" s="14">
        <v>35822423</v>
      </c>
      <c r="N88" s="14">
        <v>66264769</v>
      </c>
      <c r="O88" s="14">
        <v>78205167</v>
      </c>
      <c r="P88" s="14">
        <v>6196604</v>
      </c>
      <c r="Q88" s="14">
        <v>58222913</v>
      </c>
      <c r="R88" s="14">
        <v>5785802</v>
      </c>
      <c r="S88" s="14">
        <v>125245215</v>
      </c>
      <c r="T88" s="14">
        <v>43483150</v>
      </c>
      <c r="U88" s="14">
        <v>38835387</v>
      </c>
      <c r="V88" s="14">
        <v>5785802</v>
      </c>
      <c r="W88" s="14">
        <v>125245215</v>
      </c>
      <c r="X88" s="14">
        <v>43483150</v>
      </c>
      <c r="Y88" s="14">
        <v>38835387</v>
      </c>
      <c r="Z88" s="14">
        <v>1934064</v>
      </c>
      <c r="AA88" s="14">
        <v>0.28075337989999999</v>
      </c>
      <c r="AB88">
        <v>141.9</v>
      </c>
      <c r="AC88" s="2">
        <v>19854737707</v>
      </c>
      <c r="AD88" s="2">
        <v>13562894075</v>
      </c>
      <c r="AE88" s="14">
        <f>INDEX(CONFAZ!$DS$2:$FB$408,MATCH(DATE(YEAR($A88),MONTH($A88),15),CONFAZ!$DS$2:$DS$408,0),2)</f>
        <v>243161328</v>
      </c>
      <c r="AF88" s="14">
        <f>INDEX(CONFAZ!$DS$2:$FB$408,MATCH(DATE(YEAR($A88),MONTH($A88),15),CONFAZ!$DS$2:$DS$408,0),3)</f>
        <v>268839661</v>
      </c>
      <c r="AG88">
        <v>937</v>
      </c>
      <c r="AH88">
        <v>1157670196900</v>
      </c>
      <c r="AI88">
        <v>12.15</v>
      </c>
      <c r="AJ88">
        <v>0.32</v>
      </c>
      <c r="AK88">
        <v>1055.36333333333</v>
      </c>
      <c r="AL88">
        <v>847.81449999999995</v>
      </c>
      <c r="AM88">
        <v>780.675238095238</v>
      </c>
      <c r="AN88">
        <v>951.50160000000005</v>
      </c>
      <c r="AO88">
        <v>13.8680187298232</v>
      </c>
      <c r="AP88">
        <v>1.25</v>
      </c>
      <c r="AQ88">
        <v>167.03</v>
      </c>
      <c r="AR88">
        <v>-9.01</v>
      </c>
      <c r="AS88" s="14">
        <v>561062100000</v>
      </c>
      <c r="AT88">
        <v>0</v>
      </c>
      <c r="AU88">
        <v>0</v>
      </c>
      <c r="AV88">
        <v>113439637</v>
      </c>
      <c r="AW88">
        <v>113175833</v>
      </c>
      <c r="AX88">
        <v>0</v>
      </c>
      <c r="AY88" s="14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263804</v>
      </c>
      <c r="BN88">
        <v>27308046000</v>
      </c>
      <c r="BO88" s="3">
        <v>0.4</v>
      </c>
      <c r="BP88" s="3">
        <v>3704</v>
      </c>
      <c r="BQ88" s="3">
        <v>25660.71</v>
      </c>
      <c r="BR88" s="3">
        <v>2676581000</v>
      </c>
      <c r="BS88" s="3">
        <v>22762000</v>
      </c>
      <c r="BT88">
        <v>6052464000</v>
      </c>
      <c r="BU88" s="3">
        <v>13383053000</v>
      </c>
      <c r="BV88" s="3">
        <v>5173186000</v>
      </c>
      <c r="BW88" s="3">
        <v>22134860000</v>
      </c>
      <c r="BX88">
        <v>0</v>
      </c>
      <c r="BY88">
        <v>0</v>
      </c>
      <c r="BZ88">
        <v>0</v>
      </c>
      <c r="CA88">
        <v>0</v>
      </c>
      <c r="CB88">
        <v>23134440000</v>
      </c>
      <c r="CC88">
        <v>0.4</v>
      </c>
      <c r="CD88">
        <v>260797.29</v>
      </c>
      <c r="CE88">
        <v>151268061.21000001</v>
      </c>
      <c r="CF88">
        <v>16032.67</v>
      </c>
      <c r="CG88">
        <v>27262.589999999997</v>
      </c>
      <c r="CH88">
        <v>31.432478700000001</v>
      </c>
      <c r="CI88">
        <v>3.69</v>
      </c>
      <c r="CJ88">
        <v>-170010</v>
      </c>
      <c r="CK88">
        <v>-133310</v>
      </c>
      <c r="CL88">
        <v>36700</v>
      </c>
      <c r="CM88">
        <v>5850</v>
      </c>
      <c r="CN88">
        <v>6146713.3300000001</v>
      </c>
      <c r="CO88">
        <v>-57550</v>
      </c>
      <c r="CP88">
        <v>-147660</v>
      </c>
      <c r="CQ88">
        <v>839273.08</v>
      </c>
      <c r="CR88">
        <v>172976134.44</v>
      </c>
      <c r="CS88">
        <v>78704.179999999993</v>
      </c>
      <c r="CT88">
        <v>173894578.37</v>
      </c>
      <c r="CU88" s="3">
        <v>0.53694160000000002</v>
      </c>
      <c r="CV88">
        <v>321509.7</v>
      </c>
      <c r="CW88" s="10">
        <v>8851.6200000000008</v>
      </c>
      <c r="CX88" s="14">
        <f t="shared" si="1"/>
        <v>-16788425.859999999</v>
      </c>
      <c r="CY88" s="14">
        <f>IFERROR(INDEX(CONFAZ!$A$2:$FB$440,MATCH(DATE(YEAR($A88),MONTH($A88),15),CONFAZ!$A$2:$A$440,0),2),0)</f>
        <v>16797277.48</v>
      </c>
      <c r="CZ88"/>
      <c r="DA88"/>
      <c r="DB88"/>
      <c r="DC88"/>
      <c r="DI88"/>
    </row>
    <row r="89" spans="1:113" x14ac:dyDescent="0.25">
      <c r="A89" s="1">
        <v>42841</v>
      </c>
      <c r="B89" t="s">
        <v>70</v>
      </c>
      <c r="C89" t="s">
        <v>71</v>
      </c>
      <c r="D89" s="12">
        <v>3.1362000000000001</v>
      </c>
      <c r="E89">
        <v>341039069.92999995</v>
      </c>
      <c r="F89">
        <v>1378469.23</v>
      </c>
      <c r="G89">
        <v>468907067</v>
      </c>
      <c r="H89">
        <v>68638716.910000026</v>
      </c>
      <c r="I89">
        <v>23860942.550000001</v>
      </c>
      <c r="J89">
        <v>13205321.550000001</v>
      </c>
      <c r="K89">
        <v>44234557</v>
      </c>
      <c r="L89" s="14">
        <v>19260238</v>
      </c>
      <c r="M89" s="14">
        <v>31913683</v>
      </c>
      <c r="N89" s="14">
        <v>68930367</v>
      </c>
      <c r="O89" s="14">
        <v>88776272</v>
      </c>
      <c r="P89" s="14">
        <v>4757274</v>
      </c>
      <c r="Q89" s="14">
        <v>57482922</v>
      </c>
      <c r="R89" s="14">
        <v>2936860</v>
      </c>
      <c r="S89" s="14">
        <v>119742808</v>
      </c>
      <c r="T89" s="14">
        <v>30144014</v>
      </c>
      <c r="U89" s="14">
        <v>43585900</v>
      </c>
      <c r="V89" s="14">
        <v>2936860</v>
      </c>
      <c r="W89" s="14">
        <v>119742808</v>
      </c>
      <c r="X89" s="14">
        <v>30144014</v>
      </c>
      <c r="Y89" s="14">
        <v>43585900</v>
      </c>
      <c r="Z89" s="14">
        <v>1376729</v>
      </c>
      <c r="AA89" s="14">
        <v>0.1010577377</v>
      </c>
      <c r="AB89">
        <v>133.75</v>
      </c>
      <c r="AC89" s="2">
        <v>17484572350</v>
      </c>
      <c r="AD89" s="2">
        <v>11459643696</v>
      </c>
      <c r="AE89" s="14">
        <f>INDEX(CONFAZ!$DS$2:$FB$408,MATCH(DATE(YEAR($A89),MONTH($A89),15),CONFAZ!$DS$2:$DS$408,0),2)</f>
        <v>253316541</v>
      </c>
      <c r="AF89" s="14">
        <f>INDEX(CONFAZ!$DS$2:$FB$408,MATCH(DATE(YEAR($A89),MONTH($A89),15),CONFAZ!$DS$2:$DS$408,0),3)</f>
        <v>183240152</v>
      </c>
      <c r="AG89">
        <v>937</v>
      </c>
      <c r="AH89">
        <v>1175902509000</v>
      </c>
      <c r="AI89">
        <v>11.59</v>
      </c>
      <c r="AJ89">
        <v>0.08</v>
      </c>
      <c r="AK89">
        <v>1057.9527777777701</v>
      </c>
      <c r="AL89">
        <v>848.81349999999998</v>
      </c>
      <c r="AM89">
        <v>781.59809523809497</v>
      </c>
      <c r="AN89">
        <v>953.63480000000004</v>
      </c>
      <c r="AO89">
        <v>13.715015677621601</v>
      </c>
      <c r="AP89">
        <v>1.1399999999999999</v>
      </c>
      <c r="AQ89">
        <v>168.54</v>
      </c>
      <c r="AR89">
        <v>12.45</v>
      </c>
      <c r="AS89" s="14">
        <v>537678900000</v>
      </c>
      <c r="AT89">
        <v>0</v>
      </c>
      <c r="AU89">
        <v>0</v>
      </c>
      <c r="AV89">
        <v>100069842</v>
      </c>
      <c r="AW89">
        <v>94593391</v>
      </c>
      <c r="AX89">
        <v>0</v>
      </c>
      <c r="AY89" s="14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5198936</v>
      </c>
      <c r="BM89">
        <v>277515</v>
      </c>
      <c r="BN89">
        <v>27308046000</v>
      </c>
      <c r="BO89" s="3">
        <v>0.4</v>
      </c>
      <c r="BP89" s="3">
        <v>3704</v>
      </c>
      <c r="BQ89" s="3">
        <v>25660.71</v>
      </c>
      <c r="BR89" s="3">
        <v>2676581000</v>
      </c>
      <c r="BS89" s="3">
        <v>22762000</v>
      </c>
      <c r="BT89" s="3">
        <v>6052464000</v>
      </c>
      <c r="BU89" s="3">
        <v>13383053000</v>
      </c>
      <c r="BV89" s="3">
        <v>5173186000</v>
      </c>
      <c r="BW89" s="3">
        <v>22134860000</v>
      </c>
      <c r="BX89">
        <v>0</v>
      </c>
      <c r="BY89">
        <v>0</v>
      </c>
      <c r="BZ89">
        <v>0</v>
      </c>
      <c r="CA89">
        <v>0</v>
      </c>
      <c r="CB89">
        <v>23134440000</v>
      </c>
      <c r="CC89">
        <v>0.4</v>
      </c>
      <c r="CD89">
        <v>211840.92</v>
      </c>
      <c r="CE89">
        <v>142077725.09999999</v>
      </c>
      <c r="CF89">
        <v>20276.439999999999</v>
      </c>
      <c r="CG89">
        <v>26712.589999999997</v>
      </c>
      <c r="CH89">
        <v>31.432478700000001</v>
      </c>
      <c r="CI89">
        <v>3.64</v>
      </c>
      <c r="CJ89">
        <v>-424070</v>
      </c>
      <c r="CK89">
        <v>-391773.33</v>
      </c>
      <c r="CL89">
        <v>32300</v>
      </c>
      <c r="CM89">
        <v>55513.33</v>
      </c>
      <c r="CN89">
        <v>6100166.6699999999</v>
      </c>
      <c r="CO89">
        <v>-62416.67</v>
      </c>
      <c r="CP89">
        <v>-378770</v>
      </c>
      <c r="CQ89">
        <v>541658.27</v>
      </c>
      <c r="CR89">
        <v>167934001.62</v>
      </c>
      <c r="CS89">
        <v>75305.45</v>
      </c>
      <c r="CT89">
        <v>168550965.34</v>
      </c>
      <c r="CU89" s="3">
        <v>0.53694160000000002</v>
      </c>
      <c r="CV89">
        <v>163887.70000000001</v>
      </c>
      <c r="CW89" s="10">
        <v>10307.34</v>
      </c>
      <c r="CX89" s="14">
        <f t="shared" si="1"/>
        <v>-11026818.27</v>
      </c>
      <c r="CY89" s="14">
        <f>IFERROR(INDEX(CONFAZ!$A$2:$FB$440,MATCH(DATE(YEAR($A89),MONTH($A89),15),CONFAZ!$A$2:$A$440,0),2),0)</f>
        <v>11037125.609999999</v>
      </c>
      <c r="CZ89" s="4"/>
      <c r="DA89"/>
      <c r="DB89"/>
      <c r="DI89"/>
    </row>
    <row r="90" spans="1:113" x14ac:dyDescent="0.25">
      <c r="A90" s="1">
        <v>42871</v>
      </c>
      <c r="B90" t="s">
        <v>70</v>
      </c>
      <c r="C90" t="s">
        <v>71</v>
      </c>
      <c r="D90" s="12">
        <v>3.2094999999999998</v>
      </c>
      <c r="E90">
        <v>373427219.12999994</v>
      </c>
      <c r="F90">
        <v>1772102.01</v>
      </c>
      <c r="G90">
        <v>500239104</v>
      </c>
      <c r="H90">
        <v>67110254.549999982</v>
      </c>
      <c r="I90">
        <v>22752023.870000001</v>
      </c>
      <c r="J90">
        <v>13556881.48</v>
      </c>
      <c r="K90">
        <v>48610588</v>
      </c>
      <c r="L90" s="14">
        <v>18295429</v>
      </c>
      <c r="M90" s="14">
        <v>32386345</v>
      </c>
      <c r="N90" s="14">
        <v>72238126</v>
      </c>
      <c r="O90" s="14">
        <v>83426474</v>
      </c>
      <c r="P90" s="14">
        <v>5592145</v>
      </c>
      <c r="Q90" s="14">
        <v>60461678</v>
      </c>
      <c r="R90" s="14">
        <v>4966697</v>
      </c>
      <c r="S90" s="14">
        <v>19147778</v>
      </c>
      <c r="T90" s="14">
        <v>149940277</v>
      </c>
      <c r="U90" s="14">
        <v>52013456</v>
      </c>
      <c r="V90" s="14">
        <v>4966697</v>
      </c>
      <c r="W90" s="14">
        <v>19147778</v>
      </c>
      <c r="X90" s="14">
        <v>149940277</v>
      </c>
      <c r="Y90" s="14">
        <v>52013456</v>
      </c>
      <c r="Z90" s="14">
        <v>1770699</v>
      </c>
      <c r="AA90" s="14">
        <v>0.1914419467</v>
      </c>
      <c r="AB90">
        <v>136</v>
      </c>
      <c r="AC90" s="2">
        <v>19726040175</v>
      </c>
      <c r="AD90" s="2">
        <v>12968955269</v>
      </c>
      <c r="AE90" s="14">
        <f>INDEX(CONFAZ!$DS$2:$FB$408,MATCH(DATE(YEAR($A90),MONTH($A90),15),CONFAZ!$DS$2:$DS$408,0),2)</f>
        <v>296949584</v>
      </c>
      <c r="AF90" s="14">
        <f>INDEX(CONFAZ!$DS$2:$FB$408,MATCH(DATE(YEAR($A90),MONTH($A90),15),CONFAZ!$DS$2:$DS$408,0),3)</f>
        <v>217985148</v>
      </c>
      <c r="AG90">
        <v>937</v>
      </c>
      <c r="AH90">
        <v>1208347864500</v>
      </c>
      <c r="AI90">
        <v>11.15</v>
      </c>
      <c r="AJ90">
        <v>0.36</v>
      </c>
      <c r="AK90">
        <v>1061.8088888888799</v>
      </c>
      <c r="AL90">
        <v>850.90949999999998</v>
      </c>
      <c r="AM90">
        <v>783.33285714285705</v>
      </c>
      <c r="AN90">
        <v>956.94240000000002</v>
      </c>
      <c r="AO90">
        <v>13.4202772545041</v>
      </c>
      <c r="AP90">
        <v>1.31</v>
      </c>
      <c r="AQ90">
        <v>164.93</v>
      </c>
      <c r="AR90">
        <v>-0.27</v>
      </c>
      <c r="AS90" s="14">
        <v>550991800000</v>
      </c>
      <c r="AT90">
        <v>0</v>
      </c>
      <c r="AU90">
        <v>0</v>
      </c>
      <c r="AV90">
        <v>97182486</v>
      </c>
      <c r="AW90">
        <v>92828457</v>
      </c>
      <c r="AX90">
        <v>0</v>
      </c>
      <c r="AY90" s="14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4118096</v>
      </c>
      <c r="BM90">
        <v>235933</v>
      </c>
      <c r="BN90">
        <v>27308046000</v>
      </c>
      <c r="BO90" s="3">
        <v>0.4</v>
      </c>
      <c r="BP90" s="3">
        <v>3704</v>
      </c>
      <c r="BQ90" s="3">
        <v>25660.71</v>
      </c>
      <c r="BR90" s="3">
        <v>2676581000</v>
      </c>
      <c r="BS90">
        <v>22762000</v>
      </c>
      <c r="BT90" s="3">
        <v>6052464000</v>
      </c>
      <c r="BU90" s="3">
        <v>13383053000</v>
      </c>
      <c r="BV90" s="3">
        <v>5173186000</v>
      </c>
      <c r="BW90" s="3">
        <v>22134860000</v>
      </c>
      <c r="BX90">
        <v>0</v>
      </c>
      <c r="BY90">
        <v>0</v>
      </c>
      <c r="BZ90">
        <v>0</v>
      </c>
      <c r="CA90">
        <v>0</v>
      </c>
      <c r="CB90">
        <v>23134440000</v>
      </c>
      <c r="CC90">
        <v>0.4</v>
      </c>
      <c r="CD90">
        <v>218036.43</v>
      </c>
      <c r="CE90">
        <v>169579880.58000001</v>
      </c>
      <c r="CF90">
        <v>27050.09</v>
      </c>
      <c r="CG90">
        <v>27452.589999999997</v>
      </c>
      <c r="CH90">
        <v>31.432478700000001</v>
      </c>
      <c r="CI90">
        <v>3.62</v>
      </c>
      <c r="CJ90">
        <v>-424070</v>
      </c>
      <c r="CK90">
        <v>-391773.33</v>
      </c>
      <c r="CL90">
        <v>32300</v>
      </c>
      <c r="CM90">
        <v>55513.33</v>
      </c>
      <c r="CN90">
        <v>6100166.6699999999</v>
      </c>
      <c r="CO90">
        <v>-62416.67</v>
      </c>
      <c r="CP90">
        <v>-378770</v>
      </c>
      <c r="CQ90">
        <v>775324.58</v>
      </c>
      <c r="CR90">
        <v>175599808.31</v>
      </c>
      <c r="CS90">
        <v>74309.53</v>
      </c>
      <c r="CT90">
        <v>176449442.41999999</v>
      </c>
      <c r="CU90" s="3">
        <v>0.53694160000000002</v>
      </c>
      <c r="CV90">
        <v>210551.76</v>
      </c>
      <c r="CW90" s="10">
        <v>13065.74</v>
      </c>
      <c r="CX90" s="14">
        <f t="shared" si="1"/>
        <v>-9097359.8999999985</v>
      </c>
      <c r="CY90" s="14">
        <f>IFERROR(INDEX(CONFAZ!$A$2:$FB$440,MATCH(DATE(YEAR($A90),MONTH($A90),15),CONFAZ!$A$2:$A$440,0),2),0)</f>
        <v>9110425.6399999987</v>
      </c>
      <c r="CZ90"/>
      <c r="DA90"/>
      <c r="DB90"/>
      <c r="DC90"/>
      <c r="DI90"/>
    </row>
    <row r="91" spans="1:113" x14ac:dyDescent="0.25">
      <c r="A91" s="1">
        <v>42902</v>
      </c>
      <c r="B91" t="s">
        <v>70</v>
      </c>
      <c r="C91" t="s">
        <v>71</v>
      </c>
      <c r="D91" s="12">
        <v>3.2953999999999999</v>
      </c>
      <c r="E91">
        <v>424931799.79000002</v>
      </c>
      <c r="F91">
        <v>1361135.0799999998</v>
      </c>
      <c r="G91">
        <v>557560897</v>
      </c>
      <c r="H91">
        <v>75868630.640000015</v>
      </c>
      <c r="I91">
        <v>20927502.080000002</v>
      </c>
      <c r="J91">
        <v>14478268.440000001</v>
      </c>
      <c r="K91">
        <v>30619550</v>
      </c>
      <c r="L91" s="14">
        <v>15572143</v>
      </c>
      <c r="M91" s="14">
        <v>33478897</v>
      </c>
      <c r="N91" s="14">
        <v>75708448</v>
      </c>
      <c r="O91" s="14">
        <v>82428777</v>
      </c>
      <c r="P91" s="14">
        <v>5425526</v>
      </c>
      <c r="Q91" s="14">
        <v>72390980</v>
      </c>
      <c r="R91" s="14">
        <v>4847676</v>
      </c>
      <c r="S91" s="14">
        <v>17670428</v>
      </c>
      <c r="T91" s="14">
        <v>197074001</v>
      </c>
      <c r="U91" s="14">
        <v>51604119</v>
      </c>
      <c r="V91" s="14">
        <v>4847676</v>
      </c>
      <c r="W91" s="14">
        <v>17670428</v>
      </c>
      <c r="X91" s="14">
        <v>197074001</v>
      </c>
      <c r="Y91" s="14">
        <v>51604119</v>
      </c>
      <c r="Z91" s="14">
        <v>1359902</v>
      </c>
      <c r="AA91" s="14">
        <v>0.1970472764</v>
      </c>
      <c r="AB91">
        <v>134.88</v>
      </c>
      <c r="AC91" s="2">
        <v>19535151809</v>
      </c>
      <c r="AD91" s="2">
        <v>13408998263</v>
      </c>
      <c r="AE91" s="14">
        <f>INDEX(CONFAZ!$DS$2:$FB$408,MATCH(DATE(YEAR($A91),MONTH($A91),15),CONFAZ!$DS$2:$DS$408,0),2)</f>
        <v>289617850</v>
      </c>
      <c r="AF91" s="14">
        <f>INDEX(CONFAZ!$DS$2:$FB$408,MATCH(DATE(YEAR($A91),MONTH($A91),15),CONFAZ!$DS$2:$DS$408,0),3)</f>
        <v>246233113</v>
      </c>
      <c r="AG91">
        <v>937</v>
      </c>
      <c r="AH91">
        <v>1242942495000</v>
      </c>
      <c r="AI91">
        <v>10.15</v>
      </c>
      <c r="AJ91">
        <v>-0.3</v>
      </c>
      <c r="AK91">
        <v>1057.70055555555</v>
      </c>
      <c r="AL91">
        <v>849.11249999999995</v>
      </c>
      <c r="AM91">
        <v>782.4</v>
      </c>
      <c r="AN91">
        <v>953.10640000000001</v>
      </c>
      <c r="AO91">
        <v>13.1013286315769</v>
      </c>
      <c r="AP91">
        <v>0.77</v>
      </c>
      <c r="AQ91">
        <v>157.22</v>
      </c>
      <c r="AR91">
        <v>2.33</v>
      </c>
      <c r="AS91" s="14">
        <v>541966900000</v>
      </c>
      <c r="AT91">
        <v>0</v>
      </c>
      <c r="AU91">
        <v>0</v>
      </c>
      <c r="AV91">
        <v>97132374</v>
      </c>
      <c r="AW91">
        <v>86393639</v>
      </c>
      <c r="AX91">
        <v>0</v>
      </c>
      <c r="AY91" s="14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10066803</v>
      </c>
      <c r="BM91">
        <v>671932</v>
      </c>
      <c r="BN91">
        <v>27308046000</v>
      </c>
      <c r="BO91" s="3">
        <v>0.4</v>
      </c>
      <c r="BP91" s="3">
        <v>3704</v>
      </c>
      <c r="BQ91" s="3">
        <v>25660.71</v>
      </c>
      <c r="BR91" s="3">
        <v>2676581000</v>
      </c>
      <c r="BS91" s="3">
        <v>22762000</v>
      </c>
      <c r="BT91" s="3">
        <v>6052464000</v>
      </c>
      <c r="BU91" s="3">
        <v>13383053000</v>
      </c>
      <c r="BV91" s="3">
        <v>5173186000</v>
      </c>
      <c r="BW91" s="3">
        <v>22134860000</v>
      </c>
      <c r="BX91">
        <v>0</v>
      </c>
      <c r="BY91">
        <v>0</v>
      </c>
      <c r="BZ91">
        <v>0</v>
      </c>
      <c r="CA91">
        <v>0</v>
      </c>
      <c r="CB91">
        <v>23134440000</v>
      </c>
      <c r="CC91">
        <v>0.4</v>
      </c>
      <c r="CD91">
        <v>247961.63</v>
      </c>
      <c r="CE91">
        <v>157208303.18000001</v>
      </c>
      <c r="CF91">
        <v>19279.21</v>
      </c>
      <c r="CG91">
        <v>27272.589999999997</v>
      </c>
      <c r="CH91">
        <v>31.432478700000001</v>
      </c>
      <c r="CI91">
        <v>3.55</v>
      </c>
      <c r="CJ91">
        <v>-424070</v>
      </c>
      <c r="CK91">
        <v>-391773.33</v>
      </c>
      <c r="CL91">
        <v>32300</v>
      </c>
      <c r="CM91">
        <v>55513.33</v>
      </c>
      <c r="CN91">
        <v>6100166.6699999999</v>
      </c>
      <c r="CO91">
        <v>-62416.67</v>
      </c>
      <c r="CP91">
        <v>-378770</v>
      </c>
      <c r="CQ91">
        <v>512658.58</v>
      </c>
      <c r="CR91">
        <v>179852623.41</v>
      </c>
      <c r="CS91">
        <v>34667.550000000003</v>
      </c>
      <c r="CT91">
        <v>180401749.53999999</v>
      </c>
      <c r="CU91" s="3">
        <v>0.53694160000000002</v>
      </c>
      <c r="CV91">
        <v>312409.62</v>
      </c>
      <c r="CW91" s="10">
        <v>17467.84</v>
      </c>
      <c r="CX91" s="14">
        <f t="shared" si="1"/>
        <v>-5037175.4800000004</v>
      </c>
      <c r="CY91" s="14">
        <f>IFERROR(INDEX(CONFAZ!$A$2:$FB$440,MATCH(DATE(YEAR($A91),MONTH($A91),15),CONFAZ!$A$2:$A$440,0),2),0)</f>
        <v>5054643.32</v>
      </c>
      <c r="CZ91"/>
      <c r="DA91"/>
      <c r="DB91"/>
      <c r="DC91"/>
      <c r="DI91"/>
    </row>
    <row r="92" spans="1:113" x14ac:dyDescent="0.25">
      <c r="A92" s="1">
        <v>42932</v>
      </c>
      <c r="B92" t="s">
        <v>70</v>
      </c>
      <c r="C92" t="s">
        <v>71</v>
      </c>
      <c r="D92" s="12">
        <v>3.2061000000000002</v>
      </c>
      <c r="E92">
        <v>384047473.42999989</v>
      </c>
      <c r="F92">
        <v>1493686.52</v>
      </c>
      <c r="G92">
        <v>529713714</v>
      </c>
      <c r="H92">
        <v>85084286.969999984</v>
      </c>
      <c r="I92">
        <v>18464369.140000004</v>
      </c>
      <c r="J92">
        <v>15084758.740000002</v>
      </c>
      <c r="K92">
        <v>25323018</v>
      </c>
      <c r="L92" s="14">
        <v>15128140</v>
      </c>
      <c r="M92" s="14">
        <v>32966284</v>
      </c>
      <c r="N92" s="14">
        <v>74862448</v>
      </c>
      <c r="O92" s="14">
        <v>81262764</v>
      </c>
      <c r="P92" s="14">
        <v>5839377</v>
      </c>
      <c r="Q92" s="14">
        <v>75559891</v>
      </c>
      <c r="R92" s="14">
        <v>3753508</v>
      </c>
      <c r="S92" s="14">
        <v>16645024</v>
      </c>
      <c r="T92" s="14">
        <v>163340005</v>
      </c>
      <c r="U92" s="14">
        <v>58862587</v>
      </c>
      <c r="V92" s="14">
        <v>3753508</v>
      </c>
      <c r="W92" s="14">
        <v>16645024</v>
      </c>
      <c r="X92" s="14">
        <v>163340005</v>
      </c>
      <c r="Y92" s="14">
        <v>58862587</v>
      </c>
      <c r="Z92" s="14">
        <v>1493686</v>
      </c>
      <c r="AA92" s="14">
        <v>0.73225965049999997</v>
      </c>
      <c r="AB92">
        <v>138.43</v>
      </c>
      <c r="AC92" s="2">
        <v>17658900096</v>
      </c>
      <c r="AD92" s="2">
        <v>13263065205</v>
      </c>
      <c r="AE92" s="14">
        <f>INDEX(CONFAZ!$DS$2:$FB$408,MATCH(DATE(YEAR($A92),MONTH($A92),15),CONFAZ!$DS$2:$DS$408,0),2)</f>
        <v>301451142</v>
      </c>
      <c r="AF92" s="14">
        <f>INDEX(CONFAZ!$DS$2:$FB$408,MATCH(DATE(YEAR($A92),MONTH($A92),15),CONFAZ!$DS$2:$DS$408,0),3)</f>
        <v>134546343</v>
      </c>
      <c r="AG92">
        <v>937</v>
      </c>
      <c r="AH92">
        <v>1221617076900</v>
      </c>
      <c r="AI92">
        <v>10.01</v>
      </c>
      <c r="AJ92">
        <v>0.17</v>
      </c>
      <c r="AK92">
        <v>1069.28833333333</v>
      </c>
      <c r="AL92">
        <v>851.24649999999997</v>
      </c>
      <c r="AM92">
        <v>781.53095238095204</v>
      </c>
      <c r="AN92">
        <v>959.60839999999996</v>
      </c>
      <c r="AO92">
        <v>12.9099247209483</v>
      </c>
      <c r="AP92">
        <v>1.24</v>
      </c>
      <c r="AQ92">
        <v>159.47</v>
      </c>
      <c r="AR92">
        <v>-1.94</v>
      </c>
      <c r="AS92" s="14">
        <v>548387100000</v>
      </c>
      <c r="AT92">
        <v>0</v>
      </c>
      <c r="AU92">
        <v>0</v>
      </c>
      <c r="AV92">
        <v>103925703</v>
      </c>
      <c r="AW92">
        <v>93677088</v>
      </c>
      <c r="AX92">
        <v>0</v>
      </c>
      <c r="AY92" s="14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9359132</v>
      </c>
      <c r="BM92">
        <v>889483</v>
      </c>
      <c r="BN92">
        <v>27308046000</v>
      </c>
      <c r="BO92" s="3">
        <v>0.4</v>
      </c>
      <c r="BP92" s="3">
        <v>3704</v>
      </c>
      <c r="BQ92" s="3">
        <v>25660.71</v>
      </c>
      <c r="BR92" s="3">
        <v>2676581000</v>
      </c>
      <c r="BS92" s="3">
        <v>22762000</v>
      </c>
      <c r="BT92" s="3">
        <v>6052464000</v>
      </c>
      <c r="BU92" s="3">
        <v>13383053000</v>
      </c>
      <c r="BV92" s="3">
        <v>5173186000</v>
      </c>
      <c r="BW92" s="3">
        <v>22134860000</v>
      </c>
      <c r="BX92">
        <v>0</v>
      </c>
      <c r="BY92">
        <v>0</v>
      </c>
      <c r="BZ92">
        <v>0</v>
      </c>
      <c r="CA92">
        <v>0</v>
      </c>
      <c r="CB92">
        <v>23134440000</v>
      </c>
      <c r="CC92">
        <v>0.4</v>
      </c>
      <c r="CD92">
        <v>222053.11</v>
      </c>
      <c r="CE92">
        <v>141643637.5</v>
      </c>
      <c r="CF92">
        <v>21747.67</v>
      </c>
      <c r="CG92">
        <v>27201.589999999997</v>
      </c>
      <c r="CH92">
        <v>31.432478700000001</v>
      </c>
      <c r="CI92">
        <v>3.55</v>
      </c>
      <c r="CJ92">
        <v>162626.67000000001</v>
      </c>
      <c r="CK92">
        <v>189543.33</v>
      </c>
      <c r="CL92">
        <v>26920</v>
      </c>
      <c r="CM92">
        <v>55020</v>
      </c>
      <c r="CN92">
        <v>6090063.3300000001</v>
      </c>
      <c r="CO92">
        <v>-53476.67</v>
      </c>
      <c r="CP92">
        <v>-281830</v>
      </c>
      <c r="CQ92">
        <v>561930.44999999995</v>
      </c>
      <c r="CR92">
        <v>179935025.88</v>
      </c>
      <c r="CS92">
        <v>16426.810000000001</v>
      </c>
      <c r="CT92">
        <v>180515633.13999999</v>
      </c>
      <c r="CU92" s="3">
        <v>0.53694160000000002</v>
      </c>
      <c r="CV92">
        <v>490213.27</v>
      </c>
      <c r="CW92" s="10">
        <v>12415.88</v>
      </c>
      <c r="CX92" s="14">
        <f t="shared" si="1"/>
        <v>-5647984.8600000003</v>
      </c>
      <c r="CY92" s="14">
        <f>IFERROR(INDEX(CONFAZ!$A$2:$FB$440,MATCH(DATE(YEAR($A92),MONTH($A92),15),CONFAZ!$A$2:$A$440,0),2),0)</f>
        <v>5660400.7400000002</v>
      </c>
      <c r="CZ92"/>
      <c r="DA92"/>
      <c r="DB92"/>
      <c r="DC92"/>
      <c r="DI92"/>
    </row>
    <row r="93" spans="1:113" x14ac:dyDescent="0.25">
      <c r="A93" s="1">
        <v>42963</v>
      </c>
      <c r="B93" t="s">
        <v>70</v>
      </c>
      <c r="C93" t="s">
        <v>71</v>
      </c>
      <c r="D93" s="12">
        <v>3.1509</v>
      </c>
      <c r="E93">
        <v>383270145.51000005</v>
      </c>
      <c r="F93">
        <v>2464283.21</v>
      </c>
      <c r="G93">
        <v>529200221</v>
      </c>
      <c r="H93">
        <v>85239372.719999999</v>
      </c>
      <c r="I93">
        <v>19642541.260000002</v>
      </c>
      <c r="J93">
        <v>15130631.620000005</v>
      </c>
      <c r="K93">
        <v>23200936</v>
      </c>
      <c r="L93" s="14">
        <v>11005311</v>
      </c>
      <c r="M93" s="14">
        <v>32892323</v>
      </c>
      <c r="N93" s="14">
        <v>77667139</v>
      </c>
      <c r="O93" s="14">
        <v>83463319</v>
      </c>
      <c r="P93" s="14">
        <v>6370854</v>
      </c>
      <c r="Q93" s="14">
        <v>82166693</v>
      </c>
      <c r="R93" s="14">
        <v>3450443</v>
      </c>
      <c r="S93" s="14">
        <v>19950752</v>
      </c>
      <c r="T93" s="14">
        <v>153511027</v>
      </c>
      <c r="U93" s="14">
        <v>56258077</v>
      </c>
      <c r="V93" s="14">
        <v>3450443</v>
      </c>
      <c r="W93" s="14">
        <v>19950752</v>
      </c>
      <c r="X93" s="14">
        <v>153511027</v>
      </c>
      <c r="Y93" s="14">
        <v>56258077</v>
      </c>
      <c r="Z93" s="14">
        <v>2464283</v>
      </c>
      <c r="AA93" s="14">
        <v>1.7659456461</v>
      </c>
      <c r="AB93">
        <v>140.13999999999999</v>
      </c>
      <c r="AC93" s="2">
        <v>19336799997</v>
      </c>
      <c r="AD93" s="2">
        <v>14789290641</v>
      </c>
      <c r="AE93" s="14">
        <f>INDEX(CONFAZ!$DS$2:$FB$408,MATCH(DATE(YEAR($A93),MONTH($A93),15),CONFAZ!$DS$2:$DS$408,0),2)</f>
        <v>313795402</v>
      </c>
      <c r="AF93" s="14">
        <f>INDEX(CONFAZ!$DS$2:$FB$408,MATCH(DATE(YEAR($A93),MONTH($A93),15),CONFAZ!$DS$2:$DS$408,0),3)</f>
        <v>195817635</v>
      </c>
      <c r="AG93">
        <v>937</v>
      </c>
      <c r="AH93">
        <v>1203149108700</v>
      </c>
      <c r="AI93">
        <v>9.15</v>
      </c>
      <c r="AJ93">
        <v>-0.03</v>
      </c>
      <c r="AK93">
        <v>1068.3216666666599</v>
      </c>
      <c r="AL93">
        <v>850.73299999999995</v>
      </c>
      <c r="AM93">
        <v>781.56476190476099</v>
      </c>
      <c r="AN93">
        <v>960.12480000000005</v>
      </c>
      <c r="AO93">
        <v>12.677880878585199</v>
      </c>
      <c r="AP93">
        <v>1.19</v>
      </c>
      <c r="AQ93">
        <v>163.96</v>
      </c>
      <c r="AR93">
        <v>-20.05</v>
      </c>
      <c r="AS93" s="14">
        <v>555915700000</v>
      </c>
      <c r="AT93">
        <v>0</v>
      </c>
      <c r="AU93">
        <v>0</v>
      </c>
      <c r="AV93">
        <v>106546840</v>
      </c>
      <c r="AW93">
        <v>98436104</v>
      </c>
      <c r="AX93">
        <v>0</v>
      </c>
      <c r="AY93" s="14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1956</v>
      </c>
      <c r="BL93">
        <v>7767739</v>
      </c>
      <c r="BM93">
        <v>341041</v>
      </c>
      <c r="BN93">
        <v>27308046000</v>
      </c>
      <c r="BO93" s="3">
        <v>0.4</v>
      </c>
      <c r="BP93" s="3">
        <v>3704</v>
      </c>
      <c r="BQ93" s="3">
        <v>25660.71</v>
      </c>
      <c r="BR93" s="3">
        <v>2676581000</v>
      </c>
      <c r="BS93" s="3">
        <v>22762000</v>
      </c>
      <c r="BT93" s="3">
        <v>6052464000</v>
      </c>
      <c r="BU93" s="3">
        <v>13383053000</v>
      </c>
      <c r="BV93" s="3">
        <v>5173186000</v>
      </c>
      <c r="BW93" s="3">
        <v>22134860000</v>
      </c>
      <c r="BX93">
        <v>0</v>
      </c>
      <c r="BY93">
        <v>0</v>
      </c>
      <c r="BZ93">
        <v>0</v>
      </c>
      <c r="CA93">
        <v>0</v>
      </c>
      <c r="CB93">
        <v>27308046000</v>
      </c>
      <c r="CC93">
        <v>0.4</v>
      </c>
      <c r="CD93">
        <v>325652.95</v>
      </c>
      <c r="CE93">
        <v>137692768.34999999</v>
      </c>
      <c r="CF93">
        <v>33775.699999999997</v>
      </c>
      <c r="CG93">
        <v>27808.589999999997</v>
      </c>
      <c r="CH93">
        <v>31.432478700000001</v>
      </c>
      <c r="CI93">
        <v>3.78</v>
      </c>
      <c r="CJ93">
        <v>162626.67000000001</v>
      </c>
      <c r="CK93">
        <v>189543.33</v>
      </c>
      <c r="CL93">
        <v>26920</v>
      </c>
      <c r="CM93">
        <v>55020</v>
      </c>
      <c r="CN93">
        <v>6090063.3300000001</v>
      </c>
      <c r="CO93">
        <v>-53476.67</v>
      </c>
      <c r="CP93">
        <v>-281830</v>
      </c>
      <c r="CQ93">
        <v>966218.15</v>
      </c>
      <c r="CR93">
        <v>178223918.81999999</v>
      </c>
      <c r="CS93">
        <v>6278.27</v>
      </c>
      <c r="CT93">
        <v>179207394.21000001</v>
      </c>
      <c r="CU93" s="3">
        <v>0.53694160000000002</v>
      </c>
      <c r="CV93">
        <v>99377.69</v>
      </c>
      <c r="CW93" s="10">
        <v>14019.57</v>
      </c>
      <c r="CX93" s="14">
        <f t="shared" si="1"/>
        <v>-5257849.8299999991</v>
      </c>
      <c r="CY93" s="14">
        <f>IFERROR(INDEX(CONFAZ!$A$2:$FB$440,MATCH(DATE(YEAR($A93),MONTH($A93),15),CONFAZ!$A$2:$A$440,0),2),0)</f>
        <v>5271869.3999999994</v>
      </c>
      <c r="CZ93"/>
      <c r="DA93"/>
      <c r="DB93"/>
      <c r="DC93"/>
      <c r="DI93"/>
    </row>
    <row r="94" spans="1:113" x14ac:dyDescent="0.25">
      <c r="A94" s="1">
        <v>42994</v>
      </c>
      <c r="B94" t="s">
        <v>70</v>
      </c>
      <c r="C94" t="s">
        <v>71</v>
      </c>
      <c r="D94" s="12">
        <v>3.1347999999999998</v>
      </c>
      <c r="E94">
        <v>403236245.42000008</v>
      </c>
      <c r="F94">
        <v>1786105.38</v>
      </c>
      <c r="G94">
        <v>572750678</v>
      </c>
      <c r="H94">
        <v>85066114.090000018</v>
      </c>
      <c r="I94">
        <v>37949194.649999999</v>
      </c>
      <c r="J94">
        <v>15469198.65</v>
      </c>
      <c r="K94">
        <v>14876725</v>
      </c>
      <c r="L94" s="14">
        <v>17067762</v>
      </c>
      <c r="M94" s="14">
        <v>33296698</v>
      </c>
      <c r="N94" s="14">
        <v>78306785</v>
      </c>
      <c r="O94" s="14">
        <v>85766948</v>
      </c>
      <c r="P94" s="14">
        <v>6721977</v>
      </c>
      <c r="Q94" s="14">
        <v>84801019</v>
      </c>
      <c r="R94" s="14">
        <v>3514355</v>
      </c>
      <c r="S94" s="14">
        <v>17190293</v>
      </c>
      <c r="T94" s="14">
        <v>183382025</v>
      </c>
      <c r="U94" s="14">
        <v>60924006</v>
      </c>
      <c r="V94" s="14">
        <v>3514355</v>
      </c>
      <c r="W94" s="14">
        <v>17190293</v>
      </c>
      <c r="X94" s="14">
        <v>183382025</v>
      </c>
      <c r="Y94" s="14">
        <v>60924006</v>
      </c>
      <c r="Z94" s="14">
        <v>1778810</v>
      </c>
      <c r="AA94" s="14">
        <v>0.42946523949999998</v>
      </c>
      <c r="AB94">
        <v>134.86000000000001</v>
      </c>
      <c r="AC94" s="2">
        <v>18533214138</v>
      </c>
      <c r="AD94" s="2">
        <v>14242528368</v>
      </c>
      <c r="AE94" s="14">
        <f>INDEX(CONFAZ!$DS$2:$FB$408,MATCH(DATE(YEAR($A94),MONTH($A94),15),CONFAZ!$DS$2:$DS$408,0),2)</f>
        <v>234847296</v>
      </c>
      <c r="AF94" s="14">
        <f>INDEX(CONFAZ!$DS$2:$FB$408,MATCH(DATE(YEAR($A94),MONTH($A94),15),CONFAZ!$DS$2:$DS$408,0),3)</f>
        <v>189564903</v>
      </c>
      <c r="AG94">
        <v>937</v>
      </c>
      <c r="AH94">
        <v>1195123691200</v>
      </c>
      <c r="AI94">
        <v>8.35</v>
      </c>
      <c r="AJ94">
        <v>-0.02</v>
      </c>
      <c r="AK94">
        <v>1072.36055555555</v>
      </c>
      <c r="AL94">
        <v>852.16200000000003</v>
      </c>
      <c r="AM94">
        <v>783.53809523809502</v>
      </c>
      <c r="AN94">
        <v>963.56560000000002</v>
      </c>
      <c r="AO94">
        <v>12.5249194908756</v>
      </c>
      <c r="AP94">
        <v>1.1599999999999999</v>
      </c>
      <c r="AQ94">
        <v>175</v>
      </c>
      <c r="AR94">
        <v>12.739000000000001</v>
      </c>
      <c r="AS94" s="14">
        <v>544327900000</v>
      </c>
      <c r="AT94">
        <v>0</v>
      </c>
      <c r="AU94">
        <v>0</v>
      </c>
      <c r="AV94">
        <v>106072125</v>
      </c>
      <c r="AW94">
        <v>95533206</v>
      </c>
      <c r="AX94">
        <v>0</v>
      </c>
      <c r="AY94" s="1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10283637</v>
      </c>
      <c r="BM94">
        <v>255282</v>
      </c>
      <c r="BN94">
        <v>27308046000</v>
      </c>
      <c r="BO94" s="3">
        <v>0.4</v>
      </c>
      <c r="BP94" s="3">
        <v>3704</v>
      </c>
      <c r="BQ94" s="3">
        <v>25660.71</v>
      </c>
      <c r="BR94" s="3">
        <v>2676581000</v>
      </c>
      <c r="BS94" s="3">
        <v>22762000</v>
      </c>
      <c r="BT94" s="3">
        <v>6052464000</v>
      </c>
      <c r="BU94" s="3">
        <v>13383053000</v>
      </c>
      <c r="BV94" s="3">
        <v>5173186000</v>
      </c>
      <c r="BW94" s="3">
        <v>22134860000</v>
      </c>
      <c r="BX94">
        <v>0</v>
      </c>
      <c r="BY94">
        <v>0</v>
      </c>
      <c r="BZ94">
        <v>0</v>
      </c>
      <c r="CA94">
        <v>0</v>
      </c>
      <c r="CB94">
        <v>27308046000</v>
      </c>
      <c r="CC94">
        <v>0.4</v>
      </c>
      <c r="CD94">
        <v>229395.98</v>
      </c>
      <c r="CE94">
        <v>135493445.09999999</v>
      </c>
      <c r="CF94">
        <v>16330.25</v>
      </c>
      <c r="CG94">
        <v>27138.589999999997</v>
      </c>
      <c r="CH94">
        <v>31.432478700000001</v>
      </c>
      <c r="CI94">
        <v>3.88</v>
      </c>
      <c r="CJ94">
        <v>162626.67000000001</v>
      </c>
      <c r="CK94">
        <v>189543.33</v>
      </c>
      <c r="CL94">
        <v>26920</v>
      </c>
      <c r="CM94">
        <v>55020</v>
      </c>
      <c r="CN94">
        <v>6090063.3300000001</v>
      </c>
      <c r="CO94">
        <v>-53476.67</v>
      </c>
      <c r="CP94">
        <v>-281830</v>
      </c>
      <c r="CQ94">
        <v>814535.75</v>
      </c>
      <c r="CR94">
        <v>205912356.88999999</v>
      </c>
      <c r="CS94">
        <v>3018.23</v>
      </c>
      <c r="CT94">
        <v>206729910.87</v>
      </c>
      <c r="CU94" s="3">
        <v>0.53694160000000002</v>
      </c>
      <c r="CV94">
        <v>244676.41</v>
      </c>
      <c r="CW94" s="10">
        <v>21836.95</v>
      </c>
      <c r="CX94" s="14">
        <f t="shared" si="1"/>
        <v>-3647440.4399999995</v>
      </c>
      <c r="CY94" s="14">
        <f>IFERROR(INDEX(CONFAZ!$A$2:$FB$440,MATCH(DATE(YEAR($A94),MONTH($A94),15),CONFAZ!$A$2:$A$440,0),2),0)</f>
        <v>3669277.3899999997</v>
      </c>
      <c r="CZ94" s="14"/>
      <c r="DA94" s="14"/>
      <c r="DB94"/>
      <c r="DC94"/>
      <c r="DI94"/>
    </row>
    <row r="95" spans="1:113" x14ac:dyDescent="0.25">
      <c r="A95" s="1">
        <v>43024</v>
      </c>
      <c r="B95" t="s">
        <v>70</v>
      </c>
      <c r="C95" t="s">
        <v>71</v>
      </c>
      <c r="D95" s="12">
        <v>3.1911999999999998</v>
      </c>
      <c r="E95">
        <v>383350368.48000008</v>
      </c>
      <c r="F95">
        <v>3203611.17</v>
      </c>
      <c r="G95">
        <v>564152762</v>
      </c>
      <c r="H95">
        <v>77303196.430000007</v>
      </c>
      <c r="I95">
        <v>55078228.379999995</v>
      </c>
      <c r="J95">
        <v>14895212.309999999</v>
      </c>
      <c r="K95">
        <v>11543775</v>
      </c>
      <c r="L95" s="14">
        <v>18364310</v>
      </c>
      <c r="M95" s="14">
        <v>32372827</v>
      </c>
      <c r="N95" s="14">
        <v>78998847</v>
      </c>
      <c r="O95" s="14">
        <v>88767144</v>
      </c>
      <c r="P95" s="14">
        <v>7234221</v>
      </c>
      <c r="Q95" s="14">
        <v>78378279</v>
      </c>
      <c r="R95" s="14">
        <v>4195945</v>
      </c>
      <c r="S95" s="14">
        <v>20455188</v>
      </c>
      <c r="T95" s="14">
        <v>162935435</v>
      </c>
      <c r="U95" s="14">
        <v>69246955</v>
      </c>
      <c r="V95" s="14">
        <v>4195945</v>
      </c>
      <c r="W95" s="14">
        <v>20455188</v>
      </c>
      <c r="X95" s="14">
        <v>162935435</v>
      </c>
      <c r="Y95" s="14">
        <v>69246955</v>
      </c>
      <c r="Z95" s="14">
        <v>3203611</v>
      </c>
      <c r="AA95" s="14">
        <v>1.1511967815999999</v>
      </c>
      <c r="AB95">
        <v>136.07</v>
      </c>
      <c r="AC95" s="2">
        <v>18694329848</v>
      </c>
      <c r="AD95" s="2">
        <v>14598898881</v>
      </c>
      <c r="AE95" s="14">
        <f>INDEX(CONFAZ!$DS$2:$FB$408,MATCH(DATE(YEAR($A95),MONTH($A95),15),CONFAZ!$DS$2:$DS$408,0),2)</f>
        <v>219850106</v>
      </c>
      <c r="AF95" s="14">
        <f>INDEX(CONFAZ!$DS$2:$FB$408,MATCH(DATE(YEAR($A95),MONTH($A95),15),CONFAZ!$DS$2:$DS$408,0),3)</f>
        <v>239604649</v>
      </c>
      <c r="AG95">
        <v>937</v>
      </c>
      <c r="AH95">
        <v>1213776111200</v>
      </c>
      <c r="AI95">
        <v>8.01</v>
      </c>
      <c r="AJ95">
        <v>0.37</v>
      </c>
      <c r="AK95">
        <v>1073.7366666666601</v>
      </c>
      <c r="AL95">
        <v>852.97649999999999</v>
      </c>
      <c r="AM95">
        <v>785.33952380952303</v>
      </c>
      <c r="AN95">
        <v>963.60919999999999</v>
      </c>
      <c r="AO95">
        <v>12.305659799341299</v>
      </c>
      <c r="AP95">
        <v>1.42</v>
      </c>
      <c r="AQ95">
        <v>187.09</v>
      </c>
      <c r="AR95">
        <v>35.619999999999997</v>
      </c>
      <c r="AS95" s="14">
        <v>568803900000</v>
      </c>
      <c r="AT95">
        <v>0</v>
      </c>
      <c r="AU95">
        <v>0</v>
      </c>
      <c r="AV95">
        <v>106086923</v>
      </c>
      <c r="AW95">
        <v>105814024</v>
      </c>
      <c r="AX95">
        <v>0</v>
      </c>
      <c r="AY95" s="14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272899</v>
      </c>
      <c r="BN95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>
        <v>0</v>
      </c>
      <c r="BY95">
        <v>0</v>
      </c>
      <c r="BZ95">
        <v>0</v>
      </c>
      <c r="CA95">
        <v>0</v>
      </c>
      <c r="CB95">
        <v>27308046000</v>
      </c>
      <c r="CC95">
        <v>0.4</v>
      </c>
      <c r="CD95">
        <v>351343.19</v>
      </c>
      <c r="CE95">
        <v>147418733.91</v>
      </c>
      <c r="CF95">
        <v>52686.36</v>
      </c>
      <c r="CG95">
        <v>27518.589999999997</v>
      </c>
      <c r="CH95">
        <v>31.432478700000001</v>
      </c>
      <c r="CI95">
        <v>3.9</v>
      </c>
      <c r="CJ95">
        <v>116030</v>
      </c>
      <c r="CK95">
        <v>141173.32999999999</v>
      </c>
      <c r="CL95">
        <v>25143.33</v>
      </c>
      <c r="CM95">
        <v>-36420</v>
      </c>
      <c r="CN95">
        <v>6106246.6699999999</v>
      </c>
      <c r="CO95">
        <v>-50476.67</v>
      </c>
      <c r="CP95">
        <v>-218470</v>
      </c>
      <c r="CQ95">
        <v>0</v>
      </c>
      <c r="CR95">
        <v>0</v>
      </c>
      <c r="CS95">
        <v>0</v>
      </c>
      <c r="CT95">
        <v>0</v>
      </c>
      <c r="CU95" s="3">
        <v>0.53694160000000002</v>
      </c>
      <c r="CV95">
        <v>392459.24</v>
      </c>
      <c r="CW95" s="10">
        <v>10496.66</v>
      </c>
      <c r="CX95" s="14">
        <f t="shared" si="1"/>
        <v>-2563317.44</v>
      </c>
      <c r="CY95" s="14">
        <f>IFERROR(INDEX(CONFAZ!$A$2:$FB$440,MATCH(DATE(YEAR($A95),MONTH($A95),15),CONFAZ!$A$2:$A$440,0),2),0)</f>
        <v>2573814.1</v>
      </c>
      <c r="CZ95"/>
      <c r="DA95"/>
      <c r="DB95"/>
      <c r="DC95"/>
      <c r="DI95"/>
    </row>
    <row r="96" spans="1:113" x14ac:dyDescent="0.25">
      <c r="A96" s="1">
        <v>43055</v>
      </c>
      <c r="B96" t="s">
        <v>70</v>
      </c>
      <c r="C96" t="s">
        <v>71</v>
      </c>
      <c r="D96" s="12">
        <v>3.2593999999999999</v>
      </c>
      <c r="E96">
        <v>410868188.97000003</v>
      </c>
      <c r="F96">
        <v>3915062.0700000003</v>
      </c>
      <c r="G96">
        <v>594330549</v>
      </c>
      <c r="H96">
        <v>82467908.480000019</v>
      </c>
      <c r="I96">
        <v>55029179.089999996</v>
      </c>
      <c r="J96">
        <v>15396054.299999999</v>
      </c>
      <c r="K96">
        <v>9199520</v>
      </c>
      <c r="L96" s="14">
        <v>19298273</v>
      </c>
      <c r="M96" s="14">
        <v>31895543</v>
      </c>
      <c r="N96" s="14">
        <v>84457059</v>
      </c>
      <c r="O96" s="14">
        <v>83660098</v>
      </c>
      <c r="P96" s="14">
        <v>6927543</v>
      </c>
      <c r="Q96" s="14">
        <v>81630246</v>
      </c>
      <c r="R96" s="14">
        <v>2999406</v>
      </c>
      <c r="S96" s="14">
        <v>22044962</v>
      </c>
      <c r="T96" s="14">
        <v>182115584</v>
      </c>
      <c r="U96" s="14">
        <v>75386773</v>
      </c>
      <c r="V96" s="14">
        <v>2999406</v>
      </c>
      <c r="W96" s="14">
        <v>22044962</v>
      </c>
      <c r="X96" s="14">
        <v>182115584</v>
      </c>
      <c r="Y96" s="14">
        <v>75386773</v>
      </c>
      <c r="Z96" s="14">
        <v>3915062</v>
      </c>
      <c r="AA96" s="14">
        <v>0.67742050860000003</v>
      </c>
      <c r="AB96">
        <v>135.08000000000001</v>
      </c>
      <c r="AC96" s="2">
        <v>16584235219</v>
      </c>
      <c r="AD96" s="2">
        <v>13951600049</v>
      </c>
      <c r="AE96" s="14">
        <f>INDEX(CONFAZ!$DS$2:$FB$408,MATCH(DATE(YEAR($A96),MONTH($A96),15),CONFAZ!$DS$2:$DS$408,0),2)</f>
        <v>315908668</v>
      </c>
      <c r="AF96" s="14">
        <f>INDEX(CONFAZ!$DS$2:$FB$408,MATCH(DATE(YEAR($A96),MONTH($A96),15),CONFAZ!$DS$2:$DS$408,0),3)</f>
        <v>136176491</v>
      </c>
      <c r="AG96">
        <v>937</v>
      </c>
      <c r="AH96">
        <v>1242013926400</v>
      </c>
      <c r="AI96">
        <v>7.4</v>
      </c>
      <c r="AJ96">
        <v>0.18</v>
      </c>
      <c r="AK96">
        <v>1079.68611111111</v>
      </c>
      <c r="AL96">
        <v>857.58349999999996</v>
      </c>
      <c r="AM96">
        <v>786.21523809523796</v>
      </c>
      <c r="AN96">
        <v>969.43119999999999</v>
      </c>
      <c r="AO96">
        <v>12.1328724745063</v>
      </c>
      <c r="AP96">
        <v>1.28</v>
      </c>
      <c r="AQ96">
        <v>203.67</v>
      </c>
      <c r="AR96">
        <v>37.72</v>
      </c>
      <c r="AS96" s="14">
        <v>574019500000</v>
      </c>
      <c r="AT96">
        <v>0</v>
      </c>
      <c r="AU96">
        <v>0</v>
      </c>
      <c r="AV96">
        <v>176414117</v>
      </c>
      <c r="AW96">
        <v>175517037</v>
      </c>
      <c r="AX96">
        <v>0</v>
      </c>
      <c r="AY96" s="14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272080</v>
      </c>
      <c r="BN96">
        <v>27308046000</v>
      </c>
      <c r="BO96" s="3">
        <v>0.4</v>
      </c>
      <c r="BP96" s="3">
        <v>3704</v>
      </c>
      <c r="BQ96" s="3">
        <v>25660.71</v>
      </c>
      <c r="BR96" s="3">
        <v>2676581000</v>
      </c>
      <c r="BS96" s="3">
        <v>22762000</v>
      </c>
      <c r="BT96" s="3">
        <v>6052464000</v>
      </c>
      <c r="BU96">
        <v>13383053000</v>
      </c>
      <c r="BV96" s="3">
        <v>5173186000</v>
      </c>
      <c r="BW96" s="3">
        <v>22134860000</v>
      </c>
      <c r="BX96">
        <v>0</v>
      </c>
      <c r="BY96">
        <v>0</v>
      </c>
      <c r="BZ96">
        <v>0</v>
      </c>
      <c r="CA96">
        <v>0</v>
      </c>
      <c r="CB96">
        <v>27308046000</v>
      </c>
      <c r="CC96">
        <v>0.4</v>
      </c>
      <c r="CD96">
        <v>372462.8</v>
      </c>
      <c r="CE96">
        <v>180482198.47</v>
      </c>
      <c r="CF96">
        <v>34782.480000000003</v>
      </c>
      <c r="CG96">
        <v>27281.589999999997</v>
      </c>
      <c r="CH96">
        <v>31.432478700000001</v>
      </c>
      <c r="CI96">
        <v>4</v>
      </c>
      <c r="CJ96">
        <v>116030</v>
      </c>
      <c r="CK96">
        <v>141173.32999999999</v>
      </c>
      <c r="CL96">
        <v>25143.33</v>
      </c>
      <c r="CM96">
        <v>-36420</v>
      </c>
      <c r="CN96">
        <v>6106246.6699999999</v>
      </c>
      <c r="CO96">
        <v>-50476.67</v>
      </c>
      <c r="CP96">
        <v>-218470</v>
      </c>
      <c r="CQ96">
        <v>2284559.85</v>
      </c>
      <c r="CR96">
        <v>214115132.19999999</v>
      </c>
      <c r="CS96">
        <v>2345.17</v>
      </c>
      <c r="CT96">
        <v>216402037.22</v>
      </c>
      <c r="CU96" s="3">
        <v>0.53694160000000002</v>
      </c>
      <c r="CV96">
        <v>0</v>
      </c>
      <c r="CW96" s="10">
        <v>34127.440000000002</v>
      </c>
      <c r="CX96" s="14">
        <f t="shared" si="1"/>
        <v>-1544542.85</v>
      </c>
      <c r="CY96" s="14">
        <f>IFERROR(INDEX(CONFAZ!$A$2:$FB$440,MATCH(DATE(YEAR($A96),MONTH($A96),15),CONFAZ!$A$2:$A$440,0),2),0)</f>
        <v>1578670.29</v>
      </c>
      <c r="CZ96" s="4"/>
      <c r="DA96"/>
      <c r="DB96"/>
      <c r="DI96"/>
    </row>
    <row r="97" spans="1:113" x14ac:dyDescent="0.25">
      <c r="A97" s="1">
        <v>43085</v>
      </c>
      <c r="B97" t="s">
        <v>70</v>
      </c>
      <c r="C97" t="s">
        <v>71</v>
      </c>
      <c r="D97" s="12">
        <v>3.2919</v>
      </c>
      <c r="E97">
        <v>364678421.18000001</v>
      </c>
      <c r="F97">
        <v>2136721.56</v>
      </c>
      <c r="G97">
        <v>540928521</v>
      </c>
      <c r="H97">
        <v>83586702.710000038</v>
      </c>
      <c r="I97">
        <v>46884403.610000007</v>
      </c>
      <c r="J97">
        <v>16386390.300000001</v>
      </c>
      <c r="K97">
        <v>12296714</v>
      </c>
      <c r="L97" s="14">
        <v>18600533</v>
      </c>
      <c r="M97" s="14">
        <v>31202068</v>
      </c>
      <c r="N97" s="14">
        <v>84769477</v>
      </c>
      <c r="O97" s="14">
        <v>82759702</v>
      </c>
      <c r="P97" s="14">
        <v>5731415</v>
      </c>
      <c r="Q97" s="14">
        <v>91090555</v>
      </c>
      <c r="R97" s="14">
        <v>2717864</v>
      </c>
      <c r="S97" s="14">
        <v>17396209</v>
      </c>
      <c r="T97" s="14">
        <v>127316310</v>
      </c>
      <c r="U97" s="14">
        <v>77207667</v>
      </c>
      <c r="V97" s="14">
        <v>2717864</v>
      </c>
      <c r="W97" s="14">
        <v>17396209</v>
      </c>
      <c r="X97" s="14">
        <v>127316310</v>
      </c>
      <c r="Y97" s="14">
        <v>77207667</v>
      </c>
      <c r="Z97" s="14">
        <v>2136721</v>
      </c>
      <c r="AA97" s="14">
        <v>0.2117349476</v>
      </c>
      <c r="AB97">
        <v>135.78</v>
      </c>
      <c r="AC97" s="2">
        <v>17476274644</v>
      </c>
      <c r="AD97" s="2">
        <v>13323465863</v>
      </c>
      <c r="AE97" s="14">
        <f>INDEX(CONFAZ!$DS$2:$FB$408,MATCH(DATE(YEAR($A97),MONTH($A97),15),CONFAZ!$DS$2:$DS$408,0),2)</f>
        <v>228774874</v>
      </c>
      <c r="AF97" s="14">
        <f>INDEX(CONFAZ!$DS$2:$FB$408,MATCH(DATE(YEAR($A97),MONTH($A97),15),CONFAZ!$DS$2:$DS$408,0),3)</f>
        <v>215488194</v>
      </c>
      <c r="AG97">
        <v>937</v>
      </c>
      <c r="AH97">
        <v>1231078426800</v>
      </c>
      <c r="AI97">
        <v>7</v>
      </c>
      <c r="AJ97">
        <v>0.26</v>
      </c>
      <c r="AK97">
        <v>1079.3433333333301</v>
      </c>
      <c r="AL97">
        <v>857.20150000000001</v>
      </c>
      <c r="AM97">
        <v>784.66571428571399</v>
      </c>
      <c r="AN97">
        <v>969.11120000000005</v>
      </c>
      <c r="AO97">
        <v>11.8961416111806</v>
      </c>
      <c r="AP97">
        <v>1.44</v>
      </c>
      <c r="AQ97">
        <v>210.56</v>
      </c>
      <c r="AR97">
        <v>24.49</v>
      </c>
      <c r="AS97" s="14">
        <v>577802800000</v>
      </c>
      <c r="AT97">
        <v>0</v>
      </c>
      <c r="AU97">
        <v>0</v>
      </c>
      <c r="AV97">
        <v>111371748</v>
      </c>
      <c r="AW97">
        <v>110762162</v>
      </c>
      <c r="AX97">
        <v>0</v>
      </c>
      <c r="AY97" s="14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197402</v>
      </c>
      <c r="BL97">
        <v>0</v>
      </c>
      <c r="BM97">
        <v>412184</v>
      </c>
      <c r="BN97">
        <v>27308046000</v>
      </c>
      <c r="BO97" s="3">
        <v>0.4</v>
      </c>
      <c r="BP97" s="3">
        <v>3704</v>
      </c>
      <c r="BQ97" s="3">
        <v>25660.71</v>
      </c>
      <c r="BR97" s="3">
        <v>2676581000</v>
      </c>
      <c r="BS97" s="3">
        <v>22762000</v>
      </c>
      <c r="BT97" s="3">
        <v>6052464000</v>
      </c>
      <c r="BU97" s="3">
        <v>13383053000</v>
      </c>
      <c r="BV97" s="3">
        <v>5173186000</v>
      </c>
      <c r="BW97" s="3">
        <v>22134860000</v>
      </c>
      <c r="BX97">
        <v>0</v>
      </c>
      <c r="BY97">
        <v>0</v>
      </c>
      <c r="BZ97">
        <v>0</v>
      </c>
      <c r="CA97">
        <v>0</v>
      </c>
      <c r="CB97">
        <v>27308046000</v>
      </c>
      <c r="CC97">
        <v>0.4</v>
      </c>
      <c r="CD97">
        <v>255681.01</v>
      </c>
      <c r="CE97">
        <v>174980047.66</v>
      </c>
      <c r="CF97">
        <v>7250.98</v>
      </c>
      <c r="CG97">
        <v>27281.589999999997</v>
      </c>
      <c r="CH97">
        <v>31.432478700000001</v>
      </c>
      <c r="CI97">
        <v>4.09</v>
      </c>
      <c r="CJ97">
        <v>116030</v>
      </c>
      <c r="CK97">
        <v>141173.32999999999</v>
      </c>
      <c r="CL97">
        <v>25143.33</v>
      </c>
      <c r="CM97">
        <v>-36420</v>
      </c>
      <c r="CN97">
        <v>6106246.6699999999</v>
      </c>
      <c r="CO97">
        <v>-50476.67</v>
      </c>
      <c r="CP97">
        <v>-218470</v>
      </c>
      <c r="CQ97">
        <v>1019043.69</v>
      </c>
      <c r="CR97">
        <v>202428385.03999999</v>
      </c>
      <c r="CS97">
        <v>3742.52</v>
      </c>
      <c r="CT97">
        <v>203451171.25</v>
      </c>
      <c r="CU97" s="3">
        <v>0.53694160000000002</v>
      </c>
      <c r="CV97">
        <v>457448.75</v>
      </c>
      <c r="CW97" s="10">
        <v>22489.25</v>
      </c>
      <c r="CX97" s="14">
        <f t="shared" si="1"/>
        <v>-2464295.27</v>
      </c>
      <c r="CY97" s="14">
        <f>IFERROR(INDEX(CONFAZ!$A$2:$FB$440,MATCH(DATE(YEAR($A97),MONTH($A97),15),CONFAZ!$A$2:$A$440,0),2),0)</f>
        <v>2486784.52</v>
      </c>
      <c r="CZ97"/>
      <c r="DA97"/>
      <c r="DB97"/>
      <c r="DC97"/>
      <c r="DI97"/>
    </row>
    <row r="98" spans="1:113" x14ac:dyDescent="0.25">
      <c r="A98" s="1">
        <v>43116</v>
      </c>
      <c r="B98" t="s">
        <v>70</v>
      </c>
      <c r="C98" t="s">
        <v>71</v>
      </c>
      <c r="D98" s="12">
        <v>3.2105999999999999</v>
      </c>
      <c r="E98">
        <v>378090284.60000002</v>
      </c>
      <c r="F98">
        <v>2248350.6500000004</v>
      </c>
      <c r="G98">
        <v>555797823</v>
      </c>
      <c r="H98">
        <v>82288485.689999983</v>
      </c>
      <c r="I98">
        <v>52302984.93</v>
      </c>
      <c r="J98">
        <v>18642566.200000003</v>
      </c>
      <c r="K98">
        <v>34014863</v>
      </c>
      <c r="L98" s="14">
        <v>17890894</v>
      </c>
      <c r="M98" s="14">
        <v>32376102</v>
      </c>
      <c r="N98" s="14">
        <v>104477452</v>
      </c>
      <c r="O98" s="14">
        <v>79573554</v>
      </c>
      <c r="P98" s="14">
        <v>6485599</v>
      </c>
      <c r="Q98" s="14">
        <v>91478227</v>
      </c>
      <c r="R98" s="14">
        <v>2664076</v>
      </c>
      <c r="S98" s="14">
        <v>19224552</v>
      </c>
      <c r="T98" s="14">
        <v>128138644</v>
      </c>
      <c r="U98" s="14">
        <v>71240373</v>
      </c>
      <c r="V98" s="14">
        <v>2664076</v>
      </c>
      <c r="W98" s="14">
        <v>19224552</v>
      </c>
      <c r="X98" s="14">
        <v>128138644</v>
      </c>
      <c r="Y98" s="14">
        <v>71240373</v>
      </c>
      <c r="Z98" s="14">
        <v>2248350</v>
      </c>
      <c r="AA98" s="14">
        <v>0.74446965399999998</v>
      </c>
      <c r="AB98">
        <v>132.12</v>
      </c>
      <c r="AC98" s="2">
        <v>16769724658</v>
      </c>
      <c r="AD98" s="2">
        <v>15114215063</v>
      </c>
      <c r="AE98" s="14">
        <f>INDEX(CONFAZ!$DS$2:$FB$408,MATCH(DATE(YEAR($A98),MONTH($A98),15),CONFAZ!$DS$2:$DS$408,0),2)</f>
        <v>247988547</v>
      </c>
      <c r="AF98" s="14">
        <f>INDEX(CONFAZ!$DS$2:$FB$408,MATCH(DATE(YEAR($A98),MONTH($A98),15),CONFAZ!$DS$2:$DS$408,0),3)</f>
        <v>261883451</v>
      </c>
      <c r="AG98">
        <v>954</v>
      </c>
      <c r="AH98">
        <v>1206225630600</v>
      </c>
      <c r="AI98">
        <v>6.9</v>
      </c>
      <c r="AJ98">
        <v>0.23</v>
      </c>
      <c r="AK98">
        <v>1083.2716666666599</v>
      </c>
      <c r="AL98">
        <v>857.87649999999996</v>
      </c>
      <c r="AM98">
        <v>783.34142857142797</v>
      </c>
      <c r="AN98">
        <v>972.13599999999997</v>
      </c>
      <c r="AO98">
        <v>12.272340913214901</v>
      </c>
      <c r="AP98">
        <v>1.29</v>
      </c>
      <c r="AQ98">
        <v>221.18</v>
      </c>
      <c r="AR98">
        <v>9.8800000000000008</v>
      </c>
      <c r="AS98" s="14">
        <v>552718500000</v>
      </c>
      <c r="AT98">
        <v>0</v>
      </c>
      <c r="AU98">
        <v>0</v>
      </c>
      <c r="AV98">
        <v>146380664</v>
      </c>
      <c r="AW98">
        <v>145902571</v>
      </c>
      <c r="AX98">
        <v>0</v>
      </c>
      <c r="AY98" s="14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50702</v>
      </c>
      <c r="BL98">
        <v>0</v>
      </c>
      <c r="BM98">
        <v>328774</v>
      </c>
      <c r="BN98">
        <v>26798107000</v>
      </c>
      <c r="BO98" s="3">
        <v>0.4</v>
      </c>
      <c r="BP98" s="3">
        <v>3704</v>
      </c>
      <c r="BQ98" s="3">
        <v>24954.17</v>
      </c>
      <c r="BR98" s="3">
        <v>2945494000</v>
      </c>
      <c r="BS98" s="3">
        <v>24318000</v>
      </c>
      <c r="BT98" s="3">
        <v>6098154000</v>
      </c>
      <c r="BU98">
        <v>12567340000</v>
      </c>
      <c r="BV98" s="3">
        <v>5162802000</v>
      </c>
      <c r="BW98" s="3">
        <v>21635305000</v>
      </c>
      <c r="BX98">
        <v>0</v>
      </c>
      <c r="BY98">
        <v>0</v>
      </c>
      <c r="BZ98">
        <v>0</v>
      </c>
      <c r="CA98">
        <v>0</v>
      </c>
      <c r="CB98">
        <v>27308046000</v>
      </c>
      <c r="CC98">
        <v>0.4</v>
      </c>
      <c r="CD98">
        <v>310588.48</v>
      </c>
      <c r="CE98">
        <v>198697669.81</v>
      </c>
      <c r="CF98">
        <v>50819.43</v>
      </c>
      <c r="CG98">
        <v>74893.67</v>
      </c>
      <c r="CH98">
        <v>32.480378199999997</v>
      </c>
      <c r="CI98">
        <v>4.1900000000000004</v>
      </c>
      <c r="CJ98">
        <v>185946.67</v>
      </c>
      <c r="CK98">
        <v>214040</v>
      </c>
      <c r="CL98">
        <v>28093.33</v>
      </c>
      <c r="CM98">
        <v>31040</v>
      </c>
      <c r="CN98">
        <v>6142000</v>
      </c>
      <c r="CO98">
        <v>-35463.33</v>
      </c>
      <c r="CP98">
        <v>-163306.67000000001</v>
      </c>
      <c r="CQ98">
        <v>1005276.13</v>
      </c>
      <c r="CR98">
        <v>214507620.53</v>
      </c>
      <c r="CS98">
        <v>33578.699999999997</v>
      </c>
      <c r="CT98">
        <v>215550062.80000001</v>
      </c>
      <c r="CU98" s="3">
        <v>0.53856099999999996</v>
      </c>
      <c r="CV98">
        <v>439206.56</v>
      </c>
      <c r="CW98" s="10">
        <v>4593.32</v>
      </c>
      <c r="CX98" s="14">
        <f t="shared" si="1"/>
        <v>-5172485.3899999997</v>
      </c>
      <c r="CY98" s="14">
        <f>IFERROR(INDEX(CONFAZ!$A$2:$FB$440,MATCH(DATE(YEAR($A98),MONTH($A98),15),CONFAZ!$A$2:$A$440,0),2),0)</f>
        <v>5177078.71</v>
      </c>
      <c r="CZ98"/>
      <c r="DA98"/>
      <c r="DB98"/>
      <c r="DC98"/>
      <c r="DI98"/>
    </row>
    <row r="99" spans="1:113" x14ac:dyDescent="0.25">
      <c r="A99" s="1">
        <v>43147</v>
      </c>
      <c r="B99" t="s">
        <v>70</v>
      </c>
      <c r="C99" t="s">
        <v>71</v>
      </c>
      <c r="D99" s="12">
        <v>3.2414999999999998</v>
      </c>
      <c r="E99">
        <v>343825681.58999997</v>
      </c>
      <c r="F99">
        <v>1894962.56</v>
      </c>
      <c r="G99">
        <v>495688222</v>
      </c>
      <c r="H99">
        <v>72563658.680000007</v>
      </c>
      <c r="I99">
        <v>38715871.430000007</v>
      </c>
      <c r="J99">
        <v>14667877.830000002</v>
      </c>
      <c r="K99">
        <v>102347262</v>
      </c>
      <c r="L99" s="14">
        <v>15242873</v>
      </c>
      <c r="M99" s="14">
        <v>37106852</v>
      </c>
      <c r="N99" s="14">
        <v>72506814</v>
      </c>
      <c r="O99" s="14">
        <v>74038325</v>
      </c>
      <c r="P99" s="14">
        <v>4438748</v>
      </c>
      <c r="Q99" s="14">
        <v>71477144</v>
      </c>
      <c r="R99" s="14">
        <v>2587332</v>
      </c>
      <c r="S99" s="14">
        <v>15199807</v>
      </c>
      <c r="T99" s="14">
        <v>137074101</v>
      </c>
      <c r="U99" s="14">
        <v>64121842</v>
      </c>
      <c r="V99" s="14">
        <v>2587332</v>
      </c>
      <c r="W99" s="14">
        <v>15199807</v>
      </c>
      <c r="X99" s="14">
        <v>137074101</v>
      </c>
      <c r="Y99" s="14">
        <v>64121842</v>
      </c>
      <c r="Z99" s="14">
        <v>1894384</v>
      </c>
      <c r="AA99" s="14">
        <v>9.2195087600000003E-2</v>
      </c>
      <c r="AB99">
        <v>129.94</v>
      </c>
      <c r="AC99" s="2">
        <v>15801987736</v>
      </c>
      <c r="AD99" s="2">
        <v>13268767883</v>
      </c>
      <c r="AE99" s="14">
        <f>INDEX(CONFAZ!$DS$2:$FB$408,MATCH(DATE(YEAR($A99),MONTH($A99),15),CONFAZ!$DS$2:$DS$408,0),2)</f>
        <v>230360789</v>
      </c>
      <c r="AF99" s="14">
        <f>INDEX(CONFAZ!$DS$2:$FB$408,MATCH(DATE(YEAR($A99),MONTH($A99),15),CONFAZ!$DS$2:$DS$408,0),3)</f>
        <v>236982285</v>
      </c>
      <c r="AG99">
        <v>954</v>
      </c>
      <c r="AH99">
        <v>1222158952500</v>
      </c>
      <c r="AI99">
        <v>6.72</v>
      </c>
      <c r="AJ99">
        <v>0.18</v>
      </c>
      <c r="AK99">
        <v>1091.12055555555</v>
      </c>
      <c r="AL99">
        <v>865.3895</v>
      </c>
      <c r="AM99">
        <v>789.16142857142802</v>
      </c>
      <c r="AN99">
        <v>978.22759999999903</v>
      </c>
      <c r="AO99">
        <v>12.706136535281001</v>
      </c>
      <c r="AP99">
        <v>1.32</v>
      </c>
      <c r="AQ99">
        <v>213.5</v>
      </c>
      <c r="AR99">
        <v>4.21</v>
      </c>
      <c r="AS99" s="14">
        <v>540147699999.99994</v>
      </c>
      <c r="AT99">
        <v>0</v>
      </c>
      <c r="AU99">
        <v>0</v>
      </c>
      <c r="AV99">
        <v>94370533</v>
      </c>
      <c r="AW99">
        <v>94145613</v>
      </c>
      <c r="AX99">
        <v>0</v>
      </c>
      <c r="AY99" s="14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224920</v>
      </c>
      <c r="BN99">
        <v>26798107000</v>
      </c>
      <c r="BO99" s="3">
        <v>0.4</v>
      </c>
      <c r="BP99" s="3">
        <v>3704</v>
      </c>
      <c r="BQ99" s="3">
        <v>24954.17</v>
      </c>
      <c r="BR99" s="3">
        <v>2945494000</v>
      </c>
      <c r="BS99" s="3">
        <v>24318000</v>
      </c>
      <c r="BT99" s="3">
        <v>6098154000</v>
      </c>
      <c r="BU99" s="3">
        <v>12567340000</v>
      </c>
      <c r="BV99">
        <v>5162802000</v>
      </c>
      <c r="BW99" s="3">
        <v>21635305000</v>
      </c>
      <c r="BX99">
        <v>0</v>
      </c>
      <c r="BY99">
        <v>0</v>
      </c>
      <c r="BZ99">
        <v>0</v>
      </c>
      <c r="CA99">
        <v>0</v>
      </c>
      <c r="CB99">
        <v>27308046000</v>
      </c>
      <c r="CC99">
        <v>0.4</v>
      </c>
      <c r="CD99">
        <v>238739.32</v>
      </c>
      <c r="CE99">
        <v>220122194.75999999</v>
      </c>
      <c r="CF99">
        <v>13864.76</v>
      </c>
      <c r="CG99">
        <v>27602.67</v>
      </c>
      <c r="CH99">
        <v>32.480378199999997</v>
      </c>
      <c r="CI99">
        <v>4.21</v>
      </c>
      <c r="CJ99">
        <v>185946.67</v>
      </c>
      <c r="CK99">
        <v>214040</v>
      </c>
      <c r="CL99">
        <v>28093.33</v>
      </c>
      <c r="CM99">
        <v>31040</v>
      </c>
      <c r="CN99">
        <v>6142000</v>
      </c>
      <c r="CO99">
        <v>-35463.33</v>
      </c>
      <c r="CP99">
        <v>-163306.67000000001</v>
      </c>
      <c r="CQ99">
        <v>807161.94</v>
      </c>
      <c r="CR99">
        <v>176982716.06</v>
      </c>
      <c r="CS99">
        <v>155576.09</v>
      </c>
      <c r="CT99">
        <v>177973454.09</v>
      </c>
      <c r="CU99" s="3">
        <v>0.53856099999999996</v>
      </c>
      <c r="CV99">
        <v>473096.24</v>
      </c>
      <c r="CW99" s="10">
        <v>30380.59</v>
      </c>
      <c r="CX99" s="14">
        <f t="shared" si="1"/>
        <v>-12610411.93</v>
      </c>
      <c r="CY99" s="14">
        <f>IFERROR(INDEX(CONFAZ!$A$2:$FB$440,MATCH(DATE(YEAR($A99),MONTH($A99),15),CONFAZ!$A$2:$A$440,0),2),0)</f>
        <v>12640792.52</v>
      </c>
      <c r="CZ99"/>
      <c r="DA99"/>
      <c r="DB99"/>
      <c r="DC99"/>
      <c r="DI99"/>
    </row>
    <row r="100" spans="1:113" x14ac:dyDescent="0.25">
      <c r="A100" s="1">
        <v>43175</v>
      </c>
      <c r="B100" t="s">
        <v>70</v>
      </c>
      <c r="C100" t="s">
        <v>71</v>
      </c>
      <c r="D100" s="12">
        <v>3.2791999999999999</v>
      </c>
      <c r="E100">
        <v>348320724.87</v>
      </c>
      <c r="F100">
        <v>1741746.06</v>
      </c>
      <c r="G100">
        <v>488462177</v>
      </c>
      <c r="H100">
        <v>68575601.000000015</v>
      </c>
      <c r="I100">
        <v>36009049.690000005</v>
      </c>
      <c r="J100">
        <v>13732340.98</v>
      </c>
      <c r="K100">
        <v>58160176</v>
      </c>
      <c r="L100" s="14">
        <v>14917094</v>
      </c>
      <c r="M100" s="14">
        <v>28378705</v>
      </c>
      <c r="N100" s="14">
        <v>69102406</v>
      </c>
      <c r="O100" s="14">
        <v>72121187</v>
      </c>
      <c r="P100" s="14">
        <v>4269495</v>
      </c>
      <c r="Q100" s="14">
        <v>64876546</v>
      </c>
      <c r="R100" s="14">
        <v>2968852</v>
      </c>
      <c r="S100" s="14">
        <v>19075581</v>
      </c>
      <c r="T100" s="14">
        <v>157410041</v>
      </c>
      <c r="U100" s="14">
        <v>53600524</v>
      </c>
      <c r="V100" s="14">
        <v>2968852</v>
      </c>
      <c r="W100" s="14">
        <v>19075581</v>
      </c>
      <c r="X100" s="14">
        <v>157410041</v>
      </c>
      <c r="Y100" s="14">
        <v>53600524</v>
      </c>
      <c r="Z100" s="14">
        <v>1741746</v>
      </c>
      <c r="AA100" s="14">
        <v>9.2813297599999997E-2</v>
      </c>
      <c r="AB100">
        <v>141.57</v>
      </c>
      <c r="AC100" s="2">
        <v>20228663646</v>
      </c>
      <c r="AD100" s="2">
        <v>14668560310</v>
      </c>
      <c r="AE100" s="14">
        <f>INDEX(CONFAZ!$DS$2:$FB$408,MATCH(DATE(YEAR($A100),MONTH($A100),15),CONFAZ!$DS$2:$DS$408,0),2)</f>
        <v>256633353</v>
      </c>
      <c r="AF100" s="14">
        <f>INDEX(CONFAZ!$DS$2:$FB$408,MATCH(DATE(YEAR($A100),MONTH($A100),15),CONFAZ!$DS$2:$DS$408,0),3)</f>
        <v>190743572</v>
      </c>
      <c r="AG100">
        <v>954</v>
      </c>
      <c r="AH100">
        <v>1244708898400</v>
      </c>
      <c r="AI100">
        <v>6.58</v>
      </c>
      <c r="AJ100">
        <v>7.0000000000000007E-2</v>
      </c>
      <c r="AK100">
        <v>1089.36055555555</v>
      </c>
      <c r="AL100">
        <v>867.17649999999901</v>
      </c>
      <c r="AM100">
        <v>793.019047619047</v>
      </c>
      <c r="AN100">
        <v>978.98599999999999</v>
      </c>
      <c r="AO100">
        <v>13.242833003980801</v>
      </c>
      <c r="AP100">
        <v>1.0900000000000001</v>
      </c>
      <c r="AQ100">
        <v>219.9</v>
      </c>
      <c r="AR100">
        <v>14.7</v>
      </c>
      <c r="AS100" s="14">
        <v>589594200000</v>
      </c>
      <c r="AT100">
        <v>0</v>
      </c>
      <c r="AU100">
        <v>0</v>
      </c>
      <c r="AV100">
        <v>115687400</v>
      </c>
      <c r="AW100">
        <v>113490955</v>
      </c>
      <c r="AX100">
        <v>0</v>
      </c>
      <c r="AY100" s="14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7056</v>
      </c>
      <c r="BL100">
        <v>1965870</v>
      </c>
      <c r="BM100">
        <v>223519</v>
      </c>
      <c r="BN100">
        <v>26798107000</v>
      </c>
      <c r="BO100" s="3">
        <v>0.4</v>
      </c>
      <c r="BP100" s="3">
        <v>3704</v>
      </c>
      <c r="BQ100" s="3">
        <v>24954.17</v>
      </c>
      <c r="BR100" s="3">
        <v>2945494000</v>
      </c>
      <c r="BS100" s="3">
        <v>24318000</v>
      </c>
      <c r="BT100" s="3">
        <v>6098154000</v>
      </c>
      <c r="BU100" s="3">
        <v>12567340000</v>
      </c>
      <c r="BV100" s="3">
        <v>5162802000</v>
      </c>
      <c r="BW100" s="3">
        <v>21635305000</v>
      </c>
      <c r="BX100">
        <v>0</v>
      </c>
      <c r="BY100">
        <v>0</v>
      </c>
      <c r="BZ100">
        <v>0</v>
      </c>
      <c r="CA100">
        <v>0</v>
      </c>
      <c r="CB100">
        <v>27308046000</v>
      </c>
      <c r="CC100">
        <v>0.4</v>
      </c>
      <c r="CD100">
        <v>153854.87</v>
      </c>
      <c r="CE100">
        <v>211052800.46000001</v>
      </c>
      <c r="CF100">
        <v>21180.17</v>
      </c>
      <c r="CG100">
        <v>27597.67</v>
      </c>
      <c r="CH100">
        <v>32.480378199999997</v>
      </c>
      <c r="CI100">
        <v>4.2</v>
      </c>
      <c r="CJ100">
        <v>185946.67</v>
      </c>
      <c r="CK100">
        <v>214040</v>
      </c>
      <c r="CL100">
        <v>28093.33</v>
      </c>
      <c r="CM100">
        <v>31040</v>
      </c>
      <c r="CN100">
        <v>6142000</v>
      </c>
      <c r="CO100">
        <v>-35463.33</v>
      </c>
      <c r="CP100">
        <v>-163306.67000000001</v>
      </c>
      <c r="CQ100">
        <v>692870.45</v>
      </c>
      <c r="CR100">
        <v>154193252.66999999</v>
      </c>
      <c r="CS100">
        <v>99631.85</v>
      </c>
      <c r="CT100">
        <v>154987418.13</v>
      </c>
      <c r="CU100" s="3">
        <v>0.53856099999999996</v>
      </c>
      <c r="CV100">
        <v>421259.87</v>
      </c>
      <c r="CW100" s="10">
        <v>8207.26</v>
      </c>
      <c r="CX100" s="14">
        <f t="shared" si="1"/>
        <v>-27056294.539999999</v>
      </c>
      <c r="CY100" s="14">
        <f>IFERROR(INDEX(CONFAZ!$A$2:$FB$440,MATCH(DATE(YEAR($A100),MONTH($A100),15),CONFAZ!$A$2:$A$440,0),2),0)</f>
        <v>27064501.800000001</v>
      </c>
      <c r="CZ100"/>
      <c r="DA100"/>
      <c r="DB100"/>
      <c r="DC100"/>
      <c r="DI100"/>
    </row>
    <row r="101" spans="1:113" x14ac:dyDescent="0.25">
      <c r="A101" s="1">
        <v>43206</v>
      </c>
      <c r="B101" t="s">
        <v>70</v>
      </c>
      <c r="C101" t="s">
        <v>71</v>
      </c>
      <c r="D101" s="12">
        <v>3.4075000000000002</v>
      </c>
      <c r="E101">
        <v>341352999.47999996</v>
      </c>
      <c r="F101">
        <v>2242525.23</v>
      </c>
      <c r="G101">
        <v>503307638</v>
      </c>
      <c r="H101">
        <v>83548305.369999975</v>
      </c>
      <c r="I101">
        <v>38323796.909999989</v>
      </c>
      <c r="J101">
        <v>15028395.92</v>
      </c>
      <c r="K101">
        <v>59012412</v>
      </c>
      <c r="L101" s="14">
        <v>16888349</v>
      </c>
      <c r="M101" s="14">
        <v>28219444</v>
      </c>
      <c r="N101" s="14">
        <v>75315302</v>
      </c>
      <c r="O101" s="14">
        <v>80503858</v>
      </c>
      <c r="P101" s="14">
        <v>5328511</v>
      </c>
      <c r="Q101" s="14">
        <v>72397032</v>
      </c>
      <c r="R101" s="14">
        <v>3077698</v>
      </c>
      <c r="S101" s="14">
        <v>16747300</v>
      </c>
      <c r="T101" s="14">
        <v>146789427</v>
      </c>
      <c r="U101" s="14">
        <v>55798192</v>
      </c>
      <c r="V101" s="14">
        <v>3077698</v>
      </c>
      <c r="W101" s="14">
        <v>16747300</v>
      </c>
      <c r="X101" s="14">
        <v>146789427</v>
      </c>
      <c r="Y101" s="14">
        <v>55798192</v>
      </c>
      <c r="Z101" s="14">
        <v>2242525</v>
      </c>
      <c r="AA101" s="14">
        <v>0.4840080645</v>
      </c>
      <c r="AB101">
        <v>139.09</v>
      </c>
      <c r="AC101" s="2">
        <v>19678336251</v>
      </c>
      <c r="AD101" s="2">
        <v>14653559274</v>
      </c>
      <c r="AE101" s="14">
        <f>INDEX(CONFAZ!$DS$2:$FB$408,MATCH(DATE(YEAR($A101),MONTH($A101),15),CONFAZ!$DS$2:$DS$408,0),2)</f>
        <v>302946872</v>
      </c>
      <c r="AF101" s="14">
        <f>INDEX(CONFAZ!$DS$2:$FB$408,MATCH(DATE(YEAR($A101),MONTH($A101),15),CONFAZ!$DS$2:$DS$408,0),3)</f>
        <v>295504012</v>
      </c>
      <c r="AG101">
        <v>954</v>
      </c>
      <c r="AH101">
        <v>1294778442500</v>
      </c>
      <c r="AI101">
        <v>6.4</v>
      </c>
      <c r="AJ101">
        <v>0.21</v>
      </c>
      <c r="AK101">
        <v>1090.57</v>
      </c>
      <c r="AL101">
        <v>870.74850000000004</v>
      </c>
      <c r="AM101">
        <v>798.15190476190401</v>
      </c>
      <c r="AN101">
        <v>981.78560000000004</v>
      </c>
      <c r="AO101">
        <v>12.998318235676299</v>
      </c>
      <c r="AP101">
        <v>1.22</v>
      </c>
      <c r="AQ101">
        <v>242.07</v>
      </c>
      <c r="AR101">
        <v>21.38</v>
      </c>
      <c r="AS101" s="14">
        <v>587819400000</v>
      </c>
      <c r="AT101">
        <v>0</v>
      </c>
      <c r="AU101">
        <v>0</v>
      </c>
      <c r="AV101">
        <v>122771691</v>
      </c>
      <c r="AW101">
        <v>109705689</v>
      </c>
      <c r="AX101">
        <v>0</v>
      </c>
      <c r="AY101" s="14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7325</v>
      </c>
      <c r="BL101">
        <v>12462918</v>
      </c>
      <c r="BM101">
        <v>306759</v>
      </c>
      <c r="BN101">
        <v>26798107000</v>
      </c>
      <c r="BO101" s="3">
        <v>0.4</v>
      </c>
      <c r="BP101" s="3">
        <v>3704</v>
      </c>
      <c r="BQ101">
        <v>24954.17</v>
      </c>
      <c r="BR101" s="3">
        <v>2945494000</v>
      </c>
      <c r="BS101" s="3">
        <v>24318000</v>
      </c>
      <c r="BT101" s="3">
        <v>6098154000</v>
      </c>
      <c r="BU101" s="3">
        <v>12567340000</v>
      </c>
      <c r="BV101" s="3">
        <v>5162802000</v>
      </c>
      <c r="BW101" s="3">
        <v>21635305000</v>
      </c>
      <c r="BX101">
        <v>0</v>
      </c>
      <c r="BY101">
        <v>0</v>
      </c>
      <c r="BZ101">
        <v>0</v>
      </c>
      <c r="CA101">
        <v>0</v>
      </c>
      <c r="CB101">
        <v>27308046000</v>
      </c>
      <c r="CC101">
        <v>0.4</v>
      </c>
      <c r="CD101">
        <v>198652.21</v>
      </c>
      <c r="CE101">
        <v>217733022.31999999</v>
      </c>
      <c r="CF101">
        <v>20940.8</v>
      </c>
      <c r="CG101">
        <v>27960.67</v>
      </c>
      <c r="CH101">
        <v>32.480378199999997</v>
      </c>
      <c r="CI101">
        <v>4.22</v>
      </c>
      <c r="CJ101">
        <v>-166876.67000000001</v>
      </c>
      <c r="CK101">
        <v>-137520</v>
      </c>
      <c r="CL101">
        <v>29356.67</v>
      </c>
      <c r="CM101">
        <v>73886.67</v>
      </c>
      <c r="CN101">
        <v>6146743.3300000001</v>
      </c>
      <c r="CO101">
        <v>-68920</v>
      </c>
      <c r="CP101">
        <v>-292473.33</v>
      </c>
      <c r="CQ101">
        <v>1066998.78</v>
      </c>
      <c r="CR101">
        <v>166411414.13999999</v>
      </c>
      <c r="CS101">
        <v>81671.61</v>
      </c>
      <c r="CT101">
        <v>167560084.53</v>
      </c>
      <c r="CU101" s="3">
        <v>0.53856099999999996</v>
      </c>
      <c r="CV101">
        <v>446831.47</v>
      </c>
      <c r="CW101" s="10">
        <v>12596.07</v>
      </c>
      <c r="CX101" s="14">
        <f t="shared" si="1"/>
        <v>-10676140.77</v>
      </c>
      <c r="CY101" s="14">
        <f>IFERROR(INDEX(CONFAZ!$A$2:$FB$440,MATCH(DATE(YEAR($A101),MONTH($A101),15),CONFAZ!$A$2:$A$440,0),2),0)</f>
        <v>10688736.84</v>
      </c>
      <c r="CZ101" s="14"/>
      <c r="DA101" s="14"/>
      <c r="DB101"/>
      <c r="DC101"/>
      <c r="DI101"/>
    </row>
    <row r="102" spans="1:113" x14ac:dyDescent="0.25">
      <c r="A102" s="1">
        <v>43236</v>
      </c>
      <c r="B102" t="s">
        <v>70</v>
      </c>
      <c r="C102" t="s">
        <v>71</v>
      </c>
      <c r="D102" s="12">
        <v>3.6360999999999999</v>
      </c>
      <c r="E102">
        <v>262348765.09</v>
      </c>
      <c r="F102">
        <v>1751358.1099999999</v>
      </c>
      <c r="G102">
        <v>502560078</v>
      </c>
      <c r="H102">
        <v>75969646.379999995</v>
      </c>
      <c r="I102">
        <v>122568578.50999999</v>
      </c>
      <c r="J102">
        <v>14607312.209999997</v>
      </c>
      <c r="K102">
        <v>42608607</v>
      </c>
      <c r="L102" s="14">
        <v>17945929</v>
      </c>
      <c r="M102" s="14">
        <v>29525352</v>
      </c>
      <c r="N102" s="14">
        <v>71396011</v>
      </c>
      <c r="O102" s="14">
        <v>78785542</v>
      </c>
      <c r="P102" s="14">
        <v>5328030</v>
      </c>
      <c r="Q102" s="14">
        <v>65318513</v>
      </c>
      <c r="R102" s="14">
        <v>2625483</v>
      </c>
      <c r="S102" s="14">
        <v>16865838</v>
      </c>
      <c r="T102" s="14">
        <v>149754467</v>
      </c>
      <c r="U102" s="14">
        <v>63263611</v>
      </c>
      <c r="V102" s="14">
        <v>2625483</v>
      </c>
      <c r="W102" s="14">
        <v>16865838</v>
      </c>
      <c r="X102" s="14">
        <v>149754467</v>
      </c>
      <c r="Y102" s="14">
        <v>63263611</v>
      </c>
      <c r="Z102" s="14">
        <v>1751302</v>
      </c>
      <c r="AA102" s="14">
        <v>0.36702506959999998</v>
      </c>
      <c r="AB102">
        <v>132.29</v>
      </c>
      <c r="AC102" s="2">
        <v>19271601072</v>
      </c>
      <c r="AD102" s="2">
        <v>14039984530</v>
      </c>
      <c r="AE102" s="14">
        <f>INDEX(CONFAZ!$DS$2:$FB$408,MATCH(DATE(YEAR($A102),MONTH($A102),15),CONFAZ!$DS$2:$DS$408,0),2)</f>
        <v>316022136</v>
      </c>
      <c r="AF102" s="14">
        <f>INDEX(CONFAZ!$DS$2:$FB$408,MATCH(DATE(YEAR($A102),MONTH($A102),15),CONFAZ!$DS$2:$DS$408,0),3)</f>
        <v>192086466</v>
      </c>
      <c r="AG102">
        <v>954</v>
      </c>
      <c r="AH102">
        <v>1390986418900</v>
      </c>
      <c r="AI102">
        <v>6.4</v>
      </c>
      <c r="AJ102">
        <v>0.43</v>
      </c>
      <c r="AK102">
        <v>1094.27833333333</v>
      </c>
      <c r="AL102">
        <v>872.21050000000002</v>
      </c>
      <c r="AM102">
        <v>801.92666666666605</v>
      </c>
      <c r="AN102">
        <v>984.24879999999996</v>
      </c>
      <c r="AO102">
        <v>12.827695661319</v>
      </c>
      <c r="AP102">
        <v>1.4</v>
      </c>
      <c r="AQ102">
        <v>278.39</v>
      </c>
      <c r="AR102">
        <v>33.75</v>
      </c>
      <c r="AS102" s="14">
        <v>562261500000</v>
      </c>
      <c r="AT102">
        <v>0</v>
      </c>
      <c r="AU102">
        <v>0</v>
      </c>
      <c r="AV102">
        <v>115570267</v>
      </c>
      <c r="AW102">
        <v>108814522</v>
      </c>
      <c r="AX102">
        <v>0</v>
      </c>
      <c r="AY102" s="14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63</v>
      </c>
      <c r="BL102">
        <v>6468006</v>
      </c>
      <c r="BM102">
        <v>287676</v>
      </c>
      <c r="BN102">
        <v>26798107000</v>
      </c>
      <c r="BO102" s="3">
        <v>0.4</v>
      </c>
      <c r="BP102" s="3">
        <v>3704</v>
      </c>
      <c r="BQ102" s="3">
        <v>24954.17</v>
      </c>
      <c r="BR102" s="3">
        <v>2945494000</v>
      </c>
      <c r="BS102" s="3">
        <v>24318000</v>
      </c>
      <c r="BT102" s="3">
        <v>6098154000</v>
      </c>
      <c r="BU102">
        <v>12567340000</v>
      </c>
      <c r="BV102" s="3">
        <v>5162802000</v>
      </c>
      <c r="BW102" s="3">
        <v>21635305000</v>
      </c>
      <c r="BX102">
        <v>0</v>
      </c>
      <c r="BY102">
        <v>0</v>
      </c>
      <c r="BZ102">
        <v>0</v>
      </c>
      <c r="CA102">
        <v>0</v>
      </c>
      <c r="CB102">
        <v>27308046000</v>
      </c>
      <c r="CC102">
        <v>0.4</v>
      </c>
      <c r="CD102">
        <v>184460.46</v>
      </c>
      <c r="CE102">
        <v>238041101.46000001</v>
      </c>
      <c r="CF102">
        <v>9621.6299999999992</v>
      </c>
      <c r="CG102">
        <v>27934.67</v>
      </c>
      <c r="CH102">
        <v>32.480378199999997</v>
      </c>
      <c r="CI102">
        <v>4.3099999999999996</v>
      </c>
      <c r="CJ102">
        <v>-166876.67000000001</v>
      </c>
      <c r="CK102">
        <v>-137520</v>
      </c>
      <c r="CL102">
        <v>29356.67</v>
      </c>
      <c r="CM102">
        <v>73886.67</v>
      </c>
      <c r="CN102">
        <v>6146743.3300000001</v>
      </c>
      <c r="CO102">
        <v>-68920</v>
      </c>
      <c r="CP102">
        <v>-292473.33</v>
      </c>
      <c r="CQ102">
        <v>715388.16</v>
      </c>
      <c r="CR102">
        <v>248971846.46000001</v>
      </c>
      <c r="CS102">
        <v>69814.460000000006</v>
      </c>
      <c r="CT102">
        <v>249758048.88</v>
      </c>
      <c r="CU102" s="3">
        <v>0.53856099999999996</v>
      </c>
      <c r="CV102">
        <v>467415.47</v>
      </c>
      <c r="CW102" s="10">
        <v>12451.98</v>
      </c>
      <c r="CX102" s="14">
        <f t="shared" si="1"/>
        <v>-9770825.3300000001</v>
      </c>
      <c r="CY102" s="14">
        <f>IFERROR(INDEX(CONFAZ!$A$2:$FB$440,MATCH(DATE(YEAR($A102),MONTH($A102),15),CONFAZ!$A$2:$A$440,0),2),0)</f>
        <v>9783277.3100000005</v>
      </c>
      <c r="CZ102"/>
      <c r="DA102"/>
      <c r="DB102"/>
      <c r="DC102"/>
      <c r="DI102"/>
    </row>
    <row r="103" spans="1:113" x14ac:dyDescent="0.25">
      <c r="A103" s="1">
        <v>43267</v>
      </c>
      <c r="B103" t="s">
        <v>70</v>
      </c>
      <c r="C103" t="s">
        <v>71</v>
      </c>
      <c r="D103" s="12">
        <v>3.7732000000000001</v>
      </c>
      <c r="E103">
        <v>349444262.62999994</v>
      </c>
      <c r="F103">
        <v>2419528.7200000002</v>
      </c>
      <c r="G103">
        <v>617342710</v>
      </c>
      <c r="H103">
        <v>69638024.820000008</v>
      </c>
      <c r="I103">
        <v>156011923.40000004</v>
      </c>
      <c r="J103">
        <v>14790436.949999999</v>
      </c>
      <c r="K103">
        <v>24306844</v>
      </c>
      <c r="L103" s="14">
        <v>14614328</v>
      </c>
      <c r="M103" s="14">
        <v>29116775</v>
      </c>
      <c r="N103" s="14">
        <v>80380451</v>
      </c>
      <c r="O103" s="14">
        <v>75098461</v>
      </c>
      <c r="P103" s="14">
        <v>4820608</v>
      </c>
      <c r="Q103" s="14">
        <v>65081997</v>
      </c>
      <c r="R103" s="14">
        <v>2979761</v>
      </c>
      <c r="S103" s="14">
        <v>18291148</v>
      </c>
      <c r="T103" s="14">
        <v>179538112</v>
      </c>
      <c r="U103" s="14">
        <v>145001634</v>
      </c>
      <c r="V103" s="14">
        <v>2979761</v>
      </c>
      <c r="W103" s="14">
        <v>18291148</v>
      </c>
      <c r="X103" s="14">
        <v>179538112</v>
      </c>
      <c r="Y103" s="14">
        <v>145001634</v>
      </c>
      <c r="Z103" s="14">
        <v>2419435</v>
      </c>
      <c r="AA103" s="14">
        <v>0.63663655299999999</v>
      </c>
      <c r="AB103">
        <v>136.94999999999999</v>
      </c>
      <c r="AC103" s="2">
        <v>19830021392</v>
      </c>
      <c r="AD103" s="2">
        <v>15008152809</v>
      </c>
      <c r="AE103" s="14">
        <f>INDEX(CONFAZ!$DS$2:$FB$408,MATCH(DATE(YEAR($A103),MONTH($A103),15),CONFAZ!$DS$2:$DS$408,0),2)</f>
        <v>496174222</v>
      </c>
      <c r="AF103" s="14">
        <f>INDEX(CONFAZ!$DS$2:$FB$408,MATCH(DATE(YEAR($A103),MONTH($A103),15),CONFAZ!$DS$2:$DS$408,0),3)</f>
        <v>119992817</v>
      </c>
      <c r="AG103">
        <v>954</v>
      </c>
      <c r="AH103">
        <v>1431929400000</v>
      </c>
      <c r="AI103">
        <v>6.4</v>
      </c>
      <c r="AJ103">
        <v>1.43</v>
      </c>
      <c r="AK103">
        <v>1093.9194444444399</v>
      </c>
      <c r="AL103">
        <v>872.62649999999996</v>
      </c>
      <c r="AM103">
        <v>800.11714285714197</v>
      </c>
      <c r="AN103">
        <v>985.00120000000004</v>
      </c>
      <c r="AO103">
        <v>12.568588089092801</v>
      </c>
      <c r="AP103">
        <v>2.2599999999999998</v>
      </c>
      <c r="AQ103">
        <v>290.44</v>
      </c>
      <c r="AR103">
        <v>52.31</v>
      </c>
      <c r="AS103" s="14">
        <v>584372800000</v>
      </c>
      <c r="AT103">
        <v>0</v>
      </c>
      <c r="AU103">
        <v>0</v>
      </c>
      <c r="AV103">
        <v>232942275</v>
      </c>
      <c r="AW103">
        <v>217816058</v>
      </c>
      <c r="AX103">
        <v>0</v>
      </c>
      <c r="AY103" s="14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14474115</v>
      </c>
      <c r="BM103">
        <v>652102</v>
      </c>
      <c r="BN103">
        <v>26798107000</v>
      </c>
      <c r="BO103" s="3">
        <v>0.4</v>
      </c>
      <c r="BP103" s="3">
        <v>3704</v>
      </c>
      <c r="BQ103" s="3">
        <v>24954.17</v>
      </c>
      <c r="BR103" s="3">
        <v>2945494000</v>
      </c>
      <c r="BS103" s="3">
        <v>24318000</v>
      </c>
      <c r="BT103" s="3">
        <v>6098154000</v>
      </c>
      <c r="BU103" s="3">
        <v>12567340000</v>
      </c>
      <c r="BV103">
        <v>5162802000</v>
      </c>
      <c r="BW103" s="3">
        <v>21635305000</v>
      </c>
      <c r="BX103">
        <v>0</v>
      </c>
      <c r="BY103">
        <v>0</v>
      </c>
      <c r="BZ103">
        <v>0</v>
      </c>
      <c r="CA103">
        <v>0</v>
      </c>
      <c r="CB103">
        <v>27308046000</v>
      </c>
      <c r="CC103">
        <v>0.4</v>
      </c>
      <c r="CD103">
        <v>154027.81</v>
      </c>
      <c r="CE103">
        <v>236348707.97</v>
      </c>
      <c r="CF103">
        <v>14431.36</v>
      </c>
      <c r="CG103">
        <v>27725.67</v>
      </c>
      <c r="CH103">
        <v>32.480378199999997</v>
      </c>
      <c r="CI103">
        <v>4.55</v>
      </c>
      <c r="CJ103">
        <v>-166876.67000000001</v>
      </c>
      <c r="CK103">
        <v>-137520</v>
      </c>
      <c r="CL103">
        <v>29356.67</v>
      </c>
      <c r="CM103">
        <v>73886.67</v>
      </c>
      <c r="CN103">
        <v>6146743.3300000001</v>
      </c>
      <c r="CO103">
        <v>-68920</v>
      </c>
      <c r="CP103">
        <v>-292473.33</v>
      </c>
      <c r="CQ103">
        <v>1107059.49</v>
      </c>
      <c r="CR103">
        <v>312398532.44999999</v>
      </c>
      <c r="CS103">
        <v>35817.800000000003</v>
      </c>
      <c r="CT103">
        <v>313541724.74000001</v>
      </c>
      <c r="CU103" s="3">
        <v>0.53856099999999996</v>
      </c>
      <c r="CV103">
        <v>455398.66</v>
      </c>
      <c r="CW103" s="10">
        <v>5659.99</v>
      </c>
      <c r="CX103" s="14">
        <f t="shared" si="1"/>
        <v>-5407263.8399999989</v>
      </c>
      <c r="CY103" s="14">
        <f>IFERROR(INDEX(CONFAZ!$A$2:$FB$440,MATCH(DATE(YEAR($A103),MONTH($A103),15),CONFAZ!$A$2:$A$440,0),2),0)</f>
        <v>5412923.8299999991</v>
      </c>
      <c r="CZ103" s="4"/>
      <c r="DA103"/>
      <c r="DB103"/>
      <c r="DI103"/>
    </row>
    <row r="104" spans="1:113" x14ac:dyDescent="0.25">
      <c r="A104" s="1">
        <v>43297</v>
      </c>
      <c r="B104" t="s">
        <v>70</v>
      </c>
      <c r="C104" t="s">
        <v>71</v>
      </c>
      <c r="D104" s="12">
        <v>3.8288000000000002</v>
      </c>
      <c r="E104">
        <v>336076032.77000004</v>
      </c>
      <c r="F104">
        <v>2168296.38</v>
      </c>
      <c r="G104">
        <v>602705132</v>
      </c>
      <c r="H104">
        <v>89311956.300000012</v>
      </c>
      <c r="I104">
        <v>131156980.89999999</v>
      </c>
      <c r="J104">
        <v>16293510.500000002</v>
      </c>
      <c r="K104">
        <v>21790908</v>
      </c>
      <c r="L104" s="14">
        <v>16139096</v>
      </c>
      <c r="M104" s="14">
        <v>28759167</v>
      </c>
      <c r="N104" s="14">
        <v>77752949</v>
      </c>
      <c r="O104" s="14">
        <v>94401947</v>
      </c>
      <c r="P104" s="14">
        <v>4916939</v>
      </c>
      <c r="Q104" s="14">
        <v>86424229</v>
      </c>
      <c r="R104" s="14">
        <v>2724120</v>
      </c>
      <c r="S104" s="14">
        <v>18704962</v>
      </c>
      <c r="T104" s="14">
        <v>195813588</v>
      </c>
      <c r="U104" s="14">
        <v>74899839</v>
      </c>
      <c r="V104" s="14">
        <v>2724120</v>
      </c>
      <c r="W104" s="14">
        <v>18704962</v>
      </c>
      <c r="X104" s="14">
        <v>195813588</v>
      </c>
      <c r="Y104" s="14">
        <v>74899839</v>
      </c>
      <c r="Z104" s="14">
        <v>2168296</v>
      </c>
      <c r="AA104" s="14">
        <v>0.84024889089999999</v>
      </c>
      <c r="AB104">
        <v>141.07</v>
      </c>
      <c r="AC104" s="2">
        <v>21055288607</v>
      </c>
      <c r="AD104" s="2">
        <v>17759842765</v>
      </c>
      <c r="AE104" s="14">
        <f>INDEX(CONFAZ!$DS$2:$FB$408,MATCH(DATE(YEAR($A104),MONTH($A104),15),CONFAZ!$DS$2:$DS$408,0),2)</f>
        <v>385985662</v>
      </c>
      <c r="AF104" s="14">
        <f>INDEX(CONFAZ!$DS$2:$FB$408,MATCH(DATE(YEAR($A104),MONTH($A104),15),CONFAZ!$DS$2:$DS$408,0),3)</f>
        <v>219469305</v>
      </c>
      <c r="AG104">
        <v>954</v>
      </c>
      <c r="AH104">
        <v>1452815187200</v>
      </c>
      <c r="AI104">
        <v>6.4</v>
      </c>
      <c r="AJ104">
        <v>0.25</v>
      </c>
      <c r="AK104">
        <v>1107.0650000000001</v>
      </c>
      <c r="AL104">
        <v>879.60550000000001</v>
      </c>
      <c r="AM104">
        <v>804.512857142857</v>
      </c>
      <c r="AN104">
        <v>995.35640000000001</v>
      </c>
      <c r="AO104">
        <v>12.443910943439301</v>
      </c>
      <c r="AP104">
        <v>1.33</v>
      </c>
      <c r="AQ104">
        <v>287.88</v>
      </c>
      <c r="AR104">
        <v>39.76</v>
      </c>
      <c r="AS104" s="14">
        <v>592283900000</v>
      </c>
      <c r="AT104">
        <v>0</v>
      </c>
      <c r="AU104">
        <v>0</v>
      </c>
      <c r="AV104">
        <v>134931861</v>
      </c>
      <c r="AW104">
        <v>128824483</v>
      </c>
      <c r="AX104">
        <v>0</v>
      </c>
      <c r="AY104" s="1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717766</v>
      </c>
      <c r="BL104">
        <v>4503027</v>
      </c>
      <c r="BM104">
        <v>886585</v>
      </c>
      <c r="BN104">
        <v>26798107000</v>
      </c>
      <c r="BO104" s="3">
        <v>0.4</v>
      </c>
      <c r="BP104" s="3">
        <v>3704</v>
      </c>
      <c r="BQ104" s="3">
        <v>24954.17</v>
      </c>
      <c r="BR104" s="3">
        <v>2945494000</v>
      </c>
      <c r="BS104" s="3">
        <v>24318000</v>
      </c>
      <c r="BT104" s="3">
        <v>6098154000</v>
      </c>
      <c r="BU104" s="3">
        <v>12567340000</v>
      </c>
      <c r="BV104">
        <v>5162802000</v>
      </c>
      <c r="BW104" s="3">
        <v>21635305000</v>
      </c>
      <c r="BX104">
        <v>0</v>
      </c>
      <c r="BY104">
        <v>0</v>
      </c>
      <c r="BZ104">
        <v>0</v>
      </c>
      <c r="CA104">
        <v>0</v>
      </c>
      <c r="CB104">
        <v>26798107000</v>
      </c>
      <c r="CC104">
        <v>0.4</v>
      </c>
      <c r="CD104">
        <v>242644.12</v>
      </c>
      <c r="CE104">
        <v>249037398.28999999</v>
      </c>
      <c r="CF104">
        <v>47152.9</v>
      </c>
      <c r="CG104">
        <v>28029.67</v>
      </c>
      <c r="CH104">
        <v>32.480378199999997</v>
      </c>
      <c r="CI104">
        <v>4.49</v>
      </c>
      <c r="CJ104">
        <v>49823.33</v>
      </c>
      <c r="CK104">
        <v>78046.67</v>
      </c>
      <c r="CL104">
        <v>28223.33</v>
      </c>
      <c r="CM104">
        <v>109976.67</v>
      </c>
      <c r="CN104">
        <v>6374710</v>
      </c>
      <c r="CO104">
        <v>-67143.33</v>
      </c>
      <c r="CP104">
        <v>-276056.67</v>
      </c>
      <c r="CQ104">
        <v>865539.37</v>
      </c>
      <c r="CR104">
        <v>298946961.56999999</v>
      </c>
      <c r="CS104">
        <v>35682.93</v>
      </c>
      <c r="CT104">
        <v>299853684.74000001</v>
      </c>
      <c r="CU104" s="3">
        <v>0.53856099999999996</v>
      </c>
      <c r="CV104">
        <v>430244.05</v>
      </c>
      <c r="CW104" s="10">
        <v>8545.35</v>
      </c>
      <c r="CX104" s="14">
        <f t="shared" si="1"/>
        <v>-3089837.81</v>
      </c>
      <c r="CY104" s="14">
        <f>IFERROR(INDEX(CONFAZ!$A$2:$FB$440,MATCH(DATE(YEAR($A104),MONTH($A104),15),CONFAZ!$A$2:$A$440,0),2),0)</f>
        <v>3098383.16</v>
      </c>
      <c r="CZ104"/>
      <c r="DA104"/>
      <c r="DB104"/>
      <c r="DC104"/>
      <c r="DI104"/>
    </row>
    <row r="105" spans="1:113" x14ac:dyDescent="0.25">
      <c r="A105" s="1">
        <v>43328</v>
      </c>
      <c r="B105" t="s">
        <v>70</v>
      </c>
      <c r="C105" t="s">
        <v>71</v>
      </c>
      <c r="D105" s="12">
        <v>3.9298000000000002</v>
      </c>
      <c r="E105">
        <v>324634084.00999999</v>
      </c>
      <c r="F105">
        <v>2366334.0300000003</v>
      </c>
      <c r="G105">
        <v>652456129</v>
      </c>
      <c r="H105">
        <v>82586151.759999976</v>
      </c>
      <c r="I105">
        <v>198103094.70000005</v>
      </c>
      <c r="J105">
        <v>16190417.829999996</v>
      </c>
      <c r="K105">
        <v>17415946</v>
      </c>
      <c r="L105" s="14">
        <v>16014085</v>
      </c>
      <c r="M105" s="14">
        <v>31489990</v>
      </c>
      <c r="N105" s="14">
        <v>81578856</v>
      </c>
      <c r="O105" s="14">
        <v>91758501</v>
      </c>
      <c r="P105" s="14">
        <v>4995113</v>
      </c>
      <c r="Q105" s="14">
        <v>83593081</v>
      </c>
      <c r="R105" s="14">
        <v>2967267</v>
      </c>
      <c r="S105" s="14">
        <v>20633096</v>
      </c>
      <c r="T105" s="14">
        <v>242678745</v>
      </c>
      <c r="U105" s="14">
        <v>74406058</v>
      </c>
      <c r="V105" s="14">
        <v>2967267</v>
      </c>
      <c r="W105" s="14">
        <v>20633096</v>
      </c>
      <c r="X105" s="14">
        <v>242678745</v>
      </c>
      <c r="Y105" s="14">
        <v>74406058</v>
      </c>
      <c r="Z105" s="14">
        <v>2341337</v>
      </c>
      <c r="AA105" s="14">
        <v>0.95816603180000004</v>
      </c>
      <c r="AB105">
        <v>143.41999999999999</v>
      </c>
      <c r="AC105" s="2">
        <v>20084138252</v>
      </c>
      <c r="AD105" s="2">
        <v>19768276314</v>
      </c>
      <c r="AE105" s="14">
        <f>INDEX(CONFAZ!$DS$2:$FB$408,MATCH(DATE(YEAR($A105),MONTH($A105),15),CONFAZ!$DS$2:$DS$408,0),2)</f>
        <v>355658017</v>
      </c>
      <c r="AF105" s="14">
        <f>INDEX(CONFAZ!$DS$2:$FB$408,MATCH(DATE(YEAR($A105),MONTH($A105),15),CONFAZ!$DS$2:$DS$408,0),3)</f>
        <v>219199153</v>
      </c>
      <c r="AG105">
        <v>954</v>
      </c>
      <c r="AH105">
        <v>1498798211400</v>
      </c>
      <c r="AI105">
        <v>6.4</v>
      </c>
      <c r="AJ105">
        <v>0</v>
      </c>
      <c r="AK105">
        <v>1114.7533333333299</v>
      </c>
      <c r="AL105">
        <v>882.62649999999996</v>
      </c>
      <c r="AM105">
        <v>805.90142857142803</v>
      </c>
      <c r="AN105">
        <v>999.20159999999998</v>
      </c>
      <c r="AO105">
        <v>12.2668211694084</v>
      </c>
      <c r="AP105">
        <v>0.91</v>
      </c>
      <c r="AQ105">
        <v>293.14999999999998</v>
      </c>
      <c r="AR105">
        <v>25.68</v>
      </c>
      <c r="AS105" s="14">
        <v>599113700000</v>
      </c>
      <c r="AT105">
        <v>0</v>
      </c>
      <c r="AU105">
        <v>0</v>
      </c>
      <c r="AV105">
        <v>125007609</v>
      </c>
      <c r="AW105">
        <v>124244043</v>
      </c>
      <c r="AX105">
        <v>0</v>
      </c>
      <c r="AY105" s="14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384264</v>
      </c>
      <c r="BL105">
        <v>0</v>
      </c>
      <c r="BM105">
        <v>378772</v>
      </c>
      <c r="BN105">
        <v>26798107000</v>
      </c>
      <c r="BO105" s="3">
        <v>0.4</v>
      </c>
      <c r="BP105" s="3">
        <v>3704</v>
      </c>
      <c r="BQ105">
        <v>24954.17</v>
      </c>
      <c r="BR105">
        <v>2945494000</v>
      </c>
      <c r="BS105" s="3">
        <v>24318000</v>
      </c>
      <c r="BT105" s="3">
        <v>6098154000</v>
      </c>
      <c r="BU105" s="3">
        <v>12567340000</v>
      </c>
      <c r="BV105" s="3">
        <v>5162802000</v>
      </c>
      <c r="BW105" s="3">
        <v>21635305000</v>
      </c>
      <c r="BX105">
        <v>0</v>
      </c>
      <c r="BY105">
        <v>0</v>
      </c>
      <c r="BZ105">
        <v>0</v>
      </c>
      <c r="CA105">
        <v>0</v>
      </c>
      <c r="CB105">
        <v>26798107000</v>
      </c>
      <c r="CC105">
        <v>0.4</v>
      </c>
      <c r="CD105">
        <v>223455.48</v>
      </c>
      <c r="CE105">
        <v>271482735.47000003</v>
      </c>
      <c r="CF105">
        <v>27246.47</v>
      </c>
      <c r="CG105">
        <v>28202.67</v>
      </c>
      <c r="CH105">
        <v>32.480378199999997</v>
      </c>
      <c r="CI105">
        <v>4.45</v>
      </c>
      <c r="CJ105">
        <v>49823.33</v>
      </c>
      <c r="CK105">
        <v>78046.67</v>
      </c>
      <c r="CL105">
        <v>28223.33</v>
      </c>
      <c r="CM105">
        <v>109976.67</v>
      </c>
      <c r="CN105">
        <v>6374710</v>
      </c>
      <c r="CO105">
        <v>-67143.33</v>
      </c>
      <c r="CP105">
        <v>-276056.67</v>
      </c>
      <c r="CQ105">
        <v>962295.08</v>
      </c>
      <c r="CR105">
        <v>354948669.79000002</v>
      </c>
      <c r="CS105">
        <v>30634.48</v>
      </c>
      <c r="CT105">
        <v>355949042.91000003</v>
      </c>
      <c r="CU105" s="3">
        <v>0.53856099999999996</v>
      </c>
      <c r="CV105">
        <v>430812.67</v>
      </c>
      <c r="CW105" s="10">
        <v>28177.82</v>
      </c>
      <c r="CX105" s="14">
        <f t="shared" si="1"/>
        <v>-3231421.81</v>
      </c>
      <c r="CY105" s="14">
        <f>IFERROR(INDEX(CONFAZ!$A$2:$FB$440,MATCH(DATE(YEAR($A105),MONTH($A105),15),CONFAZ!$A$2:$A$440,0),2),0)</f>
        <v>3259599.63</v>
      </c>
      <c r="CZ105"/>
      <c r="DA105"/>
      <c r="DB105"/>
      <c r="DC105"/>
      <c r="DI105"/>
    </row>
    <row r="106" spans="1:113" x14ac:dyDescent="0.25">
      <c r="A106" s="1">
        <v>43359</v>
      </c>
      <c r="B106" t="s">
        <v>70</v>
      </c>
      <c r="C106" t="s">
        <v>71</v>
      </c>
      <c r="D106" s="12">
        <v>4.1165000000000003</v>
      </c>
      <c r="E106">
        <v>355267717.53999996</v>
      </c>
      <c r="F106">
        <v>2039392.8000000003</v>
      </c>
      <c r="G106">
        <v>673411703</v>
      </c>
      <c r="H106">
        <v>89174294.790000007</v>
      </c>
      <c r="I106">
        <v>181390724.27000001</v>
      </c>
      <c r="J106">
        <v>16655824.899999999</v>
      </c>
      <c r="K106">
        <v>13185359</v>
      </c>
      <c r="L106" s="14">
        <v>16605965</v>
      </c>
      <c r="M106" s="14">
        <v>29833125</v>
      </c>
      <c r="N106" s="14">
        <v>80311389</v>
      </c>
      <c r="O106" s="14">
        <v>97231740</v>
      </c>
      <c r="P106" s="14">
        <v>5568285</v>
      </c>
      <c r="Q106" s="14">
        <v>90966733</v>
      </c>
      <c r="R106" s="14">
        <v>3229430</v>
      </c>
      <c r="S106" s="14">
        <v>20991581</v>
      </c>
      <c r="T106" s="14">
        <v>246204885</v>
      </c>
      <c r="U106" s="14">
        <v>80429178</v>
      </c>
      <c r="V106" s="14">
        <v>3229430</v>
      </c>
      <c r="W106" s="14">
        <v>20991581</v>
      </c>
      <c r="X106" s="14">
        <v>246204885</v>
      </c>
      <c r="Y106" s="14">
        <v>80429178</v>
      </c>
      <c r="Z106" s="14">
        <v>2039392</v>
      </c>
      <c r="AA106" s="14">
        <v>0.18016058090000001</v>
      </c>
      <c r="AB106">
        <v>135.77000000000001</v>
      </c>
      <c r="AC106" s="2">
        <v>19041023535</v>
      </c>
      <c r="AD106" s="2">
        <v>14948421194</v>
      </c>
      <c r="AE106" s="14">
        <f>INDEX(CONFAZ!$DS$2:$FB$408,MATCH(DATE(YEAR($A106),MONTH($A106),15),CONFAZ!$DS$2:$DS$408,0),2)</f>
        <v>332033648</v>
      </c>
      <c r="AF106" s="14">
        <f>INDEX(CONFAZ!$DS$2:$FB$408,MATCH(DATE(YEAR($A106),MONTH($A106),15),CONFAZ!$DS$2:$DS$408,0),3)</f>
        <v>138522611</v>
      </c>
      <c r="AG106">
        <v>954</v>
      </c>
      <c r="AH106">
        <v>1567307977000</v>
      </c>
      <c r="AI106">
        <v>6.4</v>
      </c>
      <c r="AJ106">
        <v>0.3</v>
      </c>
      <c r="AK106">
        <v>1127.7183333333301</v>
      </c>
      <c r="AL106">
        <v>894.06899999999996</v>
      </c>
      <c r="AM106">
        <v>816.47857142857094</v>
      </c>
      <c r="AN106">
        <v>1009.1612</v>
      </c>
      <c r="AO106">
        <v>12.018101946527301</v>
      </c>
      <c r="AP106">
        <v>1.48</v>
      </c>
      <c r="AQ106">
        <v>324.07</v>
      </c>
      <c r="AR106">
        <v>31.2</v>
      </c>
      <c r="AS106" s="14">
        <v>576470300000</v>
      </c>
      <c r="AT106">
        <v>2459</v>
      </c>
      <c r="AU106">
        <v>0</v>
      </c>
      <c r="AV106">
        <v>160644474</v>
      </c>
      <c r="AW106">
        <v>160388527</v>
      </c>
      <c r="AX106">
        <v>233</v>
      </c>
      <c r="AY106" s="14">
        <v>0</v>
      </c>
      <c r="AZ106">
        <v>10</v>
      </c>
      <c r="BA106">
        <v>10</v>
      </c>
      <c r="BB106">
        <v>207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1886</v>
      </c>
      <c r="BK106">
        <v>34280</v>
      </c>
      <c r="BL106">
        <v>3723</v>
      </c>
      <c r="BM106">
        <v>213149</v>
      </c>
      <c r="BN106">
        <v>26798107000</v>
      </c>
      <c r="BO106" s="3">
        <v>0.4</v>
      </c>
      <c r="BP106" s="3">
        <v>3704</v>
      </c>
      <c r="BQ106" s="3">
        <v>24954.17</v>
      </c>
      <c r="BR106">
        <v>2945494000</v>
      </c>
      <c r="BS106" s="3">
        <v>24318000</v>
      </c>
      <c r="BT106" s="3">
        <v>6098154000</v>
      </c>
      <c r="BU106" s="3">
        <v>12567340000</v>
      </c>
      <c r="BV106" s="3">
        <v>5162802000</v>
      </c>
      <c r="BW106" s="3">
        <v>21635305000</v>
      </c>
      <c r="BX106">
        <v>0</v>
      </c>
      <c r="BY106">
        <v>0</v>
      </c>
      <c r="BZ106">
        <v>0</v>
      </c>
      <c r="CA106">
        <v>0</v>
      </c>
      <c r="CB106">
        <v>26798107000</v>
      </c>
      <c r="CC106">
        <v>0.4</v>
      </c>
      <c r="CD106">
        <v>282882.31</v>
      </c>
      <c r="CE106">
        <v>290532107.19999999</v>
      </c>
      <c r="CF106">
        <v>38534.620000000003</v>
      </c>
      <c r="CG106">
        <v>27745.67</v>
      </c>
      <c r="CH106">
        <v>32.480378199999997</v>
      </c>
      <c r="CI106">
        <v>4.63</v>
      </c>
      <c r="CJ106">
        <v>49823.33</v>
      </c>
      <c r="CK106">
        <v>78046.67</v>
      </c>
      <c r="CL106">
        <v>28223.33</v>
      </c>
      <c r="CM106">
        <v>109976.67</v>
      </c>
      <c r="CN106">
        <v>6374710</v>
      </c>
      <c r="CO106">
        <v>-67143.33</v>
      </c>
      <c r="CP106">
        <v>-276056.67</v>
      </c>
      <c r="CQ106">
        <v>791318.46</v>
      </c>
      <c r="CR106">
        <v>342461760.81999999</v>
      </c>
      <c r="CS106">
        <v>18613.189999999999</v>
      </c>
      <c r="CT106">
        <v>343276842.47000003</v>
      </c>
      <c r="CU106" s="3">
        <v>0.53856099999999996</v>
      </c>
      <c r="CV106">
        <v>423014.47</v>
      </c>
      <c r="CW106" s="10">
        <v>16347.89</v>
      </c>
      <c r="CX106" s="14">
        <f t="shared" si="1"/>
        <v>-2828333.4299999997</v>
      </c>
      <c r="CY106" s="14">
        <f>IFERROR(INDEX(CONFAZ!$A$2:$FB$440,MATCH(DATE(YEAR($A106),MONTH($A106),15),CONFAZ!$A$2:$A$440,0),2),0)</f>
        <v>2844681.32</v>
      </c>
      <c r="CZ106"/>
      <c r="DA106"/>
      <c r="DB106"/>
      <c r="DC106"/>
      <c r="DI106"/>
    </row>
    <row r="107" spans="1:113" x14ac:dyDescent="0.25">
      <c r="A107" s="1">
        <v>43389</v>
      </c>
      <c r="B107" t="s">
        <v>70</v>
      </c>
      <c r="C107" t="s">
        <v>71</v>
      </c>
      <c r="D107" s="12">
        <v>3.7584</v>
      </c>
      <c r="E107">
        <v>314690664.1500001</v>
      </c>
      <c r="F107">
        <v>2485159.6899999995</v>
      </c>
      <c r="G107">
        <v>589291027</v>
      </c>
      <c r="H107">
        <v>86174965.239999995</v>
      </c>
      <c r="I107">
        <v>144529799.28000003</v>
      </c>
      <c r="J107">
        <v>16398706.399999999</v>
      </c>
      <c r="K107">
        <v>13312321</v>
      </c>
      <c r="L107" s="14">
        <v>19132622</v>
      </c>
      <c r="M107" s="14">
        <v>30586430</v>
      </c>
      <c r="N107" s="14">
        <v>79781156</v>
      </c>
      <c r="O107" s="14">
        <v>96583466</v>
      </c>
      <c r="P107" s="14">
        <v>5757428</v>
      </c>
      <c r="Q107" s="14">
        <v>91515147</v>
      </c>
      <c r="R107" s="14">
        <v>3548460</v>
      </c>
      <c r="S107" s="14">
        <v>20834547</v>
      </c>
      <c r="T107" s="14">
        <v>154964784</v>
      </c>
      <c r="U107" s="14">
        <v>84102378</v>
      </c>
      <c r="V107" s="14">
        <v>3548460</v>
      </c>
      <c r="W107" s="14">
        <v>20834547</v>
      </c>
      <c r="X107" s="14">
        <v>154964784</v>
      </c>
      <c r="Y107" s="14">
        <v>84102378</v>
      </c>
      <c r="Z107" s="14">
        <v>2484609</v>
      </c>
      <c r="AA107" s="14">
        <v>0.189337387</v>
      </c>
      <c r="AB107">
        <v>139.83000000000001</v>
      </c>
      <c r="AC107" s="2">
        <v>21671364889</v>
      </c>
      <c r="AD107" s="2">
        <v>16921935159</v>
      </c>
      <c r="AE107" s="14">
        <f>INDEX(CONFAZ!$DS$2:$FB$408,MATCH(DATE(YEAR($A107),MONTH($A107),15),CONFAZ!$DS$2:$DS$408,0),2)</f>
        <v>429554851</v>
      </c>
      <c r="AF107" s="14">
        <f>INDEX(CONFAZ!$DS$2:$FB$408,MATCH(DATE(YEAR($A107),MONTH($A107),15),CONFAZ!$DS$2:$DS$408,0),3)</f>
        <v>353917108</v>
      </c>
      <c r="AG107">
        <v>954</v>
      </c>
      <c r="AH107">
        <v>1429281936000</v>
      </c>
      <c r="AI107">
        <v>6.4</v>
      </c>
      <c r="AJ107">
        <v>0.4</v>
      </c>
      <c r="AK107">
        <v>1144.37777777777</v>
      </c>
      <c r="AL107">
        <v>900.6345</v>
      </c>
      <c r="AM107">
        <v>821.60523809523795</v>
      </c>
      <c r="AN107">
        <v>1020.7212</v>
      </c>
      <c r="AO107">
        <v>11.8617654281342</v>
      </c>
      <c r="AP107">
        <v>1.45</v>
      </c>
      <c r="AQ107">
        <v>309.31</v>
      </c>
      <c r="AR107">
        <v>57.87</v>
      </c>
      <c r="AS107" s="14">
        <v>612014600000</v>
      </c>
      <c r="AT107">
        <v>18592</v>
      </c>
      <c r="AU107">
        <v>21</v>
      </c>
      <c r="AV107">
        <v>225056270</v>
      </c>
      <c r="AW107">
        <v>200671186</v>
      </c>
      <c r="AX107">
        <v>620</v>
      </c>
      <c r="AY107" s="14">
        <v>0</v>
      </c>
      <c r="AZ107">
        <v>0</v>
      </c>
      <c r="BA107">
        <v>0</v>
      </c>
      <c r="BB107">
        <v>691</v>
      </c>
      <c r="BC107">
        <v>0</v>
      </c>
      <c r="BD107">
        <v>92</v>
      </c>
      <c r="BE107">
        <v>286</v>
      </c>
      <c r="BF107">
        <v>31</v>
      </c>
      <c r="BG107">
        <v>175</v>
      </c>
      <c r="BH107">
        <v>153</v>
      </c>
      <c r="BI107">
        <v>0</v>
      </c>
      <c r="BJ107">
        <v>13422</v>
      </c>
      <c r="BK107">
        <v>18899950</v>
      </c>
      <c r="BL107">
        <v>5310611</v>
      </c>
      <c r="BM107">
        <v>140353</v>
      </c>
      <c r="BN107">
        <v>26798107000</v>
      </c>
      <c r="BO107" s="3">
        <v>0.4</v>
      </c>
      <c r="BP107" s="3">
        <v>3704</v>
      </c>
      <c r="BQ107" s="3">
        <v>24954.17</v>
      </c>
      <c r="BR107" s="3">
        <v>2945494000</v>
      </c>
      <c r="BS107" s="3">
        <v>24318000</v>
      </c>
      <c r="BT107" s="3">
        <v>6098154000</v>
      </c>
      <c r="BU107" s="3">
        <v>12567340000</v>
      </c>
      <c r="BV107" s="3">
        <v>5162802000</v>
      </c>
      <c r="BW107" s="3">
        <v>21635305000</v>
      </c>
      <c r="BX107">
        <v>0</v>
      </c>
      <c r="BY107">
        <v>0</v>
      </c>
      <c r="BZ107">
        <v>0</v>
      </c>
      <c r="CA107">
        <v>0</v>
      </c>
      <c r="CB107">
        <v>26798107000</v>
      </c>
      <c r="CC107">
        <v>0.4</v>
      </c>
      <c r="CD107">
        <v>302959.76</v>
      </c>
      <c r="CE107">
        <v>286639846.43000001</v>
      </c>
      <c r="CF107">
        <v>23909.23</v>
      </c>
      <c r="CG107">
        <v>28272.67</v>
      </c>
      <c r="CH107">
        <v>32.480378199999997</v>
      </c>
      <c r="CI107">
        <v>4.72</v>
      </c>
      <c r="CJ107">
        <v>92360</v>
      </c>
      <c r="CK107">
        <v>127326.67</v>
      </c>
      <c r="CL107">
        <v>34966.67</v>
      </c>
      <c r="CM107">
        <v>27283.33</v>
      </c>
      <c r="CN107">
        <v>6455833.3300000001</v>
      </c>
      <c r="CO107">
        <v>-65290</v>
      </c>
      <c r="CP107">
        <v>-246616.67</v>
      </c>
      <c r="CQ107">
        <v>1030678.13</v>
      </c>
      <c r="CR107">
        <v>311413442.75</v>
      </c>
      <c r="CS107">
        <v>21805.17</v>
      </c>
      <c r="CT107">
        <v>312469408.94999999</v>
      </c>
      <c r="CU107" s="3">
        <v>0.53856099999999996</v>
      </c>
      <c r="CV107">
        <v>424287.09</v>
      </c>
      <c r="CW107" s="10">
        <v>22890.26</v>
      </c>
      <c r="CX107" s="14">
        <f t="shared" si="1"/>
        <v>-1976938.91</v>
      </c>
      <c r="CY107" s="14">
        <f>IFERROR(INDEX(CONFAZ!$A$2:$FB$440,MATCH(DATE(YEAR($A107),MONTH($A107),15),CONFAZ!$A$2:$A$440,0),2),0)</f>
        <v>1999829.17</v>
      </c>
      <c r="CZ107"/>
      <c r="DA107"/>
      <c r="DB107"/>
      <c r="DC107"/>
      <c r="DI107"/>
    </row>
    <row r="108" spans="1:113" x14ac:dyDescent="0.25">
      <c r="A108" s="1">
        <v>43420</v>
      </c>
      <c r="B108" t="s">
        <v>70</v>
      </c>
      <c r="C108" t="s">
        <v>71</v>
      </c>
      <c r="D108" s="12">
        <v>3.7867000000000002</v>
      </c>
      <c r="E108">
        <v>325857088.70000005</v>
      </c>
      <c r="F108">
        <v>2930064.74</v>
      </c>
      <c r="G108">
        <v>693810511</v>
      </c>
      <c r="H108">
        <v>94043171.559999987</v>
      </c>
      <c r="I108">
        <v>217006984.81</v>
      </c>
      <c r="J108">
        <v>16621434.580000002</v>
      </c>
      <c r="K108">
        <v>10939147</v>
      </c>
      <c r="L108" s="14">
        <v>22458324</v>
      </c>
      <c r="M108" s="14">
        <v>28109604</v>
      </c>
      <c r="N108" s="14">
        <v>86507168</v>
      </c>
      <c r="O108" s="14">
        <v>100494957</v>
      </c>
      <c r="P108" s="14">
        <v>7553214</v>
      </c>
      <c r="Q108" s="14">
        <v>92093180</v>
      </c>
      <c r="R108" s="14">
        <v>3062787</v>
      </c>
      <c r="S108" s="14">
        <v>22363361</v>
      </c>
      <c r="T108" s="14">
        <v>237686415</v>
      </c>
      <c r="U108" s="14">
        <v>90552527</v>
      </c>
      <c r="V108" s="14">
        <v>3062787</v>
      </c>
      <c r="W108" s="14">
        <v>22363361</v>
      </c>
      <c r="X108" s="14">
        <v>237686415</v>
      </c>
      <c r="Y108" s="14">
        <v>90552527</v>
      </c>
      <c r="Z108" s="14">
        <v>2928974</v>
      </c>
      <c r="AA108" s="14">
        <v>0.1259863853</v>
      </c>
      <c r="AB108">
        <v>137.65</v>
      </c>
      <c r="AC108" s="2">
        <v>19199739213</v>
      </c>
      <c r="AD108" s="2">
        <v>15529846968</v>
      </c>
      <c r="AE108" s="14">
        <f>INDEX(CONFAZ!$DS$2:$FB$408,MATCH(DATE(YEAR($A108),MONTH($A108),15),CONFAZ!$DS$2:$DS$408,0),2)</f>
        <v>190344041</v>
      </c>
      <c r="AF108" s="14">
        <f>INDEX(CONFAZ!$DS$2:$FB$408,MATCH(DATE(YEAR($A108),MONTH($A108),15),CONFAZ!$DS$2:$DS$408,0),3)</f>
        <v>230579695</v>
      </c>
      <c r="AG108">
        <v>954</v>
      </c>
      <c r="AH108">
        <v>1437893297400</v>
      </c>
      <c r="AI108">
        <v>6.4</v>
      </c>
      <c r="AJ108">
        <v>-0.25</v>
      </c>
      <c r="AK108">
        <v>1154.57388888888</v>
      </c>
      <c r="AL108">
        <v>906.13599999999997</v>
      </c>
      <c r="AM108">
        <v>824.41904761904698</v>
      </c>
      <c r="AN108">
        <v>1030.78</v>
      </c>
      <c r="AO108">
        <v>11.709782987994</v>
      </c>
      <c r="AP108">
        <v>0.79</v>
      </c>
      <c r="AQ108">
        <v>252.53</v>
      </c>
      <c r="AR108">
        <v>-30.5</v>
      </c>
      <c r="AS108" s="14">
        <v>607482000000</v>
      </c>
      <c r="AT108">
        <v>64849</v>
      </c>
      <c r="AU108">
        <v>619</v>
      </c>
      <c r="AV108">
        <v>134350262</v>
      </c>
      <c r="AW108">
        <v>96396549</v>
      </c>
      <c r="AX108">
        <v>2148</v>
      </c>
      <c r="AY108" s="14">
        <v>0</v>
      </c>
      <c r="AZ108">
        <v>111</v>
      </c>
      <c r="BA108">
        <v>111</v>
      </c>
      <c r="BB108">
        <v>356</v>
      </c>
      <c r="BC108">
        <v>0</v>
      </c>
      <c r="BD108">
        <v>859</v>
      </c>
      <c r="BE108">
        <v>572</v>
      </c>
      <c r="BF108">
        <v>1980</v>
      </c>
      <c r="BG108">
        <v>1100</v>
      </c>
      <c r="BH108">
        <v>1855</v>
      </c>
      <c r="BI108">
        <v>14</v>
      </c>
      <c r="BJ108">
        <v>49956</v>
      </c>
      <c r="BK108">
        <v>37750717</v>
      </c>
      <c r="BL108">
        <v>74124</v>
      </c>
      <c r="BM108">
        <v>0</v>
      </c>
      <c r="BN108">
        <v>26798107000</v>
      </c>
      <c r="BO108" s="3">
        <v>0.4</v>
      </c>
      <c r="BP108" s="3">
        <v>3704</v>
      </c>
      <c r="BQ108" s="3">
        <v>24954.17</v>
      </c>
      <c r="BR108" s="3">
        <v>2945494000</v>
      </c>
      <c r="BS108" s="3">
        <v>24318000</v>
      </c>
      <c r="BT108" s="3">
        <v>6098154000</v>
      </c>
      <c r="BU108" s="3">
        <v>12567340000</v>
      </c>
      <c r="BV108" s="3">
        <v>5162802000</v>
      </c>
      <c r="BW108">
        <v>21635305000</v>
      </c>
      <c r="BX108">
        <v>0</v>
      </c>
      <c r="BY108">
        <v>0</v>
      </c>
      <c r="BZ108">
        <v>0</v>
      </c>
      <c r="CA108">
        <v>0</v>
      </c>
      <c r="CB108">
        <v>26798107000</v>
      </c>
      <c r="CC108">
        <v>0.4</v>
      </c>
      <c r="CD108">
        <v>313138.21000000002</v>
      </c>
      <c r="CE108">
        <v>316723981.75999999</v>
      </c>
      <c r="CF108">
        <v>22875.7</v>
      </c>
      <c r="CG108">
        <v>28116.67</v>
      </c>
      <c r="CH108">
        <v>32.480378199999997</v>
      </c>
      <c r="CI108">
        <v>4.59</v>
      </c>
      <c r="CJ108">
        <v>92360</v>
      </c>
      <c r="CK108">
        <v>127326.67</v>
      </c>
      <c r="CL108">
        <v>34966.67</v>
      </c>
      <c r="CM108">
        <v>27283.33</v>
      </c>
      <c r="CN108">
        <v>6455833.3300000001</v>
      </c>
      <c r="CO108">
        <v>-65290</v>
      </c>
      <c r="CP108">
        <v>-246616.67</v>
      </c>
      <c r="CQ108">
        <v>1861067.25</v>
      </c>
      <c r="CR108">
        <v>395388132.75</v>
      </c>
      <c r="CS108">
        <v>3787.73</v>
      </c>
      <c r="CT108">
        <v>397253747.73000002</v>
      </c>
      <c r="CU108" s="3">
        <v>0.53856099999999996</v>
      </c>
      <c r="CV108">
        <v>450383.99</v>
      </c>
      <c r="CW108" s="10">
        <v>14230.17</v>
      </c>
      <c r="CX108" s="14">
        <f t="shared" si="1"/>
        <v>-1769521.33</v>
      </c>
      <c r="CY108" s="14">
        <f>IFERROR(INDEX(CONFAZ!$A$2:$FB$440,MATCH(DATE(YEAR($A108),MONTH($A108),15),CONFAZ!$A$2:$A$440,0),2),0)</f>
        <v>1783751.5</v>
      </c>
      <c r="CZ108" s="14"/>
      <c r="DA108" s="14"/>
      <c r="DB108"/>
      <c r="DC108"/>
      <c r="DI108"/>
    </row>
    <row r="109" spans="1:113" x14ac:dyDescent="0.25">
      <c r="A109" s="1">
        <v>43450</v>
      </c>
      <c r="B109" t="s">
        <v>70</v>
      </c>
      <c r="C109" t="s">
        <v>71</v>
      </c>
      <c r="D109" s="12">
        <v>3.8851</v>
      </c>
      <c r="E109">
        <v>313770825.42000002</v>
      </c>
      <c r="F109">
        <v>4423511.8500000006</v>
      </c>
      <c r="G109">
        <v>647514668</v>
      </c>
      <c r="H109">
        <v>99172831.87999998</v>
      </c>
      <c r="I109">
        <v>179229839.60000002</v>
      </c>
      <c r="J109">
        <v>17620744.879999999</v>
      </c>
      <c r="K109">
        <v>19597870</v>
      </c>
      <c r="L109" s="14">
        <v>18952573</v>
      </c>
      <c r="M109" s="14">
        <v>29675942</v>
      </c>
      <c r="N109" s="14">
        <v>90255098</v>
      </c>
      <c r="O109" s="14">
        <v>97435776</v>
      </c>
      <c r="P109" s="14">
        <v>6050397</v>
      </c>
      <c r="Q109" s="14">
        <v>98845518</v>
      </c>
      <c r="R109" s="14">
        <v>2880185</v>
      </c>
      <c r="S109" s="14">
        <v>18492187</v>
      </c>
      <c r="T109" s="14">
        <v>197231656</v>
      </c>
      <c r="U109" s="14">
        <v>83271825</v>
      </c>
      <c r="V109" s="14">
        <v>2880185</v>
      </c>
      <c r="W109" s="14">
        <v>18492187</v>
      </c>
      <c r="X109" s="14">
        <v>197231656</v>
      </c>
      <c r="Y109" s="14">
        <v>83271825</v>
      </c>
      <c r="Z109" s="14">
        <v>4423511</v>
      </c>
      <c r="AA109" s="14">
        <v>0.1352987735</v>
      </c>
      <c r="AB109">
        <v>136.32</v>
      </c>
      <c r="AC109" s="2">
        <v>19257634148</v>
      </c>
      <c r="AD109" s="2">
        <v>13640421233</v>
      </c>
      <c r="AE109" s="14">
        <f>INDEX(CONFAZ!$DS$2:$FB$408,MATCH(DATE(YEAR($A109),MONTH($A109),15),CONFAZ!$DS$2:$DS$408,0),2)</f>
        <v>284415805</v>
      </c>
      <c r="AF109" s="14">
        <f>INDEX(CONFAZ!$DS$2:$FB$408,MATCH(DATE(YEAR($A109),MONTH($A109),15),CONFAZ!$DS$2:$DS$408,0),3)</f>
        <v>635364071</v>
      </c>
      <c r="AG109">
        <v>954</v>
      </c>
      <c r="AH109">
        <v>1455805246500</v>
      </c>
      <c r="AI109">
        <v>6.4</v>
      </c>
      <c r="AJ109">
        <v>0.14000000000000001</v>
      </c>
      <c r="AK109">
        <v>1150.6838888888799</v>
      </c>
      <c r="AL109">
        <v>909.74149999999997</v>
      </c>
      <c r="AM109">
        <v>826.36142857142795</v>
      </c>
      <c r="AN109">
        <v>1029.4567999999999</v>
      </c>
      <c r="AO109">
        <v>11.716235476228601</v>
      </c>
      <c r="AP109">
        <v>1.1499999999999999</v>
      </c>
      <c r="AQ109">
        <v>220.53</v>
      </c>
      <c r="AR109">
        <v>-11.48</v>
      </c>
      <c r="AS109" s="14">
        <v>599862200000</v>
      </c>
      <c r="AT109">
        <v>92587</v>
      </c>
      <c r="AU109">
        <v>1345</v>
      </c>
      <c r="AV109">
        <v>142961756</v>
      </c>
      <c r="AW109">
        <v>130175684</v>
      </c>
      <c r="AX109">
        <v>3110</v>
      </c>
      <c r="AY109" s="14">
        <v>1116</v>
      </c>
      <c r="AZ109">
        <v>203</v>
      </c>
      <c r="BA109">
        <v>203</v>
      </c>
      <c r="BB109">
        <v>3079</v>
      </c>
      <c r="BC109">
        <v>333</v>
      </c>
      <c r="BD109">
        <v>915</v>
      </c>
      <c r="BE109">
        <v>4687</v>
      </c>
      <c r="BF109">
        <v>208</v>
      </c>
      <c r="BG109">
        <v>3200</v>
      </c>
      <c r="BH109">
        <v>2131</v>
      </c>
      <c r="BI109">
        <v>236</v>
      </c>
      <c r="BJ109">
        <v>68100</v>
      </c>
      <c r="BK109">
        <v>12352526</v>
      </c>
      <c r="BL109">
        <v>244930</v>
      </c>
      <c r="BM109">
        <v>0</v>
      </c>
      <c r="BN109">
        <v>26798107000</v>
      </c>
      <c r="BO109" s="3">
        <v>0.4</v>
      </c>
      <c r="BP109" s="3">
        <v>3704</v>
      </c>
      <c r="BQ109" s="3">
        <v>24954.17</v>
      </c>
      <c r="BR109" s="3">
        <v>2945494000</v>
      </c>
      <c r="BS109" s="3">
        <v>24318000</v>
      </c>
      <c r="BT109">
        <v>6098154000</v>
      </c>
      <c r="BU109" s="3">
        <v>12567340000</v>
      </c>
      <c r="BV109" s="3">
        <v>5162802000</v>
      </c>
      <c r="BW109" s="3">
        <v>21635305000</v>
      </c>
      <c r="BX109">
        <v>0</v>
      </c>
      <c r="BY109">
        <v>0</v>
      </c>
      <c r="BZ109">
        <v>0</v>
      </c>
      <c r="CA109">
        <v>0</v>
      </c>
      <c r="CB109">
        <v>26798107000</v>
      </c>
      <c r="CC109">
        <v>0.4</v>
      </c>
      <c r="CD109">
        <v>206772.11</v>
      </c>
      <c r="CE109">
        <v>299244291.12</v>
      </c>
      <c r="CF109">
        <v>21816.29</v>
      </c>
      <c r="CG109">
        <v>27653.67</v>
      </c>
      <c r="CH109">
        <v>32.480378199999997</v>
      </c>
      <c r="CI109">
        <v>4.37</v>
      </c>
      <c r="CJ109">
        <v>92360</v>
      </c>
      <c r="CK109">
        <v>127326.67</v>
      </c>
      <c r="CL109">
        <v>34966.67</v>
      </c>
      <c r="CM109">
        <v>27283.33</v>
      </c>
      <c r="CN109">
        <v>6455833.3300000001</v>
      </c>
      <c r="CO109">
        <v>-65290</v>
      </c>
      <c r="CP109">
        <v>-246616.67</v>
      </c>
      <c r="CQ109">
        <v>1965087.99</v>
      </c>
      <c r="CR109">
        <v>358148203.5</v>
      </c>
      <c r="CS109">
        <v>11257.74</v>
      </c>
      <c r="CT109">
        <v>360137333.81999999</v>
      </c>
      <c r="CU109" s="3">
        <v>0.53856099999999996</v>
      </c>
      <c r="CV109">
        <v>553466.44999999995</v>
      </c>
      <c r="CW109" s="10">
        <v>13609.54</v>
      </c>
      <c r="CX109" s="14">
        <f t="shared" si="1"/>
        <v>-3759603.8599999994</v>
      </c>
      <c r="CY109" s="14">
        <f>IFERROR(INDEX(CONFAZ!$A$2:$FB$440,MATCH(DATE(YEAR($A109),MONTH($A109),15),CONFAZ!$A$2:$A$440,0),2),0)</f>
        <v>3773213.3999999994</v>
      </c>
      <c r="CZ109"/>
      <c r="DA109"/>
      <c r="DB109"/>
      <c r="DC109"/>
      <c r="DI109"/>
    </row>
    <row r="110" spans="1:113" x14ac:dyDescent="0.25">
      <c r="A110" s="1">
        <v>43481</v>
      </c>
      <c r="B110" t="s">
        <v>70</v>
      </c>
      <c r="C110" t="s">
        <v>71</v>
      </c>
      <c r="D110" s="12">
        <v>3.7416999999999998</v>
      </c>
      <c r="E110">
        <v>319864492.55999994</v>
      </c>
      <c r="F110">
        <v>3586421.5199999996</v>
      </c>
      <c r="G110">
        <v>647181350</v>
      </c>
      <c r="H110">
        <v>82403421.399999961</v>
      </c>
      <c r="I110">
        <v>185965844.91</v>
      </c>
      <c r="J110">
        <v>19397291.140000001</v>
      </c>
      <c r="K110">
        <v>41313455</v>
      </c>
      <c r="L110" s="14">
        <v>14349420</v>
      </c>
      <c r="M110" s="14">
        <v>31108553</v>
      </c>
      <c r="N110" s="14">
        <v>110678402</v>
      </c>
      <c r="O110" s="14">
        <v>88947578</v>
      </c>
      <c r="P110" s="14">
        <v>6272563</v>
      </c>
      <c r="Q110" s="14">
        <v>96768235</v>
      </c>
      <c r="R110" s="14">
        <v>2819425</v>
      </c>
      <c r="S110" s="14">
        <v>19471242</v>
      </c>
      <c r="T110" s="14">
        <v>198816601</v>
      </c>
      <c r="U110" s="14">
        <v>74397319</v>
      </c>
      <c r="V110" s="14">
        <v>2819425</v>
      </c>
      <c r="W110" s="14">
        <v>19471242</v>
      </c>
      <c r="X110" s="14">
        <v>198816601</v>
      </c>
      <c r="Y110" s="14">
        <v>74397319</v>
      </c>
      <c r="Z110" s="14">
        <v>3552012</v>
      </c>
      <c r="AA110" s="14">
        <v>0.38305375590000001</v>
      </c>
      <c r="AB110">
        <v>133.56</v>
      </c>
      <c r="AC110" s="2">
        <v>16638094632</v>
      </c>
      <c r="AD110" s="2">
        <v>17453376542</v>
      </c>
      <c r="AE110" s="14">
        <f>INDEX(CONFAZ!$DS$2:$FB$408,MATCH(DATE(YEAR($A110),MONTH($A110),15),CONFAZ!$DS$2:$DS$408,0),2)</f>
        <v>356937864</v>
      </c>
      <c r="AF110" s="14">
        <f>INDEX(CONFAZ!$DS$2:$FB$408,MATCH(DATE(YEAR($A110),MONTH($A110),15),CONFAZ!$DS$2:$DS$408,0),3)</f>
        <v>198676543</v>
      </c>
      <c r="AG110">
        <v>998</v>
      </c>
      <c r="AH110">
        <v>1410561032800</v>
      </c>
      <c r="AI110">
        <v>6.4</v>
      </c>
      <c r="AJ110">
        <v>0.36</v>
      </c>
      <c r="AK110">
        <v>1148.94888888888</v>
      </c>
      <c r="AL110">
        <v>909.00199999999995</v>
      </c>
      <c r="AM110">
        <v>826.94571428571396</v>
      </c>
      <c r="AN110">
        <v>1027.9892</v>
      </c>
      <c r="AO110">
        <v>12.166320558806801</v>
      </c>
      <c r="AP110">
        <v>1.32</v>
      </c>
      <c r="AQ110">
        <v>217.84</v>
      </c>
      <c r="AR110">
        <v>-18.829999999999998</v>
      </c>
      <c r="AS110" s="14">
        <v>578268700000</v>
      </c>
      <c r="AT110">
        <v>83103</v>
      </c>
      <c r="AU110">
        <v>470</v>
      </c>
      <c r="AV110">
        <v>245198388</v>
      </c>
      <c r="AW110">
        <v>178968829</v>
      </c>
      <c r="AX110">
        <v>3205</v>
      </c>
      <c r="AY110" s="14">
        <v>0</v>
      </c>
      <c r="AZ110">
        <v>359</v>
      </c>
      <c r="BA110">
        <v>359</v>
      </c>
      <c r="BB110">
        <v>334</v>
      </c>
      <c r="BC110">
        <v>0</v>
      </c>
      <c r="BD110">
        <v>926</v>
      </c>
      <c r="BE110">
        <v>2101</v>
      </c>
      <c r="BF110">
        <v>2740</v>
      </c>
      <c r="BG110">
        <v>589</v>
      </c>
      <c r="BH110">
        <v>403</v>
      </c>
      <c r="BI110">
        <v>0</v>
      </c>
      <c r="BJ110">
        <v>71274</v>
      </c>
      <c r="BK110">
        <v>65919551</v>
      </c>
      <c r="BL110">
        <v>89468</v>
      </c>
      <c r="BM110">
        <v>0</v>
      </c>
      <c r="BN110">
        <v>28350665000</v>
      </c>
      <c r="BO110" s="3">
        <v>0.4</v>
      </c>
      <c r="BP110" s="3">
        <v>3704</v>
      </c>
      <c r="BQ110" s="3">
        <v>26179.47</v>
      </c>
      <c r="BR110">
        <v>3309026000</v>
      </c>
      <c r="BS110" s="3">
        <v>21981000</v>
      </c>
      <c r="BT110" s="3">
        <v>5532392000</v>
      </c>
      <c r="BU110" s="3">
        <v>14347112000</v>
      </c>
      <c r="BV110" s="3">
        <v>5140155000</v>
      </c>
      <c r="BW110">
        <v>23210511000</v>
      </c>
      <c r="BX110">
        <v>0</v>
      </c>
      <c r="BY110">
        <v>0</v>
      </c>
      <c r="BZ110">
        <v>0</v>
      </c>
      <c r="CA110">
        <v>0</v>
      </c>
      <c r="CB110">
        <v>26798107000</v>
      </c>
      <c r="CC110">
        <v>0.4</v>
      </c>
      <c r="CD110">
        <v>228446.55</v>
      </c>
      <c r="CE110">
        <v>296363855.56</v>
      </c>
      <c r="CF110">
        <v>26665.59</v>
      </c>
      <c r="CG110">
        <v>87064.25</v>
      </c>
      <c r="CH110">
        <v>34.518789599999998</v>
      </c>
      <c r="CI110">
        <v>4.2699999999999996</v>
      </c>
      <c r="CJ110">
        <v>84316.67</v>
      </c>
      <c r="CK110">
        <v>115926.67</v>
      </c>
      <c r="CL110">
        <v>31610</v>
      </c>
      <c r="CM110">
        <v>-22820</v>
      </c>
      <c r="CN110">
        <v>6392900</v>
      </c>
      <c r="CO110">
        <v>-93786.67</v>
      </c>
      <c r="CP110">
        <v>-203520</v>
      </c>
      <c r="CQ110">
        <v>1762263.1</v>
      </c>
      <c r="CR110">
        <v>367349696.86000001</v>
      </c>
      <c r="CS110">
        <v>34062.21</v>
      </c>
      <c r="CT110">
        <v>369147772.17000002</v>
      </c>
      <c r="CU110" s="3">
        <v>0.53441640000000001</v>
      </c>
      <c r="CV110">
        <v>25329301.109999999</v>
      </c>
      <c r="CW110" s="10">
        <v>12973.44</v>
      </c>
      <c r="CX110" s="14">
        <f t="shared" si="1"/>
        <v>-6312706.9899999993</v>
      </c>
      <c r="CY110" s="14">
        <f>IFERROR(INDEX(CONFAZ!$A$2:$FB$440,MATCH(DATE(YEAR($A110),MONTH($A110),15),CONFAZ!$A$2:$A$440,0),2),0)</f>
        <v>6325680.4299999997</v>
      </c>
      <c r="CZ110" s="4"/>
      <c r="DA110"/>
      <c r="DB110"/>
      <c r="DI110"/>
    </row>
    <row r="111" spans="1:113" x14ac:dyDescent="0.25">
      <c r="A111" s="1">
        <v>43512</v>
      </c>
      <c r="B111" t="s">
        <v>70</v>
      </c>
      <c r="C111" t="s">
        <v>71</v>
      </c>
      <c r="D111" s="12">
        <v>3.7235999999999998</v>
      </c>
      <c r="E111">
        <v>292866635.44</v>
      </c>
      <c r="F111">
        <v>4158166.1099999994</v>
      </c>
      <c r="G111">
        <v>576131156</v>
      </c>
      <c r="H111">
        <v>79028634.300000012</v>
      </c>
      <c r="I111">
        <v>153268084.42000002</v>
      </c>
      <c r="J111">
        <v>15299812.370000001</v>
      </c>
      <c r="K111">
        <v>114017557</v>
      </c>
      <c r="L111" s="14">
        <v>14917244</v>
      </c>
      <c r="M111" s="14">
        <v>35895700</v>
      </c>
      <c r="N111" s="14">
        <v>82931222</v>
      </c>
      <c r="O111" s="14">
        <v>85606322</v>
      </c>
      <c r="P111" s="14">
        <v>5517163</v>
      </c>
      <c r="Q111" s="14">
        <v>85440395</v>
      </c>
      <c r="R111" s="14">
        <v>2660019</v>
      </c>
      <c r="S111" s="14">
        <v>18401647</v>
      </c>
      <c r="T111" s="14">
        <v>169291922</v>
      </c>
      <c r="U111" s="14">
        <v>71311356</v>
      </c>
      <c r="V111" s="14">
        <v>2660019</v>
      </c>
      <c r="W111" s="14">
        <v>18401647</v>
      </c>
      <c r="X111" s="14">
        <v>169291922</v>
      </c>
      <c r="Y111" s="14">
        <v>71311356</v>
      </c>
      <c r="Z111" s="14">
        <v>4158166</v>
      </c>
      <c r="AA111" s="14">
        <v>-0.1675774625</v>
      </c>
      <c r="AB111">
        <v>133.9</v>
      </c>
      <c r="AC111" s="2">
        <v>15618080347</v>
      </c>
      <c r="AD111" s="2">
        <v>13566766788</v>
      </c>
      <c r="AE111" s="14">
        <f>INDEX(CONFAZ!$DS$2:$FB$408,MATCH(DATE(YEAR($A111),MONTH($A111),15),CONFAZ!$DS$2:$DS$408,0),2)</f>
        <v>146380333</v>
      </c>
      <c r="AF111" s="14">
        <f>INDEX(CONFAZ!$DS$2:$FB$408,MATCH(DATE(YEAR($A111),MONTH($A111),15),CONFAZ!$DS$2:$DS$408,0),3)</f>
        <v>219794716</v>
      </c>
      <c r="AG111">
        <v>998</v>
      </c>
      <c r="AH111">
        <v>1409188972800</v>
      </c>
      <c r="AI111">
        <v>6.4</v>
      </c>
      <c r="AJ111">
        <v>0.54</v>
      </c>
      <c r="AK111">
        <v>1148.9094444444399</v>
      </c>
      <c r="AL111">
        <v>906.76300000000003</v>
      </c>
      <c r="AM111">
        <v>824.48095238095198</v>
      </c>
      <c r="AN111">
        <v>1027.73</v>
      </c>
      <c r="AO111">
        <v>12.550618752300799</v>
      </c>
      <c r="AP111">
        <v>1.43</v>
      </c>
      <c r="AQ111">
        <v>238.24</v>
      </c>
      <c r="AR111">
        <v>-16.079999999999998</v>
      </c>
      <c r="AS111" s="14">
        <v>576069700000</v>
      </c>
      <c r="AT111">
        <v>60471</v>
      </c>
      <c r="AU111">
        <v>60</v>
      </c>
      <c r="AV111">
        <v>97975746</v>
      </c>
      <c r="AW111">
        <v>70635978</v>
      </c>
      <c r="AX111">
        <v>2019</v>
      </c>
      <c r="AY111" s="14">
        <v>1104</v>
      </c>
      <c r="AZ111">
        <v>109</v>
      </c>
      <c r="BA111">
        <v>109</v>
      </c>
      <c r="BB111">
        <v>2583</v>
      </c>
      <c r="BC111">
        <v>0</v>
      </c>
      <c r="BD111">
        <v>2200</v>
      </c>
      <c r="BE111">
        <v>64</v>
      </c>
      <c r="BF111">
        <v>38</v>
      </c>
      <c r="BG111">
        <v>638</v>
      </c>
      <c r="BH111">
        <v>392</v>
      </c>
      <c r="BI111">
        <v>44</v>
      </c>
      <c r="BJ111">
        <v>38984</v>
      </c>
      <c r="BK111">
        <v>27162832</v>
      </c>
      <c r="BL111">
        <v>64877</v>
      </c>
      <c r="BM111">
        <v>0</v>
      </c>
      <c r="BN111">
        <v>28350665000</v>
      </c>
      <c r="BO111" s="3">
        <v>0.4</v>
      </c>
      <c r="BP111" s="3">
        <v>3704</v>
      </c>
      <c r="BQ111" s="3">
        <v>26179.47</v>
      </c>
      <c r="BR111" s="3">
        <v>3309026000</v>
      </c>
      <c r="BS111">
        <v>21981000</v>
      </c>
      <c r="BT111" s="3">
        <v>5532392000</v>
      </c>
      <c r="BU111" s="3">
        <v>14347112000</v>
      </c>
      <c r="BV111">
        <v>5140155000</v>
      </c>
      <c r="BW111">
        <v>23210511000</v>
      </c>
      <c r="BX111">
        <v>0</v>
      </c>
      <c r="BY111">
        <v>0</v>
      </c>
      <c r="BZ111">
        <v>0</v>
      </c>
      <c r="CA111">
        <v>0</v>
      </c>
      <c r="CB111">
        <v>26798107000</v>
      </c>
      <c r="CC111">
        <v>0.4</v>
      </c>
      <c r="CD111">
        <v>158215.47</v>
      </c>
      <c r="CE111">
        <v>317241501.44</v>
      </c>
      <c r="CF111">
        <v>16436.79</v>
      </c>
      <c r="CG111">
        <v>27788.25</v>
      </c>
      <c r="CH111">
        <v>34.518789599999998</v>
      </c>
      <c r="CI111">
        <v>4.1900000000000004</v>
      </c>
      <c r="CJ111">
        <v>84316.67</v>
      </c>
      <c r="CK111">
        <v>115926.67</v>
      </c>
      <c r="CL111">
        <v>31610</v>
      </c>
      <c r="CM111">
        <v>-22820</v>
      </c>
      <c r="CN111">
        <v>6392900</v>
      </c>
      <c r="CO111">
        <v>-93786.67</v>
      </c>
      <c r="CP111">
        <v>-203520</v>
      </c>
      <c r="CQ111">
        <v>2095077.93</v>
      </c>
      <c r="CR111">
        <v>321708889.44999999</v>
      </c>
      <c r="CS111">
        <v>133719.31</v>
      </c>
      <c r="CT111">
        <v>323939680.44</v>
      </c>
      <c r="CU111" s="3">
        <v>0.53441640000000001</v>
      </c>
      <c r="CV111">
        <v>25049013.559999999</v>
      </c>
      <c r="CW111" s="10">
        <v>15882.59</v>
      </c>
      <c r="CX111" s="14">
        <f t="shared" si="1"/>
        <v>-14613601.320000002</v>
      </c>
      <c r="CY111" s="14">
        <f>IFERROR(INDEX(CONFAZ!$A$2:$FB$440,MATCH(DATE(YEAR($A111),MONTH($A111),15),CONFAZ!$A$2:$A$440,0),2),0)</f>
        <v>14629483.910000002</v>
      </c>
      <c r="CZ111"/>
      <c r="DA111"/>
      <c r="DB111"/>
      <c r="DC111"/>
      <c r="DI111"/>
    </row>
    <row r="112" spans="1:113" x14ac:dyDescent="0.25">
      <c r="A112" s="1">
        <v>43540</v>
      </c>
      <c r="B112" t="s">
        <v>70</v>
      </c>
      <c r="C112" t="s">
        <v>71</v>
      </c>
      <c r="D112" s="12">
        <v>3.8464999999999998</v>
      </c>
      <c r="E112">
        <v>313486465.81</v>
      </c>
      <c r="F112">
        <v>3677425.1500000004</v>
      </c>
      <c r="G112">
        <v>556244707</v>
      </c>
      <c r="H112">
        <v>73512553.729999989</v>
      </c>
      <c r="I112">
        <v>114145124.27</v>
      </c>
      <c r="J112">
        <v>14438644.869999999</v>
      </c>
      <c r="K112">
        <v>61173676</v>
      </c>
      <c r="L112" s="14">
        <v>19998158</v>
      </c>
      <c r="M112" s="14">
        <v>27396451</v>
      </c>
      <c r="N112" s="14">
        <v>70496662</v>
      </c>
      <c r="O112" s="14">
        <v>78638751</v>
      </c>
      <c r="P112" s="14">
        <v>4946122</v>
      </c>
      <c r="Q112" s="14">
        <v>76911944</v>
      </c>
      <c r="R112" s="14">
        <v>2823061</v>
      </c>
      <c r="S112" s="14">
        <v>17560705</v>
      </c>
      <c r="T112" s="14">
        <v>185781601</v>
      </c>
      <c r="U112" s="14">
        <v>68014094</v>
      </c>
      <c r="V112" s="14">
        <v>2823061</v>
      </c>
      <c r="W112" s="14">
        <v>17560705</v>
      </c>
      <c r="X112" s="14">
        <v>185781601</v>
      </c>
      <c r="Y112" s="14">
        <v>68014094</v>
      </c>
      <c r="Z112" s="14">
        <v>3677158</v>
      </c>
      <c r="AA112" s="14">
        <v>-0.15505025650000001</v>
      </c>
      <c r="AB112">
        <v>139.02000000000001</v>
      </c>
      <c r="AC112" s="2">
        <v>17308721624</v>
      </c>
      <c r="AD112" s="2">
        <v>14066000746</v>
      </c>
      <c r="AE112" s="14">
        <f>INDEX(CONFAZ!$DS$2:$FB$408,MATCH(DATE(YEAR($A112),MONTH($A112),15),CONFAZ!$DS$2:$DS$408,0),2)</f>
        <v>196862358</v>
      </c>
      <c r="AF112" s="14">
        <f>INDEX(CONFAZ!$DS$2:$FB$408,MATCH(DATE(YEAR($A112),MONTH($A112),15),CONFAZ!$DS$2:$DS$408,0),3)</f>
        <v>155521684</v>
      </c>
      <c r="AG112">
        <v>998</v>
      </c>
      <c r="AH112">
        <v>1477690672500</v>
      </c>
      <c r="AI112">
        <v>6.4</v>
      </c>
      <c r="AJ112">
        <v>0.77</v>
      </c>
      <c r="AK112">
        <v>1151.4455555555501</v>
      </c>
      <c r="AL112">
        <v>901.43600000000004</v>
      </c>
      <c r="AM112">
        <v>821.07904761904695</v>
      </c>
      <c r="AN112">
        <v>1026.1723999999999</v>
      </c>
      <c r="AO112">
        <v>12.8453402589581</v>
      </c>
      <c r="AP112">
        <v>1.75</v>
      </c>
      <c r="AQ112">
        <v>257.64999999999998</v>
      </c>
      <c r="AR112">
        <v>11.98</v>
      </c>
      <c r="AS112" s="14">
        <v>601715600000</v>
      </c>
      <c r="AT112">
        <v>45852</v>
      </c>
      <c r="AU112">
        <v>0</v>
      </c>
      <c r="AV112">
        <v>107169010</v>
      </c>
      <c r="AW112">
        <v>101965922</v>
      </c>
      <c r="AX112">
        <v>1659</v>
      </c>
      <c r="AY112" s="14">
        <v>1203</v>
      </c>
      <c r="AZ112">
        <v>172</v>
      </c>
      <c r="BA112">
        <v>172</v>
      </c>
      <c r="BB112">
        <v>6965</v>
      </c>
      <c r="BC112">
        <v>0</v>
      </c>
      <c r="BD112">
        <v>0</v>
      </c>
      <c r="BE112">
        <v>49</v>
      </c>
      <c r="BF112">
        <v>449</v>
      </c>
      <c r="BG112">
        <v>221</v>
      </c>
      <c r="BH112">
        <v>0</v>
      </c>
      <c r="BI112">
        <v>0</v>
      </c>
      <c r="BJ112">
        <v>23628</v>
      </c>
      <c r="BK112">
        <v>5073513</v>
      </c>
      <c r="BL112">
        <v>46669</v>
      </c>
      <c r="BM112">
        <v>0</v>
      </c>
      <c r="BN112">
        <v>28350665000</v>
      </c>
      <c r="BO112" s="3">
        <v>0.4</v>
      </c>
      <c r="BP112" s="3">
        <v>3704</v>
      </c>
      <c r="BQ112" s="3">
        <v>26179.47</v>
      </c>
      <c r="BR112" s="3">
        <v>3309026000</v>
      </c>
      <c r="BS112" s="3">
        <v>21981000</v>
      </c>
      <c r="BT112" s="3">
        <v>5532392000</v>
      </c>
      <c r="BU112">
        <v>14347112000</v>
      </c>
      <c r="BV112">
        <v>5140155000</v>
      </c>
      <c r="BW112" s="3">
        <v>23210511000</v>
      </c>
      <c r="BX112">
        <v>0</v>
      </c>
      <c r="BY112">
        <v>0</v>
      </c>
      <c r="BZ112">
        <v>0</v>
      </c>
      <c r="CA112">
        <v>0</v>
      </c>
      <c r="CB112">
        <v>26798107000</v>
      </c>
      <c r="CC112">
        <v>0.4</v>
      </c>
      <c r="CD112">
        <v>240074.89</v>
      </c>
      <c r="CE112">
        <v>263100642.15000001</v>
      </c>
      <c r="CF112">
        <v>21260.959999999999</v>
      </c>
      <c r="CG112">
        <v>27855.25</v>
      </c>
      <c r="CH112">
        <v>34.518789599999998</v>
      </c>
      <c r="CI112">
        <v>4.3099999999999996</v>
      </c>
      <c r="CJ112">
        <v>84316.67</v>
      </c>
      <c r="CK112">
        <v>115926.67</v>
      </c>
      <c r="CL112">
        <v>31610</v>
      </c>
      <c r="CM112">
        <v>-22820</v>
      </c>
      <c r="CN112">
        <v>6392900</v>
      </c>
      <c r="CO112">
        <v>-93786.67</v>
      </c>
      <c r="CP112">
        <v>-203520</v>
      </c>
      <c r="CQ112">
        <v>1505756.23</v>
      </c>
      <c r="CR112">
        <v>315596310.49000001</v>
      </c>
      <c r="CS112">
        <v>76233.31</v>
      </c>
      <c r="CT112">
        <v>317179995.02999997</v>
      </c>
      <c r="CU112" s="3">
        <v>0.53441640000000001</v>
      </c>
      <c r="CV112">
        <v>26071355.66</v>
      </c>
      <c r="CW112" s="10">
        <v>9744.7999999999993</v>
      </c>
      <c r="CX112" s="14">
        <f t="shared" si="1"/>
        <v>-24064286.939999998</v>
      </c>
      <c r="CY112" s="14">
        <f>IFERROR(INDEX(CONFAZ!$A$2:$FB$440,MATCH(DATE(YEAR($A112),MONTH($A112),15),CONFAZ!$A$2:$A$440,0),2),0)</f>
        <v>24074031.739999998</v>
      </c>
      <c r="CZ112"/>
      <c r="DA112"/>
      <c r="DB112"/>
      <c r="DC112"/>
      <c r="DI112"/>
    </row>
    <row r="113" spans="1:113" x14ac:dyDescent="0.25">
      <c r="A113" s="1">
        <v>43571</v>
      </c>
      <c r="B113" t="s">
        <v>70</v>
      </c>
      <c r="C113" t="s">
        <v>71</v>
      </c>
      <c r="D113" s="12">
        <v>3.8961999999999999</v>
      </c>
      <c r="E113">
        <v>394810708.60000002</v>
      </c>
      <c r="F113">
        <v>2704574.3600000003</v>
      </c>
      <c r="G113">
        <v>579859838</v>
      </c>
      <c r="H113">
        <v>80224837.310000002</v>
      </c>
      <c r="I113">
        <v>36370022.780000001</v>
      </c>
      <c r="J113">
        <v>15036728.770000001</v>
      </c>
      <c r="K113">
        <v>58401298</v>
      </c>
      <c r="L113" s="14">
        <v>14351004</v>
      </c>
      <c r="M113" s="14">
        <v>28617602</v>
      </c>
      <c r="N113" s="14">
        <v>73784323</v>
      </c>
      <c r="O113" s="14">
        <v>76837358</v>
      </c>
      <c r="P113" s="14">
        <v>4627301</v>
      </c>
      <c r="Q113" s="14">
        <v>82420756</v>
      </c>
      <c r="R113" s="14">
        <v>3449354</v>
      </c>
      <c r="S113" s="14">
        <v>19662512</v>
      </c>
      <c r="T113" s="14">
        <v>202943745</v>
      </c>
      <c r="U113" s="14">
        <v>70462318</v>
      </c>
      <c r="V113" s="14">
        <v>3449354</v>
      </c>
      <c r="W113" s="14">
        <v>19662512</v>
      </c>
      <c r="X113" s="14">
        <v>202943745</v>
      </c>
      <c r="Y113" s="14">
        <v>70462318</v>
      </c>
      <c r="Z113" s="14">
        <v>2703565</v>
      </c>
      <c r="AA113" s="14">
        <v>-8.4397301999999993E-2</v>
      </c>
      <c r="AB113">
        <v>139.66999999999999</v>
      </c>
      <c r="AC113" s="2">
        <v>19090646313</v>
      </c>
      <c r="AD113" s="2">
        <v>14664020352</v>
      </c>
      <c r="AE113" s="14">
        <f>INDEX(CONFAZ!$DS$2:$FB$408,MATCH(DATE(YEAR($A113),MONTH($A113),15),CONFAZ!$DS$2:$DS$408,0),2)</f>
        <v>387676152</v>
      </c>
      <c r="AF113" s="14">
        <f>INDEX(CONFAZ!$DS$2:$FB$408,MATCH(DATE(YEAR($A113),MONTH($A113),15),CONFAZ!$DS$2:$DS$408,0),3)</f>
        <v>396457511</v>
      </c>
      <c r="AG113">
        <v>998</v>
      </c>
      <c r="AH113">
        <v>1495357663800</v>
      </c>
      <c r="AI113">
        <v>6.4</v>
      </c>
      <c r="AJ113">
        <v>0.6</v>
      </c>
      <c r="AK113">
        <v>1179.62222222222</v>
      </c>
      <c r="AL113">
        <v>921.33749999999998</v>
      </c>
      <c r="AM113">
        <v>835.91571428571399</v>
      </c>
      <c r="AN113">
        <v>1052.7552000000001</v>
      </c>
      <c r="AO113">
        <v>12.614014530114799</v>
      </c>
      <c r="AP113">
        <v>1.56999</v>
      </c>
      <c r="AQ113">
        <v>279.95999999999998</v>
      </c>
      <c r="AR113">
        <v>35.719000000000001</v>
      </c>
      <c r="AS113" s="14">
        <v>612995400000</v>
      </c>
      <c r="AT113">
        <v>54084</v>
      </c>
      <c r="AU113">
        <v>0</v>
      </c>
      <c r="AV113">
        <v>130208692</v>
      </c>
      <c r="AW113">
        <v>112333847</v>
      </c>
      <c r="AX113">
        <v>2704</v>
      </c>
      <c r="AY113" s="14">
        <v>155</v>
      </c>
      <c r="AZ113">
        <v>138</v>
      </c>
      <c r="BA113">
        <v>138</v>
      </c>
      <c r="BB113">
        <v>194</v>
      </c>
      <c r="BC113">
        <v>0</v>
      </c>
      <c r="BD113">
        <v>152</v>
      </c>
      <c r="BE113">
        <v>91633</v>
      </c>
      <c r="BF113">
        <v>2912</v>
      </c>
      <c r="BG113">
        <v>829</v>
      </c>
      <c r="BH113">
        <v>502</v>
      </c>
      <c r="BI113">
        <v>0</v>
      </c>
      <c r="BJ113">
        <v>35465</v>
      </c>
      <c r="BK113">
        <v>10583431</v>
      </c>
      <c r="BL113">
        <v>7101327</v>
      </c>
      <c r="BM113">
        <v>0</v>
      </c>
      <c r="BN113">
        <v>28350665000</v>
      </c>
      <c r="BO113" s="3">
        <v>0.4</v>
      </c>
      <c r="BP113" s="3">
        <v>3704</v>
      </c>
      <c r="BQ113" s="3">
        <v>26179.47</v>
      </c>
      <c r="BR113" s="3">
        <v>3309026000</v>
      </c>
      <c r="BS113" s="3">
        <v>21981000</v>
      </c>
      <c r="BT113" s="3">
        <v>5532392000</v>
      </c>
      <c r="BU113" s="3">
        <v>14347112000</v>
      </c>
      <c r="BV113" s="3">
        <v>5140155000</v>
      </c>
      <c r="BW113" s="3">
        <v>23210511000</v>
      </c>
      <c r="BX113">
        <v>0</v>
      </c>
      <c r="BY113">
        <v>0</v>
      </c>
      <c r="BZ113">
        <v>0</v>
      </c>
      <c r="CA113">
        <v>0</v>
      </c>
      <c r="CB113">
        <v>26798107000</v>
      </c>
      <c r="CC113">
        <v>0.4</v>
      </c>
      <c r="CD113">
        <v>145114.92000000001</v>
      </c>
      <c r="CE113">
        <v>232620940.66999999</v>
      </c>
      <c r="CF113">
        <v>9280.73</v>
      </c>
      <c r="CG113">
        <v>27958.25</v>
      </c>
      <c r="CH113">
        <v>34.518789599999998</v>
      </c>
      <c r="CI113">
        <v>4.4400000000000004</v>
      </c>
      <c r="CJ113">
        <v>-124343.33</v>
      </c>
      <c r="CK113">
        <v>-98176.67</v>
      </c>
      <c r="CL113">
        <v>26166.67</v>
      </c>
      <c r="CM113">
        <v>-456100</v>
      </c>
      <c r="CN113">
        <v>5893780</v>
      </c>
      <c r="CO113">
        <v>-93096.67</v>
      </c>
      <c r="CP113">
        <v>-267260</v>
      </c>
      <c r="CQ113">
        <v>1143873.79</v>
      </c>
      <c r="CR113">
        <v>315232153.73000002</v>
      </c>
      <c r="CS113">
        <v>80523.240000000005</v>
      </c>
      <c r="CT113">
        <v>316460650.75999999</v>
      </c>
      <c r="CU113" s="3">
        <v>0.53441640000000001</v>
      </c>
      <c r="CV113">
        <v>23631070.399999999</v>
      </c>
      <c r="CW113" s="10">
        <v>12638.87</v>
      </c>
      <c r="CX113" s="14">
        <f t="shared" si="1"/>
        <v>-14030039.02</v>
      </c>
      <c r="CY113" s="14">
        <f>IFERROR(INDEX(CONFAZ!$A$2:$FB$440,MATCH(DATE(YEAR($A113),MONTH($A113),15),CONFAZ!$A$2:$A$440,0),2),0)</f>
        <v>14042677.889999999</v>
      </c>
      <c r="CZ113"/>
      <c r="DA113"/>
      <c r="DB113"/>
      <c r="DC113"/>
      <c r="DI113"/>
    </row>
    <row r="114" spans="1:113" x14ac:dyDescent="0.25">
      <c r="A114" s="1">
        <v>43601</v>
      </c>
      <c r="B114" t="s">
        <v>70</v>
      </c>
      <c r="C114" t="s">
        <v>71</v>
      </c>
      <c r="D114" s="12">
        <v>4.0015000000000001</v>
      </c>
      <c r="E114">
        <v>423099296.35999995</v>
      </c>
      <c r="F114">
        <v>7409375.4100000001</v>
      </c>
      <c r="G114">
        <v>610812533</v>
      </c>
      <c r="H114">
        <v>92516255.699999973</v>
      </c>
      <c r="I114">
        <v>26190911.540000003</v>
      </c>
      <c r="J114">
        <v>15704200.930000002</v>
      </c>
      <c r="K114">
        <v>44608590</v>
      </c>
      <c r="L114" s="14">
        <v>18050259</v>
      </c>
      <c r="M114" s="14">
        <v>29246540</v>
      </c>
      <c r="N114" s="14">
        <v>87376166</v>
      </c>
      <c r="O114" s="14">
        <v>95978061</v>
      </c>
      <c r="P114" s="14">
        <v>6918824</v>
      </c>
      <c r="Q114" s="14">
        <v>89153671</v>
      </c>
      <c r="R114" s="14">
        <v>2950227</v>
      </c>
      <c r="S114" s="14">
        <v>19799202</v>
      </c>
      <c r="T114" s="14">
        <v>183273136</v>
      </c>
      <c r="U114" s="14">
        <v>70745476</v>
      </c>
      <c r="V114" s="14">
        <v>2950227</v>
      </c>
      <c r="W114" s="14">
        <v>19799202</v>
      </c>
      <c r="X114" s="14">
        <v>183273136</v>
      </c>
      <c r="Y114" s="14">
        <v>70745476</v>
      </c>
      <c r="Z114" s="14">
        <v>7320971</v>
      </c>
      <c r="AA114" s="14">
        <v>7.8386852600000001E-2</v>
      </c>
      <c r="AB114">
        <v>139.38</v>
      </c>
      <c r="AC114" s="2">
        <v>20500498556</v>
      </c>
      <c r="AD114" s="2">
        <v>16130590785</v>
      </c>
      <c r="AE114" s="14">
        <f>INDEX(CONFAZ!$DS$2:$FB$408,MATCH(DATE(YEAR($A114),MONTH($A114),15),CONFAZ!$DS$2:$DS$408,0),2)</f>
        <v>397648509</v>
      </c>
      <c r="AF114" s="14">
        <f>INDEX(CONFAZ!$DS$2:$FB$408,MATCH(DATE(YEAR($A114),MONTH($A114),15),CONFAZ!$DS$2:$DS$408,0),3)</f>
        <v>391949146</v>
      </c>
      <c r="AG114">
        <v>998</v>
      </c>
      <c r="AH114">
        <v>1545227243000</v>
      </c>
      <c r="AI114">
        <v>6.4</v>
      </c>
      <c r="AJ114">
        <v>0.15</v>
      </c>
      <c r="AK114">
        <v>1180.0061111111099</v>
      </c>
      <c r="AL114">
        <v>922.90549999999996</v>
      </c>
      <c r="AM114">
        <v>839.50904761904701</v>
      </c>
      <c r="AN114">
        <v>1050.3172</v>
      </c>
      <c r="AO114">
        <v>12.395003130051199</v>
      </c>
      <c r="AP114">
        <v>1.1299999999999999</v>
      </c>
      <c r="AQ114">
        <v>276.60000000000002</v>
      </c>
      <c r="AR114">
        <v>24.15</v>
      </c>
      <c r="AS114" s="14">
        <v>615256900000</v>
      </c>
      <c r="AT114">
        <v>95788</v>
      </c>
      <c r="AU114">
        <v>60</v>
      </c>
      <c r="AV114">
        <v>128075373</v>
      </c>
      <c r="AW114">
        <v>124239854</v>
      </c>
      <c r="AX114">
        <v>3902</v>
      </c>
      <c r="AY114" s="14">
        <v>2934</v>
      </c>
      <c r="AZ114">
        <v>409</v>
      </c>
      <c r="BA114">
        <v>409</v>
      </c>
      <c r="BB114">
        <v>2317</v>
      </c>
      <c r="BC114">
        <v>0</v>
      </c>
      <c r="BD114">
        <v>1079</v>
      </c>
      <c r="BE114">
        <v>1191616</v>
      </c>
      <c r="BF114">
        <v>4386</v>
      </c>
      <c r="BG114">
        <v>4220</v>
      </c>
      <c r="BH114">
        <v>773</v>
      </c>
      <c r="BI114">
        <v>43</v>
      </c>
      <c r="BJ114">
        <v>64236</v>
      </c>
      <c r="BK114">
        <v>2380959</v>
      </c>
      <c r="BL114">
        <v>75598</v>
      </c>
      <c r="BM114">
        <v>0</v>
      </c>
      <c r="BN114">
        <v>28350665000</v>
      </c>
      <c r="BO114" s="3">
        <v>0.4</v>
      </c>
      <c r="BP114" s="3">
        <v>3704</v>
      </c>
      <c r="BQ114" s="3">
        <v>26179.47</v>
      </c>
      <c r="BR114" s="3">
        <v>3309026000</v>
      </c>
      <c r="BS114" s="3">
        <v>21981000</v>
      </c>
      <c r="BT114" s="3">
        <v>5532392000</v>
      </c>
      <c r="BU114" s="3">
        <v>14347112000</v>
      </c>
      <c r="BV114" s="3">
        <v>5140155000</v>
      </c>
      <c r="BW114" s="3">
        <v>23210511000</v>
      </c>
      <c r="BX114">
        <v>0</v>
      </c>
      <c r="BY114">
        <v>0</v>
      </c>
      <c r="BZ114">
        <v>0</v>
      </c>
      <c r="CA114">
        <v>0</v>
      </c>
      <c r="CB114">
        <v>26798107000</v>
      </c>
      <c r="CC114">
        <v>0.4</v>
      </c>
      <c r="CD114">
        <v>155712.67000000001</v>
      </c>
      <c r="CE114">
        <v>720496090.69000006</v>
      </c>
      <c r="CF114">
        <v>7782.48</v>
      </c>
      <c r="CG114">
        <v>28148.25</v>
      </c>
      <c r="CH114">
        <v>34.518789599999998</v>
      </c>
      <c r="CI114">
        <v>4.55</v>
      </c>
      <c r="CJ114">
        <v>-124343.33</v>
      </c>
      <c r="CK114">
        <v>-98176.67</v>
      </c>
      <c r="CL114">
        <v>26166.67</v>
      </c>
      <c r="CM114">
        <v>-456100</v>
      </c>
      <c r="CN114">
        <v>5893780</v>
      </c>
      <c r="CO114">
        <v>-93096.67</v>
      </c>
      <c r="CP114">
        <v>-267260</v>
      </c>
      <c r="CQ114">
        <v>2126884</v>
      </c>
      <c r="CR114">
        <v>305578736.67000002</v>
      </c>
      <c r="CS114">
        <v>69599.5</v>
      </c>
      <c r="CT114">
        <v>307788713.83999997</v>
      </c>
      <c r="CU114" s="3">
        <v>0.53441640000000001</v>
      </c>
      <c r="CV114">
        <v>24661064.949999999</v>
      </c>
      <c r="CW114" s="10">
        <v>5450.29</v>
      </c>
      <c r="CX114" s="14">
        <f t="shared" si="1"/>
        <v>-8379463.6399999997</v>
      </c>
      <c r="CY114" s="14">
        <f>IFERROR(INDEX(CONFAZ!$A$2:$FB$440,MATCH(DATE(YEAR($A114),MONTH($A114),15),CONFAZ!$A$2:$A$440,0),2),0)</f>
        <v>8384913.9299999997</v>
      </c>
      <c r="CZ114"/>
      <c r="DA114"/>
      <c r="DB114"/>
      <c r="DC114"/>
      <c r="DI114"/>
    </row>
    <row r="115" spans="1:113" x14ac:dyDescent="0.25">
      <c r="A115" s="1">
        <v>43632</v>
      </c>
      <c r="B115" t="s">
        <v>70</v>
      </c>
      <c r="C115" t="s">
        <v>71</v>
      </c>
      <c r="D115" s="12">
        <v>3.8588</v>
      </c>
      <c r="E115">
        <v>323682756.5399999</v>
      </c>
      <c r="F115">
        <v>5271687.82</v>
      </c>
      <c r="G115">
        <v>654400245</v>
      </c>
      <c r="H115">
        <v>91506002.920000002</v>
      </c>
      <c r="I115">
        <v>163967520.73000005</v>
      </c>
      <c r="J115">
        <v>14853650.329999998</v>
      </c>
      <c r="K115">
        <v>29087657</v>
      </c>
      <c r="L115" s="14">
        <v>17707783</v>
      </c>
      <c r="M115" s="14">
        <v>36005868</v>
      </c>
      <c r="N115" s="14">
        <v>82086213</v>
      </c>
      <c r="O115" s="14">
        <v>95920697</v>
      </c>
      <c r="P115" s="14">
        <v>4956022</v>
      </c>
      <c r="Q115" s="14">
        <v>95016397</v>
      </c>
      <c r="R115" s="14">
        <v>3611199</v>
      </c>
      <c r="S115" s="14">
        <v>18788888</v>
      </c>
      <c r="T115" s="14">
        <v>219363639</v>
      </c>
      <c r="U115" s="14">
        <v>75720592</v>
      </c>
      <c r="V115" s="14">
        <v>3611199</v>
      </c>
      <c r="W115" s="14">
        <v>18788888</v>
      </c>
      <c r="X115" s="14">
        <v>219363639</v>
      </c>
      <c r="Y115" s="14">
        <v>75720592</v>
      </c>
      <c r="Z115" s="14">
        <v>5222947</v>
      </c>
      <c r="AA115" s="14">
        <v>-0.31870357869999999</v>
      </c>
      <c r="AB115">
        <v>135.1</v>
      </c>
      <c r="AC115" s="2">
        <v>18306721692</v>
      </c>
      <c r="AD115" s="2">
        <v>13944367799</v>
      </c>
      <c r="AE115" s="14">
        <f>INDEX(CONFAZ!$DS$2:$FB$408,MATCH(DATE(YEAR($A115),MONTH($A115),15),CONFAZ!$DS$2:$DS$408,0),2)</f>
        <v>284890204</v>
      </c>
      <c r="AF115" s="14">
        <f>INDEX(CONFAZ!$DS$2:$FB$408,MATCH(DATE(YEAR($A115),MONTH($A115),15),CONFAZ!$DS$2:$DS$408,0),3)</f>
        <v>212651729</v>
      </c>
      <c r="AG115">
        <v>998</v>
      </c>
      <c r="AH115">
        <v>1497569409600</v>
      </c>
      <c r="AI115">
        <v>6.4</v>
      </c>
      <c r="AJ115">
        <v>0.01</v>
      </c>
      <c r="AK115">
        <v>1198.7105555555499</v>
      </c>
      <c r="AL115">
        <v>923.58749999999998</v>
      </c>
      <c r="AM115">
        <v>837.88476190476194</v>
      </c>
      <c r="AN115">
        <v>1058.4380000000001</v>
      </c>
      <c r="AO115">
        <v>12.1405244004852</v>
      </c>
      <c r="AP115">
        <v>1.01</v>
      </c>
      <c r="AQ115">
        <v>244.42</v>
      </c>
      <c r="AR115">
        <v>27.09</v>
      </c>
      <c r="AS115" s="14">
        <v>596890200000</v>
      </c>
      <c r="AT115">
        <v>98015</v>
      </c>
      <c r="AU115">
        <v>210</v>
      </c>
      <c r="AV115">
        <v>130648917</v>
      </c>
      <c r="AW115">
        <v>104901057</v>
      </c>
      <c r="AX115">
        <v>4834</v>
      </c>
      <c r="AY115" s="14">
        <v>436</v>
      </c>
      <c r="AZ115">
        <v>296</v>
      </c>
      <c r="BA115">
        <v>296</v>
      </c>
      <c r="BB115">
        <v>355</v>
      </c>
      <c r="BC115">
        <v>517</v>
      </c>
      <c r="BD115">
        <v>530</v>
      </c>
      <c r="BE115">
        <v>689190</v>
      </c>
      <c r="BF115">
        <v>1120</v>
      </c>
      <c r="BG115">
        <v>1590</v>
      </c>
      <c r="BH115">
        <v>1108</v>
      </c>
      <c r="BI115">
        <v>2</v>
      </c>
      <c r="BJ115">
        <v>82412</v>
      </c>
      <c r="BK115">
        <v>9550040</v>
      </c>
      <c r="BL115">
        <v>15306396</v>
      </c>
      <c r="BM115">
        <v>0</v>
      </c>
      <c r="BN115">
        <v>28350665000</v>
      </c>
      <c r="BO115" s="3">
        <v>0.4</v>
      </c>
      <c r="BP115" s="3">
        <v>3704</v>
      </c>
      <c r="BQ115" s="3">
        <v>26179.47</v>
      </c>
      <c r="BR115">
        <v>3309026000</v>
      </c>
      <c r="BS115" s="3">
        <v>21981000</v>
      </c>
      <c r="BT115" s="3">
        <v>5532392000</v>
      </c>
      <c r="BU115" s="3">
        <v>14347112000</v>
      </c>
      <c r="BV115" s="3">
        <v>5140155000</v>
      </c>
      <c r="BW115" s="3">
        <v>23210511000</v>
      </c>
      <c r="BX115">
        <v>0</v>
      </c>
      <c r="BY115">
        <v>0</v>
      </c>
      <c r="BZ115">
        <v>0</v>
      </c>
      <c r="CA115">
        <v>0</v>
      </c>
      <c r="CB115">
        <v>26798107000</v>
      </c>
      <c r="CC115">
        <v>0.4</v>
      </c>
      <c r="CD115">
        <v>163125.92000000001</v>
      </c>
      <c r="CE115">
        <v>255240001.62</v>
      </c>
      <c r="CF115">
        <v>8457.7000000000007</v>
      </c>
      <c r="CG115">
        <v>27817.25</v>
      </c>
      <c r="CH115">
        <v>34.518789599999998</v>
      </c>
      <c r="CI115">
        <v>4.47</v>
      </c>
      <c r="CJ115">
        <v>-124343.33</v>
      </c>
      <c r="CK115">
        <v>-98176.67</v>
      </c>
      <c r="CL115">
        <v>26166.67</v>
      </c>
      <c r="CM115">
        <v>-456100</v>
      </c>
      <c r="CN115">
        <v>5893780</v>
      </c>
      <c r="CO115">
        <v>-93096.67</v>
      </c>
      <c r="CP115">
        <v>-267260</v>
      </c>
      <c r="CQ115">
        <v>3448609.48</v>
      </c>
      <c r="CR115">
        <v>349585429.68000001</v>
      </c>
      <c r="CS115">
        <v>41434.74</v>
      </c>
      <c r="CT115">
        <v>353078700.60000002</v>
      </c>
      <c r="CU115" s="3">
        <v>0.53441640000000001</v>
      </c>
      <c r="CV115">
        <v>30869553.09</v>
      </c>
      <c r="CW115" s="10">
        <v>4550.8999999999996</v>
      </c>
      <c r="CX115" s="14">
        <f t="shared" si="1"/>
        <v>-6967552.1999999993</v>
      </c>
      <c r="CY115" s="14">
        <f>IFERROR(INDEX(CONFAZ!$A$2:$FB$440,MATCH(DATE(YEAR($A115),MONTH($A115),15),CONFAZ!$A$2:$A$440,0),2),0)</f>
        <v>6972103.0999999996</v>
      </c>
      <c r="CZ115" s="14"/>
      <c r="DA115" s="14"/>
      <c r="DB115"/>
      <c r="DC115"/>
      <c r="DI115"/>
    </row>
    <row r="116" spans="1:113" x14ac:dyDescent="0.25">
      <c r="A116" s="1">
        <v>43662</v>
      </c>
      <c r="B116" t="s">
        <v>70</v>
      </c>
      <c r="C116" t="s">
        <v>71</v>
      </c>
      <c r="D116" s="12">
        <v>3.7793000000000001</v>
      </c>
      <c r="E116">
        <v>385633700.94</v>
      </c>
      <c r="F116">
        <v>23292084.670000002</v>
      </c>
      <c r="G116">
        <v>656190291</v>
      </c>
      <c r="H116">
        <v>87379462.220000014</v>
      </c>
      <c r="I116">
        <v>86930566.699999988</v>
      </c>
      <c r="J116">
        <v>16368245.460000001</v>
      </c>
      <c r="K116">
        <v>28006174</v>
      </c>
      <c r="L116" s="14">
        <v>14725633</v>
      </c>
      <c r="M116" s="14">
        <v>30091480</v>
      </c>
      <c r="N116" s="14">
        <v>85677256</v>
      </c>
      <c r="O116" s="14">
        <v>90135061</v>
      </c>
      <c r="P116" s="14">
        <v>5605960</v>
      </c>
      <c r="Q116" s="14">
        <v>99443842</v>
      </c>
      <c r="R116" s="14">
        <v>2989414</v>
      </c>
      <c r="S116" s="14">
        <v>22423901</v>
      </c>
      <c r="T116" s="14">
        <v>206706298</v>
      </c>
      <c r="U116" s="14">
        <v>75132854</v>
      </c>
      <c r="V116" s="14">
        <v>2989414</v>
      </c>
      <c r="W116" s="14">
        <v>22423901</v>
      </c>
      <c r="X116" s="14">
        <v>206706298</v>
      </c>
      <c r="Y116" s="14">
        <v>75132854</v>
      </c>
      <c r="Z116" s="14">
        <v>23258592</v>
      </c>
      <c r="AA116" s="14">
        <v>0.44910179639999998</v>
      </c>
      <c r="AB116">
        <v>143.15</v>
      </c>
      <c r="AC116" s="2">
        <v>19920683762</v>
      </c>
      <c r="AD116" s="2">
        <v>18032908964</v>
      </c>
      <c r="AE116" s="14">
        <f>INDEX(CONFAZ!$DS$2:$FB$408,MATCH(DATE(YEAR($A116),MONTH($A116),15),CONFAZ!$DS$2:$DS$408,0),2)</f>
        <v>386467693</v>
      </c>
      <c r="AF116" s="14">
        <f>INDEX(CONFAZ!$DS$2:$FB$408,MATCH(DATE(YEAR($A116),MONTH($A116),15),CONFAZ!$DS$2:$DS$408,0),3)</f>
        <v>340380003</v>
      </c>
      <c r="AG116">
        <v>998</v>
      </c>
      <c r="AH116">
        <v>1457789389000</v>
      </c>
      <c r="AI116">
        <v>6.4</v>
      </c>
      <c r="AJ116">
        <v>0.1</v>
      </c>
      <c r="AK116">
        <v>1203.14222222222</v>
      </c>
      <c r="AL116">
        <v>921.46900000000005</v>
      </c>
      <c r="AM116">
        <v>837.97523809523796</v>
      </c>
      <c r="AN116">
        <v>1060.538</v>
      </c>
      <c r="AO116">
        <v>11.9507121736453</v>
      </c>
      <c r="AP116">
        <v>1.19</v>
      </c>
      <c r="AQ116">
        <v>244.95</v>
      </c>
      <c r="AR116">
        <v>-23.86</v>
      </c>
      <c r="AS116" s="14">
        <v>631901900000</v>
      </c>
      <c r="AT116">
        <v>94320</v>
      </c>
      <c r="AU116">
        <v>72</v>
      </c>
      <c r="AV116">
        <v>143641922</v>
      </c>
      <c r="AW116">
        <v>101426324</v>
      </c>
      <c r="AX116">
        <v>2988</v>
      </c>
      <c r="AY116" s="14">
        <v>0</v>
      </c>
      <c r="AZ116">
        <v>133</v>
      </c>
      <c r="BA116">
        <v>133</v>
      </c>
      <c r="BB116">
        <v>5</v>
      </c>
      <c r="BC116">
        <v>0</v>
      </c>
      <c r="BD116">
        <v>94</v>
      </c>
      <c r="BE116">
        <v>1318</v>
      </c>
      <c r="BF116">
        <v>0</v>
      </c>
      <c r="BG116">
        <v>1490</v>
      </c>
      <c r="BH116">
        <v>1371</v>
      </c>
      <c r="BI116">
        <v>0</v>
      </c>
      <c r="BJ116">
        <v>66846</v>
      </c>
      <c r="BK116">
        <v>21241431</v>
      </c>
      <c r="BL116">
        <v>20781413</v>
      </c>
      <c r="BM116">
        <v>0</v>
      </c>
      <c r="BN116">
        <v>28350665000</v>
      </c>
      <c r="BO116" s="3">
        <v>0.4</v>
      </c>
      <c r="BP116" s="3">
        <v>3704</v>
      </c>
      <c r="BQ116" s="3">
        <v>26179.47</v>
      </c>
      <c r="BR116" s="3">
        <v>3309026000</v>
      </c>
      <c r="BS116" s="3">
        <v>21981000</v>
      </c>
      <c r="BT116" s="3">
        <v>5532392000</v>
      </c>
      <c r="BU116" s="3">
        <v>14347112000</v>
      </c>
      <c r="BV116" s="3">
        <v>5140155000</v>
      </c>
      <c r="BW116" s="3">
        <v>23210511000</v>
      </c>
      <c r="BX116">
        <v>0</v>
      </c>
      <c r="BY116">
        <v>0</v>
      </c>
      <c r="BZ116">
        <v>0</v>
      </c>
      <c r="CA116">
        <v>0</v>
      </c>
      <c r="CB116">
        <v>28350665000</v>
      </c>
      <c r="CC116">
        <v>0.4</v>
      </c>
      <c r="CD116">
        <v>705341.5</v>
      </c>
      <c r="CE116">
        <v>369399961.63</v>
      </c>
      <c r="CF116">
        <v>17168.38</v>
      </c>
      <c r="CG116">
        <v>28104.25</v>
      </c>
      <c r="CH116">
        <v>34.518789599999998</v>
      </c>
      <c r="CI116">
        <v>4.3499999999999996</v>
      </c>
      <c r="CJ116">
        <v>150420</v>
      </c>
      <c r="CK116">
        <v>175810</v>
      </c>
      <c r="CL116">
        <v>25386.67</v>
      </c>
      <c r="CM116">
        <v>-9586.67</v>
      </c>
      <c r="CN116">
        <v>6328943.3300000001</v>
      </c>
      <c r="CO116">
        <v>-123480</v>
      </c>
      <c r="CP116">
        <v>-246096.67</v>
      </c>
      <c r="CQ116">
        <v>20345674.760000002</v>
      </c>
      <c r="CR116">
        <v>333155036.26999998</v>
      </c>
      <c r="CS116">
        <v>40858.99</v>
      </c>
      <c r="CT116">
        <v>353543183.88999999</v>
      </c>
      <c r="CU116" s="3">
        <v>0.53441640000000001</v>
      </c>
      <c r="CV116">
        <v>29483683.719999999</v>
      </c>
      <c r="CW116" s="10">
        <v>5225.88</v>
      </c>
      <c r="CX116" s="14">
        <f t="shared" si="1"/>
        <v>-5965450.5999999996</v>
      </c>
      <c r="CY116" s="14">
        <f>IFERROR(INDEX(CONFAZ!$A$2:$FB$440,MATCH(DATE(YEAR($A116),MONTH($A116),15),CONFAZ!$A$2:$A$440,0),2),0)</f>
        <v>5970676.4799999995</v>
      </c>
      <c r="CZ116"/>
      <c r="DA116"/>
      <c r="DB116"/>
      <c r="DC116"/>
      <c r="DI116"/>
    </row>
    <row r="117" spans="1:113" x14ac:dyDescent="0.25">
      <c r="A117" s="1">
        <v>43693</v>
      </c>
      <c r="B117" t="s">
        <v>70</v>
      </c>
      <c r="C117" t="s">
        <v>71</v>
      </c>
      <c r="D117" s="12">
        <v>4.0199999999999996</v>
      </c>
      <c r="E117">
        <v>379160807.25</v>
      </c>
      <c r="F117">
        <v>3841085.45</v>
      </c>
      <c r="G117">
        <v>672497873</v>
      </c>
      <c r="H117">
        <v>97810862.559999987</v>
      </c>
      <c r="I117">
        <v>114314085.29000001</v>
      </c>
      <c r="J117">
        <v>17698289.919999998</v>
      </c>
      <c r="K117">
        <v>19500077</v>
      </c>
      <c r="L117" s="14">
        <v>14711617</v>
      </c>
      <c r="M117" s="14">
        <v>33520691</v>
      </c>
      <c r="N117" s="14">
        <v>88117461</v>
      </c>
      <c r="O117" s="14">
        <v>97751049</v>
      </c>
      <c r="P117" s="14">
        <v>7508748</v>
      </c>
      <c r="Q117" s="14">
        <v>103583464</v>
      </c>
      <c r="R117" s="14">
        <v>3194672</v>
      </c>
      <c r="S117" s="14">
        <v>22039615</v>
      </c>
      <c r="T117" s="14">
        <v>221206079</v>
      </c>
      <c r="U117" s="14">
        <v>77040820</v>
      </c>
      <c r="V117" s="14">
        <v>3194672</v>
      </c>
      <c r="W117" s="14">
        <v>22039615</v>
      </c>
      <c r="X117" s="14">
        <v>221206079</v>
      </c>
      <c r="Y117" s="14">
        <v>77040820</v>
      </c>
      <c r="Z117" s="14">
        <v>3823657</v>
      </c>
      <c r="AA117" s="14">
        <v>0.8375423997</v>
      </c>
      <c r="AB117">
        <v>141.94999999999999</v>
      </c>
      <c r="AC117" s="2">
        <v>19565551588</v>
      </c>
      <c r="AD117" s="2">
        <v>17603930758</v>
      </c>
      <c r="AE117" s="14">
        <f>INDEX(CONFAZ!$DS$2:$FB$408,MATCH(DATE(YEAR($A117),MONTH($A117),15),CONFAZ!$DS$2:$DS$408,0),2)</f>
        <v>275276558</v>
      </c>
      <c r="AF117" s="14">
        <f>INDEX(CONFAZ!$DS$2:$FB$408,MATCH(DATE(YEAR($A117),MONTH($A117),15),CONFAZ!$DS$2:$DS$408,0),3)</f>
        <v>259236285</v>
      </c>
      <c r="AG117">
        <v>998</v>
      </c>
      <c r="AH117">
        <v>1553641559999.99</v>
      </c>
      <c r="AI117">
        <v>5.9</v>
      </c>
      <c r="AJ117">
        <v>0.12</v>
      </c>
      <c r="AK117">
        <v>1192.0261111111099</v>
      </c>
      <c r="AL117">
        <v>917.06299999999999</v>
      </c>
      <c r="AM117">
        <v>833.58333333333303</v>
      </c>
      <c r="AN117">
        <v>1058.3792000000001</v>
      </c>
      <c r="AO117">
        <v>11.947042820407701</v>
      </c>
      <c r="AP117">
        <v>1.1100000000000001</v>
      </c>
      <c r="AQ117">
        <v>241.01</v>
      </c>
      <c r="AR117">
        <v>-20.87</v>
      </c>
      <c r="AS117" s="14">
        <v>629481800000</v>
      </c>
      <c r="AT117">
        <v>109822</v>
      </c>
      <c r="AU117">
        <v>413</v>
      </c>
      <c r="AV117">
        <v>162044347</v>
      </c>
      <c r="AW117">
        <v>100480498</v>
      </c>
      <c r="AX117">
        <v>4069</v>
      </c>
      <c r="AY117" s="14">
        <v>0</v>
      </c>
      <c r="AZ117">
        <v>305</v>
      </c>
      <c r="BA117">
        <v>305</v>
      </c>
      <c r="BB117">
        <v>4789</v>
      </c>
      <c r="BC117">
        <v>791</v>
      </c>
      <c r="BD117">
        <v>1083</v>
      </c>
      <c r="BE117">
        <v>836</v>
      </c>
      <c r="BF117">
        <v>45</v>
      </c>
      <c r="BG117">
        <v>1322</v>
      </c>
      <c r="BH117">
        <v>288</v>
      </c>
      <c r="BI117">
        <v>0</v>
      </c>
      <c r="BJ117">
        <v>75095</v>
      </c>
      <c r="BK117">
        <v>34397122</v>
      </c>
      <c r="BL117">
        <v>26963706</v>
      </c>
      <c r="BM117">
        <v>0</v>
      </c>
      <c r="BN117">
        <v>28350665000</v>
      </c>
      <c r="BO117" s="3">
        <v>0.4</v>
      </c>
      <c r="BP117" s="3">
        <v>3704</v>
      </c>
      <c r="BQ117" s="3">
        <v>26179.47</v>
      </c>
      <c r="BR117" s="3">
        <v>3309026000</v>
      </c>
      <c r="BS117" s="3">
        <v>21981000</v>
      </c>
      <c r="BT117" s="3">
        <v>5532392000</v>
      </c>
      <c r="BU117" s="3">
        <v>14347112000</v>
      </c>
      <c r="BV117" s="3">
        <v>5140155000</v>
      </c>
      <c r="BW117" s="3">
        <v>23210511000</v>
      </c>
      <c r="BX117">
        <v>0</v>
      </c>
      <c r="BY117">
        <v>0</v>
      </c>
      <c r="BZ117">
        <v>0</v>
      </c>
      <c r="CA117">
        <v>0</v>
      </c>
      <c r="CB117">
        <v>28350665000</v>
      </c>
      <c r="CC117">
        <v>0.4</v>
      </c>
      <c r="CD117">
        <v>913627.89</v>
      </c>
      <c r="CE117">
        <v>387612460.00999999</v>
      </c>
      <c r="CF117">
        <v>27297.06</v>
      </c>
      <c r="CG117">
        <v>28051.25</v>
      </c>
      <c r="CH117">
        <v>34.518789599999998</v>
      </c>
      <c r="CI117">
        <v>4.32</v>
      </c>
      <c r="CJ117">
        <v>150420</v>
      </c>
      <c r="CK117">
        <v>175810</v>
      </c>
      <c r="CL117">
        <v>25386.67</v>
      </c>
      <c r="CM117">
        <v>-9586.67</v>
      </c>
      <c r="CN117">
        <v>6328943.3300000001</v>
      </c>
      <c r="CO117">
        <v>-123480</v>
      </c>
      <c r="CP117">
        <v>-246096.67</v>
      </c>
      <c r="CQ117">
        <v>1615008.54</v>
      </c>
      <c r="CR117">
        <v>347892268.95999998</v>
      </c>
      <c r="CS117">
        <v>44026.11</v>
      </c>
      <c r="CT117">
        <v>349596836.97000003</v>
      </c>
      <c r="CU117" s="3">
        <v>0.53441640000000001</v>
      </c>
      <c r="CV117">
        <v>0</v>
      </c>
      <c r="CW117" s="10">
        <v>10452.799999999999</v>
      </c>
      <c r="CX117" s="14">
        <f t="shared" si="1"/>
        <v>-3656394.4</v>
      </c>
      <c r="CY117" s="14">
        <f>IFERROR(INDEX(CONFAZ!$A$2:$FB$440,MATCH(DATE(YEAR($A117),MONTH($A117),15),CONFAZ!$A$2:$A$440,0),2),0)</f>
        <v>3666847.1999999997</v>
      </c>
      <c r="CZ117" s="4"/>
      <c r="DA117"/>
      <c r="DB117"/>
      <c r="DI117"/>
    </row>
    <row r="118" spans="1:113" x14ac:dyDescent="0.25">
      <c r="A118" s="1">
        <v>43724</v>
      </c>
      <c r="B118" t="s">
        <v>70</v>
      </c>
      <c r="C118" t="s">
        <v>71</v>
      </c>
      <c r="D118" s="12">
        <v>4.1215000000000002</v>
      </c>
      <c r="E118">
        <v>418937313.06000006</v>
      </c>
      <c r="F118">
        <v>3932950.3899999997</v>
      </c>
      <c r="G118">
        <v>710179494</v>
      </c>
      <c r="H118">
        <v>100673832.74000001</v>
      </c>
      <c r="I118">
        <v>88277676.209999993</v>
      </c>
      <c r="J118">
        <v>15906740.6</v>
      </c>
      <c r="K118">
        <v>20085140</v>
      </c>
      <c r="L118" s="14">
        <v>16065316</v>
      </c>
      <c r="M118" s="14">
        <v>33049942</v>
      </c>
      <c r="N118" s="14">
        <v>84545792</v>
      </c>
      <c r="O118" s="14">
        <v>99945293</v>
      </c>
      <c r="P118" s="14">
        <v>6994811</v>
      </c>
      <c r="Q118" s="14">
        <v>125473987</v>
      </c>
      <c r="R118" s="14">
        <v>3287539</v>
      </c>
      <c r="S118" s="14">
        <v>19766795</v>
      </c>
      <c r="T118" s="14">
        <v>241478028</v>
      </c>
      <c r="U118" s="14">
        <v>75664509</v>
      </c>
      <c r="V118" s="14">
        <v>3287539</v>
      </c>
      <c r="W118" s="14">
        <v>19766795</v>
      </c>
      <c r="X118" s="14">
        <v>241478028</v>
      </c>
      <c r="Y118" s="14">
        <v>75664509</v>
      </c>
      <c r="Z118" s="14">
        <v>3907482</v>
      </c>
      <c r="AA118" s="14">
        <v>3.6112430031999998</v>
      </c>
      <c r="AB118">
        <v>138.34</v>
      </c>
      <c r="AC118" s="2">
        <v>18620814373</v>
      </c>
      <c r="AD118" s="2">
        <v>15362321786</v>
      </c>
      <c r="AE118" s="14">
        <f>INDEX(CONFAZ!$DS$2:$FB$408,MATCH(DATE(YEAR($A118),MONTH($A118),15),CONFAZ!$DS$2:$DS$408,0),2)</f>
        <v>320984371</v>
      </c>
      <c r="AF118" s="14">
        <f>INDEX(CONFAZ!$DS$2:$FB$408,MATCH(DATE(YEAR($A118),MONTH($A118),15),CONFAZ!$DS$2:$DS$408,0),3)</f>
        <v>281987856</v>
      </c>
      <c r="AG118">
        <v>998</v>
      </c>
      <c r="AH118">
        <v>1551472731000</v>
      </c>
      <c r="AI118">
        <v>5.71</v>
      </c>
      <c r="AJ118">
        <v>-0.05</v>
      </c>
      <c r="AK118">
        <v>1193.8216666666599</v>
      </c>
      <c r="AL118">
        <v>928.01900000000001</v>
      </c>
      <c r="AM118">
        <v>845.10761904761898</v>
      </c>
      <c r="AN118">
        <v>1057.5896</v>
      </c>
      <c r="AO118">
        <v>11.90124145627</v>
      </c>
      <c r="AP118">
        <v>0.96</v>
      </c>
      <c r="AQ118">
        <v>265.51</v>
      </c>
      <c r="AR118">
        <v>24.64</v>
      </c>
      <c r="AS118" s="14">
        <v>619164800000</v>
      </c>
      <c r="AT118">
        <v>140508</v>
      </c>
      <c r="AU118">
        <v>687</v>
      </c>
      <c r="AV118">
        <v>155755824</v>
      </c>
      <c r="AW118">
        <v>107563668</v>
      </c>
      <c r="AX118">
        <v>6847</v>
      </c>
      <c r="AY118" s="14">
        <v>2132</v>
      </c>
      <c r="AZ118">
        <v>450</v>
      </c>
      <c r="BA118">
        <v>450</v>
      </c>
      <c r="BB118">
        <v>4230</v>
      </c>
      <c r="BC118">
        <v>0</v>
      </c>
      <c r="BD118">
        <v>744</v>
      </c>
      <c r="BE118">
        <v>3364</v>
      </c>
      <c r="BF118">
        <v>3088</v>
      </c>
      <c r="BG118">
        <v>3559</v>
      </c>
      <c r="BH118">
        <v>2201</v>
      </c>
      <c r="BI118">
        <v>0</v>
      </c>
      <c r="BJ118">
        <v>108508</v>
      </c>
      <c r="BK118">
        <v>36915366</v>
      </c>
      <c r="BL118">
        <v>10991193</v>
      </c>
      <c r="BM118">
        <v>0</v>
      </c>
      <c r="BN118">
        <v>28350665000</v>
      </c>
      <c r="BO118" s="3">
        <v>0.4</v>
      </c>
      <c r="BP118" s="3">
        <v>3704</v>
      </c>
      <c r="BQ118" s="3">
        <v>26179.47</v>
      </c>
      <c r="BR118" s="3">
        <v>3309026000</v>
      </c>
      <c r="BS118" s="3">
        <v>21981000</v>
      </c>
      <c r="BT118" s="3">
        <v>5532392000</v>
      </c>
      <c r="BU118" s="3">
        <v>14347112000</v>
      </c>
      <c r="BV118" s="3">
        <v>5140155000</v>
      </c>
      <c r="BW118" s="3">
        <v>23210511000</v>
      </c>
      <c r="BX118">
        <v>0</v>
      </c>
      <c r="BY118">
        <v>0</v>
      </c>
      <c r="BZ118">
        <v>0</v>
      </c>
      <c r="CA118">
        <v>0</v>
      </c>
      <c r="CB118">
        <v>28350665000</v>
      </c>
      <c r="CC118">
        <v>0.4</v>
      </c>
      <c r="CD118">
        <v>1316793.03</v>
      </c>
      <c r="CE118">
        <v>410324376.43000001</v>
      </c>
      <c r="CF118">
        <v>13427.68</v>
      </c>
      <c r="CG118">
        <v>28149.25</v>
      </c>
      <c r="CH118">
        <v>34.518789599999998</v>
      </c>
      <c r="CI118">
        <v>4.33</v>
      </c>
      <c r="CJ118">
        <v>150420</v>
      </c>
      <c r="CK118">
        <v>175810</v>
      </c>
      <c r="CL118">
        <v>25386.67</v>
      </c>
      <c r="CM118">
        <v>-9586.67</v>
      </c>
      <c r="CN118">
        <v>6328943.3300000001</v>
      </c>
      <c r="CO118">
        <v>-123480</v>
      </c>
      <c r="CP118">
        <v>-246096.67</v>
      </c>
      <c r="CQ118">
        <v>1678832.24</v>
      </c>
      <c r="CR118">
        <v>364273830.19999999</v>
      </c>
      <c r="CS118">
        <v>30241.82</v>
      </c>
      <c r="CT118">
        <v>365984373.69999999</v>
      </c>
      <c r="CU118" s="3">
        <v>0.53441640000000001</v>
      </c>
      <c r="CV118">
        <v>986794834.89999998</v>
      </c>
      <c r="CW118" s="10">
        <v>16671.37</v>
      </c>
      <c r="CX118" s="14">
        <f t="shared" si="1"/>
        <v>-4163569.67</v>
      </c>
      <c r="CY118" s="14">
        <f>IFERROR(INDEX(CONFAZ!$A$2:$FB$440,MATCH(DATE(YEAR($A118),MONTH($A118),15),CONFAZ!$A$2:$A$440,0),2),0)</f>
        <v>4180241.04</v>
      </c>
      <c r="CZ118"/>
      <c r="DA118"/>
      <c r="DB118"/>
      <c r="DC118"/>
      <c r="DI118"/>
    </row>
    <row r="119" spans="1:113" x14ac:dyDescent="0.25">
      <c r="A119" s="1">
        <v>43754</v>
      </c>
      <c r="B119" t="s">
        <v>70</v>
      </c>
      <c r="C119" t="s">
        <v>71</v>
      </c>
      <c r="D119" s="12">
        <v>4.0869999999999997</v>
      </c>
      <c r="E119">
        <v>467021615.17999995</v>
      </c>
      <c r="F119">
        <v>4282043.62</v>
      </c>
      <c r="G119">
        <v>693645880</v>
      </c>
      <c r="H119">
        <v>99304793.909999982</v>
      </c>
      <c r="I119">
        <v>39798114.050000012</v>
      </c>
      <c r="J119">
        <v>17447041.920000002</v>
      </c>
      <c r="K119">
        <v>17201855</v>
      </c>
      <c r="L119" s="14">
        <v>18157526</v>
      </c>
      <c r="M119" s="14">
        <v>32350232</v>
      </c>
      <c r="N119" s="14">
        <v>87996562</v>
      </c>
      <c r="O119" s="14">
        <v>98827482</v>
      </c>
      <c r="P119" s="14">
        <v>7222007</v>
      </c>
      <c r="Q119" s="14">
        <v>109038725</v>
      </c>
      <c r="R119" s="14">
        <v>3596120</v>
      </c>
      <c r="S119" s="14">
        <v>24555491</v>
      </c>
      <c r="T119" s="14">
        <v>229605827</v>
      </c>
      <c r="U119" s="14">
        <v>78042904</v>
      </c>
      <c r="V119" s="14">
        <v>3596120</v>
      </c>
      <c r="W119" s="14">
        <v>24555491</v>
      </c>
      <c r="X119" s="14">
        <v>229605827</v>
      </c>
      <c r="Y119" s="14">
        <v>78042904</v>
      </c>
      <c r="Z119" s="14">
        <v>4253004</v>
      </c>
      <c r="AA119" s="14">
        <v>2.8347737408999998</v>
      </c>
      <c r="AB119">
        <v>142.96</v>
      </c>
      <c r="AC119" s="2">
        <v>19483912811</v>
      </c>
      <c r="AD119" s="2">
        <v>16987200927</v>
      </c>
      <c r="AE119" s="14">
        <f>INDEX(CONFAZ!$DS$2:$FB$408,MATCH(DATE(YEAR($A119),MONTH($A119),15),CONFAZ!$DS$2:$DS$408,0),2)</f>
        <v>294764568</v>
      </c>
      <c r="AF119" s="14">
        <f>INDEX(CONFAZ!$DS$2:$FB$408,MATCH(DATE(YEAR($A119),MONTH($A119),15),CONFAZ!$DS$2:$DS$408,0),3)</f>
        <v>327374496</v>
      </c>
      <c r="AG119">
        <v>998</v>
      </c>
      <c r="AH119">
        <v>1511519732000</v>
      </c>
      <c r="AI119">
        <v>5.38</v>
      </c>
      <c r="AJ119">
        <v>0.04</v>
      </c>
      <c r="AK119">
        <v>1194.8455555555499</v>
      </c>
      <c r="AL119">
        <v>927.96</v>
      </c>
      <c r="AM119">
        <v>844.44571428571396</v>
      </c>
      <c r="AN119">
        <v>1057.6112000000001</v>
      </c>
      <c r="AO119">
        <v>11.7521982562512</v>
      </c>
      <c r="AP119">
        <v>1.1000000000000001</v>
      </c>
      <c r="AQ119">
        <v>241.45</v>
      </c>
      <c r="AR119">
        <v>7.19</v>
      </c>
      <c r="AS119" s="14">
        <v>650447500000</v>
      </c>
      <c r="AT119">
        <v>109132</v>
      </c>
      <c r="AU119">
        <v>191</v>
      </c>
      <c r="AV119">
        <v>142277800</v>
      </c>
      <c r="AW119">
        <v>89984381</v>
      </c>
      <c r="AX119">
        <v>3730</v>
      </c>
      <c r="AY119" s="14">
        <v>413</v>
      </c>
      <c r="AZ119">
        <v>595</v>
      </c>
      <c r="BA119">
        <v>595</v>
      </c>
      <c r="BB119">
        <v>4617</v>
      </c>
      <c r="BC119">
        <v>0</v>
      </c>
      <c r="BD119">
        <v>1077</v>
      </c>
      <c r="BE119">
        <v>7134</v>
      </c>
      <c r="BF119">
        <v>129</v>
      </c>
      <c r="BG119">
        <v>851</v>
      </c>
      <c r="BH119">
        <v>4301</v>
      </c>
      <c r="BI119">
        <v>0</v>
      </c>
      <c r="BJ119">
        <v>87817</v>
      </c>
      <c r="BK119">
        <v>41764527</v>
      </c>
      <c r="BL119">
        <v>10299126</v>
      </c>
      <c r="BM119">
        <v>0</v>
      </c>
      <c r="BN119">
        <v>28350665000</v>
      </c>
      <c r="BO119" s="3">
        <v>0.4</v>
      </c>
      <c r="BP119" s="3">
        <v>3704</v>
      </c>
      <c r="BQ119" s="3">
        <v>26179.47</v>
      </c>
      <c r="BR119" s="3">
        <v>3309026000</v>
      </c>
      <c r="BS119" s="3">
        <v>21981000</v>
      </c>
      <c r="BT119" s="3">
        <v>5532392000</v>
      </c>
      <c r="BU119" s="3">
        <v>14347112000</v>
      </c>
      <c r="BV119">
        <v>5140155000</v>
      </c>
      <c r="BW119" s="3">
        <v>23210511000</v>
      </c>
      <c r="BX119">
        <v>0</v>
      </c>
      <c r="BY119">
        <v>0</v>
      </c>
      <c r="BZ119">
        <v>0</v>
      </c>
      <c r="CA119">
        <v>0</v>
      </c>
      <c r="CB119">
        <v>28350665000</v>
      </c>
      <c r="CC119">
        <v>0.4</v>
      </c>
      <c r="CD119">
        <v>1148619.8</v>
      </c>
      <c r="CE119">
        <v>493368678.75999999</v>
      </c>
      <c r="CF119">
        <v>29562.23</v>
      </c>
      <c r="CG119">
        <v>28118.25</v>
      </c>
      <c r="CH119">
        <v>34.518789599999998</v>
      </c>
      <c r="CI119">
        <v>4.38</v>
      </c>
      <c r="CJ119">
        <v>-158330</v>
      </c>
      <c r="CK119">
        <v>-133940</v>
      </c>
      <c r="CL119">
        <v>24390</v>
      </c>
      <c r="CM119">
        <v>53863.33</v>
      </c>
      <c r="CN119">
        <v>6831236.6699999999</v>
      </c>
      <c r="CO119">
        <v>-76486.67</v>
      </c>
      <c r="CP119">
        <v>-290070</v>
      </c>
      <c r="CQ119">
        <v>1679131.55</v>
      </c>
      <c r="CR119">
        <v>355274620.80000001</v>
      </c>
      <c r="CS119">
        <v>306036.23</v>
      </c>
      <c r="CT119">
        <v>357260090.19999999</v>
      </c>
      <c r="CU119" s="3">
        <v>0.53441640000000001</v>
      </c>
      <c r="CV119">
        <v>27079835.399999999</v>
      </c>
      <c r="CW119" s="10">
        <v>8036.52</v>
      </c>
      <c r="CX119" s="14">
        <f t="shared" si="1"/>
        <v>-3297037.0100000002</v>
      </c>
      <c r="CY119" s="14">
        <f>IFERROR(INDEX(CONFAZ!$A$2:$FB$440,MATCH(DATE(YEAR($A119),MONTH($A119),15),CONFAZ!$A$2:$A$440,0),2),0)</f>
        <v>3305073.5300000003</v>
      </c>
      <c r="CZ119"/>
      <c r="DA119"/>
      <c r="DB119"/>
      <c r="DC119"/>
      <c r="DI119"/>
    </row>
    <row r="120" spans="1:113" x14ac:dyDescent="0.25">
      <c r="A120" s="1">
        <v>43785</v>
      </c>
      <c r="B120" t="s">
        <v>70</v>
      </c>
      <c r="C120" t="s">
        <v>71</v>
      </c>
      <c r="D120" s="12">
        <v>4.1553000000000004</v>
      </c>
      <c r="E120">
        <v>502539372.81999999</v>
      </c>
      <c r="F120">
        <v>4171419.51</v>
      </c>
      <c r="G120">
        <v>764489211</v>
      </c>
      <c r="H120">
        <v>163315515.17000002</v>
      </c>
      <c r="I120">
        <v>20976318.280000005</v>
      </c>
      <c r="J120">
        <v>16437082.859999999</v>
      </c>
      <c r="K120">
        <v>12832163</v>
      </c>
      <c r="L120" s="14">
        <v>23893797</v>
      </c>
      <c r="M120" s="14">
        <v>33672714</v>
      </c>
      <c r="N120" s="14">
        <v>91748986</v>
      </c>
      <c r="O120" s="14">
        <v>106253565</v>
      </c>
      <c r="P120" s="14">
        <v>8277493</v>
      </c>
      <c r="Q120" s="14">
        <v>110771008</v>
      </c>
      <c r="R120" s="14">
        <v>3038610</v>
      </c>
      <c r="S120" s="14">
        <v>21157471</v>
      </c>
      <c r="T120" s="14">
        <v>281851440</v>
      </c>
      <c r="U120" s="14">
        <v>79494388</v>
      </c>
      <c r="V120" s="14">
        <v>3038610</v>
      </c>
      <c r="W120" s="14">
        <v>21157471</v>
      </c>
      <c r="X120" s="14">
        <v>281851440</v>
      </c>
      <c r="Y120" s="14">
        <v>79494388</v>
      </c>
      <c r="Z120" s="14">
        <v>4329739</v>
      </c>
      <c r="AA120" s="14">
        <v>0.71175270670000002</v>
      </c>
      <c r="AB120">
        <v>138.91</v>
      </c>
      <c r="AC120" s="2">
        <v>17609813357</v>
      </c>
      <c r="AD120" s="2">
        <v>14868295894</v>
      </c>
      <c r="AE120" s="14">
        <f>INDEX(CONFAZ!$DS$2:$FB$408,MATCH(DATE(YEAR($A120),MONTH($A120),15),CONFAZ!$DS$2:$DS$408,0),2)</f>
        <v>256165231</v>
      </c>
      <c r="AF120" s="14">
        <f>INDEX(CONFAZ!$DS$2:$FB$408,MATCH(DATE(YEAR($A120),MONTH($A120),15),CONFAZ!$DS$2:$DS$408,0),3)</f>
        <v>607795756</v>
      </c>
      <c r="AG120">
        <v>998</v>
      </c>
      <c r="AH120">
        <v>1522402192800</v>
      </c>
      <c r="AI120">
        <v>4.9000000000000004</v>
      </c>
      <c r="AJ120">
        <v>0.54</v>
      </c>
      <c r="AK120">
        <v>1196.69888888888</v>
      </c>
      <c r="AL120">
        <v>931.52800000000002</v>
      </c>
      <c r="AM120">
        <v>844.13142857142805</v>
      </c>
      <c r="AN120">
        <v>1062.4436000000001</v>
      </c>
      <c r="AO120">
        <v>11.2877731287773</v>
      </c>
      <c r="AP120">
        <v>1.51</v>
      </c>
      <c r="AQ120">
        <v>255.66</v>
      </c>
      <c r="AR120">
        <v>0.81</v>
      </c>
      <c r="AS120" s="14">
        <v>639072400000</v>
      </c>
      <c r="AT120">
        <v>117231</v>
      </c>
      <c r="AU120">
        <v>694</v>
      </c>
      <c r="AV120">
        <v>117138614</v>
      </c>
      <c r="AW120">
        <v>83519974</v>
      </c>
      <c r="AX120">
        <v>5179</v>
      </c>
      <c r="AY120" s="14">
        <v>600</v>
      </c>
      <c r="AZ120">
        <v>560</v>
      </c>
      <c r="BA120">
        <v>560</v>
      </c>
      <c r="BB120">
        <v>3237</v>
      </c>
      <c r="BC120">
        <v>0</v>
      </c>
      <c r="BD120">
        <v>182</v>
      </c>
      <c r="BE120">
        <v>6562</v>
      </c>
      <c r="BF120">
        <v>61</v>
      </c>
      <c r="BG120">
        <v>1634</v>
      </c>
      <c r="BH120">
        <v>1554</v>
      </c>
      <c r="BI120">
        <v>0</v>
      </c>
      <c r="BJ120">
        <v>71397</v>
      </c>
      <c r="BK120">
        <v>31015938</v>
      </c>
      <c r="BL120">
        <v>2389819</v>
      </c>
      <c r="BM120">
        <v>0</v>
      </c>
      <c r="BN120">
        <v>28350665000</v>
      </c>
      <c r="BO120" s="3">
        <v>0.4</v>
      </c>
      <c r="BP120" s="3">
        <v>3704</v>
      </c>
      <c r="BQ120" s="3">
        <v>26179.47</v>
      </c>
      <c r="BR120" s="3">
        <v>3309026000</v>
      </c>
      <c r="BS120" s="3">
        <v>21981000</v>
      </c>
      <c r="BT120" s="3">
        <v>5532392000</v>
      </c>
      <c r="BU120">
        <v>14347112000</v>
      </c>
      <c r="BV120" s="3">
        <v>5140155000</v>
      </c>
      <c r="BW120" s="3">
        <v>23210511000</v>
      </c>
      <c r="BX120">
        <v>0</v>
      </c>
      <c r="BY120">
        <v>0</v>
      </c>
      <c r="BZ120">
        <v>0</v>
      </c>
      <c r="CA120">
        <v>0</v>
      </c>
      <c r="CB120">
        <v>28350665000</v>
      </c>
      <c r="CC120">
        <v>0.4</v>
      </c>
      <c r="CD120">
        <v>1216173.58</v>
      </c>
      <c r="CE120">
        <v>386073882.29000002</v>
      </c>
      <c r="CF120">
        <v>18165.919999999998</v>
      </c>
      <c r="CG120">
        <v>28115.25</v>
      </c>
      <c r="CH120">
        <v>34.518789599999998</v>
      </c>
      <c r="CI120">
        <v>4.41</v>
      </c>
      <c r="CJ120">
        <v>-158330</v>
      </c>
      <c r="CK120">
        <v>-133940</v>
      </c>
      <c r="CL120">
        <v>24390</v>
      </c>
      <c r="CM120">
        <v>53863.33</v>
      </c>
      <c r="CN120">
        <v>6831236.6699999999</v>
      </c>
      <c r="CO120">
        <v>-76486.67</v>
      </c>
      <c r="CP120">
        <v>-290070</v>
      </c>
      <c r="CQ120">
        <v>2222233.61</v>
      </c>
      <c r="CR120">
        <v>369643634.23000002</v>
      </c>
      <c r="CS120">
        <v>567002.04</v>
      </c>
      <c r="CT120">
        <v>372432869.88</v>
      </c>
      <c r="CU120" s="3">
        <v>0.53441640000000001</v>
      </c>
      <c r="CV120">
        <v>23871763.030000001</v>
      </c>
      <c r="CW120" s="10">
        <v>10026.11</v>
      </c>
      <c r="CX120" s="14">
        <f t="shared" si="1"/>
        <v>-2344668</v>
      </c>
      <c r="CY120" s="14">
        <f>IFERROR(INDEX(CONFAZ!$A$2:$FB$440,MATCH(DATE(YEAR($A120),MONTH($A120),15),CONFAZ!$A$2:$A$440,0),2),0)</f>
        <v>2354694.11</v>
      </c>
      <c r="CZ120"/>
      <c r="DA120"/>
      <c r="DB120"/>
      <c r="DC120"/>
      <c r="DI120"/>
    </row>
    <row r="121" spans="1:113" x14ac:dyDescent="0.25">
      <c r="A121" s="1">
        <v>43815</v>
      </c>
      <c r="B121" t="s">
        <v>70</v>
      </c>
      <c r="C121" t="s">
        <v>71</v>
      </c>
      <c r="D121" s="12">
        <v>4.1096000000000004</v>
      </c>
      <c r="E121">
        <v>521251287.64000005</v>
      </c>
      <c r="F121">
        <v>4222546.04</v>
      </c>
      <c r="G121">
        <v>761853439</v>
      </c>
      <c r="H121">
        <v>138937282.96999997</v>
      </c>
      <c r="I121">
        <v>21537157.040000003</v>
      </c>
      <c r="J121">
        <v>19366800.880000003</v>
      </c>
      <c r="K121">
        <v>14166820</v>
      </c>
      <c r="L121" s="14">
        <v>19378947</v>
      </c>
      <c r="M121" s="14">
        <v>32691963</v>
      </c>
      <c r="N121" s="14">
        <v>98815009</v>
      </c>
      <c r="O121" s="14">
        <v>98768043</v>
      </c>
      <c r="P121" s="14">
        <v>7824132</v>
      </c>
      <c r="Q121" s="14">
        <v>114945832</v>
      </c>
      <c r="R121" s="14">
        <v>2541914</v>
      </c>
      <c r="S121" s="14">
        <v>22706578</v>
      </c>
      <c r="T121" s="14">
        <v>281540865</v>
      </c>
      <c r="U121" s="14">
        <v>78440515</v>
      </c>
      <c r="V121" s="14">
        <v>2541914</v>
      </c>
      <c r="W121" s="14">
        <v>22706578</v>
      </c>
      <c r="X121" s="14">
        <v>281540865</v>
      </c>
      <c r="Y121" s="14">
        <v>78440515</v>
      </c>
      <c r="Z121" s="14">
        <v>4199641</v>
      </c>
      <c r="AA121" s="14">
        <v>-0.2885472301</v>
      </c>
      <c r="AB121">
        <v>137.49</v>
      </c>
      <c r="AC121" s="2">
        <v>18463268592</v>
      </c>
      <c r="AD121" s="2">
        <v>13248186239</v>
      </c>
      <c r="AE121" s="14">
        <f>INDEX(CONFAZ!$DS$2:$FB$408,MATCH(DATE(YEAR($A121),MONTH($A121),15),CONFAZ!$DS$2:$DS$408,0),2)</f>
        <v>239569036</v>
      </c>
      <c r="AF121" s="14">
        <f>INDEX(CONFAZ!$DS$2:$FB$408,MATCH(DATE(YEAR($A121),MONTH($A121),15),CONFAZ!$DS$2:$DS$408,0),3)</f>
        <v>159983727</v>
      </c>
      <c r="AG121">
        <v>998</v>
      </c>
      <c r="AH121">
        <v>1466650486400</v>
      </c>
      <c r="AI121">
        <v>4.59</v>
      </c>
      <c r="AJ121">
        <v>1.22</v>
      </c>
      <c r="AK121">
        <v>1197.81111111111</v>
      </c>
      <c r="AL121">
        <v>936.18399999999997</v>
      </c>
      <c r="AM121">
        <v>846.32952380952304</v>
      </c>
      <c r="AN121">
        <v>1062.9936</v>
      </c>
      <c r="AO121">
        <v>11.081010631365301</v>
      </c>
      <c r="AP121">
        <v>2.15</v>
      </c>
      <c r="AQ121">
        <v>267.06</v>
      </c>
      <c r="AR121">
        <v>11.239000000000001</v>
      </c>
      <c r="AS121" s="14">
        <v>637866100000</v>
      </c>
      <c r="AT121">
        <v>128885</v>
      </c>
      <c r="AU121">
        <v>0</v>
      </c>
      <c r="AV121">
        <v>129450584</v>
      </c>
      <c r="AW121">
        <v>85041979</v>
      </c>
      <c r="AX121">
        <v>5004</v>
      </c>
      <c r="AY121" s="14">
        <v>0</v>
      </c>
      <c r="AZ121">
        <v>743</v>
      </c>
      <c r="BA121">
        <v>743</v>
      </c>
      <c r="BB121">
        <v>4641</v>
      </c>
      <c r="BC121">
        <v>0</v>
      </c>
      <c r="BD121">
        <v>1054</v>
      </c>
      <c r="BE121">
        <v>7555</v>
      </c>
      <c r="BF121">
        <v>183</v>
      </c>
      <c r="BG121">
        <v>5175</v>
      </c>
      <c r="BH121">
        <v>3309</v>
      </c>
      <c r="BI121">
        <v>0</v>
      </c>
      <c r="BJ121">
        <v>96787</v>
      </c>
      <c r="BK121">
        <v>42806631</v>
      </c>
      <c r="BL121">
        <v>1320304</v>
      </c>
      <c r="BM121">
        <v>0</v>
      </c>
      <c r="BN121">
        <v>28350665000</v>
      </c>
      <c r="BO121" s="3">
        <v>0.4</v>
      </c>
      <c r="BP121" s="3">
        <v>3704</v>
      </c>
      <c r="BQ121" s="3">
        <v>26179.47</v>
      </c>
      <c r="BR121" s="3">
        <v>3309026000</v>
      </c>
      <c r="BS121" s="3">
        <v>21981000</v>
      </c>
      <c r="BT121" s="3">
        <v>5532392000</v>
      </c>
      <c r="BU121" s="3">
        <v>14347112000</v>
      </c>
      <c r="BV121" s="3">
        <v>5140155000</v>
      </c>
      <c r="BW121" s="3">
        <v>23210511000</v>
      </c>
      <c r="BX121">
        <v>0</v>
      </c>
      <c r="BY121">
        <v>0</v>
      </c>
      <c r="BZ121">
        <v>0</v>
      </c>
      <c r="CA121">
        <v>0</v>
      </c>
      <c r="CB121">
        <v>28350665000</v>
      </c>
      <c r="CC121">
        <v>0.4</v>
      </c>
      <c r="CD121">
        <v>1583459.13</v>
      </c>
      <c r="CE121">
        <v>371513444.43000001</v>
      </c>
      <c r="CF121">
        <v>23133.82</v>
      </c>
      <c r="CG121">
        <v>28393.25</v>
      </c>
      <c r="CH121">
        <v>34.518789599999998</v>
      </c>
      <c r="CI121">
        <v>4.53</v>
      </c>
      <c r="CJ121">
        <v>-158330</v>
      </c>
      <c r="CK121">
        <v>-133940</v>
      </c>
      <c r="CL121">
        <v>24390</v>
      </c>
      <c r="CM121">
        <v>53863.33</v>
      </c>
      <c r="CN121">
        <v>6831236.6699999999</v>
      </c>
      <c r="CO121">
        <v>-76486.67</v>
      </c>
      <c r="CP121">
        <v>-290070</v>
      </c>
      <c r="CQ121">
        <v>1938650.46</v>
      </c>
      <c r="CR121">
        <v>383655553</v>
      </c>
      <c r="CS121">
        <v>392794.49</v>
      </c>
      <c r="CT121">
        <v>385986997.94999999</v>
      </c>
      <c r="CU121" s="3">
        <v>0.53441640000000001</v>
      </c>
      <c r="CV121">
        <v>30425734.420000002</v>
      </c>
      <c r="CW121" s="10">
        <v>10909.66</v>
      </c>
      <c r="CX121" s="14">
        <f t="shared" si="1"/>
        <v>-2791167.43</v>
      </c>
      <c r="CY121" s="14">
        <f>IFERROR(INDEX(CONFAZ!$A$2:$FB$440,MATCH(DATE(YEAR($A121),MONTH($A121),15),CONFAZ!$A$2:$A$440,0),2),0)</f>
        <v>2802077.0900000003</v>
      </c>
      <c r="CZ121"/>
      <c r="DA121"/>
      <c r="DB121"/>
      <c r="DC121"/>
      <c r="DI121"/>
    </row>
    <row r="122" spans="1:113" x14ac:dyDescent="0.25">
      <c r="A122" s="1">
        <v>43846</v>
      </c>
      <c r="B122" t="s">
        <v>70</v>
      </c>
      <c r="C122" t="s">
        <v>71</v>
      </c>
      <c r="D122" s="12">
        <v>4.1494999999999997</v>
      </c>
      <c r="E122">
        <v>529386043.14000005</v>
      </c>
      <c r="F122">
        <v>7251174.8600000003</v>
      </c>
      <c r="G122">
        <v>821249322</v>
      </c>
      <c r="H122">
        <v>123333069.09000002</v>
      </c>
      <c r="I122">
        <v>65421946.099999994</v>
      </c>
      <c r="J122">
        <v>22670276.589999996</v>
      </c>
      <c r="K122">
        <v>43041077</v>
      </c>
      <c r="L122" s="14">
        <v>16670987</v>
      </c>
      <c r="M122" s="14">
        <v>34071970</v>
      </c>
      <c r="N122" s="14">
        <v>120237429</v>
      </c>
      <c r="O122" s="14">
        <v>102294306</v>
      </c>
      <c r="P122" s="14">
        <v>7915714</v>
      </c>
      <c r="Q122" s="14">
        <v>122978332</v>
      </c>
      <c r="R122" s="14">
        <v>2653451</v>
      </c>
      <c r="S122" s="14">
        <v>22529302</v>
      </c>
      <c r="T122" s="14">
        <v>300028807</v>
      </c>
      <c r="U122" s="14">
        <v>84701832</v>
      </c>
      <c r="V122" s="14">
        <v>2653451</v>
      </c>
      <c r="W122" s="14">
        <v>22529302</v>
      </c>
      <c r="X122" s="14">
        <v>300028807</v>
      </c>
      <c r="Y122" s="14">
        <v>84701832</v>
      </c>
      <c r="Z122" s="14">
        <v>7167192</v>
      </c>
      <c r="AA122" s="14">
        <v>0.36063401589999999</v>
      </c>
      <c r="AB122">
        <v>134.05000000000001</v>
      </c>
      <c r="AC122" s="2">
        <v>14429715267</v>
      </c>
      <c r="AD122" s="2">
        <v>17190165488</v>
      </c>
      <c r="AE122" s="14">
        <f>INDEX(CONFAZ!$DS$2:$FB$408,MATCH(DATE(YEAR($A122),MONTH($A122),15),CONFAZ!$DS$2:$DS$408,0),2)</f>
        <v>183139168</v>
      </c>
      <c r="AF122" s="14">
        <f>INDEX(CONFAZ!$DS$2:$FB$408,MATCH(DATE(YEAR($A122),MONTH($A122),15),CONFAZ!$DS$2:$DS$408,0),3)</f>
        <v>266434221</v>
      </c>
      <c r="AG122">
        <v>1039</v>
      </c>
      <c r="AH122">
        <v>1491305403000</v>
      </c>
      <c r="AI122">
        <v>4.4000000000000004</v>
      </c>
      <c r="AJ122">
        <v>0.19</v>
      </c>
      <c r="AK122">
        <v>1207.61222222222</v>
      </c>
      <c r="AL122">
        <v>942.529</v>
      </c>
      <c r="AM122">
        <v>850.94333333333304</v>
      </c>
      <c r="AN122">
        <v>1071.1268</v>
      </c>
      <c r="AO122">
        <v>11.354338486771599</v>
      </c>
      <c r="AP122">
        <v>1.21</v>
      </c>
      <c r="AQ122">
        <v>268.44</v>
      </c>
      <c r="AR122">
        <v>0.19997000000000001</v>
      </c>
      <c r="AS122" s="14">
        <v>615587200000</v>
      </c>
      <c r="AT122">
        <v>110071</v>
      </c>
      <c r="AU122">
        <v>20</v>
      </c>
      <c r="AV122">
        <v>109474260</v>
      </c>
      <c r="AW122">
        <v>93524951</v>
      </c>
      <c r="AX122">
        <v>3601</v>
      </c>
      <c r="AY122" s="14">
        <v>0</v>
      </c>
      <c r="AZ122">
        <v>106</v>
      </c>
      <c r="BA122">
        <v>106</v>
      </c>
      <c r="BB122">
        <v>2947</v>
      </c>
      <c r="BC122">
        <v>2100000</v>
      </c>
      <c r="BD122">
        <v>2</v>
      </c>
      <c r="BE122">
        <v>8848</v>
      </c>
      <c r="BF122">
        <v>0</v>
      </c>
      <c r="BG122">
        <v>842</v>
      </c>
      <c r="BH122">
        <v>260</v>
      </c>
      <c r="BI122">
        <v>0</v>
      </c>
      <c r="BJ122">
        <v>2031378</v>
      </c>
      <c r="BK122">
        <v>6616758</v>
      </c>
      <c r="BL122">
        <v>5072102</v>
      </c>
      <c r="BM122">
        <v>0</v>
      </c>
      <c r="BN122">
        <v>29846794000</v>
      </c>
      <c r="BO122" s="3">
        <v>0.4</v>
      </c>
      <c r="BP122" s="3">
        <v>3704</v>
      </c>
      <c r="BQ122" s="3">
        <v>27335.53</v>
      </c>
      <c r="BR122">
        <v>3437407000</v>
      </c>
      <c r="BS122" s="3">
        <v>22505000</v>
      </c>
      <c r="BT122" s="3">
        <v>5806026000</v>
      </c>
      <c r="BU122" s="3">
        <v>14705051000</v>
      </c>
      <c r="BV122" s="3">
        <v>5875804000</v>
      </c>
      <c r="BW122">
        <v>23970990000</v>
      </c>
      <c r="BX122">
        <v>0</v>
      </c>
      <c r="BY122">
        <v>0</v>
      </c>
      <c r="BZ122">
        <v>0</v>
      </c>
      <c r="CA122">
        <v>0</v>
      </c>
      <c r="CB122">
        <v>28350665000</v>
      </c>
      <c r="CC122">
        <v>0.4</v>
      </c>
      <c r="CD122">
        <v>1587728.49</v>
      </c>
      <c r="CE122">
        <v>338695635.25</v>
      </c>
      <c r="CF122">
        <v>27819.360000000001</v>
      </c>
      <c r="CG122">
        <v>28319.919999999998</v>
      </c>
      <c r="CH122">
        <v>34.241921099999999</v>
      </c>
      <c r="CI122">
        <v>4.58</v>
      </c>
      <c r="CJ122">
        <v>10386.67</v>
      </c>
      <c r="CK122">
        <v>32793.33</v>
      </c>
      <c r="CL122">
        <v>22406.67</v>
      </c>
      <c r="CM122">
        <v>-199736.67</v>
      </c>
      <c r="CN122">
        <v>7029033.3300000001</v>
      </c>
      <c r="CO122">
        <v>-81356.67</v>
      </c>
      <c r="CP122">
        <v>-308380</v>
      </c>
      <c r="CQ122">
        <v>4625667.0199999996</v>
      </c>
      <c r="CR122">
        <v>421739405.72000003</v>
      </c>
      <c r="CS122">
        <v>929749.23</v>
      </c>
      <c r="CT122">
        <v>427315263.23000002</v>
      </c>
      <c r="CU122" s="3">
        <v>0.53763439999999996</v>
      </c>
      <c r="CV122">
        <v>508761</v>
      </c>
      <c r="CW122" s="10">
        <v>14003.61</v>
      </c>
      <c r="CX122" s="14">
        <f t="shared" si="1"/>
        <v>-4909761.6099999994</v>
      </c>
      <c r="CY122" s="14">
        <f>IFERROR(INDEX(CONFAZ!$A$2:$FB$440,MATCH(DATE(YEAR($A122),MONTH($A122),15),CONFAZ!$A$2:$A$440,0),2),0)</f>
        <v>4923765.22</v>
      </c>
      <c r="CZ122" s="14"/>
      <c r="DA122" s="14"/>
      <c r="DB122"/>
      <c r="DC122"/>
      <c r="DI122"/>
    </row>
    <row r="123" spans="1:113" x14ac:dyDescent="0.25">
      <c r="A123" s="1">
        <v>43877</v>
      </c>
      <c r="B123" t="s">
        <v>70</v>
      </c>
      <c r="C123" t="s">
        <v>71</v>
      </c>
      <c r="D123" s="12">
        <v>4.3410000000000002</v>
      </c>
      <c r="E123">
        <v>453063655.93000001</v>
      </c>
      <c r="F123">
        <v>3280940.86</v>
      </c>
      <c r="G123">
        <v>647819942</v>
      </c>
      <c r="H123">
        <v>117580049.38000001</v>
      </c>
      <c r="I123">
        <v>16321925.93</v>
      </c>
      <c r="J123">
        <v>15161579.270000001</v>
      </c>
      <c r="K123">
        <v>103038417</v>
      </c>
      <c r="L123" s="14">
        <v>23310664</v>
      </c>
      <c r="M123" s="14">
        <v>32007867</v>
      </c>
      <c r="N123" s="14">
        <v>85880827</v>
      </c>
      <c r="O123" s="14">
        <v>100743979</v>
      </c>
      <c r="P123" s="14">
        <v>7402532</v>
      </c>
      <c r="Q123" s="14">
        <v>98501744</v>
      </c>
      <c r="R123" s="14">
        <v>2539207</v>
      </c>
      <c r="S123" s="14">
        <v>18280272</v>
      </c>
      <c r="T123" s="14">
        <v>202360899</v>
      </c>
      <c r="U123" s="14">
        <v>73631960</v>
      </c>
      <c r="V123" s="14">
        <v>2539207</v>
      </c>
      <c r="W123" s="14">
        <v>18280272</v>
      </c>
      <c r="X123" s="14">
        <v>202360899</v>
      </c>
      <c r="Y123" s="14">
        <v>73631960</v>
      </c>
      <c r="Z123" s="14">
        <v>3159991</v>
      </c>
      <c r="AA123" s="14">
        <v>1.5488282588</v>
      </c>
      <c r="AB123">
        <v>134.52000000000001</v>
      </c>
      <c r="AC123" s="2">
        <v>15356449520</v>
      </c>
      <c r="AD123" s="2">
        <v>13849450579</v>
      </c>
      <c r="AE123" s="14">
        <f>INDEX(CONFAZ!$DS$2:$FB$408,MATCH(DATE(YEAR($A123),MONTH($A123),15),CONFAZ!$DS$2:$DS$408,0),2)</f>
        <v>170475076</v>
      </c>
      <c r="AF123" s="14">
        <f>INDEX(CONFAZ!$DS$2:$FB$408,MATCH(DATE(YEAR($A123),MONTH($A123),15),CONFAZ!$DS$2:$DS$408,0),3)</f>
        <v>255063770</v>
      </c>
      <c r="AG123">
        <v>1045</v>
      </c>
      <c r="AH123">
        <v>1573438860000</v>
      </c>
      <c r="AI123">
        <v>4.1900000000000004</v>
      </c>
      <c r="AJ123">
        <v>0.17</v>
      </c>
      <c r="AK123">
        <v>1207.35666666666</v>
      </c>
      <c r="AL123">
        <v>940.76049999999998</v>
      </c>
      <c r="AM123">
        <v>853.65523809523802</v>
      </c>
      <c r="AN123">
        <v>1072.0475999999901</v>
      </c>
      <c r="AO123">
        <v>11.7529174900264</v>
      </c>
      <c r="AP123">
        <v>1.25</v>
      </c>
      <c r="AQ123">
        <v>239.99</v>
      </c>
      <c r="AR123">
        <v>17.57</v>
      </c>
      <c r="AS123" s="14">
        <v>620047600000</v>
      </c>
      <c r="AT123">
        <v>81677</v>
      </c>
      <c r="AU123">
        <v>285</v>
      </c>
      <c r="AV123">
        <v>98131761</v>
      </c>
      <c r="AW123">
        <v>84640515</v>
      </c>
      <c r="AX123">
        <v>3001</v>
      </c>
      <c r="AY123" s="14">
        <v>145</v>
      </c>
      <c r="AZ123">
        <v>241</v>
      </c>
      <c r="BA123">
        <v>241</v>
      </c>
      <c r="BB123">
        <v>2571</v>
      </c>
      <c r="BC123">
        <v>0</v>
      </c>
      <c r="BD123">
        <v>113</v>
      </c>
      <c r="BE123">
        <v>6089</v>
      </c>
      <c r="BF123">
        <v>297</v>
      </c>
      <c r="BG123">
        <v>300</v>
      </c>
      <c r="BH123">
        <v>2898</v>
      </c>
      <c r="BI123">
        <v>0</v>
      </c>
      <c r="BJ123">
        <v>54746</v>
      </c>
      <c r="BK123">
        <v>13256370</v>
      </c>
      <c r="BL123">
        <v>73574</v>
      </c>
      <c r="BM123">
        <v>0</v>
      </c>
      <c r="BN123">
        <v>29846794000</v>
      </c>
      <c r="BO123" s="3">
        <v>0.4</v>
      </c>
      <c r="BP123" s="3">
        <v>3704</v>
      </c>
      <c r="BQ123" s="3">
        <v>27335.53</v>
      </c>
      <c r="BR123" s="3">
        <v>3437407000</v>
      </c>
      <c r="BS123" s="3">
        <v>22505000</v>
      </c>
      <c r="BT123" s="3">
        <v>5806026000</v>
      </c>
      <c r="BU123" s="3">
        <v>14705051000</v>
      </c>
      <c r="BV123" s="3">
        <v>5875804000</v>
      </c>
      <c r="BW123" s="3">
        <v>23970990000</v>
      </c>
      <c r="BX123">
        <v>0</v>
      </c>
      <c r="BY123">
        <v>0</v>
      </c>
      <c r="BZ123">
        <v>0</v>
      </c>
      <c r="CA123">
        <v>0</v>
      </c>
      <c r="CB123">
        <v>28350665000</v>
      </c>
      <c r="CC123">
        <v>0.4</v>
      </c>
      <c r="CD123">
        <v>984502.33</v>
      </c>
      <c r="CE123">
        <v>375948717.39999998</v>
      </c>
      <c r="CF123">
        <v>21992.78</v>
      </c>
      <c r="CG123">
        <v>27619.919999999998</v>
      </c>
      <c r="CH123">
        <v>34.241921099999999</v>
      </c>
      <c r="CI123">
        <v>4.55</v>
      </c>
      <c r="CJ123">
        <v>10386.67</v>
      </c>
      <c r="CK123">
        <v>32793.33</v>
      </c>
      <c r="CL123">
        <v>22406.67</v>
      </c>
      <c r="CM123">
        <v>-199736.67</v>
      </c>
      <c r="CN123">
        <v>7029033.3300000001</v>
      </c>
      <c r="CO123">
        <v>-81356.67</v>
      </c>
      <c r="CP123">
        <v>-308380</v>
      </c>
      <c r="CQ123">
        <v>1205613.94</v>
      </c>
      <c r="CR123">
        <v>331012650.24000001</v>
      </c>
      <c r="CS123">
        <v>2431660.02</v>
      </c>
      <c r="CT123">
        <v>334659047.67000002</v>
      </c>
      <c r="CU123" s="3">
        <v>0.53763439999999996</v>
      </c>
      <c r="CV123">
        <v>622836</v>
      </c>
      <c r="CW123" s="10">
        <v>16876.349999999999</v>
      </c>
      <c r="CX123" s="14">
        <f t="shared" si="1"/>
        <v>-12350474.880000001</v>
      </c>
      <c r="CY123" s="14">
        <f>IFERROR(INDEX(CONFAZ!$A$2:$FB$440,MATCH(DATE(YEAR($A123),MONTH($A123),15),CONFAZ!$A$2:$A$440,0),2),0)</f>
        <v>12367351.23</v>
      </c>
      <c r="CZ123"/>
      <c r="DA123"/>
      <c r="DB123"/>
      <c r="DC123"/>
      <c r="DI123"/>
    </row>
    <row r="124" spans="1:113" x14ac:dyDescent="0.25">
      <c r="A124" s="1">
        <v>43906</v>
      </c>
      <c r="B124" t="s">
        <v>70</v>
      </c>
      <c r="C124" t="s">
        <v>71</v>
      </c>
      <c r="D124" s="12">
        <v>4.8838999999999997</v>
      </c>
      <c r="E124">
        <v>379765243.18000001</v>
      </c>
      <c r="F124">
        <v>3309566.51</v>
      </c>
      <c r="G124">
        <v>615308052</v>
      </c>
      <c r="H124">
        <v>109709581.67999999</v>
      </c>
      <c r="I124">
        <v>51437657.82</v>
      </c>
      <c r="J124">
        <v>14623313.390000001</v>
      </c>
      <c r="K124">
        <v>52078165</v>
      </c>
      <c r="L124" s="14">
        <v>16055688</v>
      </c>
      <c r="M124" s="14">
        <v>32667814</v>
      </c>
      <c r="N124" s="14">
        <v>75494081</v>
      </c>
      <c r="O124" s="14">
        <v>89857400</v>
      </c>
      <c r="P124" s="14">
        <v>6588257</v>
      </c>
      <c r="Q124" s="14">
        <v>100162548</v>
      </c>
      <c r="R124" s="14">
        <v>2600773</v>
      </c>
      <c r="S124" s="14">
        <v>20085653</v>
      </c>
      <c r="T124" s="14">
        <v>199174643</v>
      </c>
      <c r="U124" s="14">
        <v>69363102</v>
      </c>
      <c r="V124" s="14">
        <v>2600773</v>
      </c>
      <c r="W124" s="14">
        <v>20085653</v>
      </c>
      <c r="X124" s="14">
        <v>199174643</v>
      </c>
      <c r="Y124" s="14">
        <v>69363102</v>
      </c>
      <c r="Z124" s="14">
        <v>3258093</v>
      </c>
      <c r="AA124" s="14">
        <v>1.5595486324000001</v>
      </c>
      <c r="AB124">
        <v>136.21</v>
      </c>
      <c r="AC124" s="2">
        <v>18312350349</v>
      </c>
      <c r="AD124" s="2">
        <v>14266744622</v>
      </c>
      <c r="AE124" s="14">
        <f>INDEX(CONFAZ!$DS$2:$FB$408,MATCH(DATE(YEAR($A124),MONTH($A124),15),CONFAZ!$DS$2:$DS$408,0),2)</f>
        <v>307489394</v>
      </c>
      <c r="AF124" s="14">
        <f>INDEX(CONFAZ!$DS$2:$FB$408,MATCH(DATE(YEAR($A124),MONTH($A124),15),CONFAZ!$DS$2:$DS$408,0),3)</f>
        <v>177657446</v>
      </c>
      <c r="AG124">
        <v>1045</v>
      </c>
      <c r="AH124">
        <v>1675983543500</v>
      </c>
      <c r="AI124">
        <v>3.95</v>
      </c>
      <c r="AJ124">
        <v>0.18</v>
      </c>
      <c r="AK124">
        <v>1211.16166666666</v>
      </c>
      <c r="AL124">
        <v>939.17349999999999</v>
      </c>
      <c r="AM124">
        <v>854.94047619047603</v>
      </c>
      <c r="AN124">
        <v>1075.6728000000001</v>
      </c>
      <c r="AO124">
        <v>12.3730743532556</v>
      </c>
      <c r="AP124">
        <v>1.07</v>
      </c>
      <c r="AQ124">
        <v>183.34</v>
      </c>
      <c r="AR124">
        <v>28.86</v>
      </c>
      <c r="AS124" s="14">
        <v>637763300000</v>
      </c>
      <c r="AT124">
        <v>79122</v>
      </c>
      <c r="AU124">
        <v>119</v>
      </c>
      <c r="AV124">
        <v>115158674</v>
      </c>
      <c r="AW124">
        <v>77113098</v>
      </c>
      <c r="AX124">
        <v>4119</v>
      </c>
      <c r="AY124" s="14">
        <v>1902</v>
      </c>
      <c r="AZ124">
        <v>189</v>
      </c>
      <c r="BA124">
        <v>189</v>
      </c>
      <c r="BB124">
        <v>5546</v>
      </c>
      <c r="BC124">
        <v>425</v>
      </c>
      <c r="BD124">
        <v>760</v>
      </c>
      <c r="BE124">
        <v>2326</v>
      </c>
      <c r="BF124">
        <v>236</v>
      </c>
      <c r="BG124">
        <v>992</v>
      </c>
      <c r="BH124">
        <v>1665</v>
      </c>
      <c r="BI124">
        <v>50</v>
      </c>
      <c r="BJ124">
        <v>65331</v>
      </c>
      <c r="BK124">
        <v>37814639</v>
      </c>
      <c r="BL124">
        <v>64306</v>
      </c>
      <c r="BM124">
        <v>0</v>
      </c>
      <c r="BN124">
        <v>29846794000</v>
      </c>
      <c r="BO124" s="3">
        <v>0.4</v>
      </c>
      <c r="BP124" s="3">
        <v>3704</v>
      </c>
      <c r="BQ124" s="3">
        <v>27335.53</v>
      </c>
      <c r="BR124" s="3">
        <v>3437407000</v>
      </c>
      <c r="BS124" s="3">
        <v>22505000</v>
      </c>
      <c r="BT124" s="3">
        <v>5806026000</v>
      </c>
      <c r="BU124" s="3">
        <v>14705051000</v>
      </c>
      <c r="BV124" s="3">
        <v>5875804000</v>
      </c>
      <c r="BW124" s="3">
        <v>23970990000</v>
      </c>
      <c r="BX124">
        <v>0</v>
      </c>
      <c r="BY124">
        <v>0</v>
      </c>
      <c r="BZ124">
        <v>0</v>
      </c>
      <c r="CA124">
        <v>0</v>
      </c>
      <c r="CB124">
        <v>28350665000</v>
      </c>
      <c r="CC124">
        <v>0.4</v>
      </c>
      <c r="CD124">
        <v>1323439.75</v>
      </c>
      <c r="CE124">
        <v>308376765.38999999</v>
      </c>
      <c r="CF124">
        <v>12134.01</v>
      </c>
      <c r="CG124">
        <v>27835.919999999998</v>
      </c>
      <c r="CH124">
        <v>34.241921099999999</v>
      </c>
      <c r="CI124">
        <v>4.46</v>
      </c>
      <c r="CJ124">
        <v>10386.67</v>
      </c>
      <c r="CK124">
        <v>32793.33</v>
      </c>
      <c r="CL124">
        <v>22406.67</v>
      </c>
      <c r="CM124">
        <v>-199736.67</v>
      </c>
      <c r="CN124">
        <v>7029033.3300000001</v>
      </c>
      <c r="CO124">
        <v>-81356.67</v>
      </c>
      <c r="CP124">
        <v>-308380</v>
      </c>
      <c r="CQ124">
        <v>1007482.01</v>
      </c>
      <c r="CR124">
        <v>308371651.10000002</v>
      </c>
      <c r="CS124">
        <v>156797.92000000001</v>
      </c>
      <c r="CT124">
        <v>309535931.02999997</v>
      </c>
      <c r="CU124" s="3">
        <v>0.53763439999999996</v>
      </c>
      <c r="CV124">
        <v>382131</v>
      </c>
      <c r="CW124" s="10">
        <v>13319.46</v>
      </c>
      <c r="CX124" s="14">
        <f t="shared" si="1"/>
        <v>-22196945.019999996</v>
      </c>
      <c r="CY124" s="14">
        <f>IFERROR(INDEX(CONFAZ!$A$2:$FB$440,MATCH(DATE(YEAR($A124),MONTH($A124),15),CONFAZ!$A$2:$A$440,0),2),0)</f>
        <v>22210264.479999997</v>
      </c>
      <c r="CZ124" s="4"/>
      <c r="DA124"/>
      <c r="DB124"/>
      <c r="DI124"/>
    </row>
    <row r="125" spans="1:113" x14ac:dyDescent="0.25">
      <c r="A125" s="1">
        <v>43937</v>
      </c>
      <c r="B125" t="s">
        <v>70</v>
      </c>
      <c r="C125" t="s">
        <v>71</v>
      </c>
      <c r="D125" s="12">
        <v>5.3255999999999997</v>
      </c>
      <c r="E125">
        <v>410824089.10000008</v>
      </c>
      <c r="F125">
        <v>2523271.59</v>
      </c>
      <c r="G125">
        <v>558815152</v>
      </c>
      <c r="H125">
        <v>69954707.019999996</v>
      </c>
      <c r="I125">
        <v>15455534.439999999</v>
      </c>
      <c r="J125">
        <v>6910675.1300000008</v>
      </c>
      <c r="K125">
        <v>13132740</v>
      </c>
      <c r="L125" s="14">
        <v>15632579</v>
      </c>
      <c r="M125" s="14">
        <v>33010782</v>
      </c>
      <c r="N125" s="14">
        <v>59784478</v>
      </c>
      <c r="O125" s="14">
        <v>94813746</v>
      </c>
      <c r="P125" s="14">
        <v>7863839</v>
      </c>
      <c r="Q125" s="14">
        <v>55269637</v>
      </c>
      <c r="R125" s="14">
        <v>2534062</v>
      </c>
      <c r="S125" s="14">
        <v>13755474</v>
      </c>
      <c r="T125" s="14">
        <v>195603530</v>
      </c>
      <c r="U125" s="14">
        <v>78147610</v>
      </c>
      <c r="V125" s="14">
        <v>2534062</v>
      </c>
      <c r="W125" s="14">
        <v>13755474</v>
      </c>
      <c r="X125" s="14">
        <v>195603530</v>
      </c>
      <c r="Y125" s="14">
        <v>78147610</v>
      </c>
      <c r="Z125" s="14">
        <v>2399415</v>
      </c>
      <c r="AA125" s="14">
        <v>1.4456259849999999</v>
      </c>
      <c r="AB125">
        <v>118.53</v>
      </c>
      <c r="AC125" s="2">
        <v>17593798650</v>
      </c>
      <c r="AD125" s="2">
        <v>11431019725</v>
      </c>
      <c r="AE125" s="14">
        <f>INDEX(CONFAZ!$DS$2:$FB$408,MATCH(DATE(YEAR($A125),MONTH($A125),15),CONFAZ!$DS$2:$DS$408,0),2)</f>
        <v>266819153</v>
      </c>
      <c r="AF125" s="14">
        <f>INDEX(CONFAZ!$DS$2:$FB$408,MATCH(DATE(YEAR($A125),MONTH($A125),15),CONFAZ!$DS$2:$DS$408,0),3)</f>
        <v>114420523</v>
      </c>
      <c r="AG125">
        <v>1045</v>
      </c>
      <c r="AH125">
        <v>1807066615200</v>
      </c>
      <c r="AI125">
        <v>3.65</v>
      </c>
      <c r="AJ125">
        <v>-0.23</v>
      </c>
      <c r="AK125">
        <v>1225.4338888888799</v>
      </c>
      <c r="AL125">
        <v>939.47849999999903</v>
      </c>
      <c r="AM125">
        <v>854.79619047618996</v>
      </c>
      <c r="AN125">
        <v>1080.7408</v>
      </c>
      <c r="AO125">
        <v>12.7400867410161</v>
      </c>
      <c r="AP125">
        <v>0.69</v>
      </c>
      <c r="AQ125">
        <v>141.38999999999999</v>
      </c>
      <c r="AR125">
        <v>37.39</v>
      </c>
      <c r="AS125" s="14">
        <v>569324600000</v>
      </c>
      <c r="AT125">
        <v>161166</v>
      </c>
      <c r="AU125">
        <v>887</v>
      </c>
      <c r="AV125">
        <v>121229461</v>
      </c>
      <c r="AW125">
        <v>108225378</v>
      </c>
      <c r="AX125">
        <v>7809</v>
      </c>
      <c r="AY125" s="14">
        <v>2164</v>
      </c>
      <c r="AZ125">
        <v>2818</v>
      </c>
      <c r="BA125">
        <v>2818</v>
      </c>
      <c r="BB125">
        <v>4013</v>
      </c>
      <c r="BC125">
        <v>2367</v>
      </c>
      <c r="BD125">
        <v>139</v>
      </c>
      <c r="BE125">
        <v>5000</v>
      </c>
      <c r="BF125">
        <v>229</v>
      </c>
      <c r="BG125">
        <v>788</v>
      </c>
      <c r="BH125">
        <v>1604</v>
      </c>
      <c r="BI125">
        <v>1303</v>
      </c>
      <c r="BJ125">
        <v>111991</v>
      </c>
      <c r="BK125">
        <v>12481941</v>
      </c>
      <c r="BL125">
        <v>213338</v>
      </c>
      <c r="BM125">
        <v>0</v>
      </c>
      <c r="BN125">
        <v>29846794000</v>
      </c>
      <c r="BO125" s="3">
        <v>0.4</v>
      </c>
      <c r="BP125" s="3">
        <v>3704</v>
      </c>
      <c r="BQ125" s="3">
        <v>27335.53</v>
      </c>
      <c r="BR125" s="3">
        <v>3437407000</v>
      </c>
      <c r="BS125" s="3">
        <v>22505000</v>
      </c>
      <c r="BT125" s="3">
        <v>5806026000</v>
      </c>
      <c r="BU125" s="3">
        <v>14705051000</v>
      </c>
      <c r="BV125">
        <v>5875804000</v>
      </c>
      <c r="BW125">
        <v>23970990000</v>
      </c>
      <c r="BX125">
        <v>0</v>
      </c>
      <c r="BY125">
        <v>0</v>
      </c>
      <c r="BZ125">
        <v>0</v>
      </c>
      <c r="CA125">
        <v>0</v>
      </c>
      <c r="CB125">
        <v>28350665000</v>
      </c>
      <c r="CC125">
        <v>0.4</v>
      </c>
      <c r="CD125">
        <v>1550074.04</v>
      </c>
      <c r="CE125">
        <v>352966940.13</v>
      </c>
      <c r="CF125">
        <v>6093.56</v>
      </c>
      <c r="CG125">
        <v>27228.92</v>
      </c>
      <c r="CH125">
        <v>34.241921099999999</v>
      </c>
      <c r="CI125">
        <v>4.07</v>
      </c>
      <c r="CJ125">
        <v>-280220</v>
      </c>
      <c r="CK125">
        <v>-262953.33</v>
      </c>
      <c r="CL125">
        <v>17266.669999999998</v>
      </c>
      <c r="CM125">
        <v>-37493.33</v>
      </c>
      <c r="CN125">
        <v>6896770</v>
      </c>
      <c r="CO125">
        <v>-76996.67</v>
      </c>
      <c r="CP125">
        <v>-373200</v>
      </c>
      <c r="CQ125">
        <v>1007482.01</v>
      </c>
      <c r="CR125">
        <v>308371651.10000002</v>
      </c>
      <c r="CS125">
        <v>156797.92000000001</v>
      </c>
      <c r="CT125">
        <v>309535931.02999997</v>
      </c>
      <c r="CU125" s="3">
        <v>0.53763439999999996</v>
      </c>
      <c r="CV125">
        <v>495639</v>
      </c>
      <c r="CW125" s="10">
        <v>7455.72</v>
      </c>
      <c r="CX125" s="14">
        <f t="shared" si="1"/>
        <v>-2573903.5399999996</v>
      </c>
      <c r="CY125" s="14">
        <f>IFERROR(INDEX(CONFAZ!$A$2:$FB$440,MATCH(DATE(YEAR($A125),MONTH($A125),15),CONFAZ!$A$2:$A$440,0),2),0)</f>
        <v>2581359.2599999998</v>
      </c>
      <c r="CZ125"/>
      <c r="DA125"/>
      <c r="DB125"/>
      <c r="DC125"/>
      <c r="DI125"/>
    </row>
    <row r="126" spans="1:113" x14ac:dyDescent="0.25">
      <c r="A126" s="1">
        <v>43967</v>
      </c>
      <c r="B126" t="s">
        <v>70</v>
      </c>
      <c r="C126" t="s">
        <v>71</v>
      </c>
      <c r="D126" s="12">
        <v>5.6433999999999997</v>
      </c>
      <c r="E126">
        <v>358819909.1099999</v>
      </c>
      <c r="F126">
        <v>2968969.9399999995</v>
      </c>
      <c r="G126">
        <v>493548840</v>
      </c>
      <c r="H126">
        <v>71834598.030000001</v>
      </c>
      <c r="I126">
        <v>14228451.6</v>
      </c>
      <c r="J126">
        <v>7468646.0599999987</v>
      </c>
      <c r="K126">
        <v>21758602</v>
      </c>
      <c r="L126" s="14">
        <v>18425224</v>
      </c>
      <c r="M126" s="14">
        <v>32117252</v>
      </c>
      <c r="N126" s="14">
        <v>60115735</v>
      </c>
      <c r="O126" s="14">
        <v>84260198</v>
      </c>
      <c r="P126" s="14">
        <v>9213930</v>
      </c>
      <c r="Q126" s="14">
        <v>72689454</v>
      </c>
      <c r="R126" s="14">
        <v>2713854</v>
      </c>
      <c r="S126" s="14">
        <v>16484373</v>
      </c>
      <c r="T126" s="14">
        <v>136839848</v>
      </c>
      <c r="U126" s="14">
        <v>57763877</v>
      </c>
      <c r="V126" s="14">
        <v>2713854</v>
      </c>
      <c r="W126" s="14">
        <v>16484373</v>
      </c>
      <c r="X126" s="14">
        <v>136839848</v>
      </c>
      <c r="Y126" s="14">
        <v>57763877</v>
      </c>
      <c r="Z126" s="14">
        <v>2925095</v>
      </c>
      <c r="AA126" s="14">
        <v>1.7047923475</v>
      </c>
      <c r="AB126">
        <v>119.65</v>
      </c>
      <c r="AC126" s="2">
        <v>17519841090</v>
      </c>
      <c r="AD126" s="2">
        <v>10681945943</v>
      </c>
      <c r="AE126" s="14">
        <f>INDEX(CONFAZ!$DS$2:$FB$408,MATCH(DATE(YEAR($A126),MONTH($A126),15),CONFAZ!$DS$2:$DS$408,0),2)</f>
        <v>288450249</v>
      </c>
      <c r="AF126" s="14">
        <f>INDEX(CONFAZ!$DS$2:$FB$408,MATCH(DATE(YEAR($A126),MONTH($A126),15),CONFAZ!$DS$2:$DS$408,0),3)</f>
        <v>101221267</v>
      </c>
      <c r="AG126">
        <v>1045</v>
      </c>
      <c r="AH126">
        <v>1950957240400</v>
      </c>
      <c r="AI126">
        <v>3.01</v>
      </c>
      <c r="AJ126">
        <v>-0.25</v>
      </c>
      <c r="AK126">
        <v>1248.10666666666</v>
      </c>
      <c r="AL126">
        <v>957.37749999999903</v>
      </c>
      <c r="AM126">
        <v>870.22523809523796</v>
      </c>
      <c r="AN126">
        <v>1100.7528</v>
      </c>
      <c r="AO126">
        <v>13.1130950591677</v>
      </c>
      <c r="AP126">
        <v>0.62</v>
      </c>
      <c r="AQ126">
        <v>175.58</v>
      </c>
      <c r="AR126">
        <v>31.23</v>
      </c>
      <c r="AS126" s="14">
        <v>579302900000</v>
      </c>
      <c r="AT126">
        <v>146537</v>
      </c>
      <c r="AU126">
        <v>1107</v>
      </c>
      <c r="AV126">
        <v>97220872</v>
      </c>
      <c r="AW126">
        <v>65146987</v>
      </c>
      <c r="AX126">
        <v>5964</v>
      </c>
      <c r="AY126" s="14">
        <v>4005</v>
      </c>
      <c r="AZ126">
        <v>76</v>
      </c>
      <c r="BA126">
        <v>76</v>
      </c>
      <c r="BB126">
        <v>8894</v>
      </c>
      <c r="BC126">
        <v>0</v>
      </c>
      <c r="BD126">
        <v>1300</v>
      </c>
      <c r="BE126">
        <v>5464</v>
      </c>
      <c r="BF126">
        <v>282</v>
      </c>
      <c r="BG126">
        <v>1939</v>
      </c>
      <c r="BH126">
        <v>5234</v>
      </c>
      <c r="BI126">
        <v>0</v>
      </c>
      <c r="BJ126">
        <v>105109</v>
      </c>
      <c r="BK126">
        <v>31330016</v>
      </c>
      <c r="BL126">
        <v>446539</v>
      </c>
      <c r="BM126">
        <v>0</v>
      </c>
      <c r="BN126">
        <v>29846794000</v>
      </c>
      <c r="BO126" s="3">
        <v>0.4</v>
      </c>
      <c r="BP126" s="3">
        <v>3704</v>
      </c>
      <c r="BQ126" s="3">
        <v>27335.53</v>
      </c>
      <c r="BR126">
        <v>3437407000</v>
      </c>
      <c r="BS126" s="3">
        <v>22505000</v>
      </c>
      <c r="BT126" s="3">
        <v>5806026000</v>
      </c>
      <c r="BU126" s="3">
        <v>14705051000</v>
      </c>
      <c r="BV126">
        <v>5875804000</v>
      </c>
      <c r="BW126" s="3">
        <v>23970990000</v>
      </c>
      <c r="BX126">
        <v>0</v>
      </c>
      <c r="BY126">
        <v>0</v>
      </c>
      <c r="BZ126">
        <v>0</v>
      </c>
      <c r="CA126">
        <v>0</v>
      </c>
      <c r="CB126">
        <v>28350665000</v>
      </c>
      <c r="CC126">
        <v>0.4</v>
      </c>
      <c r="CD126">
        <v>1163952.9099999999</v>
      </c>
      <c r="CE126">
        <v>329908813.47000003</v>
      </c>
      <c r="CF126">
        <v>13508.05</v>
      </c>
      <c r="CG126">
        <v>27034.92</v>
      </c>
      <c r="CH126">
        <v>34.241921099999999</v>
      </c>
      <c r="CI126">
        <v>3.82</v>
      </c>
      <c r="CJ126">
        <v>-280220</v>
      </c>
      <c r="CK126">
        <v>-262953.33</v>
      </c>
      <c r="CL126">
        <v>17266.669999999998</v>
      </c>
      <c r="CM126">
        <v>-37493.33</v>
      </c>
      <c r="CN126">
        <v>6896770</v>
      </c>
      <c r="CO126">
        <v>-76996.67</v>
      </c>
      <c r="CP126">
        <v>-373200</v>
      </c>
      <c r="CQ126">
        <v>1194985.4099999999</v>
      </c>
      <c r="CR126">
        <v>250069469.88</v>
      </c>
      <c r="CS126">
        <v>287381.78000000003</v>
      </c>
      <c r="CT126">
        <v>251552013.41</v>
      </c>
      <c r="CU126" s="3">
        <v>0.53763439999999996</v>
      </c>
      <c r="CV126">
        <v>213732</v>
      </c>
      <c r="CW126" s="10">
        <v>3656.13</v>
      </c>
      <c r="CX126" s="14">
        <f t="shared" si="1"/>
        <v>-3194539.12</v>
      </c>
      <c r="CY126" s="14">
        <f>IFERROR(INDEX(CONFAZ!$A$2:$FB$440,MATCH(DATE(YEAR($A126),MONTH($A126),15),CONFAZ!$A$2:$A$440,0),2),0)</f>
        <v>3198195.25</v>
      </c>
      <c r="CZ126"/>
      <c r="DA126"/>
      <c r="DB126"/>
      <c r="DC126"/>
      <c r="DI126"/>
    </row>
    <row r="127" spans="1:113" x14ac:dyDescent="0.25">
      <c r="A127" s="1">
        <v>43998</v>
      </c>
      <c r="B127" t="s">
        <v>70</v>
      </c>
      <c r="C127" t="s">
        <v>71</v>
      </c>
      <c r="D127" s="12">
        <v>5.1966000000000001</v>
      </c>
      <c r="E127">
        <v>317626951.94999999</v>
      </c>
      <c r="F127">
        <v>3447392.4299999997</v>
      </c>
      <c r="G127">
        <v>524790786</v>
      </c>
      <c r="H127">
        <v>85006001.199999988</v>
      </c>
      <c r="I127">
        <v>51880453.329999998</v>
      </c>
      <c r="J127">
        <v>9217749.0800000001</v>
      </c>
      <c r="K127">
        <v>47881608</v>
      </c>
      <c r="L127" s="14">
        <v>54882069</v>
      </c>
      <c r="M127" s="14">
        <v>31138875</v>
      </c>
      <c r="N127" s="14">
        <v>71261901</v>
      </c>
      <c r="O127" s="14">
        <v>107439779</v>
      </c>
      <c r="P127" s="14">
        <v>6879503</v>
      </c>
      <c r="Q127" s="14">
        <v>76397990</v>
      </c>
      <c r="R127" s="14">
        <v>3198266</v>
      </c>
      <c r="S127" s="14">
        <v>21691040</v>
      </c>
      <c r="T127" s="14">
        <v>91830025</v>
      </c>
      <c r="U127" s="14">
        <v>56680647</v>
      </c>
      <c r="V127" s="14">
        <v>3198266</v>
      </c>
      <c r="W127" s="14">
        <v>21691040</v>
      </c>
      <c r="X127" s="14">
        <v>91830025</v>
      </c>
      <c r="Y127" s="14">
        <v>56680647</v>
      </c>
      <c r="Z127" s="14">
        <v>3390691</v>
      </c>
      <c r="AA127" s="14">
        <v>2.3867354165000001</v>
      </c>
      <c r="AB127">
        <v>126.04</v>
      </c>
      <c r="AC127" s="2">
        <v>17478971342</v>
      </c>
      <c r="AD127" s="2">
        <v>10977106324</v>
      </c>
      <c r="AE127" s="14">
        <f>INDEX(CONFAZ!$DS$2:$FB$408,MATCH(DATE(YEAR($A127),MONTH($A127),15),CONFAZ!$DS$2:$DS$408,0),2)</f>
        <v>366747372</v>
      </c>
      <c r="AF127" s="14">
        <f>INDEX(CONFAZ!$DS$2:$FB$408,MATCH(DATE(YEAR($A127),MONTH($A127),15),CONFAZ!$DS$2:$DS$408,0),3)</f>
        <v>95248272</v>
      </c>
      <c r="AG127">
        <v>1045</v>
      </c>
      <c r="AH127">
        <v>1812475344600</v>
      </c>
      <c r="AI127">
        <v>2.58</v>
      </c>
      <c r="AJ127">
        <v>0.3</v>
      </c>
      <c r="AK127">
        <v>1248.9833333333299</v>
      </c>
      <c r="AL127">
        <v>957.84399999999903</v>
      </c>
      <c r="AM127">
        <v>870.58333333333303</v>
      </c>
      <c r="AN127">
        <v>1101.6207999999999</v>
      </c>
      <c r="AO127">
        <v>13.5980016241943</v>
      </c>
      <c r="AP127">
        <v>1.26</v>
      </c>
      <c r="AQ127">
        <v>208.94</v>
      </c>
      <c r="AR127">
        <v>25.43</v>
      </c>
      <c r="AS127" s="14">
        <v>608890000000</v>
      </c>
      <c r="AT127">
        <v>151710</v>
      </c>
      <c r="AU127">
        <v>812</v>
      </c>
      <c r="AV127">
        <v>115094396</v>
      </c>
      <c r="AW127">
        <v>77113093</v>
      </c>
      <c r="AX127">
        <v>5175</v>
      </c>
      <c r="AY127" s="14">
        <v>400</v>
      </c>
      <c r="AZ127">
        <v>197</v>
      </c>
      <c r="BA127">
        <v>197</v>
      </c>
      <c r="BB127">
        <v>4950</v>
      </c>
      <c r="BC127">
        <v>0</v>
      </c>
      <c r="BD127">
        <v>198</v>
      </c>
      <c r="BE127">
        <v>1956</v>
      </c>
      <c r="BF127">
        <v>506</v>
      </c>
      <c r="BG127">
        <v>1521</v>
      </c>
      <c r="BH127">
        <v>3763</v>
      </c>
      <c r="BI127">
        <v>0</v>
      </c>
      <c r="BJ127">
        <v>106385</v>
      </c>
      <c r="BK127">
        <v>34342139</v>
      </c>
      <c r="BL127">
        <v>3326628</v>
      </c>
      <c r="BM127">
        <v>0</v>
      </c>
      <c r="BN127">
        <v>29846794000</v>
      </c>
      <c r="BO127" s="3">
        <v>0.4</v>
      </c>
      <c r="BP127" s="3">
        <v>3704</v>
      </c>
      <c r="BQ127" s="3">
        <v>27335.53</v>
      </c>
      <c r="BR127">
        <v>3437407000</v>
      </c>
      <c r="BS127" s="3">
        <v>22505000</v>
      </c>
      <c r="BT127" s="3">
        <v>5806026000</v>
      </c>
      <c r="BU127" s="3">
        <v>14705051000</v>
      </c>
      <c r="BV127" s="3">
        <v>5875804000</v>
      </c>
      <c r="BW127" s="3">
        <v>23970990000</v>
      </c>
      <c r="BX127">
        <v>0</v>
      </c>
      <c r="BY127">
        <v>0</v>
      </c>
      <c r="BZ127">
        <v>0</v>
      </c>
      <c r="CA127">
        <v>0</v>
      </c>
      <c r="CB127">
        <v>28350665000</v>
      </c>
      <c r="CC127">
        <v>0.4</v>
      </c>
      <c r="CD127">
        <v>1745180.78</v>
      </c>
      <c r="CE127">
        <v>406633476.74000001</v>
      </c>
      <c r="CF127">
        <v>13311.8</v>
      </c>
      <c r="CG127">
        <v>28118.92</v>
      </c>
      <c r="CH127">
        <v>34.241921099999999</v>
      </c>
      <c r="CI127">
        <v>3.96</v>
      </c>
      <c r="CJ127">
        <v>-280220</v>
      </c>
      <c r="CK127">
        <v>-262953.33</v>
      </c>
      <c r="CL127">
        <v>17266.669999999998</v>
      </c>
      <c r="CM127">
        <v>-37493.33</v>
      </c>
      <c r="CN127">
        <v>6896770</v>
      </c>
      <c r="CO127">
        <v>-76996.67</v>
      </c>
      <c r="CP127">
        <v>-373200</v>
      </c>
      <c r="CQ127">
        <v>1334546.8899999999</v>
      </c>
      <c r="CR127">
        <v>231882247.81</v>
      </c>
      <c r="CS127">
        <v>792093.3</v>
      </c>
      <c r="CT127">
        <v>234008888</v>
      </c>
      <c r="CU127" s="3">
        <v>0.53763439999999996</v>
      </c>
      <c r="CV127">
        <v>178470</v>
      </c>
      <c r="CW127" s="10">
        <v>8104.83</v>
      </c>
      <c r="CX127" s="14">
        <f t="shared" si="1"/>
        <v>-9308854.0299999993</v>
      </c>
      <c r="CY127" s="14">
        <f>IFERROR(INDEX(CONFAZ!$A$2:$FB$440,MATCH(DATE(YEAR($A127),MONTH($A127),15),CONFAZ!$A$2:$A$440,0),2),0)</f>
        <v>9316958.8599999994</v>
      </c>
      <c r="CZ127"/>
      <c r="DA127"/>
      <c r="DB127"/>
      <c r="DC127"/>
      <c r="DI127"/>
    </row>
    <row r="128" spans="1:113" x14ac:dyDescent="0.25">
      <c r="A128" s="1">
        <v>44028</v>
      </c>
      <c r="B128" t="s">
        <v>70</v>
      </c>
      <c r="C128" t="s">
        <v>71</v>
      </c>
      <c r="D128" s="12">
        <v>5.2801999999999998</v>
      </c>
      <c r="E128">
        <v>451628975.42000002</v>
      </c>
      <c r="F128">
        <v>5253915.57</v>
      </c>
      <c r="G128">
        <v>653711918</v>
      </c>
      <c r="H128">
        <v>103458208.38999996</v>
      </c>
      <c r="I128">
        <v>16160948.18</v>
      </c>
      <c r="J128">
        <v>25190354.909999996</v>
      </c>
      <c r="K128">
        <v>51620596</v>
      </c>
      <c r="L128" s="14">
        <v>62668108</v>
      </c>
      <c r="M128" s="14">
        <v>33771354</v>
      </c>
      <c r="N128" s="14">
        <v>111778754</v>
      </c>
      <c r="O128" s="14">
        <v>125999286</v>
      </c>
      <c r="P128" s="14">
        <v>8272764</v>
      </c>
      <c r="Q128" s="14">
        <v>110430393</v>
      </c>
      <c r="R128" s="14">
        <v>3143571</v>
      </c>
      <c r="S128" s="14">
        <v>26093615</v>
      </c>
      <c r="T128" s="14">
        <v>106060817</v>
      </c>
      <c r="U128" s="14">
        <v>60321731</v>
      </c>
      <c r="V128" s="14">
        <v>3143571</v>
      </c>
      <c r="W128" s="14">
        <v>26093615</v>
      </c>
      <c r="X128" s="14">
        <v>106060817</v>
      </c>
      <c r="Y128" s="14">
        <v>60321731</v>
      </c>
      <c r="Z128" s="14">
        <v>5171525</v>
      </c>
      <c r="AA128" s="14">
        <v>1.8063439256</v>
      </c>
      <c r="AB128">
        <v>136.07</v>
      </c>
      <c r="AC128" s="2">
        <v>19416007176</v>
      </c>
      <c r="AD128" s="2">
        <v>11814764185</v>
      </c>
      <c r="AE128" s="14">
        <f>INDEX(CONFAZ!$DS$2:$FB$408,MATCH(DATE(YEAR($A128),MONTH($A128),15),CONFAZ!$DS$2:$DS$408,0),2)</f>
        <v>331759527</v>
      </c>
      <c r="AF128" s="14">
        <f>INDEX(CONFAZ!$DS$2:$FB$408,MATCH(DATE(YEAR($A128),MONTH($A128),15),CONFAZ!$DS$2:$DS$408,0),3)</f>
        <v>126645193</v>
      </c>
      <c r="AG128">
        <v>1045</v>
      </c>
      <c r="AH128">
        <v>1872696852800</v>
      </c>
      <c r="AI128">
        <v>2.15</v>
      </c>
      <c r="AJ128">
        <v>0.44</v>
      </c>
      <c r="AK128">
        <v>1250.05277777777</v>
      </c>
      <c r="AL128">
        <v>962.94449999999995</v>
      </c>
      <c r="AM128">
        <v>876.44190476190397</v>
      </c>
      <c r="AN128">
        <v>1104.6600000000001</v>
      </c>
      <c r="AO128">
        <v>14.1081681600614</v>
      </c>
      <c r="AP128">
        <v>1.36</v>
      </c>
      <c r="AQ128">
        <v>226.81</v>
      </c>
      <c r="AR128">
        <v>1.2197499999999999</v>
      </c>
      <c r="AS128" s="14">
        <v>645114800000</v>
      </c>
      <c r="AT128">
        <v>110061</v>
      </c>
      <c r="AU128">
        <v>1121</v>
      </c>
      <c r="AV128">
        <v>128648211</v>
      </c>
      <c r="AW128">
        <v>97509216</v>
      </c>
      <c r="AX128">
        <v>4939</v>
      </c>
      <c r="AY128" s="14">
        <v>1118</v>
      </c>
      <c r="AZ128">
        <v>7086</v>
      </c>
      <c r="BA128">
        <v>7086</v>
      </c>
      <c r="BB128">
        <v>10800</v>
      </c>
      <c r="BC128">
        <v>0</v>
      </c>
      <c r="BD128">
        <v>584</v>
      </c>
      <c r="BE128">
        <v>5454</v>
      </c>
      <c r="BF128">
        <v>465</v>
      </c>
      <c r="BG128">
        <v>1905</v>
      </c>
      <c r="BH128">
        <v>348</v>
      </c>
      <c r="BI128">
        <v>0</v>
      </c>
      <c r="BJ128">
        <v>84059</v>
      </c>
      <c r="BK128">
        <v>27911079</v>
      </c>
      <c r="BL128">
        <v>2973159</v>
      </c>
      <c r="BM128">
        <v>0</v>
      </c>
      <c r="BN128">
        <v>29846794000</v>
      </c>
      <c r="BO128" s="3">
        <v>0.4</v>
      </c>
      <c r="BP128" s="3">
        <v>3704</v>
      </c>
      <c r="BQ128" s="3">
        <v>27335.53</v>
      </c>
      <c r="BR128" s="3">
        <v>3437407000</v>
      </c>
      <c r="BS128" s="3">
        <v>22505000</v>
      </c>
      <c r="BT128" s="3">
        <v>5806026000</v>
      </c>
      <c r="BU128" s="3">
        <v>14705051000</v>
      </c>
      <c r="BV128">
        <v>5875804000</v>
      </c>
      <c r="BW128" s="3">
        <v>23970990000</v>
      </c>
      <c r="BX128">
        <v>0</v>
      </c>
      <c r="BY128">
        <v>0</v>
      </c>
      <c r="BZ128">
        <v>0</v>
      </c>
      <c r="CA128">
        <v>0</v>
      </c>
      <c r="CB128">
        <v>29846794000</v>
      </c>
      <c r="CC128">
        <v>0.4</v>
      </c>
      <c r="CD128">
        <v>1388345.93</v>
      </c>
      <c r="CE128">
        <v>418567862.88999999</v>
      </c>
      <c r="CF128">
        <v>36151.129999999997</v>
      </c>
      <c r="CG128">
        <v>27942.92</v>
      </c>
      <c r="CH128">
        <v>34.241921099999999</v>
      </c>
      <c r="CI128">
        <v>4.1399999999999997</v>
      </c>
      <c r="CJ128">
        <v>-198416.67</v>
      </c>
      <c r="CK128">
        <v>-182180</v>
      </c>
      <c r="CL128">
        <v>16236.67</v>
      </c>
      <c r="CM128">
        <v>39660</v>
      </c>
      <c r="CN128">
        <v>6930413.3300000001</v>
      </c>
      <c r="CO128">
        <v>-44773.33</v>
      </c>
      <c r="CP128">
        <v>-328263.33</v>
      </c>
      <c r="CQ128">
        <v>2496829.33</v>
      </c>
      <c r="CR128">
        <v>270370393.93000001</v>
      </c>
      <c r="CS128">
        <v>1569905.68</v>
      </c>
      <c r="CT128">
        <v>274437128.94</v>
      </c>
      <c r="CU128" s="3">
        <v>0.53763439999999996</v>
      </c>
      <c r="CV128">
        <v>204930</v>
      </c>
      <c r="CW128" s="10">
        <v>7987.08</v>
      </c>
      <c r="CX128" s="14">
        <f t="shared" si="1"/>
        <v>-12688244.65</v>
      </c>
      <c r="CY128" s="14">
        <f>IFERROR(INDEX(CONFAZ!$A$2:$FB$440,MATCH(DATE(YEAR($A128),MONTH($A128),15),CONFAZ!$A$2:$A$440,0),2),0)</f>
        <v>12696231.73</v>
      </c>
      <c r="CZ128"/>
      <c r="DA128"/>
      <c r="DB128"/>
      <c r="DC128"/>
      <c r="DI128"/>
    </row>
    <row r="129" spans="1:113" x14ac:dyDescent="0.25">
      <c r="A129" s="1">
        <v>44059</v>
      </c>
      <c r="B129" t="s">
        <v>70</v>
      </c>
      <c r="C129" t="s">
        <v>71</v>
      </c>
      <c r="D129" s="12">
        <v>5.4611999999999998</v>
      </c>
      <c r="E129">
        <v>515318965.19999999</v>
      </c>
      <c r="F129">
        <v>7425112.9899999993</v>
      </c>
      <c r="G129">
        <v>763854575</v>
      </c>
      <c r="H129">
        <v>132234002.07000002</v>
      </c>
      <c r="I129">
        <v>16511623.060000001</v>
      </c>
      <c r="J129">
        <v>28087000.449999996</v>
      </c>
      <c r="K129">
        <v>32303253</v>
      </c>
      <c r="L129" s="14">
        <v>76103970</v>
      </c>
      <c r="M129" s="14">
        <v>36345183</v>
      </c>
      <c r="N129" s="14">
        <v>127729688</v>
      </c>
      <c r="O129" s="14">
        <v>162361549</v>
      </c>
      <c r="P129" s="14">
        <v>9297368</v>
      </c>
      <c r="Q129" s="14">
        <v>129515454</v>
      </c>
      <c r="R129" s="14">
        <v>3654282</v>
      </c>
      <c r="S129" s="14">
        <v>25355959</v>
      </c>
      <c r="T129" s="14">
        <v>110633924</v>
      </c>
      <c r="U129" s="14">
        <v>75824047</v>
      </c>
      <c r="V129" s="14">
        <v>3654282</v>
      </c>
      <c r="W129" s="14">
        <v>25355959</v>
      </c>
      <c r="X129" s="14">
        <v>110633924</v>
      </c>
      <c r="Y129" s="14">
        <v>75824047</v>
      </c>
      <c r="Z129" s="14">
        <v>7033151</v>
      </c>
      <c r="AA129" s="14">
        <v>1.2363909959999999</v>
      </c>
      <c r="AB129">
        <v>135.87</v>
      </c>
      <c r="AC129" s="2">
        <v>17403775488</v>
      </c>
      <c r="AD129" s="2">
        <v>11585200604</v>
      </c>
      <c r="AE129" s="14">
        <f>INDEX(CONFAZ!$DS$2:$FB$408,MATCH(DATE(YEAR($A129),MONTH($A129),15),CONFAZ!$DS$2:$DS$408,0),2)</f>
        <v>302803010</v>
      </c>
      <c r="AF129" s="14">
        <f>INDEX(CONFAZ!$DS$2:$FB$408,MATCH(DATE(YEAR($A129),MONTH($A129),15),CONFAZ!$DS$2:$DS$408,0),3)</f>
        <v>189959114</v>
      </c>
      <c r="AG129">
        <v>1045</v>
      </c>
      <c r="AH129">
        <v>1944689630400</v>
      </c>
      <c r="AI129">
        <v>1.94</v>
      </c>
      <c r="AJ129">
        <v>0.36</v>
      </c>
      <c r="AK129">
        <v>1255.93611111111</v>
      </c>
      <c r="AL129">
        <v>969.3415</v>
      </c>
      <c r="AM129">
        <v>885.25761904761896</v>
      </c>
      <c r="AN129">
        <v>1110.3632</v>
      </c>
      <c r="AO129">
        <v>14.7757174256261</v>
      </c>
      <c r="AP129">
        <v>1.24</v>
      </c>
      <c r="AQ129">
        <v>243.33</v>
      </c>
      <c r="AR129">
        <v>62.17</v>
      </c>
      <c r="AS129" s="14">
        <v>637652100000</v>
      </c>
      <c r="AT129">
        <v>80836</v>
      </c>
      <c r="AU129">
        <v>708</v>
      </c>
      <c r="AV129">
        <v>111701783</v>
      </c>
      <c r="AW129">
        <v>68038149</v>
      </c>
      <c r="AX129">
        <v>2745</v>
      </c>
      <c r="AY129" s="14">
        <v>1442</v>
      </c>
      <c r="AZ129">
        <v>208</v>
      </c>
      <c r="BA129">
        <v>208</v>
      </c>
      <c r="BB129">
        <v>3747</v>
      </c>
      <c r="BC129">
        <v>598</v>
      </c>
      <c r="BD129">
        <v>652</v>
      </c>
      <c r="BE129">
        <v>679</v>
      </c>
      <c r="BF129">
        <v>1048</v>
      </c>
      <c r="BG129">
        <v>1996</v>
      </c>
      <c r="BH129">
        <v>854</v>
      </c>
      <c r="BI129">
        <v>0</v>
      </c>
      <c r="BJ129">
        <v>61580</v>
      </c>
      <c r="BK129">
        <v>41672853</v>
      </c>
      <c r="BL129">
        <v>1664158</v>
      </c>
      <c r="BM129">
        <v>0</v>
      </c>
      <c r="BN129">
        <v>29846794000</v>
      </c>
      <c r="BO129" s="3">
        <v>0.4</v>
      </c>
      <c r="BP129" s="3">
        <v>3704</v>
      </c>
      <c r="BQ129" s="3">
        <v>27335.53</v>
      </c>
      <c r="BR129" s="3">
        <v>3437407000</v>
      </c>
      <c r="BS129" s="3">
        <v>22505000</v>
      </c>
      <c r="BT129" s="3">
        <v>5806026000</v>
      </c>
      <c r="BU129" s="3">
        <v>14705051000</v>
      </c>
      <c r="BV129" s="3">
        <v>5875804000</v>
      </c>
      <c r="BW129" s="3">
        <v>23970990000</v>
      </c>
      <c r="BX129">
        <v>0</v>
      </c>
      <c r="BY129">
        <v>0</v>
      </c>
      <c r="BZ129">
        <v>0</v>
      </c>
      <c r="CA129">
        <v>0</v>
      </c>
      <c r="CB129">
        <v>29846794000</v>
      </c>
      <c r="CC129">
        <v>0.4</v>
      </c>
      <c r="CD129">
        <v>1844843.58</v>
      </c>
      <c r="CE129">
        <v>490217485.63999999</v>
      </c>
      <c r="CF129">
        <v>17024</v>
      </c>
      <c r="CG129">
        <v>27529.919999999998</v>
      </c>
      <c r="CH129">
        <v>34.241921099999999</v>
      </c>
      <c r="CI129">
        <v>4.24</v>
      </c>
      <c r="CJ129">
        <v>-198416.67</v>
      </c>
      <c r="CK129">
        <v>-182180</v>
      </c>
      <c r="CL129">
        <v>16236.67</v>
      </c>
      <c r="CM129">
        <v>39660</v>
      </c>
      <c r="CN129">
        <v>6930413.3300000001</v>
      </c>
      <c r="CO129">
        <v>-44773.33</v>
      </c>
      <c r="CP129">
        <v>-328263.33</v>
      </c>
      <c r="CQ129">
        <v>2665188.09</v>
      </c>
      <c r="CR129">
        <v>312475199.61000001</v>
      </c>
      <c r="CS129">
        <v>1237176.8799999999</v>
      </c>
      <c r="CT129">
        <v>316377564.57999998</v>
      </c>
      <c r="CU129" s="3">
        <v>0.53763439999999996</v>
      </c>
      <c r="CV129">
        <v>409914</v>
      </c>
      <c r="CW129" s="10">
        <v>21690.67</v>
      </c>
      <c r="CX129" s="14">
        <f t="shared" si="1"/>
        <v>-6393666.9500000002</v>
      </c>
      <c r="CY129" s="14">
        <f>IFERROR(INDEX(CONFAZ!$A$2:$FB$440,MATCH(DATE(YEAR($A129),MONTH($A129),15),CONFAZ!$A$2:$A$440,0),2),0)</f>
        <v>6415357.6200000001</v>
      </c>
      <c r="CZ129" s="14"/>
      <c r="DA129" s="14"/>
      <c r="DB129"/>
      <c r="DC129"/>
      <c r="DI129"/>
    </row>
    <row r="130" spans="1:113" x14ac:dyDescent="0.25">
      <c r="A130" s="1">
        <v>44090</v>
      </c>
      <c r="B130" t="s">
        <v>70</v>
      </c>
      <c r="C130" t="s">
        <v>71</v>
      </c>
      <c r="D130" s="12">
        <v>5.3994999999999997</v>
      </c>
      <c r="E130">
        <v>510675942.89999998</v>
      </c>
      <c r="F130">
        <v>4571762.4800000004</v>
      </c>
      <c r="G130">
        <v>750140978</v>
      </c>
      <c r="H130">
        <v>110279878.63999997</v>
      </c>
      <c r="I130">
        <v>17027220.489999998</v>
      </c>
      <c r="J130">
        <v>27341237.699999999</v>
      </c>
      <c r="K130">
        <v>39441485</v>
      </c>
      <c r="L130" s="14">
        <v>17735131</v>
      </c>
      <c r="M130" s="14">
        <v>35610938</v>
      </c>
      <c r="N130" s="14">
        <v>131369273</v>
      </c>
      <c r="O130" s="14">
        <v>143511122</v>
      </c>
      <c r="P130" s="14">
        <v>9166466</v>
      </c>
      <c r="Q130" s="14">
        <v>131264743</v>
      </c>
      <c r="R130" s="14">
        <v>3530780</v>
      </c>
      <c r="S130" s="14">
        <v>26972790</v>
      </c>
      <c r="T130" s="14">
        <v>165259438</v>
      </c>
      <c r="U130" s="14">
        <v>81249584</v>
      </c>
      <c r="V130" s="14">
        <v>3530780</v>
      </c>
      <c r="W130" s="14">
        <v>26972790</v>
      </c>
      <c r="X130" s="14">
        <v>165259438</v>
      </c>
      <c r="Y130" s="14">
        <v>81249584</v>
      </c>
      <c r="Z130" s="14">
        <v>4470713</v>
      </c>
      <c r="AA130" s="14">
        <v>0.35163421169999998</v>
      </c>
      <c r="AB130">
        <v>137.33000000000001</v>
      </c>
      <c r="AC130" s="2">
        <v>18223387712</v>
      </c>
      <c r="AD130" s="2">
        <v>13139951686</v>
      </c>
      <c r="AE130" s="14">
        <f>INDEX(CONFAZ!$DS$2:$FB$408,MATCH(DATE(YEAR($A130),MONTH($A130),15),CONFAZ!$DS$2:$DS$408,0),2)</f>
        <v>325779179</v>
      </c>
      <c r="AF130" s="14">
        <f>INDEX(CONFAZ!$DS$2:$FB$408,MATCH(DATE(YEAR($A130),MONTH($A130),15),CONFAZ!$DS$2:$DS$408,0),3)</f>
        <v>147124113</v>
      </c>
      <c r="AG130">
        <v>1045</v>
      </c>
      <c r="AH130">
        <v>1925494097000</v>
      </c>
      <c r="AI130">
        <v>1.9</v>
      </c>
      <c r="AJ130">
        <v>0.87</v>
      </c>
      <c r="AK130">
        <v>1263.50111111111</v>
      </c>
      <c r="AL130">
        <v>978.63400000000001</v>
      </c>
      <c r="AM130">
        <v>894.15904761904699</v>
      </c>
      <c r="AN130">
        <v>1121.1715999999999</v>
      </c>
      <c r="AO130">
        <v>14.8902965207013</v>
      </c>
      <c r="AP130">
        <v>1.64</v>
      </c>
      <c r="AQ130">
        <v>232.8</v>
      </c>
      <c r="AR130">
        <v>67.62</v>
      </c>
      <c r="AS130" s="14">
        <v>646935800000</v>
      </c>
      <c r="AT130">
        <v>115483</v>
      </c>
      <c r="AU130">
        <v>1085</v>
      </c>
      <c r="AV130">
        <v>163554258</v>
      </c>
      <c r="AW130">
        <v>109539438</v>
      </c>
      <c r="AX130">
        <v>4203</v>
      </c>
      <c r="AY130" s="14">
        <v>92</v>
      </c>
      <c r="AZ130">
        <v>248</v>
      </c>
      <c r="BA130">
        <v>248</v>
      </c>
      <c r="BB130">
        <v>5447</v>
      </c>
      <c r="BC130">
        <v>0</v>
      </c>
      <c r="BD130">
        <v>1155</v>
      </c>
      <c r="BE130">
        <v>3419</v>
      </c>
      <c r="BF130">
        <v>364</v>
      </c>
      <c r="BG130">
        <v>845</v>
      </c>
      <c r="BH130">
        <v>1025</v>
      </c>
      <c r="BI130">
        <v>23</v>
      </c>
      <c r="BJ130">
        <v>99060</v>
      </c>
      <c r="BK130">
        <v>49944857</v>
      </c>
      <c r="BL130">
        <v>3647346</v>
      </c>
      <c r="BM130">
        <v>0</v>
      </c>
      <c r="BN130">
        <v>29846794000</v>
      </c>
      <c r="BO130" s="3">
        <v>0.4</v>
      </c>
      <c r="BP130" s="3">
        <v>3704</v>
      </c>
      <c r="BQ130" s="3">
        <v>27335.53</v>
      </c>
      <c r="BR130" s="3">
        <v>3437407000</v>
      </c>
      <c r="BS130" s="3">
        <v>22505000</v>
      </c>
      <c r="BT130" s="3">
        <v>5806026000</v>
      </c>
      <c r="BU130" s="3">
        <v>14705051000</v>
      </c>
      <c r="BV130" s="3">
        <v>5875804000</v>
      </c>
      <c r="BW130" s="3">
        <v>23970990000</v>
      </c>
      <c r="BX130">
        <v>0</v>
      </c>
      <c r="BY130">
        <v>0</v>
      </c>
      <c r="BZ130">
        <v>0</v>
      </c>
      <c r="CA130">
        <v>0</v>
      </c>
      <c r="CB130">
        <v>29846794000</v>
      </c>
      <c r="CC130">
        <v>0.4</v>
      </c>
      <c r="CD130">
        <v>1944199.72</v>
      </c>
      <c r="CE130">
        <v>534407291.63999999</v>
      </c>
      <c r="CF130">
        <v>22396.71</v>
      </c>
      <c r="CG130">
        <v>27849.919999999998</v>
      </c>
      <c r="CH130">
        <v>34.241921099999999</v>
      </c>
      <c r="CI130">
        <v>4.3</v>
      </c>
      <c r="CJ130">
        <v>-198416.67</v>
      </c>
      <c r="CK130">
        <v>-182180</v>
      </c>
      <c r="CL130">
        <v>16236.67</v>
      </c>
      <c r="CM130">
        <v>39660</v>
      </c>
      <c r="CN130">
        <v>6930413.3300000001</v>
      </c>
      <c r="CO130">
        <v>-44773.33</v>
      </c>
      <c r="CP130">
        <v>-328263.33</v>
      </c>
      <c r="CQ130">
        <v>1783749.89</v>
      </c>
      <c r="CR130">
        <v>339147515.33999997</v>
      </c>
      <c r="CS130">
        <v>1235869.56</v>
      </c>
      <c r="CT130">
        <v>342167134.79000002</v>
      </c>
      <c r="CU130" s="3">
        <v>0.53763439999999996</v>
      </c>
      <c r="CV130">
        <v>326889</v>
      </c>
      <c r="CW130" s="10">
        <v>10214.4</v>
      </c>
      <c r="CX130" s="14">
        <f t="shared" si="1"/>
        <v>-5163279.63</v>
      </c>
      <c r="CY130" s="14">
        <f>IFERROR(INDEX(CONFAZ!$A$2:$FB$440,MATCH(DATE(YEAR($A130),MONTH($A130),15),CONFAZ!$A$2:$A$440,0),2),0)</f>
        <v>5173494.03</v>
      </c>
      <c r="CZ130"/>
      <c r="DA130"/>
      <c r="DB130"/>
      <c r="DC130"/>
      <c r="DI130"/>
    </row>
    <row r="131" spans="1:113" x14ac:dyDescent="0.25">
      <c r="A131" s="1">
        <v>44120</v>
      </c>
      <c r="B131" t="s">
        <v>70</v>
      </c>
      <c r="C131" t="s">
        <v>71</v>
      </c>
      <c r="D131" s="12">
        <v>5.6257999999999999</v>
      </c>
      <c r="E131">
        <v>512558046.03000003</v>
      </c>
      <c r="F131">
        <v>7289014.9500000002</v>
      </c>
      <c r="G131">
        <v>780252314</v>
      </c>
      <c r="H131">
        <v>135729323.36999997</v>
      </c>
      <c r="I131">
        <v>32702820.389999997</v>
      </c>
      <c r="J131">
        <v>24400626.460000005</v>
      </c>
      <c r="K131">
        <v>21840366</v>
      </c>
      <c r="L131" s="14">
        <v>19453927</v>
      </c>
      <c r="M131" s="14">
        <v>36296807</v>
      </c>
      <c r="N131" s="14">
        <v>118882562</v>
      </c>
      <c r="O131" s="14">
        <v>141839648</v>
      </c>
      <c r="P131" s="14">
        <v>8907117</v>
      </c>
      <c r="Q131" s="14">
        <v>133458997</v>
      </c>
      <c r="R131" s="14">
        <v>4195516</v>
      </c>
      <c r="S131" s="14">
        <v>30592987</v>
      </c>
      <c r="T131" s="14">
        <v>196638278</v>
      </c>
      <c r="U131" s="14">
        <v>83100994</v>
      </c>
      <c r="V131" s="14">
        <v>4195516</v>
      </c>
      <c r="W131" s="14">
        <v>30592987</v>
      </c>
      <c r="X131" s="14">
        <v>196638278</v>
      </c>
      <c r="Y131" s="14">
        <v>83100994</v>
      </c>
      <c r="Z131" s="14">
        <v>6885481</v>
      </c>
      <c r="AA131" s="14">
        <v>0.15419902169999999</v>
      </c>
      <c r="AB131">
        <v>139.99</v>
      </c>
      <c r="AC131" s="2">
        <v>17649335596</v>
      </c>
      <c r="AD131" s="2">
        <v>13245304357</v>
      </c>
      <c r="AE131" s="14">
        <f>INDEX(CONFAZ!$DS$2:$FB$408,MATCH(DATE(YEAR($A131),MONTH($A131),15),CONFAZ!$DS$2:$DS$408,0),2)</f>
        <v>302411680</v>
      </c>
      <c r="AF131" s="14">
        <f>INDEX(CONFAZ!$DS$2:$FB$408,MATCH(DATE(YEAR($A131),MONTH($A131),15),CONFAZ!$DS$2:$DS$408,0),3)</f>
        <v>199110441</v>
      </c>
      <c r="AG131">
        <v>1045</v>
      </c>
      <c r="AH131">
        <v>1994604886800</v>
      </c>
      <c r="AI131">
        <v>1.9</v>
      </c>
      <c r="AJ131">
        <v>0.89</v>
      </c>
      <c r="AK131">
        <v>1278.8944444444401</v>
      </c>
      <c r="AL131">
        <v>994.30099999999902</v>
      </c>
      <c r="AM131">
        <v>910.90809523809503</v>
      </c>
      <c r="AN131">
        <v>1131.6068</v>
      </c>
      <c r="AO131">
        <v>14.5810380401033</v>
      </c>
      <c r="AP131">
        <v>1.86</v>
      </c>
      <c r="AQ131">
        <v>226.42</v>
      </c>
      <c r="AR131">
        <v>45.250399999999999</v>
      </c>
      <c r="AS131" s="14">
        <v>670125600000</v>
      </c>
      <c r="AT131">
        <v>90871</v>
      </c>
      <c r="AU131">
        <v>1969</v>
      </c>
      <c r="AV131">
        <v>110136799</v>
      </c>
      <c r="AW131">
        <v>80072605</v>
      </c>
      <c r="AX131">
        <v>4181</v>
      </c>
      <c r="AY131" s="14">
        <v>242</v>
      </c>
      <c r="AZ131">
        <v>213</v>
      </c>
      <c r="BA131">
        <v>213</v>
      </c>
      <c r="BB131">
        <v>4388</v>
      </c>
      <c r="BC131">
        <v>7043</v>
      </c>
      <c r="BD131">
        <v>597</v>
      </c>
      <c r="BE131">
        <v>16071</v>
      </c>
      <c r="BF131">
        <v>2924</v>
      </c>
      <c r="BG131">
        <v>5004</v>
      </c>
      <c r="BH131">
        <v>4785</v>
      </c>
      <c r="BI131">
        <v>0</v>
      </c>
      <c r="BJ131">
        <v>73401</v>
      </c>
      <c r="BK131">
        <v>29662791</v>
      </c>
      <c r="BL131">
        <v>186124</v>
      </c>
      <c r="BM131">
        <v>0</v>
      </c>
      <c r="BN131">
        <v>29846794000</v>
      </c>
      <c r="BO131" s="3">
        <v>0.4</v>
      </c>
      <c r="BP131" s="3">
        <v>3704</v>
      </c>
      <c r="BQ131">
        <v>27335.53</v>
      </c>
      <c r="BR131" s="3">
        <v>3437407000</v>
      </c>
      <c r="BS131" s="3">
        <v>22505000</v>
      </c>
      <c r="BT131" s="3">
        <v>5806026000</v>
      </c>
      <c r="BU131" s="3">
        <v>14705051000</v>
      </c>
      <c r="BV131" s="3">
        <v>5875804000</v>
      </c>
      <c r="BW131" s="3">
        <v>23970990000</v>
      </c>
      <c r="BX131">
        <v>0</v>
      </c>
      <c r="BY131">
        <v>0</v>
      </c>
      <c r="BZ131">
        <v>0</v>
      </c>
      <c r="CA131">
        <v>0</v>
      </c>
      <c r="CB131">
        <v>29846794000</v>
      </c>
      <c r="CC131">
        <v>0.4</v>
      </c>
      <c r="CD131">
        <v>2666101.14</v>
      </c>
      <c r="CE131">
        <v>648989156.41999996</v>
      </c>
      <c r="CF131">
        <v>27755.25</v>
      </c>
      <c r="CG131">
        <v>28180.92</v>
      </c>
      <c r="CH131">
        <v>34.241921099999999</v>
      </c>
      <c r="CI131">
        <v>4.3600000000000003</v>
      </c>
      <c r="CJ131">
        <v>-411370</v>
      </c>
      <c r="CK131">
        <v>-397186.67</v>
      </c>
      <c r="CL131">
        <v>14186.67</v>
      </c>
      <c r="CM131">
        <v>-439206.67</v>
      </c>
      <c r="CN131">
        <v>6908360</v>
      </c>
      <c r="CO131">
        <v>-87666.67</v>
      </c>
      <c r="CP131">
        <v>-312220</v>
      </c>
      <c r="CQ131">
        <v>3820828.62</v>
      </c>
      <c r="CR131">
        <v>354416020.72000003</v>
      </c>
      <c r="CS131">
        <v>865258.75</v>
      </c>
      <c r="CT131">
        <v>359103230.77999997</v>
      </c>
      <c r="CU131" s="3">
        <v>0.53763439999999996</v>
      </c>
      <c r="CV131">
        <v>326889</v>
      </c>
      <c r="CW131" s="10">
        <v>13438.02</v>
      </c>
      <c r="CX131" s="14">
        <f t="shared" ref="CX131:CX194" si="2">CW131-CY131</f>
        <v>-7273621.4600000009</v>
      </c>
      <c r="CY131" s="14">
        <f>IFERROR(INDEX(CONFAZ!$A$2:$FB$440,MATCH(DATE(YEAR($A131),MONTH($A131),15),CONFAZ!$A$2:$A$440,0),2),0)</f>
        <v>7287059.4800000004</v>
      </c>
      <c r="CZ131" s="4"/>
      <c r="DA131"/>
      <c r="DB131"/>
      <c r="DI131"/>
    </row>
    <row r="132" spans="1:113" x14ac:dyDescent="0.25">
      <c r="A132" s="1">
        <v>44151</v>
      </c>
      <c r="B132" t="s">
        <v>70</v>
      </c>
      <c r="C132" t="s">
        <v>71</v>
      </c>
      <c r="D132" s="12">
        <v>5.4177999999999997</v>
      </c>
      <c r="E132">
        <v>517396938.19</v>
      </c>
      <c r="F132">
        <v>6714182.9699999997</v>
      </c>
      <c r="G132">
        <v>769832455</v>
      </c>
      <c r="H132">
        <v>138883009.44000003</v>
      </c>
      <c r="I132">
        <v>17795127.389999997</v>
      </c>
      <c r="J132">
        <v>24824934.090000004</v>
      </c>
      <c r="K132">
        <v>18778816</v>
      </c>
      <c r="L132" s="14">
        <v>17541897</v>
      </c>
      <c r="M132" s="14">
        <v>36785918</v>
      </c>
      <c r="N132" s="14">
        <v>117242970</v>
      </c>
      <c r="O132" s="14">
        <v>145835643</v>
      </c>
      <c r="P132" s="14">
        <v>12343118</v>
      </c>
      <c r="Q132" s="14">
        <v>144174197</v>
      </c>
      <c r="R132" s="14">
        <v>3995861</v>
      </c>
      <c r="S132" s="14">
        <v>30594747</v>
      </c>
      <c r="T132" s="14">
        <v>163002259</v>
      </c>
      <c r="U132" s="14">
        <v>91820620</v>
      </c>
      <c r="V132" s="14">
        <v>3995861</v>
      </c>
      <c r="W132" s="14">
        <v>30594747</v>
      </c>
      <c r="X132" s="14">
        <v>163002259</v>
      </c>
      <c r="Y132" s="14">
        <v>91820620</v>
      </c>
      <c r="Z132" s="14">
        <v>6495225</v>
      </c>
      <c r="AA132" s="14">
        <v>0.232322006</v>
      </c>
      <c r="AB132">
        <v>138.34</v>
      </c>
      <c r="AC132" s="2">
        <v>17344900538</v>
      </c>
      <c r="AD132" s="2">
        <v>14856582072</v>
      </c>
      <c r="AE132" s="14">
        <f>INDEX(CONFAZ!$DS$2:$FB$408,MATCH(DATE(YEAR($A132),MONTH($A132),15),CONFAZ!$DS$2:$DS$408,0),2)</f>
        <v>226156409</v>
      </c>
      <c r="AF132" s="14">
        <f>INDEX(CONFAZ!$DS$2:$FB$408,MATCH(DATE(YEAR($A132),MONTH($A132),15),CONFAZ!$DS$2:$DS$408,0),3)</f>
        <v>122209490</v>
      </c>
      <c r="AG132">
        <v>1045</v>
      </c>
      <c r="AH132">
        <v>1928758471200</v>
      </c>
      <c r="AI132">
        <v>1.9</v>
      </c>
      <c r="AJ132">
        <v>0.95</v>
      </c>
      <c r="AK132">
        <v>1289.8699999999999</v>
      </c>
      <c r="AL132">
        <v>999.66200000000003</v>
      </c>
      <c r="AM132">
        <v>914.89761904761895</v>
      </c>
      <c r="AN132">
        <v>1139.26</v>
      </c>
      <c r="AO132">
        <v>14.3579293084175</v>
      </c>
      <c r="AP132">
        <v>1.89</v>
      </c>
      <c r="AQ132">
        <v>233.07</v>
      </c>
      <c r="AR132">
        <v>69.438999999999993</v>
      </c>
      <c r="AS132" s="14">
        <v>676165200000</v>
      </c>
      <c r="AT132">
        <v>76177</v>
      </c>
      <c r="AU132">
        <v>138</v>
      </c>
      <c r="AV132">
        <v>98840609</v>
      </c>
      <c r="AW132">
        <v>63456525</v>
      </c>
      <c r="AX132">
        <v>2396</v>
      </c>
      <c r="AY132" s="14">
        <v>379</v>
      </c>
      <c r="AZ132">
        <v>152</v>
      </c>
      <c r="BA132">
        <v>152</v>
      </c>
      <c r="BB132">
        <v>6132</v>
      </c>
      <c r="BC132">
        <v>0</v>
      </c>
      <c r="BD132">
        <v>1206</v>
      </c>
      <c r="BE132">
        <v>492</v>
      </c>
      <c r="BF132">
        <v>579</v>
      </c>
      <c r="BG132">
        <v>5044</v>
      </c>
      <c r="BH132">
        <v>2247</v>
      </c>
      <c r="BI132">
        <v>0</v>
      </c>
      <c r="BJ132">
        <v>69832</v>
      </c>
      <c r="BK132">
        <v>34964069</v>
      </c>
      <c r="BL132">
        <v>251486</v>
      </c>
      <c r="BM132">
        <v>0</v>
      </c>
      <c r="BN132">
        <v>29846794000</v>
      </c>
      <c r="BO132" s="3">
        <v>0.4</v>
      </c>
      <c r="BP132" s="3">
        <v>3704</v>
      </c>
      <c r="BQ132" s="3">
        <v>27335.53</v>
      </c>
      <c r="BR132" s="3">
        <v>3437407000</v>
      </c>
      <c r="BS132" s="3">
        <v>22505000</v>
      </c>
      <c r="BT132" s="3">
        <v>5806026000</v>
      </c>
      <c r="BU132">
        <v>14705051000</v>
      </c>
      <c r="BV132" s="3">
        <v>5875804000</v>
      </c>
      <c r="BW132" s="3">
        <v>23970990000</v>
      </c>
      <c r="BX132">
        <v>0</v>
      </c>
      <c r="BY132">
        <v>0</v>
      </c>
      <c r="BZ132">
        <v>0</v>
      </c>
      <c r="CA132">
        <v>0</v>
      </c>
      <c r="CB132">
        <v>29846794000</v>
      </c>
      <c r="CC132">
        <v>0.4</v>
      </c>
      <c r="CD132">
        <v>2351096.06</v>
      </c>
      <c r="CE132">
        <v>1237980331.01</v>
      </c>
      <c r="CF132">
        <v>26256.97</v>
      </c>
      <c r="CG132">
        <v>28010.92</v>
      </c>
      <c r="CH132">
        <v>34.241921099999999</v>
      </c>
      <c r="CI132">
        <v>4.41</v>
      </c>
      <c r="CJ132">
        <v>-411370</v>
      </c>
      <c r="CK132">
        <v>-397186.67</v>
      </c>
      <c r="CL132">
        <v>14186.67</v>
      </c>
      <c r="CM132">
        <v>-439206.67</v>
      </c>
      <c r="CN132">
        <v>6908360</v>
      </c>
      <c r="CO132">
        <v>-87666.67</v>
      </c>
      <c r="CP132">
        <v>-312220</v>
      </c>
      <c r="CQ132">
        <v>3194647.67</v>
      </c>
      <c r="CR132">
        <v>335450581.25</v>
      </c>
      <c r="CS132">
        <v>695869.07</v>
      </c>
      <c r="CT132">
        <v>339358738.74000001</v>
      </c>
      <c r="CU132" s="3">
        <v>0.53763439999999996</v>
      </c>
      <c r="CV132">
        <v>708318</v>
      </c>
      <c r="CW132" s="10">
        <v>16653.150000000001</v>
      </c>
      <c r="CX132" s="14">
        <f t="shared" si="2"/>
        <v>-4442677.01</v>
      </c>
      <c r="CY132" s="14">
        <f>IFERROR(INDEX(CONFAZ!$A$2:$FB$440,MATCH(DATE(YEAR($A132),MONTH($A132),15),CONFAZ!$A$2:$A$440,0),2),0)</f>
        <v>4459330.16</v>
      </c>
      <c r="CZ132"/>
      <c r="DA132"/>
      <c r="DB132"/>
      <c r="DC132"/>
      <c r="DI132"/>
    </row>
    <row r="133" spans="1:113" x14ac:dyDescent="0.25">
      <c r="A133" s="1">
        <v>44181</v>
      </c>
      <c r="B133" t="s">
        <v>70</v>
      </c>
      <c r="C133" t="s">
        <v>71</v>
      </c>
      <c r="D133" s="12">
        <v>5.1456</v>
      </c>
      <c r="E133">
        <v>544437578.44000006</v>
      </c>
      <c r="F133">
        <v>6378892.5599999996</v>
      </c>
      <c r="G133">
        <v>791157077</v>
      </c>
      <c r="H133">
        <v>130563408.11</v>
      </c>
      <c r="I133">
        <v>16407185.569999997</v>
      </c>
      <c r="J133">
        <v>26022080.389999997</v>
      </c>
      <c r="K133">
        <v>19522583</v>
      </c>
      <c r="L133" s="14">
        <v>18588913</v>
      </c>
      <c r="M133" s="14">
        <v>38470716</v>
      </c>
      <c r="N133" s="14">
        <v>130714676</v>
      </c>
      <c r="O133" s="14">
        <v>144695951</v>
      </c>
      <c r="P133" s="14">
        <v>9789284</v>
      </c>
      <c r="Q133" s="14">
        <v>142619326</v>
      </c>
      <c r="R133" s="14">
        <v>2863821</v>
      </c>
      <c r="S133" s="14">
        <v>32443509</v>
      </c>
      <c r="T133" s="14">
        <v>180135570</v>
      </c>
      <c r="U133" s="14">
        <v>84558230</v>
      </c>
      <c r="V133" s="14">
        <v>2863821</v>
      </c>
      <c r="W133" s="14">
        <v>32443509</v>
      </c>
      <c r="X133" s="14">
        <v>180135570</v>
      </c>
      <c r="Y133" s="14">
        <v>84558230</v>
      </c>
      <c r="Z133" s="14">
        <v>6277081</v>
      </c>
      <c r="AA133" s="14">
        <v>0.3050072948</v>
      </c>
      <c r="AB133">
        <v>139.55000000000001</v>
      </c>
      <c r="AC133" s="2">
        <v>18451708927</v>
      </c>
      <c r="AD133" s="2">
        <v>15748589294</v>
      </c>
      <c r="AE133" s="14">
        <f>INDEX(CONFAZ!$DS$2:$FB$408,MATCH(DATE(YEAR($A133),MONTH($A133),15),CONFAZ!$DS$2:$DS$408,0),2)</f>
        <v>299145103</v>
      </c>
      <c r="AF133" s="14">
        <f>INDEX(CONFAZ!$DS$2:$FB$408,MATCH(DATE(YEAR($A133),MONTH($A133),15),CONFAZ!$DS$2:$DS$408,0),3)</f>
        <v>181836747</v>
      </c>
      <c r="AG133">
        <v>1045</v>
      </c>
      <c r="AH133">
        <v>1829878272000</v>
      </c>
      <c r="AI133">
        <v>1.9</v>
      </c>
      <c r="AJ133">
        <v>1.46</v>
      </c>
      <c r="AK133">
        <v>1314.5477777777701</v>
      </c>
      <c r="AL133">
        <v>1021.865</v>
      </c>
      <c r="AM133">
        <v>934.35333333333301</v>
      </c>
      <c r="AN133">
        <v>1160.2488000000001</v>
      </c>
      <c r="AO133">
        <v>14.179875439062499</v>
      </c>
      <c r="AP133">
        <v>2.35</v>
      </c>
      <c r="AQ133">
        <v>256.69</v>
      </c>
      <c r="AR133">
        <v>26.8095</v>
      </c>
      <c r="AS133" s="14">
        <v>702688000000</v>
      </c>
      <c r="AT133">
        <v>95788</v>
      </c>
      <c r="AU133">
        <v>1343</v>
      </c>
      <c r="AV133">
        <v>177857313</v>
      </c>
      <c r="AW133">
        <v>114424377</v>
      </c>
      <c r="AX133">
        <v>6657</v>
      </c>
      <c r="AY133" s="14">
        <v>963</v>
      </c>
      <c r="AZ133">
        <v>7688</v>
      </c>
      <c r="BA133">
        <v>7688</v>
      </c>
      <c r="BB133">
        <v>11732</v>
      </c>
      <c r="BC133">
        <v>284</v>
      </c>
      <c r="BD133">
        <v>2584</v>
      </c>
      <c r="BE133">
        <v>11507</v>
      </c>
      <c r="BF133">
        <v>637</v>
      </c>
      <c r="BG133">
        <v>1492</v>
      </c>
      <c r="BH133">
        <v>3245</v>
      </c>
      <c r="BI133">
        <v>65</v>
      </c>
      <c r="BJ133">
        <v>88799</v>
      </c>
      <c r="BK133">
        <v>62183112</v>
      </c>
      <c r="BL133">
        <v>1011910</v>
      </c>
      <c r="BM133">
        <v>0</v>
      </c>
      <c r="BN133">
        <v>29846794000</v>
      </c>
      <c r="BO133" s="3">
        <v>0.4</v>
      </c>
      <c r="BP133" s="3">
        <v>3704</v>
      </c>
      <c r="BQ133">
        <v>27335.53</v>
      </c>
      <c r="BR133" s="3">
        <v>3437407000</v>
      </c>
      <c r="BS133" s="3">
        <v>22505000</v>
      </c>
      <c r="BT133" s="3">
        <v>5806026000</v>
      </c>
      <c r="BU133" s="3">
        <v>14705051000</v>
      </c>
      <c r="BV133" s="3">
        <v>5875804000</v>
      </c>
      <c r="BW133" s="3">
        <v>23970990000</v>
      </c>
      <c r="BX133">
        <v>0</v>
      </c>
      <c r="BY133">
        <v>0</v>
      </c>
      <c r="BZ133">
        <v>0</v>
      </c>
      <c r="CA133">
        <v>0</v>
      </c>
      <c r="CB133">
        <v>29846794000</v>
      </c>
      <c r="CC133">
        <v>0.4</v>
      </c>
      <c r="CD133">
        <v>1920733.82</v>
      </c>
      <c r="CE133">
        <v>636613853.80999994</v>
      </c>
      <c r="CF133">
        <v>23681.24</v>
      </c>
      <c r="CG133">
        <v>28175.919999999998</v>
      </c>
      <c r="CH133">
        <v>34.241921099999999</v>
      </c>
      <c r="CI133">
        <v>4.4800000000000004</v>
      </c>
      <c r="CJ133">
        <v>-411370</v>
      </c>
      <c r="CK133">
        <v>-397186.67</v>
      </c>
      <c r="CL133">
        <v>14186.67</v>
      </c>
      <c r="CM133">
        <v>-439206.67</v>
      </c>
      <c r="CN133">
        <v>6908360</v>
      </c>
      <c r="CO133">
        <v>-87666.67</v>
      </c>
      <c r="CP133">
        <v>-312220</v>
      </c>
      <c r="CQ133">
        <v>2869821.19</v>
      </c>
      <c r="CR133">
        <v>349568716.17000002</v>
      </c>
      <c r="CS133">
        <v>530162.25</v>
      </c>
      <c r="CT133">
        <v>352971354.61000001</v>
      </c>
      <c r="CU133" s="3">
        <v>0.53763439999999996</v>
      </c>
      <c r="CV133">
        <v>427788</v>
      </c>
      <c r="CW133" s="10">
        <v>15754.18</v>
      </c>
      <c r="CX133" s="14">
        <f t="shared" si="2"/>
        <v>-3694795.05</v>
      </c>
      <c r="CY133" s="14">
        <f>IFERROR(INDEX(CONFAZ!$A$2:$FB$440,MATCH(DATE(YEAR($A133),MONTH($A133),15),CONFAZ!$A$2:$A$440,0),2),0)</f>
        <v>3710549.23</v>
      </c>
      <c r="CZ133"/>
      <c r="DA133"/>
      <c r="DB133"/>
      <c r="DC133"/>
      <c r="DI133"/>
    </row>
    <row r="134" spans="1:113" x14ac:dyDescent="0.25">
      <c r="A134" s="1">
        <v>44212</v>
      </c>
      <c r="B134" t="s">
        <v>70</v>
      </c>
      <c r="C134" t="s">
        <v>71</v>
      </c>
      <c r="D134" s="12">
        <v>5.3562000000000003</v>
      </c>
      <c r="E134">
        <v>701660118.67999995</v>
      </c>
      <c r="F134">
        <v>6000866.1600000001</v>
      </c>
      <c r="G134">
        <v>953962929</v>
      </c>
      <c r="H134">
        <v>133785359.5</v>
      </c>
      <c r="I134">
        <v>12309139.66</v>
      </c>
      <c r="J134">
        <v>28869196.66</v>
      </c>
      <c r="K134">
        <v>36365192</v>
      </c>
      <c r="L134" s="14">
        <v>21654809</v>
      </c>
      <c r="M134" s="14">
        <v>84454207</v>
      </c>
      <c r="N134" s="14">
        <v>147589834</v>
      </c>
      <c r="O134" s="14">
        <v>141370176</v>
      </c>
      <c r="P134" s="14">
        <v>11443611</v>
      </c>
      <c r="Q134" s="14">
        <v>142785788</v>
      </c>
      <c r="R134" s="14">
        <v>3682071</v>
      </c>
      <c r="S134" s="14">
        <v>28726547</v>
      </c>
      <c r="T134" s="14">
        <v>280031291</v>
      </c>
      <c r="U134" s="14">
        <v>86753904</v>
      </c>
      <c r="V134" s="14">
        <v>3682071</v>
      </c>
      <c r="W134" s="14">
        <v>28726547</v>
      </c>
      <c r="X134" s="14">
        <v>280031291</v>
      </c>
      <c r="Y134" s="14">
        <v>86753904</v>
      </c>
      <c r="Z134" s="14">
        <v>5470691</v>
      </c>
      <c r="AA134" s="14">
        <v>0.85405814840000005</v>
      </c>
      <c r="AB134">
        <v>131.88</v>
      </c>
      <c r="AC134" s="2">
        <v>14947626003</v>
      </c>
      <c r="AD134" s="2">
        <v>15167392393</v>
      </c>
      <c r="AE134" s="14">
        <f>INDEX(CONFAZ!$DS$2:$FB$408,MATCH(DATE(YEAR($A134),MONTH($A134),15),CONFAZ!$DS$2:$DS$408,0),2)</f>
        <v>219556656</v>
      </c>
      <c r="AF134" s="14">
        <f>INDEX(CONFAZ!$DS$2:$FB$408,MATCH(DATE(YEAR($A134),MONTH($A134),15),CONFAZ!$DS$2:$DS$408,0),3)</f>
        <v>200805286</v>
      </c>
      <c r="AG134">
        <v>1100</v>
      </c>
      <c r="AH134">
        <v>1903679179200</v>
      </c>
      <c r="AI134">
        <v>1.9</v>
      </c>
      <c r="AJ134">
        <v>0.27</v>
      </c>
      <c r="AK134">
        <v>1341.27666666666</v>
      </c>
      <c r="AL134">
        <v>1046.761</v>
      </c>
      <c r="AM134">
        <v>959.58285714285705</v>
      </c>
      <c r="AN134">
        <v>1190.4636</v>
      </c>
      <c r="AO134">
        <v>14.460856431079399</v>
      </c>
      <c r="AP134">
        <v>1.25</v>
      </c>
      <c r="AQ134">
        <v>287.13</v>
      </c>
      <c r="AR134">
        <v>11.81</v>
      </c>
      <c r="AS134" s="14">
        <v>679663300000</v>
      </c>
      <c r="AT134">
        <v>80208</v>
      </c>
      <c r="AU134">
        <v>1003</v>
      </c>
      <c r="AV134">
        <v>140274711</v>
      </c>
      <c r="AW134">
        <v>94168936</v>
      </c>
      <c r="AX134">
        <v>4800</v>
      </c>
      <c r="AY134" s="14">
        <v>1176</v>
      </c>
      <c r="AZ134">
        <v>114</v>
      </c>
      <c r="BA134">
        <v>114</v>
      </c>
      <c r="BB134">
        <v>6875</v>
      </c>
      <c r="BC134">
        <v>0</v>
      </c>
      <c r="BD134">
        <v>772</v>
      </c>
      <c r="BE134">
        <v>644</v>
      </c>
      <c r="BF134">
        <v>155</v>
      </c>
      <c r="BG134">
        <v>2008</v>
      </c>
      <c r="BH134">
        <v>4649</v>
      </c>
      <c r="BI134">
        <v>0</v>
      </c>
      <c r="BJ134">
        <v>65968</v>
      </c>
      <c r="BK134">
        <v>45859481</v>
      </c>
      <c r="BL134">
        <v>74032</v>
      </c>
      <c r="BM134">
        <v>0</v>
      </c>
      <c r="BN134">
        <v>33605801000</v>
      </c>
      <c r="BO134" s="3">
        <v>0.4</v>
      </c>
      <c r="BP134" s="3">
        <v>3704</v>
      </c>
      <c r="BQ134">
        <v>30699.57</v>
      </c>
      <c r="BR134" s="3">
        <v>3568480000</v>
      </c>
      <c r="BS134" s="3">
        <v>20396000</v>
      </c>
      <c r="BT134" s="3">
        <v>7460218000</v>
      </c>
      <c r="BU134" s="3">
        <v>16141426000</v>
      </c>
      <c r="BV134" s="3">
        <v>6415281000</v>
      </c>
      <c r="BW134" s="3">
        <v>27190520000</v>
      </c>
      <c r="BX134">
        <v>0</v>
      </c>
      <c r="BY134">
        <v>0</v>
      </c>
      <c r="BZ134">
        <v>0</v>
      </c>
      <c r="CA134">
        <v>0</v>
      </c>
      <c r="CB134">
        <v>29846794000</v>
      </c>
      <c r="CC134">
        <v>0.4</v>
      </c>
      <c r="CD134">
        <v>2495333.61</v>
      </c>
      <c r="CE134">
        <v>682844777.91999996</v>
      </c>
      <c r="CF134">
        <v>26318.51</v>
      </c>
      <c r="CG134">
        <v>33627</v>
      </c>
      <c r="CH134">
        <v>32.8664779</v>
      </c>
      <c r="CI134">
        <v>4.62</v>
      </c>
      <c r="CJ134">
        <v>347390</v>
      </c>
      <c r="CK134">
        <v>357476.67</v>
      </c>
      <c r="CL134">
        <v>10090</v>
      </c>
      <c r="CM134">
        <v>-48176.67</v>
      </c>
      <c r="CN134">
        <v>6979780</v>
      </c>
      <c r="CO134">
        <v>-48216.67</v>
      </c>
      <c r="CP134">
        <v>-238543.33</v>
      </c>
      <c r="CQ134">
        <v>2582825.77</v>
      </c>
      <c r="CR134">
        <v>501247049.06</v>
      </c>
      <c r="CS134">
        <v>1398101.52</v>
      </c>
      <c r="CT134">
        <v>505227976.35000002</v>
      </c>
      <c r="CU134" s="3">
        <v>0.53441640000000001</v>
      </c>
      <c r="CV134">
        <v>303568.65999999997</v>
      </c>
      <c r="CW134" s="10">
        <v>14208.74</v>
      </c>
      <c r="CX134" s="14">
        <f t="shared" si="2"/>
        <v>-5819428.3200000003</v>
      </c>
      <c r="CY134" s="14">
        <f>IFERROR(INDEX(CONFAZ!$A$2:$FB$440,MATCH(DATE(YEAR($A134),MONTH($A134),15),CONFAZ!$A$2:$A$440,0),2),0)</f>
        <v>5833637.0600000005</v>
      </c>
      <c r="CZ134"/>
      <c r="DA134"/>
      <c r="DB134"/>
      <c r="DC134"/>
      <c r="DI134"/>
    </row>
    <row r="135" spans="1:113" x14ac:dyDescent="0.25">
      <c r="A135" s="1">
        <v>44243</v>
      </c>
      <c r="B135" t="s">
        <v>70</v>
      </c>
      <c r="C135" t="s">
        <v>71</v>
      </c>
      <c r="D135" s="12">
        <v>5.4165000000000001</v>
      </c>
      <c r="E135">
        <v>517490592.14999992</v>
      </c>
      <c r="F135">
        <v>4728410.59</v>
      </c>
      <c r="G135">
        <v>733541331</v>
      </c>
      <c r="H135">
        <v>117453395.57000001</v>
      </c>
      <c r="I135">
        <v>10984360.35</v>
      </c>
      <c r="J135">
        <v>21271996.27</v>
      </c>
      <c r="K135">
        <v>97533778</v>
      </c>
      <c r="L135" s="14">
        <v>16116347</v>
      </c>
      <c r="M135" s="14">
        <v>33358258</v>
      </c>
      <c r="N135" s="14">
        <v>109013677</v>
      </c>
      <c r="O135" s="14">
        <v>123245308</v>
      </c>
      <c r="P135" s="14">
        <v>8617236</v>
      </c>
      <c r="Q135" s="14">
        <v>125448009</v>
      </c>
      <c r="R135" s="14">
        <v>3230631</v>
      </c>
      <c r="S135" s="14">
        <v>24662693</v>
      </c>
      <c r="T135" s="14">
        <v>208196002</v>
      </c>
      <c r="U135" s="14">
        <v>77070643</v>
      </c>
      <c r="V135" s="14">
        <v>3230631</v>
      </c>
      <c r="W135" s="14">
        <v>24662693</v>
      </c>
      <c r="X135" s="14">
        <v>208196002</v>
      </c>
      <c r="Y135" s="14">
        <v>77070643</v>
      </c>
      <c r="Z135" s="14">
        <v>4582527</v>
      </c>
      <c r="AA135" s="14">
        <v>1.5722876813</v>
      </c>
      <c r="AB135">
        <v>134.52000000000001</v>
      </c>
      <c r="AC135" s="2">
        <v>16375290870</v>
      </c>
      <c r="AD135" s="2">
        <v>14539172569</v>
      </c>
      <c r="AE135" s="14">
        <f>INDEX(CONFAZ!$DS$2:$FB$408,MATCH(DATE(YEAR($A135),MONTH($A135),15),CONFAZ!$DS$2:$DS$408,0),2)</f>
        <v>284598511</v>
      </c>
      <c r="AF135" s="14">
        <f>INDEX(CONFAZ!$DS$2:$FB$408,MATCH(DATE(YEAR($A135),MONTH($A135),15),CONFAZ!$DS$2:$DS$408,0),3)</f>
        <v>204661460</v>
      </c>
      <c r="AG135">
        <v>1100</v>
      </c>
      <c r="AH135">
        <v>1928653155000</v>
      </c>
      <c r="AI135">
        <v>1.9</v>
      </c>
      <c r="AJ135">
        <v>0.82</v>
      </c>
      <c r="AK135">
        <v>1368.41055555555</v>
      </c>
      <c r="AL135">
        <v>1063.9475</v>
      </c>
      <c r="AM135">
        <v>975.356666666666</v>
      </c>
      <c r="AN135">
        <v>1213.5008</v>
      </c>
      <c r="AO135">
        <v>14.6081375896377</v>
      </c>
      <c r="AP135">
        <v>1.86</v>
      </c>
      <c r="AQ135">
        <v>333.68</v>
      </c>
      <c r="AR135">
        <v>86.63</v>
      </c>
      <c r="AS135" s="14">
        <v>706749200000</v>
      </c>
      <c r="AT135">
        <v>47039</v>
      </c>
      <c r="AU135">
        <v>482</v>
      </c>
      <c r="AV135">
        <v>176648964</v>
      </c>
      <c r="AW135">
        <v>81671249</v>
      </c>
      <c r="AX135">
        <v>2678</v>
      </c>
      <c r="AY135" s="14">
        <v>181</v>
      </c>
      <c r="AZ135">
        <v>76</v>
      </c>
      <c r="BA135">
        <v>76</v>
      </c>
      <c r="BB135">
        <v>3931</v>
      </c>
      <c r="BC135">
        <v>0</v>
      </c>
      <c r="BD135">
        <v>1165</v>
      </c>
      <c r="BE135">
        <v>16925</v>
      </c>
      <c r="BF135">
        <v>776</v>
      </c>
      <c r="BG135">
        <v>2203</v>
      </c>
      <c r="BH135">
        <v>1304</v>
      </c>
      <c r="BI135">
        <v>0</v>
      </c>
      <c r="BJ135">
        <v>41528</v>
      </c>
      <c r="BK135">
        <v>94806877</v>
      </c>
      <c r="BL135">
        <v>45562</v>
      </c>
      <c r="BM135">
        <v>0</v>
      </c>
      <c r="BN135">
        <v>33605801000</v>
      </c>
      <c r="BO135" s="3">
        <v>0.4</v>
      </c>
      <c r="BP135" s="3">
        <v>3704</v>
      </c>
      <c r="BQ135" s="3">
        <v>30699.57</v>
      </c>
      <c r="BR135">
        <v>3568480000</v>
      </c>
      <c r="BS135">
        <v>20396000</v>
      </c>
      <c r="BT135" s="3">
        <v>7460218000</v>
      </c>
      <c r="BU135" s="3">
        <v>16141426000</v>
      </c>
      <c r="BV135">
        <v>6415281000</v>
      </c>
      <c r="BW135" s="3">
        <v>27190520000</v>
      </c>
      <c r="BX135">
        <v>0</v>
      </c>
      <c r="BY135">
        <v>0</v>
      </c>
      <c r="BZ135">
        <v>0</v>
      </c>
      <c r="CA135">
        <v>0</v>
      </c>
      <c r="CB135">
        <v>29846794000</v>
      </c>
      <c r="CC135">
        <v>0.4</v>
      </c>
      <c r="CD135">
        <v>1853556.51</v>
      </c>
      <c r="CE135">
        <v>692918983.50999999</v>
      </c>
      <c r="CF135">
        <v>7371.47</v>
      </c>
      <c r="CG135">
        <v>33470</v>
      </c>
      <c r="CH135">
        <v>32.8664779</v>
      </c>
      <c r="CI135">
        <v>4.95</v>
      </c>
      <c r="CJ135">
        <v>347390</v>
      </c>
      <c r="CK135">
        <v>357476.67</v>
      </c>
      <c r="CL135">
        <v>10090</v>
      </c>
      <c r="CM135">
        <v>-48176.67</v>
      </c>
      <c r="CN135">
        <v>6979780</v>
      </c>
      <c r="CO135">
        <v>-48216.67</v>
      </c>
      <c r="CP135">
        <v>-238543.33</v>
      </c>
      <c r="CQ135">
        <v>2077770.59</v>
      </c>
      <c r="CR135">
        <v>351112368.69999999</v>
      </c>
      <c r="CS135">
        <v>4665320.3</v>
      </c>
      <c r="CT135">
        <v>357855459.58999997</v>
      </c>
      <c r="CU135" s="3">
        <v>0.53441640000000001</v>
      </c>
      <c r="CV135">
        <v>379476</v>
      </c>
      <c r="CW135" s="10">
        <v>15555.34</v>
      </c>
      <c r="CX135" s="14">
        <f t="shared" si="2"/>
        <v>-11430546.91</v>
      </c>
      <c r="CY135" s="14">
        <f>IFERROR(INDEX(CONFAZ!$A$2:$FB$440,MATCH(DATE(YEAR($A135),MONTH($A135),15),CONFAZ!$A$2:$A$440,0),2),0)</f>
        <v>11446102.25</v>
      </c>
      <c r="CZ135"/>
      <c r="DA135"/>
      <c r="DB135"/>
      <c r="DC135"/>
      <c r="DI135"/>
    </row>
    <row r="136" spans="1:113" x14ac:dyDescent="0.25">
      <c r="A136" s="1">
        <v>44271</v>
      </c>
      <c r="B136" t="s">
        <v>70</v>
      </c>
      <c r="C136" t="s">
        <v>71</v>
      </c>
      <c r="D136" s="12">
        <v>5.6460999999999997</v>
      </c>
      <c r="E136">
        <v>473362266.76999998</v>
      </c>
      <c r="F136">
        <v>5000717.3599999994</v>
      </c>
      <c r="G136">
        <v>708517954</v>
      </c>
      <c r="H136">
        <v>98060778.790000007</v>
      </c>
      <c r="I136">
        <v>52768491.089999996</v>
      </c>
      <c r="J136">
        <v>20372892.170000006</v>
      </c>
      <c r="K136">
        <v>73655798</v>
      </c>
      <c r="L136" s="14">
        <v>14993808</v>
      </c>
      <c r="M136" s="14">
        <v>32923813</v>
      </c>
      <c r="N136" s="14">
        <v>95476205</v>
      </c>
      <c r="O136" s="14">
        <v>120271670</v>
      </c>
      <c r="P136" s="14">
        <v>9403789</v>
      </c>
      <c r="Q136" s="14">
        <v>109612801</v>
      </c>
      <c r="R136" s="14">
        <v>3891685</v>
      </c>
      <c r="S136" s="14">
        <v>28136059</v>
      </c>
      <c r="T136" s="14">
        <v>210136237</v>
      </c>
      <c r="U136" s="14">
        <v>78826956</v>
      </c>
      <c r="V136" s="14">
        <v>3891685</v>
      </c>
      <c r="W136" s="14">
        <v>28136059</v>
      </c>
      <c r="X136" s="14">
        <v>210136237</v>
      </c>
      <c r="Y136" s="14">
        <v>78826956</v>
      </c>
      <c r="Z136" s="14">
        <v>4844931</v>
      </c>
      <c r="AA136" s="14">
        <v>2.3859532561000001</v>
      </c>
      <c r="AB136">
        <v>144.41</v>
      </c>
      <c r="AC136" s="2">
        <v>24335759852</v>
      </c>
      <c r="AD136" s="2">
        <v>17865278864</v>
      </c>
      <c r="AE136" s="14">
        <f>INDEX(CONFAZ!$DS$2:$FB$408,MATCH(DATE(YEAR($A136),MONTH($A136),15),CONFAZ!$DS$2:$DS$408,0),2)</f>
        <v>337570820</v>
      </c>
      <c r="AF136" s="14">
        <f>INDEX(CONFAZ!$DS$2:$FB$408,MATCH(DATE(YEAR($A136),MONTH($A136),15),CONFAZ!$DS$2:$DS$408,0),3)</f>
        <v>234183843</v>
      </c>
      <c r="AG136">
        <v>1100</v>
      </c>
      <c r="AH136">
        <v>1961528539300</v>
      </c>
      <c r="AI136">
        <v>2.23</v>
      </c>
      <c r="AJ136">
        <v>0.86</v>
      </c>
      <c r="AK136">
        <v>1396.46444444444</v>
      </c>
      <c r="AL136">
        <v>1079.2065</v>
      </c>
      <c r="AM136">
        <v>989.824761904762</v>
      </c>
      <c r="AN136">
        <v>1233.8227999999999</v>
      </c>
      <c r="AO136">
        <v>14.908294980408201</v>
      </c>
      <c r="AP136">
        <v>1.93</v>
      </c>
      <c r="AQ136">
        <v>372.8</v>
      </c>
      <c r="AR136">
        <v>106.91</v>
      </c>
      <c r="AS136" s="14">
        <v>766209300000</v>
      </c>
      <c r="AT136">
        <v>61635</v>
      </c>
      <c r="AU136">
        <v>122</v>
      </c>
      <c r="AV136">
        <v>145320655</v>
      </c>
      <c r="AW136">
        <v>92202549</v>
      </c>
      <c r="AX136">
        <v>3514</v>
      </c>
      <c r="AY136" s="14">
        <v>375</v>
      </c>
      <c r="AZ136">
        <v>80</v>
      </c>
      <c r="BA136">
        <v>80</v>
      </c>
      <c r="BB136">
        <v>2372</v>
      </c>
      <c r="BC136">
        <v>0</v>
      </c>
      <c r="BD136">
        <v>36</v>
      </c>
      <c r="BE136">
        <v>4251</v>
      </c>
      <c r="BF136">
        <v>906</v>
      </c>
      <c r="BG136">
        <v>1312</v>
      </c>
      <c r="BH136">
        <v>1407</v>
      </c>
      <c r="BI136">
        <v>0</v>
      </c>
      <c r="BJ136">
        <v>47820</v>
      </c>
      <c r="BK136">
        <v>52926186</v>
      </c>
      <c r="BL136">
        <v>60437</v>
      </c>
      <c r="BM136">
        <v>0</v>
      </c>
      <c r="BN136">
        <v>33605801000</v>
      </c>
      <c r="BO136" s="3">
        <v>0.4</v>
      </c>
      <c r="BP136" s="3">
        <v>3704</v>
      </c>
      <c r="BQ136" s="3">
        <v>30699.57</v>
      </c>
      <c r="BR136" s="3">
        <v>3568480000</v>
      </c>
      <c r="BS136">
        <v>20396000</v>
      </c>
      <c r="BT136">
        <v>7460218000</v>
      </c>
      <c r="BU136" s="3">
        <v>16141426000</v>
      </c>
      <c r="BV136" s="3">
        <v>6415281000</v>
      </c>
      <c r="BW136" s="3">
        <v>27190520000</v>
      </c>
      <c r="BX136">
        <v>0</v>
      </c>
      <c r="BY136">
        <v>0</v>
      </c>
      <c r="BZ136">
        <v>0</v>
      </c>
      <c r="CA136">
        <v>0</v>
      </c>
      <c r="CB136">
        <v>29846794000</v>
      </c>
      <c r="CC136">
        <v>0.4</v>
      </c>
      <c r="CD136">
        <v>1855669.45</v>
      </c>
      <c r="CE136">
        <v>702530163.99000001</v>
      </c>
      <c r="CF136">
        <v>21827.61</v>
      </c>
      <c r="CG136">
        <v>33595</v>
      </c>
      <c r="CH136">
        <v>32.8664779</v>
      </c>
      <c r="CI136">
        <v>5.48</v>
      </c>
      <c r="CJ136">
        <v>347390</v>
      </c>
      <c r="CK136">
        <v>357476.67</v>
      </c>
      <c r="CL136">
        <v>10090</v>
      </c>
      <c r="CM136">
        <v>-48176.67</v>
      </c>
      <c r="CN136">
        <v>6979780</v>
      </c>
      <c r="CO136">
        <v>-48216.67</v>
      </c>
      <c r="CP136">
        <v>-238543.33</v>
      </c>
      <c r="CQ136">
        <v>1850811.39</v>
      </c>
      <c r="CR136">
        <v>334726484.63999999</v>
      </c>
      <c r="CS136">
        <v>3597327.38</v>
      </c>
      <c r="CT136">
        <v>340193238.25</v>
      </c>
      <c r="CU136" s="3">
        <v>0.53441640000000001</v>
      </c>
      <c r="CV136">
        <v>379476</v>
      </c>
      <c r="CW136" s="10">
        <v>4406.7299999999996</v>
      </c>
      <c r="CX136" s="14">
        <f t="shared" si="2"/>
        <v>-20231367.440000001</v>
      </c>
      <c r="CY136" s="14">
        <f>IFERROR(INDEX(CONFAZ!$A$2:$FB$440,MATCH(DATE(YEAR($A136),MONTH($A136),15),CONFAZ!$A$2:$A$440,0),2),0)</f>
        <v>20235774.170000002</v>
      </c>
      <c r="CZ136" s="14"/>
      <c r="DA136" s="14"/>
      <c r="DB136"/>
      <c r="DC136"/>
      <c r="DI136"/>
    </row>
    <row r="137" spans="1:113" x14ac:dyDescent="0.25">
      <c r="A137" s="1">
        <v>44302</v>
      </c>
      <c r="B137" t="s">
        <v>70</v>
      </c>
      <c r="C137" t="s">
        <v>71</v>
      </c>
      <c r="D137" s="12">
        <v>5.5621</v>
      </c>
      <c r="E137">
        <v>531184621.96999997</v>
      </c>
      <c r="F137">
        <v>4244162.09</v>
      </c>
      <c r="G137">
        <v>723782265</v>
      </c>
      <c r="H137">
        <v>112265191.51000001</v>
      </c>
      <c r="I137">
        <v>10372036.320000002</v>
      </c>
      <c r="J137">
        <v>13565914.199999999</v>
      </c>
      <c r="K137">
        <v>31940675</v>
      </c>
      <c r="L137" s="14">
        <v>16976019</v>
      </c>
      <c r="M137" s="14">
        <v>34351256</v>
      </c>
      <c r="N137" s="14">
        <v>97591727</v>
      </c>
      <c r="O137" s="14">
        <v>141785247</v>
      </c>
      <c r="P137" s="14">
        <v>8113347</v>
      </c>
      <c r="Q137" s="14">
        <v>89631948</v>
      </c>
      <c r="R137" s="14">
        <v>4381560</v>
      </c>
      <c r="S137" s="14">
        <v>25319551</v>
      </c>
      <c r="T137" s="14">
        <v>224577905</v>
      </c>
      <c r="U137" s="14">
        <v>76949597</v>
      </c>
      <c r="V137" s="14">
        <v>4381560</v>
      </c>
      <c r="W137" s="14">
        <v>25319551</v>
      </c>
      <c r="X137" s="14">
        <v>224577905</v>
      </c>
      <c r="Y137" s="14">
        <v>76949597</v>
      </c>
      <c r="Z137" s="14">
        <v>4104108</v>
      </c>
      <c r="AA137" s="14">
        <v>1.1565412612999999</v>
      </c>
      <c r="AB137">
        <v>139.07</v>
      </c>
      <c r="AC137" s="2">
        <v>26059431856</v>
      </c>
      <c r="AD137" s="2">
        <v>16096324095</v>
      </c>
      <c r="AE137" s="14">
        <f>INDEX(CONFAZ!$DS$2:$FB$408,MATCH(DATE(YEAR($A137),MONTH($A137),15),CONFAZ!$DS$2:$DS$408,0),2)</f>
        <v>399608773</v>
      </c>
      <c r="AF137" s="14">
        <f>INDEX(CONFAZ!$DS$2:$FB$408,MATCH(DATE(YEAR($A137),MONTH($A137),15),CONFAZ!$DS$2:$DS$408,0),3)</f>
        <v>289194288</v>
      </c>
      <c r="AG137">
        <v>1100</v>
      </c>
      <c r="AH137">
        <v>1952274851600</v>
      </c>
      <c r="AI137">
        <v>2.65</v>
      </c>
      <c r="AJ137">
        <v>0.38</v>
      </c>
      <c r="AK137">
        <v>1440.0644444444399</v>
      </c>
      <c r="AL137">
        <v>1114.8724999999999</v>
      </c>
      <c r="AM137">
        <v>1019.9523809523801</v>
      </c>
      <c r="AN137">
        <v>1275.0591999999999</v>
      </c>
      <c r="AO137">
        <v>14.794864801683101</v>
      </c>
      <c r="AP137">
        <v>1.31</v>
      </c>
      <c r="AQ137">
        <v>360.77</v>
      </c>
      <c r="AR137">
        <v>102.69</v>
      </c>
      <c r="AS137" s="14">
        <v>732553000000</v>
      </c>
      <c r="AT137">
        <v>100446</v>
      </c>
      <c r="AU137">
        <v>378</v>
      </c>
      <c r="AV137">
        <v>156032453</v>
      </c>
      <c r="AW137">
        <v>125268816</v>
      </c>
      <c r="AX137">
        <v>5050</v>
      </c>
      <c r="AY137" s="14">
        <v>430</v>
      </c>
      <c r="AZ137">
        <v>252</v>
      </c>
      <c r="BA137">
        <v>252</v>
      </c>
      <c r="BB137">
        <v>6089</v>
      </c>
      <c r="BC137">
        <v>0</v>
      </c>
      <c r="BD137">
        <v>337</v>
      </c>
      <c r="BE137">
        <v>4409</v>
      </c>
      <c r="BF137">
        <v>55</v>
      </c>
      <c r="BG137">
        <v>1098</v>
      </c>
      <c r="BH137">
        <v>2217</v>
      </c>
      <c r="BI137">
        <v>168</v>
      </c>
      <c r="BJ137">
        <v>72837</v>
      </c>
      <c r="BK137">
        <v>28820952</v>
      </c>
      <c r="BL137">
        <v>1727547</v>
      </c>
      <c r="BM137">
        <v>0</v>
      </c>
      <c r="BN137">
        <v>33605801000</v>
      </c>
      <c r="BO137" s="3">
        <v>0.4</v>
      </c>
      <c r="BP137" s="3">
        <v>3704</v>
      </c>
      <c r="BQ137" s="3">
        <v>30699.57</v>
      </c>
      <c r="BR137">
        <v>3568480000</v>
      </c>
      <c r="BS137" s="3">
        <v>20396000</v>
      </c>
      <c r="BT137">
        <v>7460218000</v>
      </c>
      <c r="BU137" s="3">
        <v>16141426000</v>
      </c>
      <c r="BV137" s="3">
        <v>6415281000</v>
      </c>
      <c r="BW137" s="3">
        <v>27190520000</v>
      </c>
      <c r="BX137">
        <v>0</v>
      </c>
      <c r="BY137">
        <v>0</v>
      </c>
      <c r="BZ137">
        <v>0</v>
      </c>
      <c r="CA137">
        <v>0</v>
      </c>
      <c r="CB137">
        <v>29846794000</v>
      </c>
      <c r="CC137">
        <v>0.4</v>
      </c>
      <c r="CD137">
        <v>1799672.99</v>
      </c>
      <c r="CE137">
        <v>754561499.23000002</v>
      </c>
      <c r="CF137">
        <v>16745.05</v>
      </c>
      <c r="CG137">
        <v>34056</v>
      </c>
      <c r="CH137">
        <v>32.8664779</v>
      </c>
      <c r="CI137">
        <v>5.45</v>
      </c>
      <c r="CJ137">
        <v>-78316.67</v>
      </c>
      <c r="CK137">
        <v>-75960</v>
      </c>
      <c r="CL137">
        <v>2356.67</v>
      </c>
      <c r="CM137">
        <v>43406.67</v>
      </c>
      <c r="CN137">
        <v>6697126.6699999999</v>
      </c>
      <c r="CO137">
        <v>-56583.33</v>
      </c>
      <c r="CP137">
        <v>-268523.33</v>
      </c>
      <c r="CQ137">
        <v>1544347.38</v>
      </c>
      <c r="CR137">
        <v>367867249.47000003</v>
      </c>
      <c r="CS137">
        <v>1918884.04</v>
      </c>
      <c r="CT137">
        <v>371338880.88999999</v>
      </c>
      <c r="CU137" s="3">
        <v>0.53441640000000001</v>
      </c>
      <c r="CV137">
        <v>379476</v>
      </c>
      <c r="CW137" s="10">
        <v>13080.4</v>
      </c>
      <c r="CX137" s="14">
        <f t="shared" si="2"/>
        <v>-9130780.7199999988</v>
      </c>
      <c r="CY137" s="14">
        <f>IFERROR(INDEX(CONFAZ!$A$2:$FB$440,MATCH(DATE(YEAR($A137),MONTH($A137),15),CONFAZ!$A$2:$A$440,0),2),0)</f>
        <v>9143861.1199999992</v>
      </c>
      <c r="CZ137"/>
      <c r="DA137"/>
      <c r="DB137"/>
      <c r="DC137"/>
      <c r="DI137"/>
    </row>
    <row r="138" spans="1:113" x14ac:dyDescent="0.25">
      <c r="A138" s="1">
        <v>44332</v>
      </c>
      <c r="B138" t="s">
        <v>70</v>
      </c>
      <c r="C138" t="s">
        <v>71</v>
      </c>
      <c r="D138" s="12">
        <v>5.2911000000000001</v>
      </c>
      <c r="E138">
        <v>481208225.89999992</v>
      </c>
      <c r="F138">
        <v>4439159.9499999993</v>
      </c>
      <c r="G138">
        <v>736779435</v>
      </c>
      <c r="H138">
        <v>105142475.03</v>
      </c>
      <c r="I138">
        <v>67967931.809999987</v>
      </c>
      <c r="J138">
        <v>13445492.16</v>
      </c>
      <c r="K138">
        <v>45690330</v>
      </c>
      <c r="L138" s="14">
        <v>14997948</v>
      </c>
      <c r="M138" s="14">
        <v>33220648</v>
      </c>
      <c r="N138" s="14">
        <v>91078079</v>
      </c>
      <c r="O138" s="14">
        <v>133390080</v>
      </c>
      <c r="P138" s="14">
        <v>7080381</v>
      </c>
      <c r="Q138" s="14">
        <v>92834428</v>
      </c>
      <c r="R138" s="14">
        <v>4166967</v>
      </c>
      <c r="S138" s="14">
        <v>26158613</v>
      </c>
      <c r="T138" s="14">
        <v>249633766</v>
      </c>
      <c r="U138" s="14">
        <v>79920186</v>
      </c>
      <c r="V138" s="14">
        <v>4166967</v>
      </c>
      <c r="W138" s="14">
        <v>26158613</v>
      </c>
      <c r="X138" s="14">
        <v>249633766</v>
      </c>
      <c r="Y138" s="14">
        <v>79920186</v>
      </c>
      <c r="Z138" s="14">
        <v>4298339</v>
      </c>
      <c r="AA138" s="14">
        <v>0.38438258219999999</v>
      </c>
      <c r="AB138">
        <v>137.65</v>
      </c>
      <c r="AC138" s="2">
        <v>26200662606</v>
      </c>
      <c r="AD138" s="2">
        <v>17664681736</v>
      </c>
      <c r="AE138" s="14">
        <f>INDEX(CONFAZ!$DS$2:$FB$408,MATCH(DATE(YEAR($A138),MONTH($A138),15),CONFAZ!$DS$2:$DS$408,0),2)</f>
        <v>441078401</v>
      </c>
      <c r="AF138" s="14">
        <f>INDEX(CONFAZ!$DS$2:$FB$408,MATCH(DATE(YEAR($A138),MONTH($A138),15),CONFAZ!$DS$2:$DS$408,0),3)</f>
        <v>284473347</v>
      </c>
      <c r="AG138">
        <v>1100</v>
      </c>
      <c r="AH138">
        <v>1870128712800</v>
      </c>
      <c r="AI138">
        <v>3.29</v>
      </c>
      <c r="AJ138">
        <v>0.96</v>
      </c>
      <c r="AK138">
        <v>1463.6455555555499</v>
      </c>
      <c r="AL138">
        <v>1132.0315000000001</v>
      </c>
      <c r="AM138">
        <v>1038.2266666666601</v>
      </c>
      <c r="AN138">
        <v>1293.8435999999999</v>
      </c>
      <c r="AO138">
        <v>14.7277898158179</v>
      </c>
      <c r="AP138">
        <v>1.83</v>
      </c>
      <c r="AQ138">
        <v>359.97</v>
      </c>
      <c r="AR138">
        <v>52.25</v>
      </c>
      <c r="AS138" s="14">
        <v>724657300000</v>
      </c>
      <c r="AT138">
        <v>87418</v>
      </c>
      <c r="AU138">
        <v>964</v>
      </c>
      <c r="AV138">
        <v>131944226</v>
      </c>
      <c r="AW138">
        <v>75169078</v>
      </c>
      <c r="AX138">
        <v>4346</v>
      </c>
      <c r="AY138" s="14">
        <v>108</v>
      </c>
      <c r="AZ138">
        <v>71</v>
      </c>
      <c r="BA138">
        <v>71</v>
      </c>
      <c r="BB138">
        <v>5523</v>
      </c>
      <c r="BC138">
        <v>0</v>
      </c>
      <c r="BD138">
        <v>1255</v>
      </c>
      <c r="BE138">
        <v>4881</v>
      </c>
      <c r="BF138">
        <v>1092</v>
      </c>
      <c r="BG138">
        <v>6724</v>
      </c>
      <c r="BH138">
        <v>2522</v>
      </c>
      <c r="BI138">
        <v>88</v>
      </c>
      <c r="BJ138">
        <v>66852</v>
      </c>
      <c r="BK138">
        <v>56390457</v>
      </c>
      <c r="BL138">
        <v>194331</v>
      </c>
      <c r="BM138">
        <v>0</v>
      </c>
      <c r="BN138">
        <v>33605801000</v>
      </c>
      <c r="BO138" s="3">
        <v>0.4</v>
      </c>
      <c r="BP138" s="3">
        <v>3704</v>
      </c>
      <c r="BQ138" s="3">
        <v>30699.57</v>
      </c>
      <c r="BR138" s="3">
        <v>3568480000</v>
      </c>
      <c r="BS138" s="3">
        <v>20396000</v>
      </c>
      <c r="BT138" s="3">
        <v>7460218000</v>
      </c>
      <c r="BU138" s="3">
        <v>16141426000</v>
      </c>
      <c r="BV138" s="3">
        <v>6415281000</v>
      </c>
      <c r="BW138" s="3">
        <v>27190520000</v>
      </c>
      <c r="BX138">
        <v>0</v>
      </c>
      <c r="BY138">
        <v>0</v>
      </c>
      <c r="BZ138">
        <v>0</v>
      </c>
      <c r="CA138">
        <v>0</v>
      </c>
      <c r="CB138">
        <v>29846794000</v>
      </c>
      <c r="CC138">
        <v>0.4</v>
      </c>
      <c r="CD138">
        <v>1413150.8</v>
      </c>
      <c r="CE138">
        <v>858976070.66999996</v>
      </c>
      <c r="CF138">
        <v>8838.67</v>
      </c>
      <c r="CG138">
        <v>33907</v>
      </c>
      <c r="CH138">
        <v>32.8664779</v>
      </c>
      <c r="CI138">
        <v>5.6</v>
      </c>
      <c r="CJ138">
        <v>-78316.67</v>
      </c>
      <c r="CK138">
        <v>-75960</v>
      </c>
      <c r="CL138">
        <v>2356.67</v>
      </c>
      <c r="CM138">
        <v>43406.67</v>
      </c>
      <c r="CN138">
        <v>6697126.6699999999</v>
      </c>
      <c r="CO138">
        <v>-56583.33</v>
      </c>
      <c r="CP138">
        <v>-268523.33</v>
      </c>
      <c r="CQ138">
        <v>1626268.06</v>
      </c>
      <c r="CR138">
        <v>384736538.36000001</v>
      </c>
      <c r="CS138">
        <v>2623496.87</v>
      </c>
      <c r="CT138">
        <v>388999777.29000002</v>
      </c>
      <c r="CU138" s="3">
        <v>0.53441640000000001</v>
      </c>
      <c r="CV138">
        <v>379476</v>
      </c>
      <c r="CW138" s="10">
        <v>10030.86</v>
      </c>
      <c r="CX138" s="14">
        <f t="shared" si="2"/>
        <v>-5997690.3200000003</v>
      </c>
      <c r="CY138" s="14">
        <f>IFERROR(INDEX(CONFAZ!$A$2:$FB$440,MATCH(DATE(YEAR($A138),MONTH($A138),15),CONFAZ!$A$2:$A$440,0),2),0)</f>
        <v>6007721.1800000006</v>
      </c>
      <c r="CZ138" s="4"/>
      <c r="DA138"/>
      <c r="DB138"/>
      <c r="DI138"/>
    </row>
    <row r="139" spans="1:113" x14ac:dyDescent="0.25">
      <c r="A139" s="1">
        <v>44363</v>
      </c>
      <c r="B139" t="s">
        <v>70</v>
      </c>
      <c r="C139" t="s">
        <v>71</v>
      </c>
      <c r="D139" s="12">
        <v>5.0319000000000003</v>
      </c>
      <c r="E139">
        <v>477671742</v>
      </c>
      <c r="F139">
        <v>5393379.0899999999</v>
      </c>
      <c r="G139">
        <v>731206214</v>
      </c>
      <c r="H139">
        <v>120550824.97</v>
      </c>
      <c r="I139">
        <v>51042877.659999996</v>
      </c>
      <c r="J139">
        <v>13477221.799999999</v>
      </c>
      <c r="K139">
        <v>41233596</v>
      </c>
      <c r="L139" s="14">
        <v>23499149</v>
      </c>
      <c r="M139" s="14">
        <v>34248596</v>
      </c>
      <c r="N139" s="14">
        <v>104559826</v>
      </c>
      <c r="O139" s="14">
        <v>146152177</v>
      </c>
      <c r="P139" s="14">
        <v>9467215</v>
      </c>
      <c r="Q139" s="14">
        <v>107817334</v>
      </c>
      <c r="R139" s="14">
        <v>6801030</v>
      </c>
      <c r="S139" s="14">
        <v>28645881</v>
      </c>
      <c r="T139" s="14">
        <v>182944433</v>
      </c>
      <c r="U139" s="14">
        <v>81877632</v>
      </c>
      <c r="V139" s="14">
        <v>6801030</v>
      </c>
      <c r="W139" s="14">
        <v>28645881</v>
      </c>
      <c r="X139" s="14">
        <v>182944433</v>
      </c>
      <c r="Y139" s="14">
        <v>81877632</v>
      </c>
      <c r="Z139" s="14">
        <v>5192941</v>
      </c>
      <c r="AA139" s="14">
        <v>0.28808493089999998</v>
      </c>
      <c r="AB139">
        <v>137.97</v>
      </c>
      <c r="AC139" s="2">
        <v>28257895138</v>
      </c>
      <c r="AD139" s="2">
        <v>17843605079</v>
      </c>
      <c r="AE139" s="14">
        <f>INDEX(CONFAZ!$DS$2:$FB$408,MATCH(DATE(YEAR($A139),MONTH($A139),15),CONFAZ!$DS$2:$DS$408,0),2)</f>
        <v>436581420</v>
      </c>
      <c r="AF139" s="14">
        <f>INDEX(CONFAZ!$DS$2:$FB$408,MATCH(DATE(YEAR($A139),MONTH($A139),15),CONFAZ!$DS$2:$DS$408,0),3)</f>
        <v>284310667</v>
      </c>
      <c r="AG139">
        <v>1100</v>
      </c>
      <c r="AH139">
        <v>1773674303400</v>
      </c>
      <c r="AI139">
        <v>3.76</v>
      </c>
      <c r="AJ139">
        <v>0.6</v>
      </c>
      <c r="AK139">
        <v>1478.0605555555501</v>
      </c>
      <c r="AL139">
        <v>1142.777</v>
      </c>
      <c r="AM139">
        <v>1050.7709523809499</v>
      </c>
      <c r="AN139">
        <v>1305.2764</v>
      </c>
      <c r="AO139">
        <v>14.231979734397701</v>
      </c>
      <c r="AP139">
        <v>1.53</v>
      </c>
      <c r="AQ139">
        <v>368.89</v>
      </c>
      <c r="AR139">
        <v>17.579999999999998</v>
      </c>
      <c r="AS139" s="14">
        <v>724838600000</v>
      </c>
      <c r="AT139">
        <v>122137</v>
      </c>
      <c r="AU139">
        <v>754</v>
      </c>
      <c r="AV139">
        <v>137514690</v>
      </c>
      <c r="AW139">
        <v>90513535</v>
      </c>
      <c r="AX139">
        <v>5458</v>
      </c>
      <c r="AY139" s="14">
        <v>2350</v>
      </c>
      <c r="AZ139">
        <v>64</v>
      </c>
      <c r="BA139">
        <v>64</v>
      </c>
      <c r="BB139">
        <v>11266</v>
      </c>
      <c r="BC139">
        <v>248</v>
      </c>
      <c r="BD139">
        <v>743</v>
      </c>
      <c r="BE139">
        <v>3680</v>
      </c>
      <c r="BF139">
        <v>565</v>
      </c>
      <c r="BG139">
        <v>8811</v>
      </c>
      <c r="BH139">
        <v>5443</v>
      </c>
      <c r="BI139">
        <v>0</v>
      </c>
      <c r="BJ139">
        <v>87753</v>
      </c>
      <c r="BK139">
        <v>38642935</v>
      </c>
      <c r="BL139">
        <v>8104861</v>
      </c>
      <c r="BM139">
        <v>0</v>
      </c>
      <c r="BN139">
        <v>33605801000</v>
      </c>
      <c r="BO139" s="3">
        <v>0.4</v>
      </c>
      <c r="BP139" s="3">
        <v>3704</v>
      </c>
      <c r="BQ139">
        <v>30699.57</v>
      </c>
      <c r="BR139" s="3">
        <v>3568480000</v>
      </c>
      <c r="BS139" s="3">
        <v>20396000</v>
      </c>
      <c r="BT139" s="3">
        <v>7460218000</v>
      </c>
      <c r="BU139" s="3">
        <v>16141426000</v>
      </c>
      <c r="BV139" s="3">
        <v>6415281000</v>
      </c>
      <c r="BW139">
        <v>27190520000</v>
      </c>
      <c r="BX139">
        <v>0</v>
      </c>
      <c r="BY139">
        <v>0</v>
      </c>
      <c r="BZ139">
        <v>0</v>
      </c>
      <c r="CA139">
        <v>0</v>
      </c>
      <c r="CB139">
        <v>29846794000</v>
      </c>
      <c r="CC139">
        <v>0.4</v>
      </c>
      <c r="CD139">
        <v>1509483.84</v>
      </c>
      <c r="CE139">
        <v>869846636.46000004</v>
      </c>
      <c r="CF139">
        <v>29366.49</v>
      </c>
      <c r="CG139">
        <v>33974</v>
      </c>
      <c r="CH139">
        <v>32.8664779</v>
      </c>
      <c r="CI139">
        <v>5.69</v>
      </c>
      <c r="CJ139">
        <v>-78316.67</v>
      </c>
      <c r="CK139">
        <v>-75960</v>
      </c>
      <c r="CL139">
        <v>2356.67</v>
      </c>
      <c r="CM139">
        <v>43406.67</v>
      </c>
      <c r="CN139">
        <v>6697126.6699999999</v>
      </c>
      <c r="CO139">
        <v>-56583.33</v>
      </c>
      <c r="CP139">
        <v>-268523.33</v>
      </c>
      <c r="CQ139">
        <v>2529334.1</v>
      </c>
      <c r="CR139">
        <v>332782505.63999999</v>
      </c>
      <c r="CS139">
        <v>2474689.21</v>
      </c>
      <c r="CT139">
        <v>337786528.94999999</v>
      </c>
      <c r="CU139" s="3">
        <v>0.53441640000000001</v>
      </c>
      <c r="CV139">
        <v>379476</v>
      </c>
      <c r="CW139" s="10">
        <v>5286.97</v>
      </c>
      <c r="CX139" s="14">
        <f t="shared" si="2"/>
        <v>-9001788.0700000003</v>
      </c>
      <c r="CY139" s="14">
        <f>IFERROR(INDEX(CONFAZ!$A$2:$FB$440,MATCH(DATE(YEAR($A139),MONTH($A139),15),CONFAZ!$A$2:$A$440,0),2),0)</f>
        <v>9007075.040000001</v>
      </c>
      <c r="CZ139"/>
      <c r="DA139"/>
      <c r="DB139"/>
      <c r="DC139"/>
      <c r="DI139"/>
    </row>
    <row r="140" spans="1:113" x14ac:dyDescent="0.25">
      <c r="A140" s="1">
        <v>44393</v>
      </c>
      <c r="B140" t="s">
        <v>70</v>
      </c>
      <c r="C140" t="s">
        <v>71</v>
      </c>
      <c r="D140" s="12">
        <v>5.1566999999999998</v>
      </c>
      <c r="E140">
        <v>453048178.19999993</v>
      </c>
      <c r="F140">
        <v>11974622.74</v>
      </c>
      <c r="G140">
        <v>856549989</v>
      </c>
      <c r="H140">
        <v>122762064.31999999</v>
      </c>
      <c r="I140">
        <v>159165728.79000002</v>
      </c>
      <c r="J140">
        <v>29405058.970000003</v>
      </c>
      <c r="K140">
        <v>45922887</v>
      </c>
      <c r="L140" s="14">
        <v>20203956</v>
      </c>
      <c r="M140" s="14">
        <v>39777121</v>
      </c>
      <c r="N140" s="14">
        <v>131304358</v>
      </c>
      <c r="O140" s="14">
        <v>174190672</v>
      </c>
      <c r="P140" s="14">
        <v>9512511</v>
      </c>
      <c r="Q140" s="14">
        <v>114741116</v>
      </c>
      <c r="R140" s="14">
        <v>5443392</v>
      </c>
      <c r="S140" s="14">
        <v>32874185</v>
      </c>
      <c r="T140" s="14">
        <v>228867339</v>
      </c>
      <c r="U140" s="14">
        <v>87887155</v>
      </c>
      <c r="V140" s="14">
        <v>5443392</v>
      </c>
      <c r="W140" s="14">
        <v>32874185</v>
      </c>
      <c r="X140" s="14">
        <v>228867339</v>
      </c>
      <c r="Y140" s="14">
        <v>87887155</v>
      </c>
      <c r="Z140" s="14">
        <v>11748184</v>
      </c>
      <c r="AA140" s="14">
        <v>0.63104126949999995</v>
      </c>
      <c r="AB140">
        <v>143.16999999999999</v>
      </c>
      <c r="AC140" s="2">
        <v>25508595503</v>
      </c>
      <c r="AD140" s="2">
        <v>18128645229</v>
      </c>
      <c r="AE140" s="14">
        <f>INDEX(CONFAZ!$DS$2:$FB$408,MATCH(DATE(YEAR($A140),MONTH($A140),15),CONFAZ!$DS$2:$DS$408,0),2)</f>
        <v>471679537</v>
      </c>
      <c r="AF140" s="14">
        <f>INDEX(CONFAZ!$DS$2:$FB$408,MATCH(DATE(YEAR($A140),MONTH($A140),15),CONFAZ!$DS$2:$DS$408,0),3)</f>
        <v>344323234</v>
      </c>
      <c r="AG140">
        <v>1100</v>
      </c>
      <c r="AH140">
        <v>1834088645700</v>
      </c>
      <c r="AI140">
        <v>4.1500000000000004</v>
      </c>
      <c r="AJ140">
        <v>1.02</v>
      </c>
      <c r="AK140">
        <v>1506.23</v>
      </c>
      <c r="AL140">
        <v>1157.5094999999999</v>
      </c>
      <c r="AM140">
        <v>1061.1328571428501</v>
      </c>
      <c r="AN140">
        <v>1326.0576000000001</v>
      </c>
      <c r="AO140">
        <v>13.7114196796512</v>
      </c>
      <c r="AP140">
        <v>1.96</v>
      </c>
      <c r="AQ140">
        <v>372.69</v>
      </c>
      <c r="AR140">
        <v>30.669499999999999</v>
      </c>
      <c r="AS140" s="14">
        <v>754924400000</v>
      </c>
      <c r="AT140">
        <v>130001</v>
      </c>
      <c r="AU140">
        <v>806</v>
      </c>
      <c r="AV140">
        <v>147704882</v>
      </c>
      <c r="AW140">
        <v>93985152</v>
      </c>
      <c r="AX140">
        <v>5385</v>
      </c>
      <c r="AY140" s="14">
        <v>56986</v>
      </c>
      <c r="AZ140">
        <v>370</v>
      </c>
      <c r="BA140">
        <v>370</v>
      </c>
      <c r="BB140">
        <v>3999</v>
      </c>
      <c r="BC140">
        <v>0</v>
      </c>
      <c r="BD140">
        <v>767</v>
      </c>
      <c r="BE140">
        <v>6430</v>
      </c>
      <c r="BF140">
        <v>586</v>
      </c>
      <c r="BG140">
        <v>5726</v>
      </c>
      <c r="BH140">
        <v>2530</v>
      </c>
      <c r="BI140">
        <v>87</v>
      </c>
      <c r="BJ140">
        <v>104415</v>
      </c>
      <c r="BK140">
        <v>46532550</v>
      </c>
      <c r="BL140">
        <v>6860929</v>
      </c>
      <c r="BM140">
        <v>0</v>
      </c>
      <c r="BN140">
        <v>33605801000</v>
      </c>
      <c r="BO140" s="3">
        <v>0.4</v>
      </c>
      <c r="BP140" s="3">
        <v>3704</v>
      </c>
      <c r="BQ140" s="3">
        <v>30699.57</v>
      </c>
      <c r="BR140" s="3">
        <v>3568480000</v>
      </c>
      <c r="BS140" s="3">
        <v>20396000</v>
      </c>
      <c r="BT140">
        <v>7460218000</v>
      </c>
      <c r="BU140" s="3">
        <v>16141426000</v>
      </c>
      <c r="BV140" s="3">
        <v>6415281000</v>
      </c>
      <c r="BW140" s="3">
        <v>27190520000</v>
      </c>
      <c r="BX140">
        <v>0</v>
      </c>
      <c r="BY140">
        <v>0</v>
      </c>
      <c r="BZ140">
        <v>0</v>
      </c>
      <c r="CA140">
        <v>0</v>
      </c>
      <c r="CB140">
        <v>33605801000</v>
      </c>
      <c r="CC140">
        <v>0.4</v>
      </c>
      <c r="CD140">
        <v>1840932.09</v>
      </c>
      <c r="CE140">
        <v>1007398793.01</v>
      </c>
      <c r="CF140">
        <v>13426.92</v>
      </c>
      <c r="CG140">
        <v>33958</v>
      </c>
      <c r="CH140">
        <v>32.8664779</v>
      </c>
      <c r="CI140">
        <v>5.81</v>
      </c>
      <c r="CJ140">
        <v>-193956.67</v>
      </c>
      <c r="CK140">
        <v>-189140</v>
      </c>
      <c r="CL140">
        <v>4820</v>
      </c>
      <c r="CM140">
        <v>-63506.67</v>
      </c>
      <c r="CN140">
        <v>7164756.6699999999</v>
      </c>
      <c r="CO140">
        <v>-85190</v>
      </c>
      <c r="CP140">
        <v>-265233.33</v>
      </c>
      <c r="CQ140">
        <v>2272252.56</v>
      </c>
      <c r="CR140">
        <v>383266364.80000001</v>
      </c>
      <c r="CS140">
        <v>2986407.21</v>
      </c>
      <c r="CT140">
        <v>388525024.56999999</v>
      </c>
      <c r="CU140" s="3">
        <v>0.53441640000000001</v>
      </c>
      <c r="CV140">
        <v>379476</v>
      </c>
      <c r="CW140" s="10">
        <v>17603.61</v>
      </c>
      <c r="CX140" s="14">
        <f t="shared" si="2"/>
        <v>-8854373.8000000007</v>
      </c>
      <c r="CY140" s="14">
        <f>IFERROR(INDEX(CONFAZ!$A$2:$FB$440,MATCH(DATE(YEAR($A140),MONTH($A140),15),CONFAZ!$A$2:$A$440,0),2),0)</f>
        <v>8871977.4100000001</v>
      </c>
      <c r="CZ140"/>
      <c r="DA140"/>
      <c r="DB140"/>
      <c r="DC140"/>
      <c r="DI140"/>
    </row>
    <row r="141" spans="1:113" x14ac:dyDescent="0.25">
      <c r="A141" s="1">
        <v>44424</v>
      </c>
      <c r="B141" t="s">
        <v>70</v>
      </c>
      <c r="C141" t="s">
        <v>71</v>
      </c>
      <c r="D141" s="12">
        <v>5.2516999999999996</v>
      </c>
      <c r="E141">
        <v>500905079.33000004</v>
      </c>
      <c r="F141">
        <v>7295127.0300000012</v>
      </c>
      <c r="G141">
        <v>850728937</v>
      </c>
      <c r="H141">
        <v>126514446.12</v>
      </c>
      <c r="I141">
        <v>112057029.02999999</v>
      </c>
      <c r="J141">
        <v>27431727.120000001</v>
      </c>
      <c r="K141">
        <v>42722335</v>
      </c>
      <c r="L141" s="14">
        <v>23397966</v>
      </c>
      <c r="M141" s="14">
        <v>34178504</v>
      </c>
      <c r="N141" s="14">
        <v>127452208</v>
      </c>
      <c r="O141" s="14">
        <v>166503230</v>
      </c>
      <c r="P141" s="14">
        <v>9139008</v>
      </c>
      <c r="Q141" s="14">
        <v>132421335</v>
      </c>
      <c r="R141" s="14">
        <v>5419248</v>
      </c>
      <c r="S141" s="14">
        <v>33092711</v>
      </c>
      <c r="T141" s="14">
        <v>220729202</v>
      </c>
      <c r="U141" s="14">
        <v>91282893</v>
      </c>
      <c r="V141" s="14">
        <v>5419248</v>
      </c>
      <c r="W141" s="14">
        <v>33092711</v>
      </c>
      <c r="X141" s="14">
        <v>220729202</v>
      </c>
      <c r="Y141" s="14">
        <v>91282893</v>
      </c>
      <c r="Z141" s="14">
        <v>7112632</v>
      </c>
      <c r="AA141" s="14">
        <v>0.62197756179999997</v>
      </c>
      <c r="AB141">
        <v>142.1</v>
      </c>
      <c r="AC141" s="2">
        <v>27216375900</v>
      </c>
      <c r="AD141" s="2">
        <v>19557276638</v>
      </c>
      <c r="AE141" s="14">
        <f>INDEX(CONFAZ!$DS$2:$FB$408,MATCH(DATE(YEAR($A141),MONTH($A141),15),CONFAZ!$DS$2:$DS$408,0),2)</f>
        <v>402135245</v>
      </c>
      <c r="AF141" s="14">
        <f>INDEX(CONFAZ!$DS$2:$FB$408,MATCH(DATE(YEAR($A141),MONTH($A141),15),CONFAZ!$DS$2:$DS$408,0),3)</f>
        <v>426503016</v>
      </c>
      <c r="AG141">
        <v>1100</v>
      </c>
      <c r="AH141">
        <v>1945203421499.99</v>
      </c>
      <c r="AI141">
        <v>5.01</v>
      </c>
      <c r="AJ141">
        <v>0.88</v>
      </c>
      <c r="AK141">
        <v>1513.1983333333301</v>
      </c>
      <c r="AL141">
        <v>1165.8444999999999</v>
      </c>
      <c r="AM141">
        <v>1066.0638095238</v>
      </c>
      <c r="AN141">
        <v>1335.396</v>
      </c>
      <c r="AO141">
        <v>13.1383819922537</v>
      </c>
      <c r="AP141">
        <v>1.87</v>
      </c>
      <c r="AQ141">
        <v>370.3</v>
      </c>
      <c r="AR141">
        <v>40.659999999999997</v>
      </c>
      <c r="AS141" s="14">
        <v>753793700000</v>
      </c>
      <c r="AT141">
        <v>148432</v>
      </c>
      <c r="AU141">
        <v>1978</v>
      </c>
      <c r="AV141">
        <v>109848307</v>
      </c>
      <c r="AW141">
        <v>40411134</v>
      </c>
      <c r="AX141">
        <v>6235</v>
      </c>
      <c r="AY141" s="14">
        <v>101</v>
      </c>
      <c r="AZ141">
        <v>112</v>
      </c>
      <c r="BA141">
        <v>112</v>
      </c>
      <c r="BB141">
        <v>4992</v>
      </c>
      <c r="BC141">
        <v>0</v>
      </c>
      <c r="BD141">
        <v>3039</v>
      </c>
      <c r="BE141">
        <v>2046</v>
      </c>
      <c r="BF141">
        <v>992</v>
      </c>
      <c r="BG141">
        <v>2969</v>
      </c>
      <c r="BH141">
        <v>2036</v>
      </c>
      <c r="BI141">
        <v>0</v>
      </c>
      <c r="BJ141">
        <v>117650</v>
      </c>
      <c r="BK141">
        <v>66940328</v>
      </c>
      <c r="BL141">
        <v>2198298</v>
      </c>
      <c r="BM141">
        <v>0</v>
      </c>
      <c r="BN141">
        <v>33605801000</v>
      </c>
      <c r="BO141" s="3">
        <v>0.4</v>
      </c>
      <c r="BP141" s="3">
        <v>3704</v>
      </c>
      <c r="BQ141" s="3">
        <v>30699.57</v>
      </c>
      <c r="BR141">
        <v>3568480000</v>
      </c>
      <c r="BS141" s="3">
        <v>20396000</v>
      </c>
      <c r="BT141" s="3">
        <v>7460218000</v>
      </c>
      <c r="BU141" s="3">
        <v>16141426000</v>
      </c>
      <c r="BV141" s="3">
        <v>6415281000</v>
      </c>
      <c r="BW141" s="3">
        <v>27190520000</v>
      </c>
      <c r="BX141">
        <v>0</v>
      </c>
      <c r="BY141">
        <v>0</v>
      </c>
      <c r="BZ141">
        <v>0</v>
      </c>
      <c r="CA141">
        <v>0</v>
      </c>
      <c r="CB141">
        <v>33605801000</v>
      </c>
      <c r="CC141">
        <v>0.4</v>
      </c>
      <c r="CD141">
        <v>1876454.48</v>
      </c>
      <c r="CE141">
        <v>1105982735.1199999</v>
      </c>
      <c r="CF141">
        <v>15316.89</v>
      </c>
      <c r="CG141">
        <v>33783</v>
      </c>
      <c r="CH141">
        <v>32.8664779</v>
      </c>
      <c r="CI141">
        <v>5.93</v>
      </c>
      <c r="CJ141">
        <v>-193956.67</v>
      </c>
      <c r="CK141">
        <v>-189140</v>
      </c>
      <c r="CL141">
        <v>4820</v>
      </c>
      <c r="CM141">
        <v>-63506.67</v>
      </c>
      <c r="CN141">
        <v>7164756.6699999999</v>
      </c>
      <c r="CO141">
        <v>-85190</v>
      </c>
      <c r="CP141">
        <v>-265233.33</v>
      </c>
      <c r="CQ141">
        <v>2156217.16</v>
      </c>
      <c r="CR141">
        <v>385207681.80000001</v>
      </c>
      <c r="CS141">
        <v>2726726.68</v>
      </c>
      <c r="CT141">
        <v>390094914.68000001</v>
      </c>
      <c r="CU141" s="3">
        <v>0.53441640000000001</v>
      </c>
      <c r="CV141">
        <v>379476</v>
      </c>
      <c r="CW141" s="10">
        <v>8068.36</v>
      </c>
      <c r="CX141" s="14">
        <f t="shared" si="2"/>
        <v>-10407091.07</v>
      </c>
      <c r="CY141" s="14">
        <f>IFERROR(INDEX(CONFAZ!$A$2:$FB$440,MATCH(DATE(YEAR($A141),MONTH($A141),15),CONFAZ!$A$2:$A$440,0),2),0)</f>
        <v>10415159.43</v>
      </c>
      <c r="CZ141"/>
      <c r="DA141"/>
      <c r="DB141"/>
      <c r="DC141"/>
      <c r="DI141"/>
    </row>
    <row r="142" spans="1:113" x14ac:dyDescent="0.25">
      <c r="A142" s="1">
        <v>44455</v>
      </c>
      <c r="B142" t="s">
        <v>70</v>
      </c>
      <c r="C142" t="s">
        <v>71</v>
      </c>
      <c r="D142" s="12">
        <v>5.2797000000000001</v>
      </c>
      <c r="E142">
        <v>498196952.61999989</v>
      </c>
      <c r="F142">
        <v>6865550.709999999</v>
      </c>
      <c r="G142">
        <v>839367490</v>
      </c>
      <c r="H142">
        <v>128655751.50000001</v>
      </c>
      <c r="I142">
        <v>94341815.719999984</v>
      </c>
      <c r="J142">
        <v>30254367.929999996</v>
      </c>
      <c r="K142">
        <v>28850132</v>
      </c>
      <c r="L142" s="14">
        <v>28307453</v>
      </c>
      <c r="M142" s="14">
        <v>34190161</v>
      </c>
      <c r="N142" s="14">
        <v>123026887</v>
      </c>
      <c r="O142" s="14">
        <v>155977187</v>
      </c>
      <c r="P142" s="14">
        <v>11100177</v>
      </c>
      <c r="Q142" s="14">
        <v>136578701</v>
      </c>
      <c r="R142" s="14">
        <v>4445308</v>
      </c>
      <c r="S142" s="14">
        <v>33497139</v>
      </c>
      <c r="T142" s="14">
        <v>204267291</v>
      </c>
      <c r="U142" s="14">
        <v>101248404</v>
      </c>
      <c r="V142" s="14">
        <v>4445308</v>
      </c>
      <c r="W142" s="14">
        <v>33497139</v>
      </c>
      <c r="X142" s="14">
        <v>204267291</v>
      </c>
      <c r="Y142" s="14">
        <v>101248404</v>
      </c>
      <c r="Z142" s="14">
        <v>6728782</v>
      </c>
      <c r="AA142" s="14">
        <v>0.22634423610000001</v>
      </c>
      <c r="AB142">
        <v>138.88999999999999</v>
      </c>
      <c r="AC142" s="2">
        <v>24376129510</v>
      </c>
      <c r="AD142" s="2">
        <v>19975447581</v>
      </c>
      <c r="AE142" s="14">
        <f>INDEX(CONFAZ!$DS$2:$FB$408,MATCH(DATE(YEAR($A142),MONTH($A142),15),CONFAZ!$DS$2:$DS$408,0),2)</f>
        <v>369543247</v>
      </c>
      <c r="AF142" s="14">
        <f>INDEX(CONFAZ!$DS$2:$FB$408,MATCH(DATE(YEAR($A142),MONTH($A142),15),CONFAZ!$DS$2:$DS$408,0),3)</f>
        <v>376687647</v>
      </c>
      <c r="AG142">
        <v>1100</v>
      </c>
      <c r="AH142">
        <v>1947607414200</v>
      </c>
      <c r="AI142">
        <v>5.43</v>
      </c>
      <c r="AJ142">
        <v>1.2</v>
      </c>
      <c r="AK142">
        <v>1516.62944444444</v>
      </c>
      <c r="AL142">
        <v>1167.8879999999999</v>
      </c>
      <c r="AM142">
        <v>1070.0509523809501</v>
      </c>
      <c r="AN142">
        <v>1333.6432</v>
      </c>
      <c r="AO142">
        <v>12.6403517838183</v>
      </c>
      <c r="AP142">
        <v>2.16</v>
      </c>
      <c r="AQ142">
        <v>400.85</v>
      </c>
      <c r="AR142">
        <v>43.72</v>
      </c>
      <c r="AS142" s="14">
        <v>745774400000</v>
      </c>
      <c r="AT142">
        <v>173724</v>
      </c>
      <c r="AU142">
        <v>485</v>
      </c>
      <c r="AV142">
        <v>142757647</v>
      </c>
      <c r="AW142">
        <v>59927029</v>
      </c>
      <c r="AX142">
        <v>7937</v>
      </c>
      <c r="AY142" s="14">
        <v>3974</v>
      </c>
      <c r="AZ142">
        <v>238</v>
      </c>
      <c r="BA142">
        <v>238</v>
      </c>
      <c r="BB142">
        <v>6106</v>
      </c>
      <c r="BC142">
        <v>96</v>
      </c>
      <c r="BD142">
        <v>566</v>
      </c>
      <c r="BE142">
        <v>13821</v>
      </c>
      <c r="BF142">
        <v>555</v>
      </c>
      <c r="BG142">
        <v>8657</v>
      </c>
      <c r="BH142">
        <v>8169</v>
      </c>
      <c r="BI142">
        <v>0</v>
      </c>
      <c r="BJ142">
        <v>117830</v>
      </c>
      <c r="BK142">
        <v>79826634</v>
      </c>
      <c r="BL142">
        <v>2653532</v>
      </c>
      <c r="BM142">
        <v>0</v>
      </c>
      <c r="BN142">
        <v>33605801000</v>
      </c>
      <c r="BO142" s="3">
        <v>0.4</v>
      </c>
      <c r="BP142" s="3">
        <v>3704</v>
      </c>
      <c r="BQ142" s="3">
        <v>30699.57</v>
      </c>
      <c r="BR142">
        <v>3568480000</v>
      </c>
      <c r="BS142" s="3">
        <v>20396000</v>
      </c>
      <c r="BT142" s="3">
        <v>7460218000</v>
      </c>
      <c r="BU142" s="3">
        <v>16141426000</v>
      </c>
      <c r="BV142" s="3">
        <v>6415281000</v>
      </c>
      <c r="BW142">
        <v>27190520000</v>
      </c>
      <c r="BX142">
        <v>0</v>
      </c>
      <c r="BY142">
        <v>0</v>
      </c>
      <c r="BZ142">
        <v>0</v>
      </c>
      <c r="CA142">
        <v>0</v>
      </c>
      <c r="CB142">
        <v>33605801000</v>
      </c>
      <c r="CC142">
        <v>0.4</v>
      </c>
      <c r="CD142">
        <v>1938490.23</v>
      </c>
      <c r="CE142">
        <v>1184728860.22</v>
      </c>
      <c r="CF142">
        <v>22496.55</v>
      </c>
      <c r="CG142">
        <v>33786</v>
      </c>
      <c r="CH142">
        <v>32.8664779</v>
      </c>
      <c r="CI142">
        <v>6.08</v>
      </c>
      <c r="CJ142">
        <v>-193956.67</v>
      </c>
      <c r="CK142">
        <v>-189140</v>
      </c>
      <c r="CL142">
        <v>4820</v>
      </c>
      <c r="CM142">
        <v>-63506.67</v>
      </c>
      <c r="CN142">
        <v>7164756.6699999999</v>
      </c>
      <c r="CO142">
        <v>-85190</v>
      </c>
      <c r="CP142">
        <v>-265233.33</v>
      </c>
      <c r="CQ142">
        <v>1815091.8</v>
      </c>
      <c r="CR142">
        <v>369161567.27999997</v>
      </c>
      <c r="CS142">
        <v>807597.92</v>
      </c>
      <c r="CT142">
        <v>371784257</v>
      </c>
      <c r="CU142" s="3">
        <v>0.53441640000000001</v>
      </c>
      <c r="CV142">
        <v>379476</v>
      </c>
      <c r="CW142" s="10">
        <v>9173.75</v>
      </c>
      <c r="CX142" s="14">
        <f t="shared" si="2"/>
        <v>-5834395.5199999996</v>
      </c>
      <c r="CY142" s="14">
        <f>IFERROR(INDEX(CONFAZ!$A$2:$FB$440,MATCH(DATE(YEAR($A142),MONTH($A142),15),CONFAZ!$A$2:$A$440,0),2),0)</f>
        <v>5843569.2699999996</v>
      </c>
      <c r="CZ142"/>
      <c r="DA142"/>
      <c r="DB142"/>
      <c r="DC142"/>
      <c r="DI142"/>
    </row>
    <row r="143" spans="1:113" x14ac:dyDescent="0.25">
      <c r="A143" s="1">
        <v>44485</v>
      </c>
      <c r="B143" t="s">
        <v>70</v>
      </c>
      <c r="C143" t="s">
        <v>71</v>
      </c>
      <c r="D143" s="12">
        <v>5.54</v>
      </c>
      <c r="E143">
        <v>531317565.36000001</v>
      </c>
      <c r="F143">
        <v>7406992.8099999987</v>
      </c>
      <c r="G143">
        <v>879234137</v>
      </c>
      <c r="H143">
        <v>147660390.55000001</v>
      </c>
      <c r="I143">
        <v>90887873.959999993</v>
      </c>
      <c r="J143">
        <v>26167238.520000003</v>
      </c>
      <c r="K143">
        <v>22200213</v>
      </c>
      <c r="L143" s="14">
        <v>27308307</v>
      </c>
      <c r="M143" s="14">
        <v>32465047</v>
      </c>
      <c r="N143" s="14">
        <v>119059047</v>
      </c>
      <c r="O143" s="14">
        <v>152811538</v>
      </c>
      <c r="P143" s="14">
        <v>10585686</v>
      </c>
      <c r="Q143" s="14">
        <v>147076414</v>
      </c>
      <c r="R143" s="14">
        <v>5238458</v>
      </c>
      <c r="S143" s="14">
        <v>28916115</v>
      </c>
      <c r="T143" s="14">
        <v>240967255</v>
      </c>
      <c r="U143" s="14">
        <v>107832145</v>
      </c>
      <c r="V143" s="14">
        <v>5238458</v>
      </c>
      <c r="W143" s="14">
        <v>28916115</v>
      </c>
      <c r="X143" s="14">
        <v>240967255</v>
      </c>
      <c r="Y143" s="14">
        <v>107832145</v>
      </c>
      <c r="Z143" s="14">
        <v>6974125</v>
      </c>
      <c r="AA143" s="14">
        <v>0.56458268980000004</v>
      </c>
      <c r="AB143">
        <v>138.24</v>
      </c>
      <c r="AC143" s="2">
        <v>22602637234</v>
      </c>
      <c r="AD143" s="2">
        <v>20538918428</v>
      </c>
      <c r="AE143" s="14">
        <f>INDEX(CONFAZ!$DS$2:$FB$408,MATCH(DATE(YEAR($A143),MONTH($A143),15),CONFAZ!$DS$2:$DS$408,0),2)</f>
        <v>386935636</v>
      </c>
      <c r="AF143" s="14">
        <f>INDEX(CONFAZ!$DS$2:$FB$408,MATCH(DATE(YEAR($A143),MONTH($A143),15),CONFAZ!$DS$2:$DS$408,0),3)</f>
        <v>681734361</v>
      </c>
      <c r="AG143">
        <v>1100</v>
      </c>
      <c r="AH143">
        <v>2038315580000</v>
      </c>
      <c r="AI143">
        <v>6.3</v>
      </c>
      <c r="AJ143">
        <v>1.1599999999999999</v>
      </c>
      <c r="AK143">
        <v>1526.1416666666601</v>
      </c>
      <c r="AL143">
        <v>1170.482</v>
      </c>
      <c r="AM143">
        <v>1067.7609523809499</v>
      </c>
      <c r="AN143">
        <v>1338.6248000000001</v>
      </c>
      <c r="AO143">
        <v>12.0770324898936</v>
      </c>
      <c r="AP143">
        <v>2.25</v>
      </c>
      <c r="AQ143">
        <v>455.82</v>
      </c>
      <c r="AR143">
        <v>12.64</v>
      </c>
      <c r="AS143" s="14">
        <v>754484100000</v>
      </c>
      <c r="AT143">
        <v>80317</v>
      </c>
      <c r="AU143">
        <v>118</v>
      </c>
      <c r="AV143">
        <v>188407396</v>
      </c>
      <c r="AW143">
        <v>157699041</v>
      </c>
      <c r="AX143">
        <v>3416</v>
      </c>
      <c r="AY143" s="14">
        <v>932</v>
      </c>
      <c r="AZ143">
        <v>100</v>
      </c>
      <c r="BA143">
        <v>100</v>
      </c>
      <c r="BB143">
        <v>3411</v>
      </c>
      <c r="BC143">
        <v>0</v>
      </c>
      <c r="BD143">
        <v>1169</v>
      </c>
      <c r="BE143">
        <v>3997</v>
      </c>
      <c r="BF143">
        <v>713</v>
      </c>
      <c r="BG143">
        <v>4108</v>
      </c>
      <c r="BH143">
        <v>2897</v>
      </c>
      <c r="BI143">
        <v>0</v>
      </c>
      <c r="BJ143">
        <v>61580</v>
      </c>
      <c r="BK143">
        <v>29714608</v>
      </c>
      <c r="BL143">
        <v>821173</v>
      </c>
      <c r="BM143">
        <v>0</v>
      </c>
      <c r="BN143">
        <v>33605801000</v>
      </c>
      <c r="BO143">
        <v>0.4</v>
      </c>
      <c r="BP143">
        <v>3704</v>
      </c>
      <c r="BQ143">
        <v>30699.57</v>
      </c>
      <c r="BR143">
        <v>3568480000</v>
      </c>
      <c r="BS143">
        <v>20396000</v>
      </c>
      <c r="BT143">
        <v>7460218000</v>
      </c>
      <c r="BU143">
        <v>16141426000</v>
      </c>
      <c r="BV143">
        <v>6415281000</v>
      </c>
      <c r="BW143">
        <v>27190520000</v>
      </c>
      <c r="BX143">
        <v>0</v>
      </c>
      <c r="BY143">
        <v>0</v>
      </c>
      <c r="BZ143">
        <v>0</v>
      </c>
      <c r="CA143">
        <v>0</v>
      </c>
      <c r="CB143">
        <v>33605801000</v>
      </c>
      <c r="CC143">
        <v>0.4</v>
      </c>
      <c r="CD143">
        <v>2136571.37</v>
      </c>
      <c r="CE143">
        <v>910622313.13999999</v>
      </c>
      <c r="CF143">
        <v>16004.93</v>
      </c>
      <c r="CG143">
        <v>33605</v>
      </c>
      <c r="CH143">
        <v>32.8664779</v>
      </c>
      <c r="CI143">
        <v>6.34</v>
      </c>
      <c r="CJ143">
        <v>-290550</v>
      </c>
      <c r="CK143">
        <v>-286913.33</v>
      </c>
      <c r="CL143">
        <v>3636.67</v>
      </c>
      <c r="CM143">
        <v>35650</v>
      </c>
      <c r="CN143">
        <v>6822050</v>
      </c>
      <c r="CO143">
        <v>-114176.67</v>
      </c>
      <c r="CP143">
        <v>-308083.33</v>
      </c>
      <c r="CQ143">
        <v>2388034.39</v>
      </c>
      <c r="CR143">
        <v>385618759.83999997</v>
      </c>
      <c r="CS143">
        <v>557166.81000000006</v>
      </c>
      <c r="CT143">
        <v>388598418.44999999</v>
      </c>
      <c r="CU143" s="3">
        <v>0.53441640000000001</v>
      </c>
      <c r="CV143">
        <v>379476</v>
      </c>
      <c r="CW143" s="10">
        <v>13481.47</v>
      </c>
      <c r="CX143" s="14">
        <f t="shared" si="2"/>
        <v>-5235071.1900000004</v>
      </c>
      <c r="CY143" s="14">
        <f>IFERROR(INDEX(CONFAZ!$A$2:$FB$440,MATCH(DATE(YEAR($A143),MONTH($A143),15),CONFAZ!$A$2:$A$440,0),2),0)</f>
        <v>5248552.66</v>
      </c>
      <c r="CZ143" s="14"/>
      <c r="DA143" s="14"/>
      <c r="DB143"/>
      <c r="DC143"/>
      <c r="DI143"/>
    </row>
    <row r="144" spans="1:113" x14ac:dyDescent="0.25">
      <c r="A144" s="1">
        <v>44516</v>
      </c>
      <c r="B144" t="s">
        <v>70</v>
      </c>
      <c r="C144" t="s">
        <v>71</v>
      </c>
      <c r="D144" s="12">
        <v>5.5568999999999997</v>
      </c>
      <c r="E144">
        <v>646167852.21000004</v>
      </c>
      <c r="F144">
        <v>5558638.1099999994</v>
      </c>
      <c r="G144">
        <v>970159776</v>
      </c>
      <c r="H144">
        <v>127143312.58</v>
      </c>
      <c r="I144">
        <v>73210751.849999994</v>
      </c>
      <c r="J144">
        <v>30264027.750000004</v>
      </c>
      <c r="K144">
        <v>19729246</v>
      </c>
      <c r="L144" s="14">
        <v>28223013</v>
      </c>
      <c r="M144" s="14">
        <v>32115234</v>
      </c>
      <c r="N144" s="14">
        <v>131801759</v>
      </c>
      <c r="O144" s="14">
        <v>142475195</v>
      </c>
      <c r="P144" s="14">
        <v>10357533</v>
      </c>
      <c r="Q144" s="14">
        <v>143554360</v>
      </c>
      <c r="R144" s="14">
        <v>5610307</v>
      </c>
      <c r="S144" s="14">
        <v>34230349</v>
      </c>
      <c r="T144" s="14">
        <v>318154772</v>
      </c>
      <c r="U144" s="14">
        <v>118284838</v>
      </c>
      <c r="V144" s="14">
        <v>5610307</v>
      </c>
      <c r="W144" s="14">
        <v>34230349</v>
      </c>
      <c r="X144" s="14">
        <v>318154772</v>
      </c>
      <c r="Y144" s="14">
        <v>118284838</v>
      </c>
      <c r="Z144" s="14">
        <v>5352416</v>
      </c>
      <c r="AA144" s="14">
        <v>0.99946628000000004</v>
      </c>
      <c r="AB144">
        <v>140.06</v>
      </c>
      <c r="AC144" s="2">
        <v>20501766210</v>
      </c>
      <c r="AD144" s="2">
        <v>21611840519</v>
      </c>
      <c r="AE144" s="14">
        <f>INDEX(CONFAZ!$DS$2:$FB$408,MATCH(DATE(YEAR($A144),MONTH($A144),15),CONFAZ!$DS$2:$DS$408,0),2)</f>
        <v>278021279</v>
      </c>
      <c r="AF144" s="14">
        <f>INDEX(CONFAZ!$DS$2:$FB$408,MATCH(DATE(YEAR($A144),MONTH($A144),15),CONFAZ!$DS$2:$DS$408,0),3)</f>
        <v>474029136</v>
      </c>
      <c r="AG144">
        <v>1100</v>
      </c>
      <c r="AH144">
        <v>2043672226800</v>
      </c>
      <c r="AI144">
        <v>7.65</v>
      </c>
      <c r="AJ144">
        <v>0.84</v>
      </c>
      <c r="AK144">
        <v>1533.23555555555</v>
      </c>
      <c r="AL144">
        <v>1180.3315</v>
      </c>
      <c r="AM144">
        <v>1081.1095238095199</v>
      </c>
      <c r="AN144">
        <v>1347.3456000000001</v>
      </c>
      <c r="AO144">
        <v>11.557273955373301</v>
      </c>
      <c r="AP144">
        <v>1.95</v>
      </c>
      <c r="AQ144">
        <v>430.35</v>
      </c>
      <c r="AR144">
        <v>47.36</v>
      </c>
      <c r="AS144" s="14">
        <v>771279400000</v>
      </c>
      <c r="AT144">
        <v>176665</v>
      </c>
      <c r="AU144">
        <v>388</v>
      </c>
      <c r="AV144">
        <v>162766079</v>
      </c>
      <c r="AW144">
        <v>116416346</v>
      </c>
      <c r="AX144">
        <v>8783</v>
      </c>
      <c r="AY144" s="14">
        <v>1492</v>
      </c>
      <c r="AZ144">
        <v>274</v>
      </c>
      <c r="BA144">
        <v>274</v>
      </c>
      <c r="BB144">
        <v>6071</v>
      </c>
      <c r="BC144">
        <v>42</v>
      </c>
      <c r="BD144">
        <v>1184</v>
      </c>
      <c r="BE144">
        <v>1403</v>
      </c>
      <c r="BF144">
        <v>1724</v>
      </c>
      <c r="BG144">
        <v>4796</v>
      </c>
      <c r="BH144">
        <v>3658</v>
      </c>
      <c r="BI144">
        <v>0</v>
      </c>
      <c r="BJ144">
        <v>133555</v>
      </c>
      <c r="BK144">
        <v>45868478</v>
      </c>
      <c r="BL144">
        <v>127199</v>
      </c>
      <c r="BM144">
        <v>0</v>
      </c>
      <c r="BN144">
        <v>33605801000</v>
      </c>
      <c r="BO144">
        <v>0.4</v>
      </c>
      <c r="BP144">
        <v>3704</v>
      </c>
      <c r="BQ144">
        <v>30699.57</v>
      </c>
      <c r="BR144">
        <v>3568480000</v>
      </c>
      <c r="BS144">
        <v>20396000</v>
      </c>
      <c r="BT144">
        <v>7460218000</v>
      </c>
      <c r="BU144">
        <v>16141426000</v>
      </c>
      <c r="BV144">
        <v>6415281000</v>
      </c>
      <c r="BW144">
        <v>27190520000</v>
      </c>
      <c r="BX144">
        <v>0</v>
      </c>
      <c r="BY144">
        <v>0</v>
      </c>
      <c r="BZ144">
        <v>0</v>
      </c>
      <c r="CA144">
        <v>0</v>
      </c>
      <c r="CB144">
        <v>33605801000</v>
      </c>
      <c r="CC144">
        <v>0.4</v>
      </c>
      <c r="CD144">
        <v>2574832.34</v>
      </c>
      <c r="CE144">
        <v>765179926.66999996</v>
      </c>
      <c r="CF144">
        <v>28568.39</v>
      </c>
      <c r="CG144">
        <v>34217</v>
      </c>
      <c r="CH144">
        <v>32.8664779</v>
      </c>
      <c r="CI144">
        <v>6.74</v>
      </c>
      <c r="CJ144">
        <v>-290550</v>
      </c>
      <c r="CK144">
        <v>-286913.33</v>
      </c>
      <c r="CL144">
        <v>3636.67</v>
      </c>
      <c r="CM144">
        <v>35650</v>
      </c>
      <c r="CN144">
        <v>6822050</v>
      </c>
      <c r="CO144">
        <v>-114176.67</v>
      </c>
      <c r="CP144">
        <v>-308083.33</v>
      </c>
      <c r="CQ144">
        <v>2168264.9500000002</v>
      </c>
      <c r="CR144">
        <v>461625461.94999999</v>
      </c>
      <c r="CS144">
        <v>394123.45</v>
      </c>
      <c r="CT144">
        <v>464200502.80000001</v>
      </c>
      <c r="CU144" s="3">
        <v>0.53441640000000001</v>
      </c>
      <c r="CV144">
        <v>379476</v>
      </c>
      <c r="CW144" s="10">
        <v>9586.44</v>
      </c>
      <c r="CX144" s="14">
        <f t="shared" si="2"/>
        <v>-3581019.77</v>
      </c>
      <c r="CY144" s="14">
        <f>IFERROR(INDEX(CONFAZ!$A$2:$FB$440,MATCH(DATE(YEAR($A144),MONTH($A144),15),CONFAZ!$A$2:$A$440,0),2),0)</f>
        <v>3590606.21</v>
      </c>
      <c r="CZ144"/>
      <c r="DA144"/>
      <c r="DB144"/>
      <c r="DC144"/>
      <c r="DI144"/>
    </row>
    <row r="145" spans="1:113" x14ac:dyDescent="0.25">
      <c r="A145" s="1">
        <v>44546</v>
      </c>
      <c r="B145" t="s">
        <v>70</v>
      </c>
      <c r="C145" t="s">
        <v>71</v>
      </c>
      <c r="D145" s="12">
        <v>5.6513999999999998</v>
      </c>
      <c r="E145">
        <v>557771667.92000008</v>
      </c>
      <c r="F145">
        <v>7975799.1999999993</v>
      </c>
      <c r="G145">
        <v>991229983</v>
      </c>
      <c r="H145">
        <v>135166000.19999999</v>
      </c>
      <c r="I145">
        <v>170206723.82000002</v>
      </c>
      <c r="J145">
        <v>28869655.539999995</v>
      </c>
      <c r="K145">
        <v>30225659</v>
      </c>
      <c r="L145" s="14">
        <v>23946369</v>
      </c>
      <c r="M145" s="14">
        <v>30167094</v>
      </c>
      <c r="N145" s="14">
        <v>149763710</v>
      </c>
      <c r="O145" s="14">
        <v>166212730</v>
      </c>
      <c r="P145" s="14">
        <v>12493931</v>
      </c>
      <c r="Q145" s="14">
        <v>140327643</v>
      </c>
      <c r="R145" s="14">
        <v>6297711</v>
      </c>
      <c r="S145" s="14">
        <v>29009974</v>
      </c>
      <c r="T145" s="14">
        <v>312384514</v>
      </c>
      <c r="U145" s="14">
        <v>113045019</v>
      </c>
      <c r="V145" s="14">
        <v>6297711</v>
      </c>
      <c r="W145" s="14">
        <v>29009974</v>
      </c>
      <c r="X145" s="14">
        <v>312384514</v>
      </c>
      <c r="Y145" s="14">
        <v>113045019</v>
      </c>
      <c r="Z145" s="14">
        <v>7581288</v>
      </c>
      <c r="AA145" s="14">
        <v>0.86394703650000004</v>
      </c>
      <c r="AB145">
        <v>142.02000000000001</v>
      </c>
      <c r="AC145" s="2">
        <v>24432406778</v>
      </c>
      <c r="AD145" s="2">
        <v>20419466049</v>
      </c>
      <c r="AE145" s="14">
        <f>INDEX(CONFAZ!$DS$2:$FB$408,MATCH(DATE(YEAR($A145),MONTH($A145),15),CONFAZ!$DS$2:$DS$408,0),2)</f>
        <v>346821117</v>
      </c>
      <c r="AF145" s="14">
        <f>INDEX(CONFAZ!$DS$2:$FB$408,MATCH(DATE(YEAR($A145),MONTH($A145),15),CONFAZ!$DS$2:$DS$408,0),3)</f>
        <v>381527846</v>
      </c>
      <c r="AG145">
        <v>1100</v>
      </c>
      <c r="AH145">
        <v>2046959685600</v>
      </c>
      <c r="AI145">
        <v>8.76</v>
      </c>
      <c r="AJ145">
        <v>0.73</v>
      </c>
      <c r="AK145">
        <v>1549.3955555555499</v>
      </c>
      <c r="AL145">
        <v>1189.7394999999999</v>
      </c>
      <c r="AM145">
        <v>1089.99047619047</v>
      </c>
      <c r="AN145">
        <v>1364.0608</v>
      </c>
      <c r="AO145">
        <v>11.1462722025278</v>
      </c>
      <c r="AP145">
        <v>1.73</v>
      </c>
      <c r="AQ145">
        <v>417.92</v>
      </c>
      <c r="AR145">
        <v>29.99</v>
      </c>
      <c r="AS145" s="14">
        <v>783800900000</v>
      </c>
      <c r="AT145">
        <v>141890</v>
      </c>
      <c r="AU145">
        <v>2258</v>
      </c>
      <c r="AV145">
        <v>201729323</v>
      </c>
      <c r="AW145">
        <v>149801530</v>
      </c>
      <c r="AX145">
        <v>8525</v>
      </c>
      <c r="AY145" s="14">
        <v>3379</v>
      </c>
      <c r="AZ145">
        <v>342</v>
      </c>
      <c r="BA145">
        <v>342</v>
      </c>
      <c r="BB145">
        <v>6213</v>
      </c>
      <c r="BC145">
        <v>0</v>
      </c>
      <c r="BD145">
        <v>1485</v>
      </c>
      <c r="BE145">
        <v>12969</v>
      </c>
      <c r="BF145">
        <v>506</v>
      </c>
      <c r="BG145">
        <v>2996</v>
      </c>
      <c r="BH145">
        <v>3295</v>
      </c>
      <c r="BI145">
        <v>0</v>
      </c>
      <c r="BJ145">
        <v>107017</v>
      </c>
      <c r="BK145">
        <v>51441795</v>
      </c>
      <c r="BL145">
        <v>189777</v>
      </c>
      <c r="BM145">
        <v>0</v>
      </c>
      <c r="BN145">
        <v>33605801000</v>
      </c>
      <c r="BO145">
        <v>0.4</v>
      </c>
      <c r="BP145">
        <v>3704</v>
      </c>
      <c r="BQ145">
        <v>30699.57</v>
      </c>
      <c r="BR145">
        <v>3568480000</v>
      </c>
      <c r="BS145">
        <v>20396000</v>
      </c>
      <c r="BT145">
        <v>7460218000</v>
      </c>
      <c r="BU145">
        <v>16141426000</v>
      </c>
      <c r="BV145">
        <v>6415281000</v>
      </c>
      <c r="BW145">
        <v>27190520000</v>
      </c>
      <c r="BX145">
        <v>0</v>
      </c>
      <c r="BY145">
        <v>0</v>
      </c>
      <c r="BZ145">
        <v>0</v>
      </c>
      <c r="CA145">
        <v>0</v>
      </c>
      <c r="CB145">
        <v>33605801000</v>
      </c>
      <c r="CC145">
        <v>0.4</v>
      </c>
      <c r="CD145">
        <v>2651430.89</v>
      </c>
      <c r="CE145">
        <v>751200973.20000005</v>
      </c>
      <c r="CF145">
        <v>16160.13</v>
      </c>
      <c r="CG145">
        <v>34323</v>
      </c>
      <c r="CH145">
        <v>32.8664779</v>
      </c>
      <c r="CI145">
        <v>6.67</v>
      </c>
      <c r="CJ145">
        <v>-290550</v>
      </c>
      <c r="CK145">
        <v>-286913.33</v>
      </c>
      <c r="CL145">
        <v>3636.67</v>
      </c>
      <c r="CM145">
        <v>35650</v>
      </c>
      <c r="CN145">
        <v>6822050</v>
      </c>
      <c r="CO145">
        <v>-114176.67</v>
      </c>
      <c r="CP145">
        <v>-308083.33</v>
      </c>
      <c r="CQ145">
        <v>0</v>
      </c>
      <c r="CR145">
        <v>0</v>
      </c>
      <c r="CS145">
        <v>0</v>
      </c>
      <c r="CT145">
        <v>0</v>
      </c>
      <c r="CU145" s="3">
        <v>0.53441640000000001</v>
      </c>
      <c r="CV145">
        <v>455383.34</v>
      </c>
      <c r="CW145" s="10">
        <v>17124.43</v>
      </c>
      <c r="CX145" s="14">
        <f t="shared" si="2"/>
        <v>-3306290.8</v>
      </c>
      <c r="CY145" s="14">
        <f>IFERROR(INDEX(CONFAZ!$A$2:$FB$440,MATCH(DATE(YEAR($A145),MONTH($A145),15),CONFAZ!$A$2:$A$440,0),2),0)</f>
        <v>3323415.23</v>
      </c>
      <c r="CZ145" s="4"/>
      <c r="DA145"/>
      <c r="DB145"/>
      <c r="DI145"/>
    </row>
    <row r="146" spans="1:113" x14ac:dyDescent="0.25">
      <c r="A146" s="1">
        <v>43304</v>
      </c>
      <c r="B146" t="s">
        <v>70</v>
      </c>
      <c r="C146" t="s">
        <v>76</v>
      </c>
      <c r="D146" s="12">
        <v>3.8288000000000002</v>
      </c>
      <c r="E146">
        <v>336076032.77000004</v>
      </c>
      <c r="F146">
        <v>2168296.38</v>
      </c>
      <c r="G146">
        <v>602705132</v>
      </c>
      <c r="H146">
        <v>89311956.300000012</v>
      </c>
      <c r="I146">
        <v>131156980.89999999</v>
      </c>
      <c r="J146">
        <v>16293510.500000002</v>
      </c>
      <c r="K146">
        <v>21790908</v>
      </c>
      <c r="L146" s="14">
        <v>16139096</v>
      </c>
      <c r="M146" s="14">
        <v>28759167</v>
      </c>
      <c r="N146" s="14">
        <v>77752949</v>
      </c>
      <c r="O146" s="14">
        <v>94401947</v>
      </c>
      <c r="P146" s="14">
        <v>4916939</v>
      </c>
      <c r="Q146" s="14">
        <v>86424229</v>
      </c>
      <c r="R146" s="14">
        <v>2724120</v>
      </c>
      <c r="S146" s="14">
        <v>18704962</v>
      </c>
      <c r="T146" s="14">
        <v>195813588</v>
      </c>
      <c r="U146" s="14">
        <v>74899839</v>
      </c>
      <c r="V146" s="14">
        <v>2724120</v>
      </c>
      <c r="W146" s="14">
        <v>18704962</v>
      </c>
      <c r="X146" s="14">
        <v>195813588</v>
      </c>
      <c r="Y146" s="14">
        <v>74899839</v>
      </c>
      <c r="Z146" s="14">
        <v>2168296</v>
      </c>
      <c r="AA146" s="14">
        <v>0.84024889089999999</v>
      </c>
      <c r="AB146">
        <v>141.07</v>
      </c>
      <c r="AC146" s="2">
        <v>21055288607</v>
      </c>
      <c r="AD146" s="2">
        <v>17759842765</v>
      </c>
      <c r="AE146" s="14">
        <f>INDEX(CONFAZ!$DS$2:$FB$408,MATCH(DATE(YEAR($A146),MONTH($A146),15),CONFAZ!$DS$2:$DS$408,0),2)</f>
        <v>385985662</v>
      </c>
      <c r="AF146" s="14">
        <f>INDEX(CONFAZ!$DS$2:$FB$408,MATCH(DATE(YEAR($A146),MONTH($A146),15),CONFAZ!$DS$2:$DS$408,0),3)</f>
        <v>219469305</v>
      </c>
      <c r="AG146">
        <v>954</v>
      </c>
      <c r="AH146">
        <v>1452815187200</v>
      </c>
      <c r="AI146">
        <v>6.4</v>
      </c>
      <c r="AJ146">
        <v>0.25</v>
      </c>
      <c r="AK146">
        <v>1107.0650000000001</v>
      </c>
      <c r="AL146">
        <v>879.60550000000001</v>
      </c>
      <c r="AM146">
        <v>804.512857142857</v>
      </c>
      <c r="AN146">
        <v>995.35640000000001</v>
      </c>
      <c r="AO146">
        <v>12.443910943439301</v>
      </c>
      <c r="AP146">
        <v>1.33</v>
      </c>
      <c r="AQ146">
        <v>287.88</v>
      </c>
      <c r="AR146">
        <v>39.76</v>
      </c>
      <c r="AS146" s="14">
        <v>592283900000</v>
      </c>
      <c r="AT146">
        <v>0</v>
      </c>
      <c r="AU146">
        <v>0</v>
      </c>
      <c r="AV146">
        <v>134931861</v>
      </c>
      <c r="AW146">
        <v>128824483</v>
      </c>
      <c r="AX146">
        <v>0</v>
      </c>
      <c r="AY146" s="14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717766</v>
      </c>
      <c r="BL146">
        <v>4503027</v>
      </c>
      <c r="BM146">
        <v>886585</v>
      </c>
      <c r="BN146">
        <v>26798107000</v>
      </c>
      <c r="BO146" s="3">
        <v>0.4</v>
      </c>
      <c r="BP146" s="3">
        <v>3704</v>
      </c>
      <c r="BQ146" s="3">
        <v>24954.17</v>
      </c>
      <c r="BR146" s="3">
        <v>2945494000</v>
      </c>
      <c r="BS146" s="3">
        <v>24318000</v>
      </c>
      <c r="BT146" s="3">
        <v>6098154000</v>
      </c>
      <c r="BU146" s="3">
        <v>12567340000</v>
      </c>
      <c r="BV146">
        <v>5162802000</v>
      </c>
      <c r="BW146" s="3">
        <v>21635305000</v>
      </c>
      <c r="BX146">
        <v>0</v>
      </c>
      <c r="BY146">
        <v>0</v>
      </c>
      <c r="BZ146">
        <v>0</v>
      </c>
      <c r="CA146">
        <v>0</v>
      </c>
      <c r="CB146">
        <v>26798107000</v>
      </c>
      <c r="CC146">
        <v>0.4</v>
      </c>
      <c r="CD146">
        <v>242644.12</v>
      </c>
      <c r="CE146">
        <v>249037398.28999999</v>
      </c>
      <c r="CF146">
        <v>47152.9</v>
      </c>
      <c r="CG146">
        <v>28029.67</v>
      </c>
      <c r="CH146">
        <v>32.480378199999997</v>
      </c>
      <c r="CI146">
        <v>4.49</v>
      </c>
      <c r="CJ146">
        <v>49823.33</v>
      </c>
      <c r="CK146">
        <v>78046.67</v>
      </c>
      <c r="CL146">
        <v>28223.33</v>
      </c>
      <c r="CM146">
        <v>109976.67</v>
      </c>
      <c r="CN146">
        <v>6374710</v>
      </c>
      <c r="CO146">
        <v>-67143.33</v>
      </c>
      <c r="CP146">
        <v>-276056.67</v>
      </c>
      <c r="CQ146">
        <v>865539.37</v>
      </c>
      <c r="CR146">
        <v>298946961.56999999</v>
      </c>
      <c r="CS146">
        <v>35682.93</v>
      </c>
      <c r="CT146">
        <v>299853684.74000001</v>
      </c>
      <c r="CU146" s="3">
        <v>0.53856099999999996</v>
      </c>
      <c r="CV146">
        <v>430244.05</v>
      </c>
      <c r="CW146" s="10">
        <v>2531137.69</v>
      </c>
      <c r="CX146" s="14">
        <f t="shared" si="2"/>
        <v>-567245.4700000002</v>
      </c>
      <c r="CY146" s="14">
        <f>IFERROR(INDEX(CONFAZ!$A$2:$FB$440,MATCH(DATE(YEAR($A146),MONTH($A146),15),CONFAZ!$A$2:$A$440,0),2),0)</f>
        <v>3098383.16</v>
      </c>
      <c r="CZ146"/>
      <c r="DA146"/>
      <c r="DB146"/>
      <c r="DC146"/>
      <c r="DI146"/>
    </row>
    <row r="147" spans="1:113" x14ac:dyDescent="0.25">
      <c r="A147" s="1">
        <v>43335</v>
      </c>
      <c r="B147" t="s">
        <v>70</v>
      </c>
      <c r="C147" t="s">
        <v>76</v>
      </c>
      <c r="D147" s="12">
        <v>3.9298000000000002</v>
      </c>
      <c r="E147">
        <v>324634084.00999999</v>
      </c>
      <c r="F147">
        <v>2366334.0300000003</v>
      </c>
      <c r="G147">
        <v>652456129</v>
      </c>
      <c r="H147">
        <v>82586151.759999976</v>
      </c>
      <c r="I147">
        <v>198103094.70000005</v>
      </c>
      <c r="J147">
        <v>16190417.829999996</v>
      </c>
      <c r="K147">
        <v>17415946</v>
      </c>
      <c r="L147" s="14">
        <v>16014085</v>
      </c>
      <c r="M147" s="14">
        <v>31489990</v>
      </c>
      <c r="N147" s="14">
        <v>81578856</v>
      </c>
      <c r="O147" s="14">
        <v>91758501</v>
      </c>
      <c r="P147" s="14">
        <v>4995113</v>
      </c>
      <c r="Q147" s="14">
        <v>83593081</v>
      </c>
      <c r="R147" s="14">
        <v>2967267</v>
      </c>
      <c r="S147" s="14">
        <v>20633096</v>
      </c>
      <c r="T147" s="14">
        <v>242678745</v>
      </c>
      <c r="U147" s="14">
        <v>74406058</v>
      </c>
      <c r="V147" s="14">
        <v>2967267</v>
      </c>
      <c r="W147" s="14">
        <v>20633096</v>
      </c>
      <c r="X147" s="14">
        <v>242678745</v>
      </c>
      <c r="Y147" s="14">
        <v>74406058</v>
      </c>
      <c r="Z147" s="14">
        <v>2341337</v>
      </c>
      <c r="AA147" s="14">
        <v>0.95816603180000004</v>
      </c>
      <c r="AB147">
        <v>143.41999999999999</v>
      </c>
      <c r="AC147" s="2">
        <v>20084138252</v>
      </c>
      <c r="AD147" s="2">
        <v>19768276314</v>
      </c>
      <c r="AE147" s="14">
        <f>INDEX(CONFAZ!$DS$2:$FB$408,MATCH(DATE(YEAR($A147),MONTH($A147),15),CONFAZ!$DS$2:$DS$408,0),2)</f>
        <v>355658017</v>
      </c>
      <c r="AF147" s="14">
        <f>INDEX(CONFAZ!$DS$2:$FB$408,MATCH(DATE(YEAR($A147),MONTH($A147),15),CONFAZ!$DS$2:$DS$408,0),3)</f>
        <v>219199153</v>
      </c>
      <c r="AG147">
        <v>954</v>
      </c>
      <c r="AH147">
        <v>1498798211400</v>
      </c>
      <c r="AI147">
        <v>6.4</v>
      </c>
      <c r="AJ147">
        <v>0</v>
      </c>
      <c r="AK147">
        <v>1114.7533333333299</v>
      </c>
      <c r="AL147">
        <v>882.62649999999996</v>
      </c>
      <c r="AM147">
        <v>805.90142857142803</v>
      </c>
      <c r="AN147">
        <v>999.20159999999998</v>
      </c>
      <c r="AO147">
        <v>12.2668211694084</v>
      </c>
      <c r="AP147">
        <v>0.91</v>
      </c>
      <c r="AQ147">
        <v>293.14999999999998</v>
      </c>
      <c r="AR147">
        <v>25.68</v>
      </c>
      <c r="AS147" s="14">
        <v>599113700000</v>
      </c>
      <c r="AT147">
        <v>0</v>
      </c>
      <c r="AU147">
        <v>0</v>
      </c>
      <c r="AV147">
        <v>125007609</v>
      </c>
      <c r="AW147">
        <v>124244043</v>
      </c>
      <c r="AX147">
        <v>0</v>
      </c>
      <c r="AY147" s="14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384264</v>
      </c>
      <c r="BL147">
        <v>0</v>
      </c>
      <c r="BM147">
        <v>378772</v>
      </c>
      <c r="BN147">
        <v>26798107000</v>
      </c>
      <c r="BO147" s="3">
        <v>0.4</v>
      </c>
      <c r="BP147" s="3">
        <v>3704</v>
      </c>
      <c r="BQ147">
        <v>24954.17</v>
      </c>
      <c r="BR147">
        <v>2945494000</v>
      </c>
      <c r="BS147" s="3">
        <v>24318000</v>
      </c>
      <c r="BT147" s="3">
        <v>6098154000</v>
      </c>
      <c r="BU147" s="3">
        <v>12567340000</v>
      </c>
      <c r="BV147" s="3">
        <v>5162802000</v>
      </c>
      <c r="BW147" s="3">
        <v>21635305000</v>
      </c>
      <c r="BX147">
        <v>0</v>
      </c>
      <c r="BY147">
        <v>0</v>
      </c>
      <c r="BZ147">
        <v>0</v>
      </c>
      <c r="CA147">
        <v>0</v>
      </c>
      <c r="CB147">
        <v>26798107000</v>
      </c>
      <c r="CC147">
        <v>0.4</v>
      </c>
      <c r="CD147">
        <v>223455.48</v>
      </c>
      <c r="CE147">
        <v>271482735.47000003</v>
      </c>
      <c r="CF147">
        <v>27246.47</v>
      </c>
      <c r="CG147">
        <v>28202.67</v>
      </c>
      <c r="CH147">
        <v>32.480378199999997</v>
      </c>
      <c r="CI147">
        <v>4.45</v>
      </c>
      <c r="CJ147">
        <v>49823.33</v>
      </c>
      <c r="CK147">
        <v>78046.67</v>
      </c>
      <c r="CL147">
        <v>28223.33</v>
      </c>
      <c r="CM147">
        <v>109976.67</v>
      </c>
      <c r="CN147">
        <v>6374710</v>
      </c>
      <c r="CO147">
        <v>-67143.33</v>
      </c>
      <c r="CP147">
        <v>-276056.67</v>
      </c>
      <c r="CQ147">
        <v>962295.08</v>
      </c>
      <c r="CR147">
        <v>354948669.79000002</v>
      </c>
      <c r="CS147">
        <v>30634.48</v>
      </c>
      <c r="CT147">
        <v>355949042.91000003</v>
      </c>
      <c r="CU147" s="3">
        <v>0.53856099999999996</v>
      </c>
      <c r="CV147">
        <v>430812.67</v>
      </c>
      <c r="CW147" s="10">
        <v>2531137.69</v>
      </c>
      <c r="CX147" s="14">
        <f t="shared" si="2"/>
        <v>-728461.94</v>
      </c>
      <c r="CY147" s="14">
        <f>IFERROR(INDEX(CONFAZ!$A$2:$FB$440,MATCH(DATE(YEAR($A147),MONTH($A147),15),CONFAZ!$A$2:$A$440,0),2),0)</f>
        <v>3259599.63</v>
      </c>
      <c r="CZ147"/>
      <c r="DA147"/>
      <c r="DB147"/>
      <c r="DC147"/>
      <c r="DI147"/>
    </row>
    <row r="148" spans="1:113" x14ac:dyDescent="0.25">
      <c r="A148" s="1">
        <v>43366</v>
      </c>
      <c r="B148" t="s">
        <v>70</v>
      </c>
      <c r="C148" t="s">
        <v>76</v>
      </c>
      <c r="D148" s="12">
        <v>4.1165000000000003</v>
      </c>
      <c r="E148">
        <v>355267717.53999996</v>
      </c>
      <c r="F148">
        <v>2039392.8000000003</v>
      </c>
      <c r="G148">
        <v>673411703</v>
      </c>
      <c r="H148">
        <v>89174294.790000007</v>
      </c>
      <c r="I148">
        <v>181390724.27000001</v>
      </c>
      <c r="J148">
        <v>16655824.899999999</v>
      </c>
      <c r="K148">
        <v>13185359</v>
      </c>
      <c r="L148" s="14">
        <v>16605965</v>
      </c>
      <c r="M148" s="14">
        <v>29833125</v>
      </c>
      <c r="N148" s="14">
        <v>80311389</v>
      </c>
      <c r="O148" s="14">
        <v>97231740</v>
      </c>
      <c r="P148" s="14">
        <v>5568285</v>
      </c>
      <c r="Q148" s="14">
        <v>90966733</v>
      </c>
      <c r="R148" s="14">
        <v>3229430</v>
      </c>
      <c r="S148" s="14">
        <v>20991581</v>
      </c>
      <c r="T148" s="14">
        <v>246204885</v>
      </c>
      <c r="U148" s="14">
        <v>80429178</v>
      </c>
      <c r="V148" s="14">
        <v>3229430</v>
      </c>
      <c r="W148" s="14">
        <v>20991581</v>
      </c>
      <c r="X148" s="14">
        <v>246204885</v>
      </c>
      <c r="Y148" s="14">
        <v>80429178</v>
      </c>
      <c r="Z148" s="14">
        <v>2039392</v>
      </c>
      <c r="AA148" s="14">
        <v>0.18016058090000001</v>
      </c>
      <c r="AB148">
        <v>135.77000000000001</v>
      </c>
      <c r="AC148" s="2">
        <v>19041023535</v>
      </c>
      <c r="AD148" s="2">
        <v>14948421194</v>
      </c>
      <c r="AE148" s="14">
        <f>INDEX(CONFAZ!$DS$2:$FB$408,MATCH(DATE(YEAR($A148),MONTH($A148),15),CONFAZ!$DS$2:$DS$408,0),2)</f>
        <v>332033648</v>
      </c>
      <c r="AF148" s="14">
        <f>INDEX(CONFAZ!$DS$2:$FB$408,MATCH(DATE(YEAR($A148),MONTH($A148),15),CONFAZ!$DS$2:$DS$408,0),3)</f>
        <v>138522611</v>
      </c>
      <c r="AG148">
        <v>954</v>
      </c>
      <c r="AH148">
        <v>1567307977000</v>
      </c>
      <c r="AI148">
        <v>6.4</v>
      </c>
      <c r="AJ148">
        <v>0.3</v>
      </c>
      <c r="AK148">
        <v>1127.7183333333301</v>
      </c>
      <c r="AL148">
        <v>894.06899999999996</v>
      </c>
      <c r="AM148">
        <v>816.47857142857094</v>
      </c>
      <c r="AN148">
        <v>1009.1612</v>
      </c>
      <c r="AO148">
        <v>12.018101946527301</v>
      </c>
      <c r="AP148">
        <v>1.48</v>
      </c>
      <c r="AQ148">
        <v>324.07</v>
      </c>
      <c r="AR148">
        <v>31.2</v>
      </c>
      <c r="AS148" s="14">
        <v>576470300000</v>
      </c>
      <c r="AT148">
        <v>2459</v>
      </c>
      <c r="AU148">
        <v>0</v>
      </c>
      <c r="AV148">
        <v>160644474</v>
      </c>
      <c r="AW148">
        <v>160388527</v>
      </c>
      <c r="AX148">
        <v>233</v>
      </c>
      <c r="AY148" s="14">
        <v>0</v>
      </c>
      <c r="AZ148">
        <v>10</v>
      </c>
      <c r="BA148">
        <v>10</v>
      </c>
      <c r="BB148">
        <v>207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1886</v>
      </c>
      <c r="BK148">
        <v>34280</v>
      </c>
      <c r="BL148">
        <v>3723</v>
      </c>
      <c r="BM148">
        <v>213149</v>
      </c>
      <c r="BN148">
        <v>26798107000</v>
      </c>
      <c r="BO148" s="3">
        <v>0.4</v>
      </c>
      <c r="BP148" s="3">
        <v>3704</v>
      </c>
      <c r="BQ148" s="3">
        <v>24954.17</v>
      </c>
      <c r="BR148">
        <v>2945494000</v>
      </c>
      <c r="BS148" s="3">
        <v>24318000</v>
      </c>
      <c r="BT148" s="3">
        <v>6098154000</v>
      </c>
      <c r="BU148" s="3">
        <v>12567340000</v>
      </c>
      <c r="BV148" s="3">
        <v>5162802000</v>
      </c>
      <c r="BW148" s="3">
        <v>21635305000</v>
      </c>
      <c r="BX148">
        <v>0</v>
      </c>
      <c r="BY148">
        <v>0</v>
      </c>
      <c r="BZ148">
        <v>0</v>
      </c>
      <c r="CA148">
        <v>0</v>
      </c>
      <c r="CB148">
        <v>26798107000</v>
      </c>
      <c r="CC148">
        <v>0.4</v>
      </c>
      <c r="CD148">
        <v>282882.31</v>
      </c>
      <c r="CE148">
        <v>290532107.19999999</v>
      </c>
      <c r="CF148">
        <v>38534.620000000003</v>
      </c>
      <c r="CG148">
        <v>27745.67</v>
      </c>
      <c r="CH148">
        <v>32.480378199999997</v>
      </c>
      <c r="CI148">
        <v>4.63</v>
      </c>
      <c r="CJ148">
        <v>49823.33</v>
      </c>
      <c r="CK148">
        <v>78046.67</v>
      </c>
      <c r="CL148">
        <v>28223.33</v>
      </c>
      <c r="CM148">
        <v>109976.67</v>
      </c>
      <c r="CN148">
        <v>6374710</v>
      </c>
      <c r="CO148">
        <v>-67143.33</v>
      </c>
      <c r="CP148">
        <v>-276056.67</v>
      </c>
      <c r="CQ148">
        <v>791318.46</v>
      </c>
      <c r="CR148">
        <v>342461760.81999999</v>
      </c>
      <c r="CS148">
        <v>18613.189999999999</v>
      </c>
      <c r="CT148">
        <v>343276842.47000003</v>
      </c>
      <c r="CU148" s="3">
        <v>0.53856099999999996</v>
      </c>
      <c r="CV148">
        <v>423014.47</v>
      </c>
      <c r="CW148" s="10">
        <v>2531137.7000000002</v>
      </c>
      <c r="CX148" s="14">
        <f t="shared" si="2"/>
        <v>-313543.61999999965</v>
      </c>
      <c r="CY148" s="14">
        <f>IFERROR(INDEX(CONFAZ!$A$2:$FB$440,MATCH(DATE(YEAR($A148),MONTH($A148),15),CONFAZ!$A$2:$A$440,0),2),0)</f>
        <v>2844681.32</v>
      </c>
      <c r="CZ148"/>
      <c r="DA148"/>
      <c r="DB148"/>
      <c r="DC148"/>
      <c r="DI148"/>
    </row>
    <row r="149" spans="1:113" x14ac:dyDescent="0.25">
      <c r="A149" s="1">
        <v>43396</v>
      </c>
      <c r="B149" t="s">
        <v>70</v>
      </c>
      <c r="C149" t="s">
        <v>76</v>
      </c>
      <c r="D149" s="12">
        <v>3.7584</v>
      </c>
      <c r="E149">
        <v>314690664.1500001</v>
      </c>
      <c r="F149">
        <v>2485159.6899999995</v>
      </c>
      <c r="G149">
        <v>589291027</v>
      </c>
      <c r="H149">
        <v>86174965.239999995</v>
      </c>
      <c r="I149">
        <v>144529799.28000003</v>
      </c>
      <c r="J149">
        <v>16398706.399999999</v>
      </c>
      <c r="K149">
        <v>13312321</v>
      </c>
      <c r="L149" s="14">
        <v>19132622</v>
      </c>
      <c r="M149" s="14">
        <v>30586430</v>
      </c>
      <c r="N149" s="14">
        <v>79781156</v>
      </c>
      <c r="O149" s="14">
        <v>96583466</v>
      </c>
      <c r="P149" s="14">
        <v>5757428</v>
      </c>
      <c r="Q149" s="14">
        <v>91515147</v>
      </c>
      <c r="R149" s="14">
        <v>3548460</v>
      </c>
      <c r="S149" s="14">
        <v>20834547</v>
      </c>
      <c r="T149" s="14">
        <v>154964784</v>
      </c>
      <c r="U149" s="14">
        <v>84102378</v>
      </c>
      <c r="V149" s="14">
        <v>3548460</v>
      </c>
      <c r="W149" s="14">
        <v>20834547</v>
      </c>
      <c r="X149" s="14">
        <v>154964784</v>
      </c>
      <c r="Y149" s="14">
        <v>84102378</v>
      </c>
      <c r="Z149" s="14">
        <v>2484609</v>
      </c>
      <c r="AA149" s="14">
        <v>0.189337387</v>
      </c>
      <c r="AB149">
        <v>139.83000000000001</v>
      </c>
      <c r="AC149" s="2">
        <v>21671364889</v>
      </c>
      <c r="AD149" s="2">
        <v>16921935159</v>
      </c>
      <c r="AE149" s="14">
        <f>INDEX(CONFAZ!$DS$2:$FB$408,MATCH(DATE(YEAR($A149),MONTH($A149),15),CONFAZ!$DS$2:$DS$408,0),2)</f>
        <v>429554851</v>
      </c>
      <c r="AF149" s="14">
        <f>INDEX(CONFAZ!$DS$2:$FB$408,MATCH(DATE(YEAR($A149),MONTH($A149),15),CONFAZ!$DS$2:$DS$408,0),3)</f>
        <v>353917108</v>
      </c>
      <c r="AG149">
        <v>954</v>
      </c>
      <c r="AH149">
        <v>1429281936000</v>
      </c>
      <c r="AI149">
        <v>6.4</v>
      </c>
      <c r="AJ149">
        <v>0.4</v>
      </c>
      <c r="AK149">
        <v>1144.37777777777</v>
      </c>
      <c r="AL149">
        <v>900.6345</v>
      </c>
      <c r="AM149">
        <v>821.60523809523795</v>
      </c>
      <c r="AN149">
        <v>1020.7212</v>
      </c>
      <c r="AO149">
        <v>11.8617654281342</v>
      </c>
      <c r="AP149">
        <v>1.45</v>
      </c>
      <c r="AQ149">
        <v>309.31</v>
      </c>
      <c r="AR149">
        <v>57.87</v>
      </c>
      <c r="AS149" s="14">
        <v>612014600000</v>
      </c>
      <c r="AT149">
        <v>18592</v>
      </c>
      <c r="AU149">
        <v>21</v>
      </c>
      <c r="AV149">
        <v>225056270</v>
      </c>
      <c r="AW149">
        <v>200671186</v>
      </c>
      <c r="AX149">
        <v>620</v>
      </c>
      <c r="AY149" s="14">
        <v>0</v>
      </c>
      <c r="AZ149">
        <v>0</v>
      </c>
      <c r="BA149">
        <v>0</v>
      </c>
      <c r="BB149">
        <v>691</v>
      </c>
      <c r="BC149">
        <v>0</v>
      </c>
      <c r="BD149">
        <v>92</v>
      </c>
      <c r="BE149">
        <v>286</v>
      </c>
      <c r="BF149">
        <v>31</v>
      </c>
      <c r="BG149">
        <v>175</v>
      </c>
      <c r="BH149">
        <v>153</v>
      </c>
      <c r="BI149">
        <v>0</v>
      </c>
      <c r="BJ149">
        <v>13422</v>
      </c>
      <c r="BK149">
        <v>18899950</v>
      </c>
      <c r="BL149">
        <v>5310611</v>
      </c>
      <c r="BM149">
        <v>140353</v>
      </c>
      <c r="BN149">
        <v>26798107000</v>
      </c>
      <c r="BO149" s="3">
        <v>0.4</v>
      </c>
      <c r="BP149" s="3">
        <v>3704</v>
      </c>
      <c r="BQ149" s="3">
        <v>24954.17</v>
      </c>
      <c r="BR149" s="3">
        <v>2945494000</v>
      </c>
      <c r="BS149" s="3">
        <v>24318000</v>
      </c>
      <c r="BT149" s="3">
        <v>6098154000</v>
      </c>
      <c r="BU149" s="3">
        <v>12567340000</v>
      </c>
      <c r="BV149" s="3">
        <v>5162802000</v>
      </c>
      <c r="BW149" s="3">
        <v>21635305000</v>
      </c>
      <c r="BX149">
        <v>0</v>
      </c>
      <c r="BY149">
        <v>0</v>
      </c>
      <c r="BZ149">
        <v>0</v>
      </c>
      <c r="CA149">
        <v>0</v>
      </c>
      <c r="CB149">
        <v>26798107000</v>
      </c>
      <c r="CC149">
        <v>0.4</v>
      </c>
      <c r="CD149">
        <v>302959.76</v>
      </c>
      <c r="CE149">
        <v>286639846.43000001</v>
      </c>
      <c r="CF149">
        <v>23909.23</v>
      </c>
      <c r="CG149">
        <v>28272.67</v>
      </c>
      <c r="CH149">
        <v>32.480378199999997</v>
      </c>
      <c r="CI149">
        <v>4.72</v>
      </c>
      <c r="CJ149">
        <v>92360</v>
      </c>
      <c r="CK149">
        <v>127326.67</v>
      </c>
      <c r="CL149">
        <v>34966.67</v>
      </c>
      <c r="CM149">
        <v>27283.33</v>
      </c>
      <c r="CN149">
        <v>6455833.3300000001</v>
      </c>
      <c r="CO149">
        <v>-65290</v>
      </c>
      <c r="CP149">
        <v>-246616.67</v>
      </c>
      <c r="CQ149">
        <v>1030678.13</v>
      </c>
      <c r="CR149">
        <v>311413442.75</v>
      </c>
      <c r="CS149">
        <v>21805.17</v>
      </c>
      <c r="CT149">
        <v>312469408.94999999</v>
      </c>
      <c r="CU149" s="3">
        <v>0.53856099999999996</v>
      </c>
      <c r="CV149">
        <v>424287.09</v>
      </c>
      <c r="CW149" s="10">
        <v>2531137.7000000002</v>
      </c>
      <c r="CX149" s="14">
        <f t="shared" si="2"/>
        <v>531308.53000000026</v>
      </c>
      <c r="CY149" s="14">
        <f>IFERROR(INDEX(CONFAZ!$A$2:$FB$440,MATCH(DATE(YEAR($A149),MONTH($A149),15),CONFAZ!$A$2:$A$440,0),2),0)</f>
        <v>1999829.17</v>
      </c>
      <c r="CZ149"/>
      <c r="DA149"/>
      <c r="DB149"/>
      <c r="DC149"/>
      <c r="DI149"/>
    </row>
    <row r="150" spans="1:113" x14ac:dyDescent="0.25">
      <c r="A150" s="1">
        <v>43427</v>
      </c>
      <c r="B150" t="s">
        <v>70</v>
      </c>
      <c r="C150" t="s">
        <v>76</v>
      </c>
      <c r="D150" s="12">
        <v>3.7867000000000002</v>
      </c>
      <c r="E150">
        <v>325857088.70000005</v>
      </c>
      <c r="F150">
        <v>2930064.74</v>
      </c>
      <c r="G150">
        <v>693810511</v>
      </c>
      <c r="H150">
        <v>94043171.559999987</v>
      </c>
      <c r="I150">
        <v>217006984.81</v>
      </c>
      <c r="J150">
        <v>16621434.580000002</v>
      </c>
      <c r="K150">
        <v>10939147</v>
      </c>
      <c r="L150" s="14">
        <v>22458324</v>
      </c>
      <c r="M150" s="14">
        <v>28109604</v>
      </c>
      <c r="N150" s="14">
        <v>86507168</v>
      </c>
      <c r="O150" s="14">
        <v>100494957</v>
      </c>
      <c r="P150" s="14">
        <v>7553214</v>
      </c>
      <c r="Q150" s="14">
        <v>92093180</v>
      </c>
      <c r="R150" s="14">
        <v>3062787</v>
      </c>
      <c r="S150" s="14">
        <v>22363361</v>
      </c>
      <c r="T150" s="14">
        <v>237686415</v>
      </c>
      <c r="U150" s="14">
        <v>90552527</v>
      </c>
      <c r="V150" s="14">
        <v>3062787</v>
      </c>
      <c r="W150" s="14">
        <v>22363361</v>
      </c>
      <c r="X150" s="14">
        <v>237686415</v>
      </c>
      <c r="Y150" s="14">
        <v>90552527</v>
      </c>
      <c r="Z150" s="14">
        <v>2928974</v>
      </c>
      <c r="AA150" s="14">
        <v>0.1259863853</v>
      </c>
      <c r="AB150">
        <v>137.65</v>
      </c>
      <c r="AC150" s="2">
        <v>19199739213</v>
      </c>
      <c r="AD150" s="2">
        <v>15529846968</v>
      </c>
      <c r="AE150" s="14">
        <f>INDEX(CONFAZ!$DS$2:$FB$408,MATCH(DATE(YEAR($A150),MONTH($A150),15),CONFAZ!$DS$2:$DS$408,0),2)</f>
        <v>190344041</v>
      </c>
      <c r="AF150" s="14">
        <f>INDEX(CONFAZ!$DS$2:$FB$408,MATCH(DATE(YEAR($A150),MONTH($A150),15),CONFAZ!$DS$2:$DS$408,0),3)</f>
        <v>230579695</v>
      </c>
      <c r="AG150">
        <v>954</v>
      </c>
      <c r="AH150">
        <v>1437893297400</v>
      </c>
      <c r="AI150">
        <v>6.4</v>
      </c>
      <c r="AJ150">
        <v>-0.25</v>
      </c>
      <c r="AK150">
        <v>1154.57388888888</v>
      </c>
      <c r="AL150">
        <v>906.13599999999997</v>
      </c>
      <c r="AM150">
        <v>824.41904761904698</v>
      </c>
      <c r="AN150">
        <v>1030.78</v>
      </c>
      <c r="AO150">
        <v>11.709782987994</v>
      </c>
      <c r="AP150">
        <v>0.79</v>
      </c>
      <c r="AQ150">
        <v>252.53</v>
      </c>
      <c r="AR150">
        <v>-30.5</v>
      </c>
      <c r="AS150" s="14">
        <v>607482000000</v>
      </c>
      <c r="AT150">
        <v>64849</v>
      </c>
      <c r="AU150">
        <v>619</v>
      </c>
      <c r="AV150">
        <v>134350262</v>
      </c>
      <c r="AW150">
        <v>96396549</v>
      </c>
      <c r="AX150">
        <v>2148</v>
      </c>
      <c r="AY150" s="14">
        <v>0</v>
      </c>
      <c r="AZ150">
        <v>111</v>
      </c>
      <c r="BA150">
        <v>111</v>
      </c>
      <c r="BB150">
        <v>356</v>
      </c>
      <c r="BC150">
        <v>0</v>
      </c>
      <c r="BD150">
        <v>859</v>
      </c>
      <c r="BE150">
        <v>572</v>
      </c>
      <c r="BF150">
        <v>1980</v>
      </c>
      <c r="BG150">
        <v>1100</v>
      </c>
      <c r="BH150">
        <v>1855</v>
      </c>
      <c r="BI150">
        <v>14</v>
      </c>
      <c r="BJ150">
        <v>49956</v>
      </c>
      <c r="BK150">
        <v>37750717</v>
      </c>
      <c r="BL150">
        <v>74124</v>
      </c>
      <c r="BM150">
        <v>0</v>
      </c>
      <c r="BN150">
        <v>26798107000</v>
      </c>
      <c r="BO150" s="3">
        <v>0.4</v>
      </c>
      <c r="BP150" s="3">
        <v>3704</v>
      </c>
      <c r="BQ150" s="3">
        <v>24954.17</v>
      </c>
      <c r="BR150" s="3">
        <v>2945494000</v>
      </c>
      <c r="BS150" s="3">
        <v>24318000</v>
      </c>
      <c r="BT150" s="3">
        <v>6098154000</v>
      </c>
      <c r="BU150" s="3">
        <v>12567340000</v>
      </c>
      <c r="BV150" s="3">
        <v>5162802000</v>
      </c>
      <c r="BW150">
        <v>21635305000</v>
      </c>
      <c r="BX150">
        <v>0</v>
      </c>
      <c r="BY150">
        <v>0</v>
      </c>
      <c r="BZ150">
        <v>0</v>
      </c>
      <c r="CA150">
        <v>0</v>
      </c>
      <c r="CB150">
        <v>26798107000</v>
      </c>
      <c r="CC150">
        <v>0.4</v>
      </c>
      <c r="CD150">
        <v>313138.21000000002</v>
      </c>
      <c r="CE150">
        <v>316723981.75999999</v>
      </c>
      <c r="CF150">
        <v>22875.7</v>
      </c>
      <c r="CG150">
        <v>28116.67</v>
      </c>
      <c r="CH150">
        <v>32.480378199999997</v>
      </c>
      <c r="CI150">
        <v>4.59</v>
      </c>
      <c r="CJ150">
        <v>92360</v>
      </c>
      <c r="CK150">
        <v>127326.67</v>
      </c>
      <c r="CL150">
        <v>34966.67</v>
      </c>
      <c r="CM150">
        <v>27283.33</v>
      </c>
      <c r="CN150">
        <v>6455833.3300000001</v>
      </c>
      <c r="CO150">
        <v>-65290</v>
      </c>
      <c r="CP150">
        <v>-246616.67</v>
      </c>
      <c r="CQ150">
        <v>1861067.25</v>
      </c>
      <c r="CR150">
        <v>395388132.75</v>
      </c>
      <c r="CS150">
        <v>3787.73</v>
      </c>
      <c r="CT150">
        <v>397253747.73000002</v>
      </c>
      <c r="CU150" s="3">
        <v>0.53856099999999996</v>
      </c>
      <c r="CV150">
        <v>450383.99</v>
      </c>
      <c r="CW150" s="10">
        <v>2531137.7000000002</v>
      </c>
      <c r="CX150" s="14">
        <f t="shared" si="2"/>
        <v>747386.20000000019</v>
      </c>
      <c r="CY150" s="14">
        <f>IFERROR(INDEX(CONFAZ!$A$2:$FB$440,MATCH(DATE(YEAR($A150),MONTH($A150),15),CONFAZ!$A$2:$A$440,0),2),0)</f>
        <v>1783751.5</v>
      </c>
      <c r="CZ150" s="14"/>
      <c r="DA150" s="14"/>
      <c r="DB150"/>
      <c r="DC150"/>
      <c r="DI150"/>
    </row>
    <row r="151" spans="1:113" x14ac:dyDescent="0.25">
      <c r="A151" s="1">
        <v>43457</v>
      </c>
      <c r="B151" t="s">
        <v>70</v>
      </c>
      <c r="C151" t="s">
        <v>76</v>
      </c>
      <c r="D151" s="12">
        <v>3.8851</v>
      </c>
      <c r="E151">
        <v>313770825.42000002</v>
      </c>
      <c r="F151">
        <v>4423511.8500000006</v>
      </c>
      <c r="G151">
        <v>647514668</v>
      </c>
      <c r="H151">
        <v>99172831.87999998</v>
      </c>
      <c r="I151">
        <v>179229839.60000002</v>
      </c>
      <c r="J151">
        <v>17620744.879999999</v>
      </c>
      <c r="K151">
        <v>19597870</v>
      </c>
      <c r="L151" s="14">
        <v>18952573</v>
      </c>
      <c r="M151" s="14">
        <v>29675942</v>
      </c>
      <c r="N151" s="14">
        <v>90255098</v>
      </c>
      <c r="O151" s="14">
        <v>97435776</v>
      </c>
      <c r="P151" s="14">
        <v>6050397</v>
      </c>
      <c r="Q151" s="14">
        <v>98845518</v>
      </c>
      <c r="R151" s="14">
        <v>2880185</v>
      </c>
      <c r="S151" s="14">
        <v>18492187</v>
      </c>
      <c r="T151" s="14">
        <v>197231656</v>
      </c>
      <c r="U151" s="14">
        <v>83271825</v>
      </c>
      <c r="V151" s="14">
        <v>2880185</v>
      </c>
      <c r="W151" s="14">
        <v>18492187</v>
      </c>
      <c r="X151" s="14">
        <v>197231656</v>
      </c>
      <c r="Y151" s="14">
        <v>83271825</v>
      </c>
      <c r="Z151" s="14">
        <v>4423511</v>
      </c>
      <c r="AA151" s="14">
        <v>0.1352987735</v>
      </c>
      <c r="AB151">
        <v>136.32</v>
      </c>
      <c r="AC151" s="2">
        <v>19257634148</v>
      </c>
      <c r="AD151" s="2">
        <v>13640421233</v>
      </c>
      <c r="AE151" s="14">
        <f>INDEX(CONFAZ!$DS$2:$FB$408,MATCH(DATE(YEAR($A151),MONTH($A151),15),CONFAZ!$DS$2:$DS$408,0),2)</f>
        <v>284415805</v>
      </c>
      <c r="AF151" s="14">
        <f>INDEX(CONFAZ!$DS$2:$FB$408,MATCH(DATE(YEAR($A151),MONTH($A151),15),CONFAZ!$DS$2:$DS$408,0),3)</f>
        <v>635364071</v>
      </c>
      <c r="AG151">
        <v>954</v>
      </c>
      <c r="AH151">
        <v>1455805246500</v>
      </c>
      <c r="AI151">
        <v>6.4</v>
      </c>
      <c r="AJ151">
        <v>0.14000000000000001</v>
      </c>
      <c r="AK151">
        <v>1150.6838888888799</v>
      </c>
      <c r="AL151">
        <v>909.74149999999997</v>
      </c>
      <c r="AM151">
        <v>826.36142857142795</v>
      </c>
      <c r="AN151">
        <v>1029.4567999999999</v>
      </c>
      <c r="AO151">
        <v>11.716235476228601</v>
      </c>
      <c r="AP151">
        <v>1.1499999999999999</v>
      </c>
      <c r="AQ151">
        <v>220.53</v>
      </c>
      <c r="AR151">
        <v>-11.48</v>
      </c>
      <c r="AS151" s="14">
        <v>599862200000</v>
      </c>
      <c r="AT151">
        <v>92587</v>
      </c>
      <c r="AU151">
        <v>1345</v>
      </c>
      <c r="AV151">
        <v>142961756</v>
      </c>
      <c r="AW151">
        <v>130175684</v>
      </c>
      <c r="AX151">
        <v>3110</v>
      </c>
      <c r="AY151" s="14">
        <v>1116</v>
      </c>
      <c r="AZ151">
        <v>203</v>
      </c>
      <c r="BA151">
        <v>203</v>
      </c>
      <c r="BB151">
        <v>3079</v>
      </c>
      <c r="BC151">
        <v>333</v>
      </c>
      <c r="BD151">
        <v>915</v>
      </c>
      <c r="BE151">
        <v>4687</v>
      </c>
      <c r="BF151">
        <v>208</v>
      </c>
      <c r="BG151">
        <v>3200</v>
      </c>
      <c r="BH151">
        <v>2131</v>
      </c>
      <c r="BI151">
        <v>236</v>
      </c>
      <c r="BJ151">
        <v>68100</v>
      </c>
      <c r="BK151">
        <v>12352526</v>
      </c>
      <c r="BL151">
        <v>244930</v>
      </c>
      <c r="BM151">
        <v>0</v>
      </c>
      <c r="BN151">
        <v>26798107000</v>
      </c>
      <c r="BO151" s="3">
        <v>0.4</v>
      </c>
      <c r="BP151" s="3">
        <v>3704</v>
      </c>
      <c r="BQ151" s="3">
        <v>24954.17</v>
      </c>
      <c r="BR151" s="3">
        <v>2945494000</v>
      </c>
      <c r="BS151" s="3">
        <v>24318000</v>
      </c>
      <c r="BT151">
        <v>6098154000</v>
      </c>
      <c r="BU151" s="3">
        <v>12567340000</v>
      </c>
      <c r="BV151" s="3">
        <v>5162802000</v>
      </c>
      <c r="BW151" s="3">
        <v>21635305000</v>
      </c>
      <c r="BX151">
        <v>0</v>
      </c>
      <c r="BY151">
        <v>0</v>
      </c>
      <c r="BZ151">
        <v>0</v>
      </c>
      <c r="CA151">
        <v>0</v>
      </c>
      <c r="CB151">
        <v>26798107000</v>
      </c>
      <c r="CC151">
        <v>0.4</v>
      </c>
      <c r="CD151">
        <v>206772.11</v>
      </c>
      <c r="CE151">
        <v>299244291.12</v>
      </c>
      <c r="CF151">
        <v>21816.29</v>
      </c>
      <c r="CG151">
        <v>27653.67</v>
      </c>
      <c r="CH151">
        <v>32.480378199999997</v>
      </c>
      <c r="CI151">
        <v>4.37</v>
      </c>
      <c r="CJ151">
        <v>92360</v>
      </c>
      <c r="CK151">
        <v>127326.67</v>
      </c>
      <c r="CL151">
        <v>34966.67</v>
      </c>
      <c r="CM151">
        <v>27283.33</v>
      </c>
      <c r="CN151">
        <v>6455833.3300000001</v>
      </c>
      <c r="CO151">
        <v>-65290</v>
      </c>
      <c r="CP151">
        <v>-246616.67</v>
      </c>
      <c r="CQ151">
        <v>1965087.99</v>
      </c>
      <c r="CR151">
        <v>358148203.5</v>
      </c>
      <c r="CS151">
        <v>11257.74</v>
      </c>
      <c r="CT151">
        <v>360137333.81999999</v>
      </c>
      <c r="CU151" s="3">
        <v>0.53856099999999996</v>
      </c>
      <c r="CV151">
        <v>553466.44999999995</v>
      </c>
      <c r="CW151" s="10">
        <v>2531137.7000000002</v>
      </c>
      <c r="CX151" s="14">
        <f t="shared" si="2"/>
        <v>-1242075.6999999993</v>
      </c>
      <c r="CY151" s="14">
        <f>IFERROR(INDEX(CONFAZ!$A$2:$FB$440,MATCH(DATE(YEAR($A151),MONTH($A151),15),CONFAZ!$A$2:$A$440,0),2),0)</f>
        <v>3773213.3999999994</v>
      </c>
      <c r="CZ151"/>
      <c r="DA151"/>
      <c r="DB151"/>
      <c r="DC151"/>
      <c r="DI151"/>
    </row>
    <row r="152" spans="1:113" x14ac:dyDescent="0.25">
      <c r="A152" s="1">
        <v>43488</v>
      </c>
      <c r="B152" t="s">
        <v>70</v>
      </c>
      <c r="C152" t="s">
        <v>76</v>
      </c>
      <c r="D152" s="12">
        <v>3.7416999999999998</v>
      </c>
      <c r="E152">
        <v>319864492.55999994</v>
      </c>
      <c r="F152">
        <v>3586421.5199999996</v>
      </c>
      <c r="G152">
        <v>647181350</v>
      </c>
      <c r="H152">
        <v>82403421.399999961</v>
      </c>
      <c r="I152">
        <v>185965844.91</v>
      </c>
      <c r="J152">
        <v>19397291.140000001</v>
      </c>
      <c r="K152">
        <v>41313455</v>
      </c>
      <c r="L152" s="14">
        <v>14349420</v>
      </c>
      <c r="M152" s="14">
        <v>31108553</v>
      </c>
      <c r="N152" s="14">
        <v>110678402</v>
      </c>
      <c r="O152" s="14">
        <v>88947578</v>
      </c>
      <c r="P152" s="14">
        <v>6272563</v>
      </c>
      <c r="Q152" s="14">
        <v>96768235</v>
      </c>
      <c r="R152" s="14">
        <v>2819425</v>
      </c>
      <c r="S152" s="14">
        <v>19471242</v>
      </c>
      <c r="T152" s="14">
        <v>198816601</v>
      </c>
      <c r="U152" s="14">
        <v>74397319</v>
      </c>
      <c r="V152" s="14">
        <v>2819425</v>
      </c>
      <c r="W152" s="14">
        <v>19471242</v>
      </c>
      <c r="X152" s="14">
        <v>198816601</v>
      </c>
      <c r="Y152" s="14">
        <v>74397319</v>
      </c>
      <c r="Z152" s="14">
        <v>3552012</v>
      </c>
      <c r="AA152" s="14">
        <v>0.38305375590000001</v>
      </c>
      <c r="AB152">
        <v>133.56</v>
      </c>
      <c r="AC152" s="2">
        <v>16638094632</v>
      </c>
      <c r="AD152" s="2">
        <v>17453376542</v>
      </c>
      <c r="AE152" s="14">
        <f>INDEX(CONFAZ!$DS$2:$FB$408,MATCH(DATE(YEAR($A152),MONTH($A152),15),CONFAZ!$DS$2:$DS$408,0),2)</f>
        <v>356937864</v>
      </c>
      <c r="AF152" s="14">
        <f>INDEX(CONFAZ!$DS$2:$FB$408,MATCH(DATE(YEAR($A152),MONTH($A152),15),CONFAZ!$DS$2:$DS$408,0),3)</f>
        <v>198676543</v>
      </c>
      <c r="AG152">
        <v>998</v>
      </c>
      <c r="AH152">
        <v>1410561032800</v>
      </c>
      <c r="AI152">
        <v>6.4</v>
      </c>
      <c r="AJ152">
        <v>0.36</v>
      </c>
      <c r="AK152">
        <v>1148.94888888888</v>
      </c>
      <c r="AL152">
        <v>909.00199999999995</v>
      </c>
      <c r="AM152">
        <v>826.94571428571396</v>
      </c>
      <c r="AN152">
        <v>1027.9892</v>
      </c>
      <c r="AO152">
        <v>12.166320558806801</v>
      </c>
      <c r="AP152">
        <v>1.32</v>
      </c>
      <c r="AQ152">
        <v>217.84</v>
      </c>
      <c r="AR152">
        <v>-18.829999999999998</v>
      </c>
      <c r="AS152" s="14">
        <v>578268700000</v>
      </c>
      <c r="AT152">
        <v>83103</v>
      </c>
      <c r="AU152">
        <v>470</v>
      </c>
      <c r="AV152">
        <v>245198388</v>
      </c>
      <c r="AW152">
        <v>178968829</v>
      </c>
      <c r="AX152">
        <v>3205</v>
      </c>
      <c r="AY152" s="14">
        <v>0</v>
      </c>
      <c r="AZ152">
        <v>359</v>
      </c>
      <c r="BA152">
        <v>359</v>
      </c>
      <c r="BB152">
        <v>334</v>
      </c>
      <c r="BC152">
        <v>0</v>
      </c>
      <c r="BD152">
        <v>926</v>
      </c>
      <c r="BE152">
        <v>2101</v>
      </c>
      <c r="BF152">
        <v>2740</v>
      </c>
      <c r="BG152">
        <v>589</v>
      </c>
      <c r="BH152">
        <v>403</v>
      </c>
      <c r="BI152">
        <v>0</v>
      </c>
      <c r="BJ152">
        <v>71274</v>
      </c>
      <c r="BK152">
        <v>65919551</v>
      </c>
      <c r="BL152">
        <v>89468</v>
      </c>
      <c r="BM152">
        <v>0</v>
      </c>
      <c r="BN152">
        <v>28350665000</v>
      </c>
      <c r="BO152" s="3">
        <v>0.4</v>
      </c>
      <c r="BP152" s="3">
        <v>3704</v>
      </c>
      <c r="BQ152" s="3">
        <v>26179.47</v>
      </c>
      <c r="BR152">
        <v>3309026000</v>
      </c>
      <c r="BS152" s="3">
        <v>21981000</v>
      </c>
      <c r="BT152" s="3">
        <v>5532392000</v>
      </c>
      <c r="BU152" s="3">
        <v>14347112000</v>
      </c>
      <c r="BV152" s="3">
        <v>5140155000</v>
      </c>
      <c r="BW152">
        <v>23210511000</v>
      </c>
      <c r="BX152">
        <v>0</v>
      </c>
      <c r="BY152">
        <v>0</v>
      </c>
      <c r="BZ152">
        <v>0</v>
      </c>
      <c r="CA152">
        <v>0</v>
      </c>
      <c r="CB152">
        <v>26798107000</v>
      </c>
      <c r="CC152">
        <v>0.4</v>
      </c>
      <c r="CD152">
        <v>228446.55</v>
      </c>
      <c r="CE152">
        <v>296363855.56</v>
      </c>
      <c r="CF152">
        <v>26665.59</v>
      </c>
      <c r="CG152">
        <v>87064.25</v>
      </c>
      <c r="CH152">
        <v>34.518789599999998</v>
      </c>
      <c r="CI152">
        <v>4.2699999999999996</v>
      </c>
      <c r="CJ152">
        <v>84316.67</v>
      </c>
      <c r="CK152">
        <v>115926.67</v>
      </c>
      <c r="CL152">
        <v>31610</v>
      </c>
      <c r="CM152">
        <v>-22820</v>
      </c>
      <c r="CN152">
        <v>6392900</v>
      </c>
      <c r="CO152">
        <v>-93786.67</v>
      </c>
      <c r="CP152">
        <v>-203520</v>
      </c>
      <c r="CQ152">
        <v>1762263.1</v>
      </c>
      <c r="CR152">
        <v>367349696.86000001</v>
      </c>
      <c r="CS152">
        <v>34062.21</v>
      </c>
      <c r="CT152">
        <v>369147772.17000002</v>
      </c>
      <c r="CU152" s="3">
        <v>0.53441640000000001</v>
      </c>
      <c r="CV152">
        <v>25329301.109999999</v>
      </c>
      <c r="CW152" s="10">
        <v>2531137.7000000002</v>
      </c>
      <c r="CX152" s="14">
        <f t="shared" si="2"/>
        <v>-3794542.7299999995</v>
      </c>
      <c r="CY152" s="14">
        <f>IFERROR(INDEX(CONFAZ!$A$2:$FB$440,MATCH(DATE(YEAR($A152),MONTH($A152),15),CONFAZ!$A$2:$A$440,0),2),0)</f>
        <v>6325680.4299999997</v>
      </c>
      <c r="CZ152" s="4"/>
      <c r="DA152"/>
      <c r="DB152"/>
      <c r="DI152"/>
    </row>
    <row r="153" spans="1:113" x14ac:dyDescent="0.25">
      <c r="A153" s="1">
        <v>43519</v>
      </c>
      <c r="B153" t="s">
        <v>70</v>
      </c>
      <c r="C153" t="s">
        <v>76</v>
      </c>
      <c r="D153" s="12">
        <v>3.7235999999999998</v>
      </c>
      <c r="E153">
        <v>292866635.44</v>
      </c>
      <c r="F153">
        <v>4158166.1099999994</v>
      </c>
      <c r="G153">
        <v>576131156</v>
      </c>
      <c r="H153">
        <v>79028634.300000012</v>
      </c>
      <c r="I153">
        <v>153268084.42000002</v>
      </c>
      <c r="J153">
        <v>15299812.370000001</v>
      </c>
      <c r="K153">
        <v>114017557</v>
      </c>
      <c r="L153" s="14">
        <v>14917244</v>
      </c>
      <c r="M153" s="14">
        <v>35895700</v>
      </c>
      <c r="N153" s="14">
        <v>82931222</v>
      </c>
      <c r="O153" s="14">
        <v>85606322</v>
      </c>
      <c r="P153" s="14">
        <v>5517163</v>
      </c>
      <c r="Q153" s="14">
        <v>85440395</v>
      </c>
      <c r="R153" s="14">
        <v>2660019</v>
      </c>
      <c r="S153" s="14">
        <v>18401647</v>
      </c>
      <c r="T153" s="14">
        <v>169291922</v>
      </c>
      <c r="U153" s="14">
        <v>71311356</v>
      </c>
      <c r="V153" s="14">
        <v>2660019</v>
      </c>
      <c r="W153" s="14">
        <v>18401647</v>
      </c>
      <c r="X153" s="14">
        <v>169291922</v>
      </c>
      <c r="Y153" s="14">
        <v>71311356</v>
      </c>
      <c r="Z153" s="14">
        <v>4158166</v>
      </c>
      <c r="AA153" s="14">
        <v>-0.1675774625</v>
      </c>
      <c r="AB153">
        <v>133.9</v>
      </c>
      <c r="AC153" s="2">
        <v>15618080347</v>
      </c>
      <c r="AD153" s="2">
        <v>13566766788</v>
      </c>
      <c r="AE153" s="14">
        <f>INDEX(CONFAZ!$DS$2:$FB$408,MATCH(DATE(YEAR($A153),MONTH($A153),15),CONFAZ!$DS$2:$DS$408,0),2)</f>
        <v>146380333</v>
      </c>
      <c r="AF153" s="14">
        <f>INDEX(CONFAZ!$DS$2:$FB$408,MATCH(DATE(YEAR($A153),MONTH($A153),15),CONFAZ!$DS$2:$DS$408,0),3)</f>
        <v>219794716</v>
      </c>
      <c r="AG153">
        <v>998</v>
      </c>
      <c r="AH153">
        <v>1409188972800</v>
      </c>
      <c r="AI153">
        <v>6.4</v>
      </c>
      <c r="AJ153">
        <v>0.54</v>
      </c>
      <c r="AK153">
        <v>1148.9094444444399</v>
      </c>
      <c r="AL153">
        <v>906.76300000000003</v>
      </c>
      <c r="AM153">
        <v>824.48095238095198</v>
      </c>
      <c r="AN153">
        <v>1027.73</v>
      </c>
      <c r="AO153">
        <v>12.550618752300799</v>
      </c>
      <c r="AP153">
        <v>1.43</v>
      </c>
      <c r="AQ153">
        <v>238.24</v>
      </c>
      <c r="AR153">
        <v>-16.079999999999998</v>
      </c>
      <c r="AS153" s="14">
        <v>576069700000</v>
      </c>
      <c r="AT153">
        <v>60471</v>
      </c>
      <c r="AU153">
        <v>60</v>
      </c>
      <c r="AV153">
        <v>97975746</v>
      </c>
      <c r="AW153">
        <v>70635978</v>
      </c>
      <c r="AX153">
        <v>2019</v>
      </c>
      <c r="AY153" s="14">
        <v>1104</v>
      </c>
      <c r="AZ153">
        <v>109</v>
      </c>
      <c r="BA153">
        <v>109</v>
      </c>
      <c r="BB153">
        <v>2583</v>
      </c>
      <c r="BC153">
        <v>0</v>
      </c>
      <c r="BD153">
        <v>2200</v>
      </c>
      <c r="BE153">
        <v>64</v>
      </c>
      <c r="BF153">
        <v>38</v>
      </c>
      <c r="BG153">
        <v>638</v>
      </c>
      <c r="BH153">
        <v>392</v>
      </c>
      <c r="BI153">
        <v>44</v>
      </c>
      <c r="BJ153">
        <v>38984</v>
      </c>
      <c r="BK153">
        <v>27162832</v>
      </c>
      <c r="BL153">
        <v>64877</v>
      </c>
      <c r="BM153">
        <v>0</v>
      </c>
      <c r="BN153">
        <v>28350665000</v>
      </c>
      <c r="BO153" s="3">
        <v>0.4</v>
      </c>
      <c r="BP153" s="3">
        <v>3704</v>
      </c>
      <c r="BQ153" s="3">
        <v>26179.47</v>
      </c>
      <c r="BR153" s="3">
        <v>3309026000</v>
      </c>
      <c r="BS153">
        <v>21981000</v>
      </c>
      <c r="BT153" s="3">
        <v>5532392000</v>
      </c>
      <c r="BU153" s="3">
        <v>14347112000</v>
      </c>
      <c r="BV153">
        <v>5140155000</v>
      </c>
      <c r="BW153">
        <v>23210511000</v>
      </c>
      <c r="BX153">
        <v>0</v>
      </c>
      <c r="BY153">
        <v>0</v>
      </c>
      <c r="BZ153">
        <v>0</v>
      </c>
      <c r="CA153">
        <v>0</v>
      </c>
      <c r="CB153">
        <v>26798107000</v>
      </c>
      <c r="CC153">
        <v>0.4</v>
      </c>
      <c r="CD153">
        <v>158215.47</v>
      </c>
      <c r="CE153">
        <v>317241501.44</v>
      </c>
      <c r="CF153">
        <v>16436.79</v>
      </c>
      <c r="CG153">
        <v>27788.25</v>
      </c>
      <c r="CH153">
        <v>34.518789599999998</v>
      </c>
      <c r="CI153">
        <v>4.1900000000000004</v>
      </c>
      <c r="CJ153">
        <v>84316.67</v>
      </c>
      <c r="CK153">
        <v>115926.67</v>
      </c>
      <c r="CL153">
        <v>31610</v>
      </c>
      <c r="CM153">
        <v>-22820</v>
      </c>
      <c r="CN153">
        <v>6392900</v>
      </c>
      <c r="CO153">
        <v>-93786.67</v>
      </c>
      <c r="CP153">
        <v>-203520</v>
      </c>
      <c r="CQ153">
        <v>2095077.93</v>
      </c>
      <c r="CR153">
        <v>321708889.44999999</v>
      </c>
      <c r="CS153">
        <v>133719.31</v>
      </c>
      <c r="CT153">
        <v>323939680.44</v>
      </c>
      <c r="CU153" s="3">
        <v>0.53441640000000001</v>
      </c>
      <c r="CV153">
        <v>25049013.559999999</v>
      </c>
      <c r="CW153" s="10">
        <v>2531137.7000000002</v>
      </c>
      <c r="CX153" s="14">
        <f t="shared" si="2"/>
        <v>-12098346.210000001</v>
      </c>
      <c r="CY153" s="14">
        <f>IFERROR(INDEX(CONFAZ!$A$2:$FB$440,MATCH(DATE(YEAR($A153),MONTH($A153),15),CONFAZ!$A$2:$A$440,0),2),0)</f>
        <v>14629483.910000002</v>
      </c>
      <c r="CZ153"/>
      <c r="DA153"/>
      <c r="DB153"/>
      <c r="DC153"/>
      <c r="DI153"/>
    </row>
    <row r="154" spans="1:113" x14ac:dyDescent="0.25">
      <c r="A154" s="1">
        <v>43547</v>
      </c>
      <c r="B154" t="s">
        <v>70</v>
      </c>
      <c r="C154" t="s">
        <v>76</v>
      </c>
      <c r="D154" s="12">
        <v>3.8464999999999998</v>
      </c>
      <c r="E154">
        <v>313486465.81</v>
      </c>
      <c r="F154">
        <v>3677425.1500000004</v>
      </c>
      <c r="G154">
        <v>556244707</v>
      </c>
      <c r="H154">
        <v>73512553.729999989</v>
      </c>
      <c r="I154">
        <v>114145124.27</v>
      </c>
      <c r="J154">
        <v>14438644.869999999</v>
      </c>
      <c r="K154">
        <v>61173676</v>
      </c>
      <c r="L154" s="14">
        <v>19998158</v>
      </c>
      <c r="M154" s="14">
        <v>27396451</v>
      </c>
      <c r="N154" s="14">
        <v>70496662</v>
      </c>
      <c r="O154" s="14">
        <v>78638751</v>
      </c>
      <c r="P154" s="14">
        <v>4946122</v>
      </c>
      <c r="Q154" s="14">
        <v>76911944</v>
      </c>
      <c r="R154" s="14">
        <v>2823061</v>
      </c>
      <c r="S154" s="14">
        <v>17560705</v>
      </c>
      <c r="T154" s="14">
        <v>185781601</v>
      </c>
      <c r="U154" s="14">
        <v>68014094</v>
      </c>
      <c r="V154" s="14">
        <v>2823061</v>
      </c>
      <c r="W154" s="14">
        <v>17560705</v>
      </c>
      <c r="X154" s="14">
        <v>185781601</v>
      </c>
      <c r="Y154" s="14">
        <v>68014094</v>
      </c>
      <c r="Z154" s="14">
        <v>3677158</v>
      </c>
      <c r="AA154" s="14">
        <v>-0.15505025650000001</v>
      </c>
      <c r="AB154">
        <v>139.02000000000001</v>
      </c>
      <c r="AC154" s="2">
        <v>17308721624</v>
      </c>
      <c r="AD154" s="2">
        <v>14066000746</v>
      </c>
      <c r="AE154" s="14">
        <f>INDEX(CONFAZ!$DS$2:$FB$408,MATCH(DATE(YEAR($A154),MONTH($A154),15),CONFAZ!$DS$2:$DS$408,0),2)</f>
        <v>196862358</v>
      </c>
      <c r="AF154" s="14">
        <f>INDEX(CONFAZ!$DS$2:$FB$408,MATCH(DATE(YEAR($A154),MONTH($A154),15),CONFAZ!$DS$2:$DS$408,0),3)</f>
        <v>155521684</v>
      </c>
      <c r="AG154">
        <v>998</v>
      </c>
      <c r="AH154">
        <v>1477690672500</v>
      </c>
      <c r="AI154">
        <v>6.4</v>
      </c>
      <c r="AJ154">
        <v>0.77</v>
      </c>
      <c r="AK154">
        <v>1151.4455555555501</v>
      </c>
      <c r="AL154">
        <v>901.43600000000004</v>
      </c>
      <c r="AM154">
        <v>821.07904761904695</v>
      </c>
      <c r="AN154">
        <v>1026.1723999999999</v>
      </c>
      <c r="AO154">
        <v>12.8453402589581</v>
      </c>
      <c r="AP154">
        <v>1.75</v>
      </c>
      <c r="AQ154">
        <v>257.64999999999998</v>
      </c>
      <c r="AR154">
        <v>11.98</v>
      </c>
      <c r="AS154" s="14">
        <v>601715600000</v>
      </c>
      <c r="AT154">
        <v>45852</v>
      </c>
      <c r="AU154">
        <v>0</v>
      </c>
      <c r="AV154">
        <v>107169010</v>
      </c>
      <c r="AW154">
        <v>101965922</v>
      </c>
      <c r="AX154">
        <v>1659</v>
      </c>
      <c r="AY154" s="14">
        <v>1203</v>
      </c>
      <c r="AZ154">
        <v>172</v>
      </c>
      <c r="BA154">
        <v>172</v>
      </c>
      <c r="BB154">
        <v>6965</v>
      </c>
      <c r="BC154">
        <v>0</v>
      </c>
      <c r="BD154">
        <v>0</v>
      </c>
      <c r="BE154">
        <v>49</v>
      </c>
      <c r="BF154">
        <v>449</v>
      </c>
      <c r="BG154">
        <v>221</v>
      </c>
      <c r="BH154">
        <v>0</v>
      </c>
      <c r="BI154">
        <v>0</v>
      </c>
      <c r="BJ154">
        <v>23628</v>
      </c>
      <c r="BK154">
        <v>5073513</v>
      </c>
      <c r="BL154">
        <v>46669</v>
      </c>
      <c r="BM154">
        <v>0</v>
      </c>
      <c r="BN154">
        <v>28350665000</v>
      </c>
      <c r="BO154" s="3">
        <v>0.4</v>
      </c>
      <c r="BP154" s="3">
        <v>3704</v>
      </c>
      <c r="BQ154" s="3">
        <v>26179.47</v>
      </c>
      <c r="BR154" s="3">
        <v>3309026000</v>
      </c>
      <c r="BS154" s="3">
        <v>21981000</v>
      </c>
      <c r="BT154" s="3">
        <v>5532392000</v>
      </c>
      <c r="BU154">
        <v>14347112000</v>
      </c>
      <c r="BV154">
        <v>5140155000</v>
      </c>
      <c r="BW154" s="3">
        <v>23210511000</v>
      </c>
      <c r="BX154">
        <v>0</v>
      </c>
      <c r="BY154">
        <v>0</v>
      </c>
      <c r="BZ154">
        <v>0</v>
      </c>
      <c r="CA154">
        <v>0</v>
      </c>
      <c r="CB154">
        <v>26798107000</v>
      </c>
      <c r="CC154">
        <v>0.4</v>
      </c>
      <c r="CD154">
        <v>240074.89</v>
      </c>
      <c r="CE154">
        <v>263100642.15000001</v>
      </c>
      <c r="CF154">
        <v>21260.959999999999</v>
      </c>
      <c r="CG154">
        <v>27855.25</v>
      </c>
      <c r="CH154">
        <v>34.518789599999998</v>
      </c>
      <c r="CI154">
        <v>4.3099999999999996</v>
      </c>
      <c r="CJ154">
        <v>84316.67</v>
      </c>
      <c r="CK154">
        <v>115926.67</v>
      </c>
      <c r="CL154">
        <v>31610</v>
      </c>
      <c r="CM154">
        <v>-22820</v>
      </c>
      <c r="CN154">
        <v>6392900</v>
      </c>
      <c r="CO154">
        <v>-93786.67</v>
      </c>
      <c r="CP154">
        <v>-203520</v>
      </c>
      <c r="CQ154">
        <v>1505756.23</v>
      </c>
      <c r="CR154">
        <v>315596310.49000001</v>
      </c>
      <c r="CS154">
        <v>76233.31</v>
      </c>
      <c r="CT154">
        <v>317179995.02999997</v>
      </c>
      <c r="CU154" s="3">
        <v>0.53441640000000001</v>
      </c>
      <c r="CV154">
        <v>26071355.66</v>
      </c>
      <c r="CW154" s="10">
        <v>2531137.7000000002</v>
      </c>
      <c r="CX154" s="14">
        <f t="shared" si="2"/>
        <v>-21542894.039999999</v>
      </c>
      <c r="CY154" s="14">
        <f>IFERROR(INDEX(CONFAZ!$A$2:$FB$440,MATCH(DATE(YEAR($A154),MONTH($A154),15),CONFAZ!$A$2:$A$440,0),2),0)</f>
        <v>24074031.739999998</v>
      </c>
      <c r="CZ154"/>
      <c r="DA154"/>
      <c r="DB154"/>
      <c r="DC154"/>
      <c r="DI154"/>
    </row>
    <row r="155" spans="1:113" x14ac:dyDescent="0.25">
      <c r="A155" s="1">
        <v>43578</v>
      </c>
      <c r="B155" t="s">
        <v>70</v>
      </c>
      <c r="C155" t="s">
        <v>76</v>
      </c>
      <c r="D155" s="12">
        <v>3.8961999999999999</v>
      </c>
      <c r="E155">
        <v>394810708.60000002</v>
      </c>
      <c r="F155">
        <v>2704574.3600000003</v>
      </c>
      <c r="G155">
        <v>579859838</v>
      </c>
      <c r="H155">
        <v>80224837.310000002</v>
      </c>
      <c r="I155">
        <v>36370022.780000001</v>
      </c>
      <c r="J155">
        <v>15036728.770000001</v>
      </c>
      <c r="K155">
        <v>58401298</v>
      </c>
      <c r="L155" s="14">
        <v>14351004</v>
      </c>
      <c r="M155" s="14">
        <v>28617602</v>
      </c>
      <c r="N155" s="14">
        <v>73784323</v>
      </c>
      <c r="O155" s="14">
        <v>76837358</v>
      </c>
      <c r="P155" s="14">
        <v>4627301</v>
      </c>
      <c r="Q155" s="14">
        <v>82420756</v>
      </c>
      <c r="R155" s="14">
        <v>3449354</v>
      </c>
      <c r="S155" s="14">
        <v>19662512</v>
      </c>
      <c r="T155" s="14">
        <v>202943745</v>
      </c>
      <c r="U155" s="14">
        <v>70462318</v>
      </c>
      <c r="V155" s="14">
        <v>3449354</v>
      </c>
      <c r="W155" s="14">
        <v>19662512</v>
      </c>
      <c r="X155" s="14">
        <v>202943745</v>
      </c>
      <c r="Y155" s="14">
        <v>70462318</v>
      </c>
      <c r="Z155" s="14">
        <v>2703565</v>
      </c>
      <c r="AA155" s="14">
        <v>-8.4397301999999993E-2</v>
      </c>
      <c r="AB155">
        <v>139.66999999999999</v>
      </c>
      <c r="AC155" s="2">
        <v>19090646313</v>
      </c>
      <c r="AD155" s="2">
        <v>14664020352</v>
      </c>
      <c r="AE155" s="14">
        <f>INDEX(CONFAZ!$DS$2:$FB$408,MATCH(DATE(YEAR($A155),MONTH($A155),15),CONFAZ!$DS$2:$DS$408,0),2)</f>
        <v>387676152</v>
      </c>
      <c r="AF155" s="14">
        <f>INDEX(CONFAZ!$DS$2:$FB$408,MATCH(DATE(YEAR($A155),MONTH($A155),15),CONFAZ!$DS$2:$DS$408,0),3)</f>
        <v>396457511</v>
      </c>
      <c r="AG155">
        <v>998</v>
      </c>
      <c r="AH155">
        <v>1495357663800</v>
      </c>
      <c r="AI155">
        <v>6.4</v>
      </c>
      <c r="AJ155">
        <v>0.6</v>
      </c>
      <c r="AK155">
        <v>1179.62222222222</v>
      </c>
      <c r="AL155">
        <v>921.33749999999998</v>
      </c>
      <c r="AM155">
        <v>835.91571428571399</v>
      </c>
      <c r="AN155">
        <v>1052.7552000000001</v>
      </c>
      <c r="AO155">
        <v>12.614014530114799</v>
      </c>
      <c r="AP155">
        <v>1.56999</v>
      </c>
      <c r="AQ155">
        <v>279.95999999999998</v>
      </c>
      <c r="AR155">
        <v>35.719000000000001</v>
      </c>
      <c r="AS155" s="14">
        <v>612995400000</v>
      </c>
      <c r="AT155">
        <v>54084</v>
      </c>
      <c r="AU155">
        <v>0</v>
      </c>
      <c r="AV155">
        <v>130208692</v>
      </c>
      <c r="AW155">
        <v>112333847</v>
      </c>
      <c r="AX155">
        <v>2704</v>
      </c>
      <c r="AY155" s="14">
        <v>155</v>
      </c>
      <c r="AZ155">
        <v>138</v>
      </c>
      <c r="BA155">
        <v>138</v>
      </c>
      <c r="BB155">
        <v>194</v>
      </c>
      <c r="BC155">
        <v>0</v>
      </c>
      <c r="BD155">
        <v>152</v>
      </c>
      <c r="BE155">
        <v>91633</v>
      </c>
      <c r="BF155">
        <v>2912</v>
      </c>
      <c r="BG155">
        <v>829</v>
      </c>
      <c r="BH155">
        <v>502</v>
      </c>
      <c r="BI155">
        <v>0</v>
      </c>
      <c r="BJ155">
        <v>35465</v>
      </c>
      <c r="BK155">
        <v>10583431</v>
      </c>
      <c r="BL155">
        <v>7101327</v>
      </c>
      <c r="BM155">
        <v>0</v>
      </c>
      <c r="BN155">
        <v>28350665000</v>
      </c>
      <c r="BO155" s="3">
        <v>0.4</v>
      </c>
      <c r="BP155" s="3">
        <v>3704</v>
      </c>
      <c r="BQ155" s="3">
        <v>26179.47</v>
      </c>
      <c r="BR155" s="3">
        <v>3309026000</v>
      </c>
      <c r="BS155" s="3">
        <v>21981000</v>
      </c>
      <c r="BT155" s="3">
        <v>5532392000</v>
      </c>
      <c r="BU155" s="3">
        <v>14347112000</v>
      </c>
      <c r="BV155" s="3">
        <v>5140155000</v>
      </c>
      <c r="BW155" s="3">
        <v>23210511000</v>
      </c>
      <c r="BX155">
        <v>0</v>
      </c>
      <c r="BY155">
        <v>0</v>
      </c>
      <c r="BZ155">
        <v>0</v>
      </c>
      <c r="CA155">
        <v>0</v>
      </c>
      <c r="CB155">
        <v>26798107000</v>
      </c>
      <c r="CC155">
        <v>0.4</v>
      </c>
      <c r="CD155">
        <v>145114.92000000001</v>
      </c>
      <c r="CE155">
        <v>232620940.66999999</v>
      </c>
      <c r="CF155">
        <v>9280.73</v>
      </c>
      <c r="CG155">
        <v>27958.25</v>
      </c>
      <c r="CH155">
        <v>34.518789599999998</v>
      </c>
      <c r="CI155">
        <v>4.4400000000000004</v>
      </c>
      <c r="CJ155">
        <v>-124343.33</v>
      </c>
      <c r="CK155">
        <v>-98176.67</v>
      </c>
      <c r="CL155">
        <v>26166.67</v>
      </c>
      <c r="CM155">
        <v>-456100</v>
      </c>
      <c r="CN155">
        <v>5893780</v>
      </c>
      <c r="CO155">
        <v>-93096.67</v>
      </c>
      <c r="CP155">
        <v>-267260</v>
      </c>
      <c r="CQ155">
        <v>1143873.79</v>
      </c>
      <c r="CR155">
        <v>315232153.73000002</v>
      </c>
      <c r="CS155">
        <v>80523.240000000005</v>
      </c>
      <c r="CT155">
        <v>316460650.75999999</v>
      </c>
      <c r="CU155" s="3">
        <v>0.53441640000000001</v>
      </c>
      <c r="CV155">
        <v>23631070.399999999</v>
      </c>
      <c r="CW155" s="10">
        <v>2531137.7000000002</v>
      </c>
      <c r="CX155" s="14">
        <f t="shared" si="2"/>
        <v>-11511540.189999998</v>
      </c>
      <c r="CY155" s="14">
        <f>IFERROR(INDEX(CONFAZ!$A$2:$FB$440,MATCH(DATE(YEAR($A155),MONTH($A155),15),CONFAZ!$A$2:$A$440,0),2),0)</f>
        <v>14042677.889999999</v>
      </c>
      <c r="CZ155"/>
      <c r="DA155"/>
      <c r="DB155"/>
      <c r="DC155"/>
      <c r="DI155"/>
    </row>
    <row r="156" spans="1:113" x14ac:dyDescent="0.25">
      <c r="A156" s="1">
        <v>43608</v>
      </c>
      <c r="B156" t="s">
        <v>70</v>
      </c>
      <c r="C156" t="s">
        <v>76</v>
      </c>
      <c r="D156" s="12">
        <v>4.0015000000000001</v>
      </c>
      <c r="E156">
        <v>423099296.35999995</v>
      </c>
      <c r="F156">
        <v>7409375.4100000001</v>
      </c>
      <c r="G156">
        <v>610812533</v>
      </c>
      <c r="H156">
        <v>92516255.699999973</v>
      </c>
      <c r="I156">
        <v>26190911.540000003</v>
      </c>
      <c r="J156">
        <v>15704200.930000002</v>
      </c>
      <c r="K156">
        <v>44608590</v>
      </c>
      <c r="L156" s="14">
        <v>18050259</v>
      </c>
      <c r="M156" s="14">
        <v>29246540</v>
      </c>
      <c r="N156" s="14">
        <v>87376166</v>
      </c>
      <c r="O156" s="14">
        <v>95978061</v>
      </c>
      <c r="P156" s="14">
        <v>6918824</v>
      </c>
      <c r="Q156" s="14">
        <v>89153671</v>
      </c>
      <c r="R156" s="14">
        <v>2950227</v>
      </c>
      <c r="S156" s="14">
        <v>19799202</v>
      </c>
      <c r="T156" s="14">
        <v>183273136</v>
      </c>
      <c r="U156" s="14">
        <v>70745476</v>
      </c>
      <c r="V156" s="14">
        <v>2950227</v>
      </c>
      <c r="W156" s="14">
        <v>19799202</v>
      </c>
      <c r="X156" s="14">
        <v>183273136</v>
      </c>
      <c r="Y156" s="14">
        <v>70745476</v>
      </c>
      <c r="Z156" s="14">
        <v>7320971</v>
      </c>
      <c r="AA156" s="14">
        <v>7.8386852600000001E-2</v>
      </c>
      <c r="AB156">
        <v>139.38</v>
      </c>
      <c r="AC156" s="2">
        <v>20500498556</v>
      </c>
      <c r="AD156" s="2">
        <v>16130590785</v>
      </c>
      <c r="AE156" s="14">
        <f>INDEX(CONFAZ!$DS$2:$FB$408,MATCH(DATE(YEAR($A156),MONTH($A156),15),CONFAZ!$DS$2:$DS$408,0),2)</f>
        <v>397648509</v>
      </c>
      <c r="AF156" s="14">
        <f>INDEX(CONFAZ!$DS$2:$FB$408,MATCH(DATE(YEAR($A156),MONTH($A156),15),CONFAZ!$DS$2:$DS$408,0),3)</f>
        <v>391949146</v>
      </c>
      <c r="AG156">
        <v>998</v>
      </c>
      <c r="AH156">
        <v>1545227243000</v>
      </c>
      <c r="AI156">
        <v>6.4</v>
      </c>
      <c r="AJ156">
        <v>0.15</v>
      </c>
      <c r="AK156">
        <v>1180.0061111111099</v>
      </c>
      <c r="AL156">
        <v>922.90549999999996</v>
      </c>
      <c r="AM156">
        <v>839.50904761904701</v>
      </c>
      <c r="AN156">
        <v>1050.3172</v>
      </c>
      <c r="AO156">
        <v>12.395003130051199</v>
      </c>
      <c r="AP156">
        <v>1.1299999999999999</v>
      </c>
      <c r="AQ156">
        <v>276.60000000000002</v>
      </c>
      <c r="AR156">
        <v>24.15</v>
      </c>
      <c r="AS156" s="14">
        <v>615256900000</v>
      </c>
      <c r="AT156">
        <v>95788</v>
      </c>
      <c r="AU156">
        <v>60</v>
      </c>
      <c r="AV156">
        <v>128075373</v>
      </c>
      <c r="AW156">
        <v>124239854</v>
      </c>
      <c r="AX156">
        <v>3902</v>
      </c>
      <c r="AY156" s="14">
        <v>2934</v>
      </c>
      <c r="AZ156">
        <v>409</v>
      </c>
      <c r="BA156">
        <v>409</v>
      </c>
      <c r="BB156">
        <v>2317</v>
      </c>
      <c r="BC156">
        <v>0</v>
      </c>
      <c r="BD156">
        <v>1079</v>
      </c>
      <c r="BE156">
        <v>1191616</v>
      </c>
      <c r="BF156">
        <v>4386</v>
      </c>
      <c r="BG156">
        <v>4220</v>
      </c>
      <c r="BH156">
        <v>773</v>
      </c>
      <c r="BI156">
        <v>43</v>
      </c>
      <c r="BJ156">
        <v>64236</v>
      </c>
      <c r="BK156">
        <v>2380959</v>
      </c>
      <c r="BL156">
        <v>75598</v>
      </c>
      <c r="BM156">
        <v>0</v>
      </c>
      <c r="BN156">
        <v>28350665000</v>
      </c>
      <c r="BO156" s="3">
        <v>0.4</v>
      </c>
      <c r="BP156" s="3">
        <v>3704</v>
      </c>
      <c r="BQ156" s="3">
        <v>26179.47</v>
      </c>
      <c r="BR156" s="3">
        <v>3309026000</v>
      </c>
      <c r="BS156" s="3">
        <v>21981000</v>
      </c>
      <c r="BT156" s="3">
        <v>5532392000</v>
      </c>
      <c r="BU156" s="3">
        <v>14347112000</v>
      </c>
      <c r="BV156" s="3">
        <v>5140155000</v>
      </c>
      <c r="BW156" s="3">
        <v>23210511000</v>
      </c>
      <c r="BX156">
        <v>0</v>
      </c>
      <c r="BY156">
        <v>0</v>
      </c>
      <c r="BZ156">
        <v>0</v>
      </c>
      <c r="CA156">
        <v>0</v>
      </c>
      <c r="CB156">
        <v>26798107000</v>
      </c>
      <c r="CC156">
        <v>0.4</v>
      </c>
      <c r="CD156">
        <v>155712.67000000001</v>
      </c>
      <c r="CE156">
        <v>720496090.69000006</v>
      </c>
      <c r="CF156">
        <v>7782.48</v>
      </c>
      <c r="CG156">
        <v>28148.25</v>
      </c>
      <c r="CH156">
        <v>34.518789599999998</v>
      </c>
      <c r="CI156">
        <v>4.55</v>
      </c>
      <c r="CJ156">
        <v>-124343.33</v>
      </c>
      <c r="CK156">
        <v>-98176.67</v>
      </c>
      <c r="CL156">
        <v>26166.67</v>
      </c>
      <c r="CM156">
        <v>-456100</v>
      </c>
      <c r="CN156">
        <v>5893780</v>
      </c>
      <c r="CO156">
        <v>-93096.67</v>
      </c>
      <c r="CP156">
        <v>-267260</v>
      </c>
      <c r="CQ156">
        <v>2126884</v>
      </c>
      <c r="CR156">
        <v>305578736.67000002</v>
      </c>
      <c r="CS156">
        <v>69599.5</v>
      </c>
      <c r="CT156">
        <v>307788713.83999997</v>
      </c>
      <c r="CU156" s="3">
        <v>0.53441640000000001</v>
      </c>
      <c r="CV156">
        <v>24661064.949999999</v>
      </c>
      <c r="CW156" s="10">
        <v>2531137.7000000002</v>
      </c>
      <c r="CX156" s="14">
        <f t="shared" si="2"/>
        <v>-5853776.2299999995</v>
      </c>
      <c r="CY156" s="14">
        <f>IFERROR(INDEX(CONFAZ!$A$2:$FB$440,MATCH(DATE(YEAR($A156),MONTH($A156),15),CONFAZ!$A$2:$A$440,0),2),0)</f>
        <v>8384913.9299999997</v>
      </c>
      <c r="CZ156"/>
      <c r="DA156"/>
      <c r="DB156"/>
      <c r="DC156"/>
      <c r="DI156"/>
    </row>
    <row r="157" spans="1:113" x14ac:dyDescent="0.25">
      <c r="A157" s="1">
        <v>43608</v>
      </c>
      <c r="B157" t="s">
        <v>70</v>
      </c>
      <c r="C157" t="s">
        <v>76</v>
      </c>
      <c r="D157" s="12">
        <v>4.0015000000000001</v>
      </c>
      <c r="E157">
        <v>423099296.35999995</v>
      </c>
      <c r="F157">
        <v>7409375.4100000001</v>
      </c>
      <c r="G157">
        <v>610812533</v>
      </c>
      <c r="H157">
        <v>92516255.699999973</v>
      </c>
      <c r="I157">
        <v>26190911.540000003</v>
      </c>
      <c r="J157">
        <v>15704200.930000002</v>
      </c>
      <c r="K157">
        <v>44608590</v>
      </c>
      <c r="L157" s="14">
        <v>18050259</v>
      </c>
      <c r="M157" s="14">
        <v>29246540</v>
      </c>
      <c r="N157" s="14">
        <v>87376166</v>
      </c>
      <c r="O157" s="14">
        <v>95978061</v>
      </c>
      <c r="P157" s="14">
        <v>6918824</v>
      </c>
      <c r="Q157" s="14">
        <v>89153671</v>
      </c>
      <c r="R157" s="14">
        <v>2950227</v>
      </c>
      <c r="S157" s="14">
        <v>19799202</v>
      </c>
      <c r="T157" s="14">
        <v>183273136</v>
      </c>
      <c r="U157" s="14">
        <v>70745476</v>
      </c>
      <c r="V157" s="14">
        <v>2950227</v>
      </c>
      <c r="W157" s="14">
        <v>19799202</v>
      </c>
      <c r="X157" s="14">
        <v>183273136</v>
      </c>
      <c r="Y157" s="14">
        <v>70745476</v>
      </c>
      <c r="Z157" s="14">
        <v>7320971</v>
      </c>
      <c r="AA157" s="14">
        <v>7.8386852600000001E-2</v>
      </c>
      <c r="AB157">
        <v>139.38</v>
      </c>
      <c r="AC157" s="2">
        <v>20500498556</v>
      </c>
      <c r="AD157" s="2">
        <v>16130590785</v>
      </c>
      <c r="AE157" s="14">
        <f>INDEX(CONFAZ!$DS$2:$FB$408,MATCH(DATE(YEAR($A157),MONTH($A157),15),CONFAZ!$DS$2:$DS$408,0),2)</f>
        <v>397648509</v>
      </c>
      <c r="AF157" s="14">
        <f>INDEX(CONFAZ!$DS$2:$FB$408,MATCH(DATE(YEAR($A157),MONTH($A157),15),CONFAZ!$DS$2:$DS$408,0),3)</f>
        <v>391949146</v>
      </c>
      <c r="AG157">
        <v>998</v>
      </c>
      <c r="AH157">
        <v>1545227243000</v>
      </c>
      <c r="AI157">
        <v>6.4</v>
      </c>
      <c r="AJ157">
        <v>0.15</v>
      </c>
      <c r="AK157">
        <v>1180.0061111111099</v>
      </c>
      <c r="AL157">
        <v>922.90549999999996</v>
      </c>
      <c r="AM157">
        <v>839.50904761904701</v>
      </c>
      <c r="AN157">
        <v>1050.3172</v>
      </c>
      <c r="AO157">
        <v>12.395003130051199</v>
      </c>
      <c r="AP157">
        <v>1.1299999999999999</v>
      </c>
      <c r="AQ157">
        <v>276.60000000000002</v>
      </c>
      <c r="AR157">
        <v>24.15</v>
      </c>
      <c r="AS157" s="14">
        <v>615256900000</v>
      </c>
      <c r="AT157">
        <v>95788</v>
      </c>
      <c r="AU157">
        <v>60</v>
      </c>
      <c r="AV157">
        <v>128075373</v>
      </c>
      <c r="AW157">
        <v>124239854</v>
      </c>
      <c r="AX157">
        <v>3902</v>
      </c>
      <c r="AY157" s="14">
        <v>2934</v>
      </c>
      <c r="AZ157">
        <v>409</v>
      </c>
      <c r="BA157">
        <v>409</v>
      </c>
      <c r="BB157">
        <v>2317</v>
      </c>
      <c r="BC157">
        <v>0</v>
      </c>
      <c r="BD157">
        <v>1079</v>
      </c>
      <c r="BE157">
        <v>1191616</v>
      </c>
      <c r="BF157">
        <v>4386</v>
      </c>
      <c r="BG157">
        <v>4220</v>
      </c>
      <c r="BH157">
        <v>773</v>
      </c>
      <c r="BI157">
        <v>43</v>
      </c>
      <c r="BJ157">
        <v>64236</v>
      </c>
      <c r="BK157">
        <v>2380959</v>
      </c>
      <c r="BL157">
        <v>75598</v>
      </c>
      <c r="BM157">
        <v>0</v>
      </c>
      <c r="BN157">
        <v>28350665000</v>
      </c>
      <c r="BO157" s="3">
        <v>0.4</v>
      </c>
      <c r="BP157" s="3">
        <v>3704</v>
      </c>
      <c r="BQ157" s="3">
        <v>26179.47</v>
      </c>
      <c r="BR157" s="3">
        <v>3309026000</v>
      </c>
      <c r="BS157" s="3">
        <v>21981000</v>
      </c>
      <c r="BT157" s="3">
        <v>5532392000</v>
      </c>
      <c r="BU157" s="3">
        <v>14347112000</v>
      </c>
      <c r="BV157" s="3">
        <v>5140155000</v>
      </c>
      <c r="BW157" s="3">
        <v>23210511000</v>
      </c>
      <c r="BX157">
        <v>0</v>
      </c>
      <c r="BY157">
        <v>0</v>
      </c>
      <c r="BZ157">
        <v>0</v>
      </c>
      <c r="CA157">
        <v>0</v>
      </c>
      <c r="CB157">
        <v>26798107000</v>
      </c>
      <c r="CC157">
        <v>0.4</v>
      </c>
      <c r="CD157">
        <v>155712.67000000001</v>
      </c>
      <c r="CE157">
        <v>720496090.69000006</v>
      </c>
      <c r="CF157">
        <v>7782.48</v>
      </c>
      <c r="CG157">
        <v>28148.25</v>
      </c>
      <c r="CH157">
        <v>34.518789599999998</v>
      </c>
      <c r="CI157">
        <v>4.55</v>
      </c>
      <c r="CJ157">
        <v>-124343.33</v>
      </c>
      <c r="CK157">
        <v>-98176.67</v>
      </c>
      <c r="CL157">
        <v>26166.67</v>
      </c>
      <c r="CM157">
        <v>-456100</v>
      </c>
      <c r="CN157">
        <v>5893780</v>
      </c>
      <c r="CO157">
        <v>-93096.67</v>
      </c>
      <c r="CP157">
        <v>-267260</v>
      </c>
      <c r="CQ157">
        <v>2126884</v>
      </c>
      <c r="CR157">
        <v>305578736.67000002</v>
      </c>
      <c r="CS157">
        <v>69599.5</v>
      </c>
      <c r="CT157">
        <v>307788713.83999997</v>
      </c>
      <c r="CU157" s="3">
        <v>0.53441640000000001</v>
      </c>
      <c r="CV157">
        <v>0</v>
      </c>
      <c r="CW157" s="10">
        <v>2531137.7000000002</v>
      </c>
      <c r="CX157" s="14">
        <f t="shared" si="2"/>
        <v>-5853776.2299999995</v>
      </c>
      <c r="CY157" s="14">
        <f>IFERROR(INDEX(CONFAZ!$A$2:$FB$440,MATCH(DATE(YEAR($A157),MONTH($A157),15),CONFAZ!$A$2:$A$440,0),2),0)</f>
        <v>8384913.9299999997</v>
      </c>
      <c r="CZ157" s="14"/>
      <c r="DA157" s="14"/>
      <c r="DB157"/>
      <c r="DC157"/>
      <c r="DI157"/>
    </row>
    <row r="158" spans="1:113" x14ac:dyDescent="0.25">
      <c r="A158" s="1">
        <v>43639</v>
      </c>
      <c r="B158" t="s">
        <v>70</v>
      </c>
      <c r="C158" t="s">
        <v>76</v>
      </c>
      <c r="D158" s="12">
        <v>3.8588</v>
      </c>
      <c r="E158">
        <v>323682756.5399999</v>
      </c>
      <c r="F158">
        <v>5271687.82</v>
      </c>
      <c r="G158">
        <v>654400245</v>
      </c>
      <c r="H158">
        <v>91506002.920000002</v>
      </c>
      <c r="I158">
        <v>163967520.73000005</v>
      </c>
      <c r="J158">
        <v>14853650.329999998</v>
      </c>
      <c r="K158">
        <v>29087657</v>
      </c>
      <c r="L158" s="14">
        <v>17707783</v>
      </c>
      <c r="M158" s="14">
        <v>36005868</v>
      </c>
      <c r="N158" s="14">
        <v>82086213</v>
      </c>
      <c r="O158" s="14">
        <v>95920697</v>
      </c>
      <c r="P158" s="14">
        <v>4956022</v>
      </c>
      <c r="Q158" s="14">
        <v>95016397</v>
      </c>
      <c r="R158" s="14">
        <v>3611199</v>
      </c>
      <c r="S158" s="14">
        <v>18788888</v>
      </c>
      <c r="T158" s="14">
        <v>219363639</v>
      </c>
      <c r="U158" s="14">
        <v>75720592</v>
      </c>
      <c r="V158" s="14">
        <v>3611199</v>
      </c>
      <c r="W158" s="14">
        <v>18788888</v>
      </c>
      <c r="X158" s="14">
        <v>219363639</v>
      </c>
      <c r="Y158" s="14">
        <v>75720592</v>
      </c>
      <c r="Z158" s="14">
        <v>5222947</v>
      </c>
      <c r="AA158" s="14">
        <v>-0.31870357869999999</v>
      </c>
      <c r="AB158">
        <v>135.1</v>
      </c>
      <c r="AC158" s="2">
        <v>18306721692</v>
      </c>
      <c r="AD158" s="2">
        <v>13944367799</v>
      </c>
      <c r="AE158" s="14">
        <f>INDEX(CONFAZ!$DS$2:$FB$408,MATCH(DATE(YEAR($A158),MONTH($A158),15),CONFAZ!$DS$2:$DS$408,0),2)</f>
        <v>284890204</v>
      </c>
      <c r="AF158" s="14">
        <f>INDEX(CONFAZ!$DS$2:$FB$408,MATCH(DATE(YEAR($A158),MONTH($A158),15),CONFAZ!$DS$2:$DS$408,0),3)</f>
        <v>212651729</v>
      </c>
      <c r="AG158">
        <v>998</v>
      </c>
      <c r="AH158">
        <v>1497569409600</v>
      </c>
      <c r="AI158">
        <v>6.4</v>
      </c>
      <c r="AJ158">
        <v>0.01</v>
      </c>
      <c r="AK158">
        <v>1198.7105555555499</v>
      </c>
      <c r="AL158">
        <v>923.58749999999998</v>
      </c>
      <c r="AM158">
        <v>837.88476190476194</v>
      </c>
      <c r="AN158">
        <v>1058.4380000000001</v>
      </c>
      <c r="AO158">
        <v>12.1405244004852</v>
      </c>
      <c r="AP158">
        <v>1.01</v>
      </c>
      <c r="AQ158">
        <v>244.42</v>
      </c>
      <c r="AR158">
        <v>27.09</v>
      </c>
      <c r="AS158" s="14">
        <v>596890200000</v>
      </c>
      <c r="AT158">
        <v>98015</v>
      </c>
      <c r="AU158">
        <v>210</v>
      </c>
      <c r="AV158">
        <v>130648917</v>
      </c>
      <c r="AW158">
        <v>104901057</v>
      </c>
      <c r="AX158">
        <v>4834</v>
      </c>
      <c r="AY158" s="14">
        <v>436</v>
      </c>
      <c r="AZ158">
        <v>296</v>
      </c>
      <c r="BA158">
        <v>296</v>
      </c>
      <c r="BB158">
        <v>355</v>
      </c>
      <c r="BC158">
        <v>517</v>
      </c>
      <c r="BD158">
        <v>530</v>
      </c>
      <c r="BE158">
        <v>689190</v>
      </c>
      <c r="BF158">
        <v>1120</v>
      </c>
      <c r="BG158">
        <v>1590</v>
      </c>
      <c r="BH158">
        <v>1108</v>
      </c>
      <c r="BI158">
        <v>2</v>
      </c>
      <c r="BJ158">
        <v>82412</v>
      </c>
      <c r="BK158">
        <v>9550040</v>
      </c>
      <c r="BL158">
        <v>15306396</v>
      </c>
      <c r="BM158">
        <v>0</v>
      </c>
      <c r="BN158">
        <v>28350665000</v>
      </c>
      <c r="BO158" s="3">
        <v>0.4</v>
      </c>
      <c r="BP158" s="3">
        <v>3704</v>
      </c>
      <c r="BQ158" s="3">
        <v>26179.47</v>
      </c>
      <c r="BR158">
        <v>3309026000</v>
      </c>
      <c r="BS158" s="3">
        <v>21981000</v>
      </c>
      <c r="BT158" s="3">
        <v>5532392000</v>
      </c>
      <c r="BU158" s="3">
        <v>14347112000</v>
      </c>
      <c r="BV158" s="3">
        <v>5140155000</v>
      </c>
      <c r="BW158" s="3">
        <v>23210511000</v>
      </c>
      <c r="BX158">
        <v>0</v>
      </c>
      <c r="BY158">
        <v>0</v>
      </c>
      <c r="BZ158">
        <v>0</v>
      </c>
      <c r="CA158">
        <v>0</v>
      </c>
      <c r="CB158">
        <v>26798107000</v>
      </c>
      <c r="CC158">
        <v>0.4</v>
      </c>
      <c r="CD158">
        <v>163125.92000000001</v>
      </c>
      <c r="CE158">
        <v>255240001.62</v>
      </c>
      <c r="CF158">
        <v>8457.7000000000007</v>
      </c>
      <c r="CG158">
        <v>27817.25</v>
      </c>
      <c r="CH158">
        <v>34.518789599999998</v>
      </c>
      <c r="CI158">
        <v>4.47</v>
      </c>
      <c r="CJ158">
        <v>-124343.33</v>
      </c>
      <c r="CK158">
        <v>-98176.67</v>
      </c>
      <c r="CL158">
        <v>26166.67</v>
      </c>
      <c r="CM158">
        <v>-456100</v>
      </c>
      <c r="CN158">
        <v>5893780</v>
      </c>
      <c r="CO158">
        <v>-93096.67</v>
      </c>
      <c r="CP158">
        <v>-267260</v>
      </c>
      <c r="CQ158">
        <v>3448609.48</v>
      </c>
      <c r="CR158">
        <v>349585429.68000001</v>
      </c>
      <c r="CS158">
        <v>41434.74</v>
      </c>
      <c r="CT158">
        <v>353078700.60000002</v>
      </c>
      <c r="CU158" s="3">
        <v>0.53441640000000001</v>
      </c>
      <c r="CV158">
        <v>30869553.09</v>
      </c>
      <c r="CW158" s="10">
        <v>5868207.5800000001</v>
      </c>
      <c r="CX158" s="14">
        <f t="shared" si="2"/>
        <v>-1103895.5199999996</v>
      </c>
      <c r="CY158" s="14">
        <f>IFERROR(INDEX(CONFAZ!$A$2:$FB$440,MATCH(DATE(YEAR($A158),MONTH($A158),15),CONFAZ!$A$2:$A$440,0),2),0)</f>
        <v>6972103.0999999996</v>
      </c>
      <c r="CZ158"/>
      <c r="DA158"/>
      <c r="DB158"/>
      <c r="DC158"/>
      <c r="DI158"/>
    </row>
    <row r="159" spans="1:113" x14ac:dyDescent="0.25">
      <c r="A159" s="1">
        <v>43669</v>
      </c>
      <c r="B159" t="s">
        <v>70</v>
      </c>
      <c r="C159" t="s">
        <v>76</v>
      </c>
      <c r="D159" s="12">
        <v>3.7793000000000001</v>
      </c>
      <c r="E159">
        <v>385633700.94</v>
      </c>
      <c r="F159">
        <v>23292084.670000002</v>
      </c>
      <c r="G159">
        <v>656190291</v>
      </c>
      <c r="H159">
        <v>87379462.220000014</v>
      </c>
      <c r="I159">
        <v>86930566.699999988</v>
      </c>
      <c r="J159">
        <v>16368245.460000001</v>
      </c>
      <c r="K159">
        <v>28006174</v>
      </c>
      <c r="L159" s="14">
        <v>14725633</v>
      </c>
      <c r="M159" s="14">
        <v>30091480</v>
      </c>
      <c r="N159" s="14">
        <v>85677256</v>
      </c>
      <c r="O159" s="14">
        <v>90135061</v>
      </c>
      <c r="P159" s="14">
        <v>5605960</v>
      </c>
      <c r="Q159" s="14">
        <v>99443842</v>
      </c>
      <c r="R159" s="14">
        <v>2989414</v>
      </c>
      <c r="S159" s="14">
        <v>22423901</v>
      </c>
      <c r="T159" s="14">
        <v>206706298</v>
      </c>
      <c r="U159" s="14">
        <v>75132854</v>
      </c>
      <c r="V159" s="14">
        <v>2989414</v>
      </c>
      <c r="W159" s="14">
        <v>22423901</v>
      </c>
      <c r="X159" s="14">
        <v>206706298</v>
      </c>
      <c r="Y159" s="14">
        <v>75132854</v>
      </c>
      <c r="Z159" s="14">
        <v>23258592</v>
      </c>
      <c r="AA159" s="14">
        <v>0.44910179639999998</v>
      </c>
      <c r="AB159">
        <v>143.15</v>
      </c>
      <c r="AC159" s="2">
        <v>19920683762</v>
      </c>
      <c r="AD159" s="2">
        <v>18032908964</v>
      </c>
      <c r="AE159" s="14">
        <f>INDEX(CONFAZ!$DS$2:$FB$408,MATCH(DATE(YEAR($A159),MONTH($A159),15),CONFAZ!$DS$2:$DS$408,0),2)</f>
        <v>386467693</v>
      </c>
      <c r="AF159" s="14">
        <f>INDEX(CONFAZ!$DS$2:$FB$408,MATCH(DATE(YEAR($A159),MONTH($A159),15),CONFAZ!$DS$2:$DS$408,0),3)</f>
        <v>340380003</v>
      </c>
      <c r="AG159">
        <v>998</v>
      </c>
      <c r="AH159">
        <v>1457789389000</v>
      </c>
      <c r="AI159">
        <v>6.4</v>
      </c>
      <c r="AJ159">
        <v>0.1</v>
      </c>
      <c r="AK159">
        <v>1203.14222222222</v>
      </c>
      <c r="AL159">
        <v>921.46900000000005</v>
      </c>
      <c r="AM159">
        <v>837.97523809523796</v>
      </c>
      <c r="AN159">
        <v>1060.538</v>
      </c>
      <c r="AO159">
        <v>11.9507121736453</v>
      </c>
      <c r="AP159">
        <v>1.19</v>
      </c>
      <c r="AQ159">
        <v>244.95</v>
      </c>
      <c r="AR159">
        <v>-23.86</v>
      </c>
      <c r="AS159" s="14">
        <v>631901900000</v>
      </c>
      <c r="AT159">
        <v>94320</v>
      </c>
      <c r="AU159">
        <v>72</v>
      </c>
      <c r="AV159">
        <v>143641922</v>
      </c>
      <c r="AW159">
        <v>101426324</v>
      </c>
      <c r="AX159">
        <v>2988</v>
      </c>
      <c r="AY159" s="14">
        <v>0</v>
      </c>
      <c r="AZ159">
        <v>133</v>
      </c>
      <c r="BA159">
        <v>133</v>
      </c>
      <c r="BB159">
        <v>5</v>
      </c>
      <c r="BC159">
        <v>0</v>
      </c>
      <c r="BD159">
        <v>94</v>
      </c>
      <c r="BE159">
        <v>1318</v>
      </c>
      <c r="BF159">
        <v>0</v>
      </c>
      <c r="BG159">
        <v>1490</v>
      </c>
      <c r="BH159">
        <v>1371</v>
      </c>
      <c r="BI159">
        <v>0</v>
      </c>
      <c r="BJ159">
        <v>66846</v>
      </c>
      <c r="BK159">
        <v>21241431</v>
      </c>
      <c r="BL159">
        <v>20781413</v>
      </c>
      <c r="BM159">
        <v>0</v>
      </c>
      <c r="BN159">
        <v>28350665000</v>
      </c>
      <c r="BO159" s="3">
        <v>0.4</v>
      </c>
      <c r="BP159" s="3">
        <v>3704</v>
      </c>
      <c r="BQ159" s="3">
        <v>26179.47</v>
      </c>
      <c r="BR159" s="3">
        <v>3309026000</v>
      </c>
      <c r="BS159" s="3">
        <v>21981000</v>
      </c>
      <c r="BT159" s="3">
        <v>5532392000</v>
      </c>
      <c r="BU159" s="3">
        <v>14347112000</v>
      </c>
      <c r="BV159" s="3">
        <v>5140155000</v>
      </c>
      <c r="BW159" s="3">
        <v>23210511000</v>
      </c>
      <c r="BX159">
        <v>0</v>
      </c>
      <c r="BY159">
        <v>0</v>
      </c>
      <c r="BZ159">
        <v>0</v>
      </c>
      <c r="CA159">
        <v>0</v>
      </c>
      <c r="CB159">
        <v>28350665000</v>
      </c>
      <c r="CC159">
        <v>0.4</v>
      </c>
      <c r="CD159">
        <v>705341.5</v>
      </c>
      <c r="CE159">
        <v>369399961.63</v>
      </c>
      <c r="CF159">
        <v>17168.38</v>
      </c>
      <c r="CG159">
        <v>28104.25</v>
      </c>
      <c r="CH159">
        <v>34.518789599999998</v>
      </c>
      <c r="CI159">
        <v>4.3499999999999996</v>
      </c>
      <c r="CJ159">
        <v>150420</v>
      </c>
      <c r="CK159">
        <v>175810</v>
      </c>
      <c r="CL159">
        <v>25386.67</v>
      </c>
      <c r="CM159">
        <v>-9586.67</v>
      </c>
      <c r="CN159">
        <v>6328943.3300000001</v>
      </c>
      <c r="CO159">
        <v>-123480</v>
      </c>
      <c r="CP159">
        <v>-246096.67</v>
      </c>
      <c r="CQ159">
        <v>20345674.760000002</v>
      </c>
      <c r="CR159">
        <v>333155036.26999998</v>
      </c>
      <c r="CS159">
        <v>40858.99</v>
      </c>
      <c r="CT159">
        <v>353543183.88999999</v>
      </c>
      <c r="CU159" s="3">
        <v>0.53441640000000001</v>
      </c>
      <c r="CV159">
        <v>0</v>
      </c>
      <c r="CW159" s="10">
        <v>2689078.69</v>
      </c>
      <c r="CX159" s="14">
        <f t="shared" si="2"/>
        <v>-3281597.7899999996</v>
      </c>
      <c r="CY159" s="14">
        <f>IFERROR(INDEX(CONFAZ!$A$2:$FB$440,MATCH(DATE(YEAR($A159),MONTH($A159),15),CONFAZ!$A$2:$A$440,0),2),0)</f>
        <v>5970676.4799999995</v>
      </c>
      <c r="CZ159" s="4"/>
      <c r="DA159"/>
      <c r="DB159"/>
      <c r="DI159"/>
    </row>
    <row r="160" spans="1:113" x14ac:dyDescent="0.25">
      <c r="A160" s="1">
        <v>43700</v>
      </c>
      <c r="B160" t="s">
        <v>70</v>
      </c>
      <c r="C160" t="s">
        <v>76</v>
      </c>
      <c r="D160" s="12">
        <v>4.0199999999999996</v>
      </c>
      <c r="E160">
        <v>379160807.25</v>
      </c>
      <c r="F160">
        <v>3841085.45</v>
      </c>
      <c r="G160">
        <v>672497873</v>
      </c>
      <c r="H160">
        <v>97810862.559999987</v>
      </c>
      <c r="I160">
        <v>114314085.29000001</v>
      </c>
      <c r="J160">
        <v>17698289.919999998</v>
      </c>
      <c r="K160">
        <v>19500077</v>
      </c>
      <c r="L160" s="14">
        <v>14711617</v>
      </c>
      <c r="M160" s="14">
        <v>33520691</v>
      </c>
      <c r="N160" s="14">
        <v>88117461</v>
      </c>
      <c r="O160" s="14">
        <v>97751049</v>
      </c>
      <c r="P160" s="14">
        <v>7508748</v>
      </c>
      <c r="Q160" s="14">
        <v>103583464</v>
      </c>
      <c r="R160" s="14">
        <v>3194672</v>
      </c>
      <c r="S160" s="14">
        <v>22039615</v>
      </c>
      <c r="T160" s="14">
        <v>221206079</v>
      </c>
      <c r="U160" s="14">
        <v>77040820</v>
      </c>
      <c r="V160" s="14">
        <v>3194672</v>
      </c>
      <c r="W160" s="14">
        <v>22039615</v>
      </c>
      <c r="X160" s="14">
        <v>221206079</v>
      </c>
      <c r="Y160" s="14">
        <v>77040820</v>
      </c>
      <c r="Z160" s="14">
        <v>3823657</v>
      </c>
      <c r="AA160" s="14">
        <v>0.8375423997</v>
      </c>
      <c r="AB160">
        <v>141.94999999999999</v>
      </c>
      <c r="AC160" s="2">
        <v>19565551588</v>
      </c>
      <c r="AD160" s="2">
        <v>17603930758</v>
      </c>
      <c r="AE160" s="14">
        <f>INDEX(CONFAZ!$DS$2:$FB$408,MATCH(DATE(YEAR($A160),MONTH($A160),15),CONFAZ!$DS$2:$DS$408,0),2)</f>
        <v>275276558</v>
      </c>
      <c r="AF160" s="14">
        <f>INDEX(CONFAZ!$DS$2:$FB$408,MATCH(DATE(YEAR($A160),MONTH($A160),15),CONFAZ!$DS$2:$DS$408,0),3)</f>
        <v>259236285</v>
      </c>
      <c r="AG160">
        <v>998</v>
      </c>
      <c r="AH160">
        <v>1553641559999.99</v>
      </c>
      <c r="AI160">
        <v>5.9</v>
      </c>
      <c r="AJ160">
        <v>0.12</v>
      </c>
      <c r="AK160">
        <v>1192.0261111111099</v>
      </c>
      <c r="AL160">
        <v>917.06299999999999</v>
      </c>
      <c r="AM160">
        <v>833.58333333333303</v>
      </c>
      <c r="AN160">
        <v>1058.3792000000001</v>
      </c>
      <c r="AO160">
        <v>11.947042820407701</v>
      </c>
      <c r="AP160">
        <v>1.1100000000000001</v>
      </c>
      <c r="AQ160">
        <v>241.01</v>
      </c>
      <c r="AR160">
        <v>-20.87</v>
      </c>
      <c r="AS160" s="14">
        <v>629481800000</v>
      </c>
      <c r="AT160">
        <v>109822</v>
      </c>
      <c r="AU160">
        <v>413</v>
      </c>
      <c r="AV160">
        <v>162044347</v>
      </c>
      <c r="AW160">
        <v>100480498</v>
      </c>
      <c r="AX160">
        <v>4069</v>
      </c>
      <c r="AY160" s="14">
        <v>0</v>
      </c>
      <c r="AZ160">
        <v>305</v>
      </c>
      <c r="BA160">
        <v>305</v>
      </c>
      <c r="BB160">
        <v>4789</v>
      </c>
      <c r="BC160">
        <v>791</v>
      </c>
      <c r="BD160">
        <v>1083</v>
      </c>
      <c r="BE160">
        <v>836</v>
      </c>
      <c r="BF160">
        <v>45</v>
      </c>
      <c r="BG160">
        <v>1322</v>
      </c>
      <c r="BH160">
        <v>288</v>
      </c>
      <c r="BI160">
        <v>0</v>
      </c>
      <c r="BJ160">
        <v>75095</v>
      </c>
      <c r="BK160">
        <v>34397122</v>
      </c>
      <c r="BL160">
        <v>26963706</v>
      </c>
      <c r="BM160">
        <v>0</v>
      </c>
      <c r="BN160">
        <v>28350665000</v>
      </c>
      <c r="BO160" s="3">
        <v>0.4</v>
      </c>
      <c r="BP160" s="3">
        <v>3704</v>
      </c>
      <c r="BQ160" s="3">
        <v>26179.47</v>
      </c>
      <c r="BR160" s="3">
        <v>3309026000</v>
      </c>
      <c r="BS160" s="3">
        <v>21981000</v>
      </c>
      <c r="BT160" s="3">
        <v>5532392000</v>
      </c>
      <c r="BU160" s="3">
        <v>14347112000</v>
      </c>
      <c r="BV160" s="3">
        <v>5140155000</v>
      </c>
      <c r="BW160" s="3">
        <v>23210511000</v>
      </c>
      <c r="BX160">
        <v>0</v>
      </c>
      <c r="BY160">
        <v>0</v>
      </c>
      <c r="BZ160">
        <v>0</v>
      </c>
      <c r="CA160">
        <v>0</v>
      </c>
      <c r="CB160">
        <v>28350665000</v>
      </c>
      <c r="CC160">
        <v>0.4</v>
      </c>
      <c r="CD160">
        <v>913627.89</v>
      </c>
      <c r="CE160">
        <v>387612460.00999999</v>
      </c>
      <c r="CF160">
        <v>27297.06</v>
      </c>
      <c r="CG160">
        <v>28051.25</v>
      </c>
      <c r="CH160">
        <v>34.518789599999998</v>
      </c>
      <c r="CI160">
        <v>4.32</v>
      </c>
      <c r="CJ160">
        <v>150420</v>
      </c>
      <c r="CK160">
        <v>175810</v>
      </c>
      <c r="CL160">
        <v>25386.67</v>
      </c>
      <c r="CM160">
        <v>-9586.67</v>
      </c>
      <c r="CN160">
        <v>6328943.3300000001</v>
      </c>
      <c r="CO160">
        <v>-123480</v>
      </c>
      <c r="CP160">
        <v>-246096.67</v>
      </c>
      <c r="CQ160">
        <v>1615008.54</v>
      </c>
      <c r="CR160">
        <v>347892268.95999998</v>
      </c>
      <c r="CS160">
        <v>44026.11</v>
      </c>
      <c r="CT160">
        <v>349596836.97000003</v>
      </c>
      <c r="CU160" s="3">
        <v>0.53441640000000001</v>
      </c>
      <c r="CV160">
        <v>0</v>
      </c>
      <c r="CW160" s="10">
        <v>4042566.08</v>
      </c>
      <c r="CX160" s="14">
        <f t="shared" si="2"/>
        <v>375718.88000000035</v>
      </c>
      <c r="CY160" s="14">
        <f>IFERROR(INDEX(CONFAZ!$A$2:$FB$440,MATCH(DATE(YEAR($A160),MONTH($A160),15),CONFAZ!$A$2:$A$440,0),2),0)</f>
        <v>3666847.1999999997</v>
      </c>
      <c r="CZ160"/>
      <c r="DA160"/>
      <c r="DB160"/>
      <c r="DC160"/>
      <c r="DI160"/>
    </row>
    <row r="161" spans="1:113" x14ac:dyDescent="0.25">
      <c r="A161" s="1">
        <v>43731</v>
      </c>
      <c r="B161" t="s">
        <v>70</v>
      </c>
      <c r="C161" t="s">
        <v>76</v>
      </c>
      <c r="D161" s="12">
        <v>4.1215000000000002</v>
      </c>
      <c r="E161">
        <v>418937313.06000006</v>
      </c>
      <c r="F161">
        <v>3932950.3899999997</v>
      </c>
      <c r="G161">
        <v>710179494</v>
      </c>
      <c r="H161">
        <v>100673832.74000001</v>
      </c>
      <c r="I161">
        <v>88277676.209999993</v>
      </c>
      <c r="J161">
        <v>15906740.6</v>
      </c>
      <c r="K161">
        <v>20085140</v>
      </c>
      <c r="L161" s="14">
        <v>16065316</v>
      </c>
      <c r="M161" s="14">
        <v>33049942</v>
      </c>
      <c r="N161" s="14">
        <v>84545792</v>
      </c>
      <c r="O161" s="14">
        <v>99945293</v>
      </c>
      <c r="P161" s="14">
        <v>6994811</v>
      </c>
      <c r="Q161" s="14">
        <v>125473987</v>
      </c>
      <c r="R161" s="14">
        <v>3287539</v>
      </c>
      <c r="S161" s="14">
        <v>19766795</v>
      </c>
      <c r="T161" s="14">
        <v>241478028</v>
      </c>
      <c r="U161" s="14">
        <v>75664509</v>
      </c>
      <c r="V161" s="14">
        <v>3287539</v>
      </c>
      <c r="W161" s="14">
        <v>19766795</v>
      </c>
      <c r="X161" s="14">
        <v>241478028</v>
      </c>
      <c r="Y161" s="14">
        <v>75664509</v>
      </c>
      <c r="Z161" s="14">
        <v>3907482</v>
      </c>
      <c r="AA161" s="14">
        <v>3.6112430031999998</v>
      </c>
      <c r="AB161">
        <v>138.34</v>
      </c>
      <c r="AC161" s="2">
        <v>18620814373</v>
      </c>
      <c r="AD161" s="2">
        <v>15362321786</v>
      </c>
      <c r="AE161" s="14">
        <f>INDEX(CONFAZ!$DS$2:$FB$408,MATCH(DATE(YEAR($A161),MONTH($A161),15),CONFAZ!$DS$2:$DS$408,0),2)</f>
        <v>320984371</v>
      </c>
      <c r="AF161" s="14">
        <f>INDEX(CONFAZ!$DS$2:$FB$408,MATCH(DATE(YEAR($A161),MONTH($A161),15),CONFAZ!$DS$2:$DS$408,0),3)</f>
        <v>281987856</v>
      </c>
      <c r="AG161">
        <v>998</v>
      </c>
      <c r="AH161">
        <v>1551472731000</v>
      </c>
      <c r="AI161">
        <v>5.71</v>
      </c>
      <c r="AJ161">
        <v>-0.05</v>
      </c>
      <c r="AK161">
        <v>1193.8216666666599</v>
      </c>
      <c r="AL161">
        <v>928.01900000000001</v>
      </c>
      <c r="AM161">
        <v>845.10761904761898</v>
      </c>
      <c r="AN161">
        <v>1057.5896</v>
      </c>
      <c r="AO161">
        <v>11.90124145627</v>
      </c>
      <c r="AP161">
        <v>0.96</v>
      </c>
      <c r="AQ161">
        <v>265.51</v>
      </c>
      <c r="AR161">
        <v>24.64</v>
      </c>
      <c r="AS161" s="14">
        <v>619164800000</v>
      </c>
      <c r="AT161">
        <v>140508</v>
      </c>
      <c r="AU161">
        <v>687</v>
      </c>
      <c r="AV161">
        <v>155755824</v>
      </c>
      <c r="AW161">
        <v>107563668</v>
      </c>
      <c r="AX161">
        <v>6847</v>
      </c>
      <c r="AY161" s="14">
        <v>2132</v>
      </c>
      <c r="AZ161">
        <v>450</v>
      </c>
      <c r="BA161">
        <v>450</v>
      </c>
      <c r="BB161">
        <v>4230</v>
      </c>
      <c r="BC161">
        <v>0</v>
      </c>
      <c r="BD161">
        <v>744</v>
      </c>
      <c r="BE161">
        <v>3364</v>
      </c>
      <c r="BF161">
        <v>3088</v>
      </c>
      <c r="BG161">
        <v>3559</v>
      </c>
      <c r="BH161">
        <v>2201</v>
      </c>
      <c r="BI161">
        <v>0</v>
      </c>
      <c r="BJ161">
        <v>108508</v>
      </c>
      <c r="BK161">
        <v>36915366</v>
      </c>
      <c r="BL161">
        <v>10991193</v>
      </c>
      <c r="BM161">
        <v>0</v>
      </c>
      <c r="BN161">
        <v>28350665000</v>
      </c>
      <c r="BO161" s="3">
        <v>0.4</v>
      </c>
      <c r="BP161" s="3">
        <v>3704</v>
      </c>
      <c r="BQ161" s="3">
        <v>26179.47</v>
      </c>
      <c r="BR161" s="3">
        <v>3309026000</v>
      </c>
      <c r="BS161" s="3">
        <v>21981000</v>
      </c>
      <c r="BT161" s="3">
        <v>5532392000</v>
      </c>
      <c r="BU161" s="3">
        <v>14347112000</v>
      </c>
      <c r="BV161" s="3">
        <v>5140155000</v>
      </c>
      <c r="BW161" s="3">
        <v>23210511000</v>
      </c>
      <c r="BX161">
        <v>0</v>
      </c>
      <c r="BY161">
        <v>0</v>
      </c>
      <c r="BZ161">
        <v>0</v>
      </c>
      <c r="CA161">
        <v>0</v>
      </c>
      <c r="CB161">
        <v>28350665000</v>
      </c>
      <c r="CC161">
        <v>0.4</v>
      </c>
      <c r="CD161">
        <v>1316793.03</v>
      </c>
      <c r="CE161">
        <v>410324376.43000001</v>
      </c>
      <c r="CF161">
        <v>13427.68</v>
      </c>
      <c r="CG161">
        <v>28149.25</v>
      </c>
      <c r="CH161">
        <v>34.518789599999998</v>
      </c>
      <c r="CI161">
        <v>4.33</v>
      </c>
      <c r="CJ161">
        <v>150420</v>
      </c>
      <c r="CK161">
        <v>175810</v>
      </c>
      <c r="CL161">
        <v>25386.67</v>
      </c>
      <c r="CM161">
        <v>-9586.67</v>
      </c>
      <c r="CN161">
        <v>6328943.3300000001</v>
      </c>
      <c r="CO161">
        <v>-123480</v>
      </c>
      <c r="CP161">
        <v>-246096.67</v>
      </c>
      <c r="CQ161">
        <v>1678832.24</v>
      </c>
      <c r="CR161">
        <v>364273830.19999999</v>
      </c>
      <c r="CS161">
        <v>30241.82</v>
      </c>
      <c r="CT161">
        <v>365984373.69999999</v>
      </c>
      <c r="CU161" s="3">
        <v>0.53441640000000001</v>
      </c>
      <c r="CV161">
        <v>986794834.89999998</v>
      </c>
      <c r="CW161" s="10">
        <v>4243172.43</v>
      </c>
      <c r="CX161" s="14">
        <f t="shared" si="2"/>
        <v>62931.389999999665</v>
      </c>
      <c r="CY161" s="14">
        <f>IFERROR(INDEX(CONFAZ!$A$2:$FB$440,MATCH(DATE(YEAR($A161),MONTH($A161),15),CONFAZ!$A$2:$A$440,0),2),0)</f>
        <v>4180241.04</v>
      </c>
      <c r="CZ161"/>
      <c r="DA161"/>
      <c r="DB161"/>
      <c r="DC161"/>
      <c r="DI161"/>
    </row>
    <row r="162" spans="1:113" x14ac:dyDescent="0.25">
      <c r="A162" s="1">
        <v>43761</v>
      </c>
      <c r="B162" t="s">
        <v>70</v>
      </c>
      <c r="C162" t="s">
        <v>76</v>
      </c>
      <c r="D162" s="12">
        <v>4.0869999999999997</v>
      </c>
      <c r="E162">
        <v>467021615.17999995</v>
      </c>
      <c r="F162">
        <v>4282043.62</v>
      </c>
      <c r="G162">
        <v>693645880</v>
      </c>
      <c r="H162">
        <v>99304793.909999982</v>
      </c>
      <c r="I162">
        <v>39798114.050000012</v>
      </c>
      <c r="J162">
        <v>17447041.920000002</v>
      </c>
      <c r="K162">
        <v>17201855</v>
      </c>
      <c r="L162" s="14">
        <v>18157526</v>
      </c>
      <c r="M162" s="14">
        <v>32350232</v>
      </c>
      <c r="N162" s="14">
        <v>87996562</v>
      </c>
      <c r="O162" s="14">
        <v>98827482</v>
      </c>
      <c r="P162" s="14">
        <v>7222007</v>
      </c>
      <c r="Q162" s="14">
        <v>109038725</v>
      </c>
      <c r="R162" s="14">
        <v>3596120</v>
      </c>
      <c r="S162" s="14">
        <v>24555491</v>
      </c>
      <c r="T162" s="14">
        <v>229605827</v>
      </c>
      <c r="U162" s="14">
        <v>78042904</v>
      </c>
      <c r="V162" s="14">
        <v>3596120</v>
      </c>
      <c r="W162" s="14">
        <v>24555491</v>
      </c>
      <c r="X162" s="14">
        <v>229605827</v>
      </c>
      <c r="Y162" s="14">
        <v>78042904</v>
      </c>
      <c r="Z162" s="14">
        <v>4253004</v>
      </c>
      <c r="AA162" s="14">
        <v>2.8347737408999998</v>
      </c>
      <c r="AB162">
        <v>142.96</v>
      </c>
      <c r="AC162" s="2">
        <v>19483912811</v>
      </c>
      <c r="AD162" s="2">
        <v>16987200927</v>
      </c>
      <c r="AE162" s="14">
        <f>INDEX(CONFAZ!$DS$2:$FB$408,MATCH(DATE(YEAR($A162),MONTH($A162),15),CONFAZ!$DS$2:$DS$408,0),2)</f>
        <v>294764568</v>
      </c>
      <c r="AF162" s="14">
        <f>INDEX(CONFAZ!$DS$2:$FB$408,MATCH(DATE(YEAR($A162),MONTH($A162),15),CONFAZ!$DS$2:$DS$408,0),3)</f>
        <v>327374496</v>
      </c>
      <c r="AG162">
        <v>998</v>
      </c>
      <c r="AH162">
        <v>1511519732000</v>
      </c>
      <c r="AI162">
        <v>5.38</v>
      </c>
      <c r="AJ162">
        <v>0.04</v>
      </c>
      <c r="AK162">
        <v>1194.8455555555499</v>
      </c>
      <c r="AL162">
        <v>927.96</v>
      </c>
      <c r="AM162">
        <v>844.44571428571396</v>
      </c>
      <c r="AN162">
        <v>1057.6112000000001</v>
      </c>
      <c r="AO162">
        <v>11.7521982562512</v>
      </c>
      <c r="AP162">
        <v>1.1000000000000001</v>
      </c>
      <c r="AQ162">
        <v>241.45</v>
      </c>
      <c r="AR162">
        <v>7.19</v>
      </c>
      <c r="AS162" s="14">
        <v>650447500000</v>
      </c>
      <c r="AT162">
        <v>109132</v>
      </c>
      <c r="AU162">
        <v>191</v>
      </c>
      <c r="AV162">
        <v>142277800</v>
      </c>
      <c r="AW162">
        <v>89984381</v>
      </c>
      <c r="AX162">
        <v>3730</v>
      </c>
      <c r="AY162" s="14">
        <v>413</v>
      </c>
      <c r="AZ162">
        <v>595</v>
      </c>
      <c r="BA162">
        <v>595</v>
      </c>
      <c r="BB162">
        <v>4617</v>
      </c>
      <c r="BC162">
        <v>0</v>
      </c>
      <c r="BD162">
        <v>1077</v>
      </c>
      <c r="BE162">
        <v>7134</v>
      </c>
      <c r="BF162">
        <v>129</v>
      </c>
      <c r="BG162">
        <v>851</v>
      </c>
      <c r="BH162">
        <v>4301</v>
      </c>
      <c r="BI162">
        <v>0</v>
      </c>
      <c r="BJ162">
        <v>87817</v>
      </c>
      <c r="BK162">
        <v>41764527</v>
      </c>
      <c r="BL162">
        <v>10299126</v>
      </c>
      <c r="BM162">
        <v>0</v>
      </c>
      <c r="BN162">
        <v>28350665000</v>
      </c>
      <c r="BO162" s="3">
        <v>0.4</v>
      </c>
      <c r="BP162" s="3">
        <v>3704</v>
      </c>
      <c r="BQ162" s="3">
        <v>26179.47</v>
      </c>
      <c r="BR162" s="3">
        <v>3309026000</v>
      </c>
      <c r="BS162" s="3">
        <v>21981000</v>
      </c>
      <c r="BT162" s="3">
        <v>5532392000</v>
      </c>
      <c r="BU162" s="3">
        <v>14347112000</v>
      </c>
      <c r="BV162">
        <v>5140155000</v>
      </c>
      <c r="BW162" s="3">
        <v>23210511000</v>
      </c>
      <c r="BX162">
        <v>0</v>
      </c>
      <c r="BY162">
        <v>0</v>
      </c>
      <c r="BZ162">
        <v>0</v>
      </c>
      <c r="CA162">
        <v>0</v>
      </c>
      <c r="CB162">
        <v>28350665000</v>
      </c>
      <c r="CC162">
        <v>0.4</v>
      </c>
      <c r="CD162">
        <v>1148619.8</v>
      </c>
      <c r="CE162">
        <v>493368678.75999999</v>
      </c>
      <c r="CF162">
        <v>29562.23</v>
      </c>
      <c r="CG162">
        <v>28118.25</v>
      </c>
      <c r="CH162">
        <v>34.518789599999998</v>
      </c>
      <c r="CI162">
        <v>4.38</v>
      </c>
      <c r="CJ162">
        <v>-158330</v>
      </c>
      <c r="CK162">
        <v>-133940</v>
      </c>
      <c r="CL162">
        <v>24390</v>
      </c>
      <c r="CM162">
        <v>53863.33</v>
      </c>
      <c r="CN162">
        <v>6831236.6699999999</v>
      </c>
      <c r="CO162">
        <v>-76486.67</v>
      </c>
      <c r="CP162">
        <v>-290070</v>
      </c>
      <c r="CQ162">
        <v>1679131.55</v>
      </c>
      <c r="CR162">
        <v>355274620.80000001</v>
      </c>
      <c r="CS162">
        <v>306036.23</v>
      </c>
      <c r="CT162">
        <v>357260090.19999999</v>
      </c>
      <c r="CU162" s="3">
        <v>0.53441640000000001</v>
      </c>
      <c r="CV162">
        <v>0</v>
      </c>
      <c r="CW162" s="10">
        <v>4538626.66</v>
      </c>
      <c r="CX162" s="14">
        <f t="shared" si="2"/>
        <v>1233553.1299999999</v>
      </c>
      <c r="CY162" s="14">
        <f>IFERROR(INDEX(CONFAZ!$A$2:$FB$440,MATCH(DATE(YEAR($A162),MONTH($A162),15),CONFAZ!$A$2:$A$440,0),2),0)</f>
        <v>3305073.5300000003</v>
      </c>
      <c r="CZ162"/>
      <c r="DA162"/>
      <c r="DB162"/>
      <c r="DC162"/>
      <c r="DI162"/>
    </row>
    <row r="163" spans="1:113" x14ac:dyDescent="0.25">
      <c r="A163" s="1">
        <v>43792</v>
      </c>
      <c r="B163" t="s">
        <v>70</v>
      </c>
      <c r="C163" t="s">
        <v>76</v>
      </c>
      <c r="D163" s="12">
        <v>4.1553000000000004</v>
      </c>
      <c r="E163">
        <v>502539372.81999999</v>
      </c>
      <c r="F163">
        <v>4171419.51</v>
      </c>
      <c r="G163">
        <v>764489211</v>
      </c>
      <c r="H163">
        <v>163315515.17000002</v>
      </c>
      <c r="I163">
        <v>20976318.280000005</v>
      </c>
      <c r="J163">
        <v>16437082.859999999</v>
      </c>
      <c r="K163">
        <v>12832163</v>
      </c>
      <c r="L163" s="14">
        <v>23893797</v>
      </c>
      <c r="M163" s="14">
        <v>33672714</v>
      </c>
      <c r="N163" s="14">
        <v>91748986</v>
      </c>
      <c r="O163" s="14">
        <v>106253565</v>
      </c>
      <c r="P163" s="14">
        <v>8277493</v>
      </c>
      <c r="Q163" s="14">
        <v>110771008</v>
      </c>
      <c r="R163" s="14">
        <v>3038610</v>
      </c>
      <c r="S163" s="14">
        <v>21157471</v>
      </c>
      <c r="T163" s="14">
        <v>281851440</v>
      </c>
      <c r="U163" s="14">
        <v>79494388</v>
      </c>
      <c r="V163" s="14">
        <v>3038610</v>
      </c>
      <c r="W163" s="14">
        <v>21157471</v>
      </c>
      <c r="X163" s="14">
        <v>281851440</v>
      </c>
      <c r="Y163" s="14">
        <v>79494388</v>
      </c>
      <c r="Z163" s="14">
        <v>4329739</v>
      </c>
      <c r="AA163" s="14">
        <v>0.71175270670000002</v>
      </c>
      <c r="AB163">
        <v>138.91</v>
      </c>
      <c r="AC163" s="2">
        <v>17609813357</v>
      </c>
      <c r="AD163" s="2">
        <v>14868295894</v>
      </c>
      <c r="AE163" s="14">
        <f>INDEX(CONFAZ!$DS$2:$FB$408,MATCH(DATE(YEAR($A163),MONTH($A163),15),CONFAZ!$DS$2:$DS$408,0),2)</f>
        <v>256165231</v>
      </c>
      <c r="AF163" s="14">
        <f>INDEX(CONFAZ!$DS$2:$FB$408,MATCH(DATE(YEAR($A163),MONTH($A163),15),CONFAZ!$DS$2:$DS$408,0),3)</f>
        <v>607795756</v>
      </c>
      <c r="AG163">
        <v>998</v>
      </c>
      <c r="AH163">
        <v>1522402192800</v>
      </c>
      <c r="AI163">
        <v>4.9000000000000004</v>
      </c>
      <c r="AJ163">
        <v>0.54</v>
      </c>
      <c r="AK163">
        <v>1196.69888888888</v>
      </c>
      <c r="AL163">
        <v>931.52800000000002</v>
      </c>
      <c r="AM163">
        <v>844.13142857142805</v>
      </c>
      <c r="AN163">
        <v>1062.4436000000001</v>
      </c>
      <c r="AO163">
        <v>11.2877731287773</v>
      </c>
      <c r="AP163">
        <v>1.51</v>
      </c>
      <c r="AQ163">
        <v>255.66</v>
      </c>
      <c r="AR163">
        <v>0.81</v>
      </c>
      <c r="AS163" s="14">
        <v>639072400000</v>
      </c>
      <c r="AT163">
        <v>117231</v>
      </c>
      <c r="AU163">
        <v>694</v>
      </c>
      <c r="AV163">
        <v>117138614</v>
      </c>
      <c r="AW163">
        <v>83519974</v>
      </c>
      <c r="AX163">
        <v>5179</v>
      </c>
      <c r="AY163" s="14">
        <v>600</v>
      </c>
      <c r="AZ163">
        <v>560</v>
      </c>
      <c r="BA163">
        <v>560</v>
      </c>
      <c r="BB163">
        <v>3237</v>
      </c>
      <c r="BC163">
        <v>0</v>
      </c>
      <c r="BD163">
        <v>182</v>
      </c>
      <c r="BE163">
        <v>6562</v>
      </c>
      <c r="BF163">
        <v>61</v>
      </c>
      <c r="BG163">
        <v>1634</v>
      </c>
      <c r="BH163">
        <v>1554</v>
      </c>
      <c r="BI163">
        <v>0</v>
      </c>
      <c r="BJ163">
        <v>71397</v>
      </c>
      <c r="BK163">
        <v>31015938</v>
      </c>
      <c r="BL163">
        <v>2389819</v>
      </c>
      <c r="BM163">
        <v>0</v>
      </c>
      <c r="BN163">
        <v>28350665000</v>
      </c>
      <c r="BO163" s="3">
        <v>0.4</v>
      </c>
      <c r="BP163" s="3">
        <v>3704</v>
      </c>
      <c r="BQ163" s="3">
        <v>26179.47</v>
      </c>
      <c r="BR163" s="3">
        <v>3309026000</v>
      </c>
      <c r="BS163" s="3">
        <v>21981000</v>
      </c>
      <c r="BT163" s="3">
        <v>5532392000</v>
      </c>
      <c r="BU163">
        <v>14347112000</v>
      </c>
      <c r="BV163" s="3">
        <v>5140155000</v>
      </c>
      <c r="BW163" s="3">
        <v>23210511000</v>
      </c>
      <c r="BX163">
        <v>0</v>
      </c>
      <c r="BY163">
        <v>0</v>
      </c>
      <c r="BZ163">
        <v>0</v>
      </c>
      <c r="CA163">
        <v>0</v>
      </c>
      <c r="CB163">
        <v>28350665000</v>
      </c>
      <c r="CC163">
        <v>0.4</v>
      </c>
      <c r="CD163">
        <v>1216173.58</v>
      </c>
      <c r="CE163">
        <v>386073882.29000002</v>
      </c>
      <c r="CF163">
        <v>18165.919999999998</v>
      </c>
      <c r="CG163">
        <v>28115.25</v>
      </c>
      <c r="CH163">
        <v>34.518789599999998</v>
      </c>
      <c r="CI163">
        <v>4.41</v>
      </c>
      <c r="CJ163">
        <v>-158330</v>
      </c>
      <c r="CK163">
        <v>-133940</v>
      </c>
      <c r="CL163">
        <v>24390</v>
      </c>
      <c r="CM163">
        <v>53863.33</v>
      </c>
      <c r="CN163">
        <v>6831236.6699999999</v>
      </c>
      <c r="CO163">
        <v>-76486.67</v>
      </c>
      <c r="CP163">
        <v>-290070</v>
      </c>
      <c r="CQ163">
        <v>2222233.61</v>
      </c>
      <c r="CR163">
        <v>369643634.23000002</v>
      </c>
      <c r="CS163">
        <v>567002.04</v>
      </c>
      <c r="CT163">
        <v>372432869.88</v>
      </c>
      <c r="CU163" s="3">
        <v>0.53441640000000001</v>
      </c>
      <c r="CV163">
        <v>0</v>
      </c>
      <c r="CW163" s="10">
        <v>5477477.04</v>
      </c>
      <c r="CX163" s="14">
        <f t="shared" si="2"/>
        <v>3122782.93</v>
      </c>
      <c r="CY163" s="14">
        <f>IFERROR(INDEX(CONFAZ!$A$2:$FB$440,MATCH(DATE(YEAR($A163),MONTH($A163),15),CONFAZ!$A$2:$A$440,0),2),0)</f>
        <v>2354694.11</v>
      </c>
      <c r="CZ163"/>
      <c r="DA163"/>
      <c r="DB163"/>
      <c r="DC163"/>
      <c r="DI163"/>
    </row>
    <row r="164" spans="1:113" x14ac:dyDescent="0.25">
      <c r="A164" s="1">
        <v>43822</v>
      </c>
      <c r="B164" t="s">
        <v>70</v>
      </c>
      <c r="C164" t="s">
        <v>76</v>
      </c>
      <c r="D164" s="12">
        <v>4.1096000000000004</v>
      </c>
      <c r="E164">
        <v>521251287.64000005</v>
      </c>
      <c r="F164">
        <v>4222546.04</v>
      </c>
      <c r="G164">
        <v>761853439</v>
      </c>
      <c r="H164">
        <v>138937282.96999997</v>
      </c>
      <c r="I164">
        <v>21537157.040000003</v>
      </c>
      <c r="J164">
        <v>19366800.880000003</v>
      </c>
      <c r="K164">
        <v>14166820</v>
      </c>
      <c r="L164" s="14">
        <v>19378947</v>
      </c>
      <c r="M164" s="14">
        <v>32691963</v>
      </c>
      <c r="N164" s="14">
        <v>98815009</v>
      </c>
      <c r="O164" s="14">
        <v>98768043</v>
      </c>
      <c r="P164" s="14">
        <v>7824132</v>
      </c>
      <c r="Q164" s="14">
        <v>114945832</v>
      </c>
      <c r="R164" s="14">
        <v>2541914</v>
      </c>
      <c r="S164" s="14">
        <v>22706578</v>
      </c>
      <c r="T164" s="14">
        <v>281540865</v>
      </c>
      <c r="U164" s="14">
        <v>78440515</v>
      </c>
      <c r="V164" s="14">
        <v>2541914</v>
      </c>
      <c r="W164" s="14">
        <v>22706578</v>
      </c>
      <c r="X164" s="14">
        <v>281540865</v>
      </c>
      <c r="Y164" s="14">
        <v>78440515</v>
      </c>
      <c r="Z164" s="14">
        <v>4199641</v>
      </c>
      <c r="AA164" s="14">
        <v>-0.2885472301</v>
      </c>
      <c r="AB164">
        <v>137.49</v>
      </c>
      <c r="AC164" s="2">
        <v>18463268592</v>
      </c>
      <c r="AD164" s="2">
        <v>13248186239</v>
      </c>
      <c r="AE164" s="14">
        <f>INDEX(CONFAZ!$DS$2:$FB$408,MATCH(DATE(YEAR($A164),MONTH($A164),15),CONFAZ!$DS$2:$DS$408,0),2)</f>
        <v>239569036</v>
      </c>
      <c r="AF164" s="14">
        <f>INDEX(CONFAZ!$DS$2:$FB$408,MATCH(DATE(YEAR($A164),MONTH($A164),15),CONFAZ!$DS$2:$DS$408,0),3)</f>
        <v>159983727</v>
      </c>
      <c r="AG164">
        <v>998</v>
      </c>
      <c r="AH164">
        <v>1466650486400</v>
      </c>
      <c r="AI164">
        <v>4.59</v>
      </c>
      <c r="AJ164">
        <v>1.22</v>
      </c>
      <c r="AK164">
        <v>1197.81111111111</v>
      </c>
      <c r="AL164">
        <v>936.18399999999997</v>
      </c>
      <c r="AM164">
        <v>846.32952380952304</v>
      </c>
      <c r="AN164">
        <v>1062.9936</v>
      </c>
      <c r="AO164">
        <v>11.081010631365301</v>
      </c>
      <c r="AP164">
        <v>2.15</v>
      </c>
      <c r="AQ164">
        <v>267.06</v>
      </c>
      <c r="AR164">
        <v>11.239000000000001</v>
      </c>
      <c r="AS164" s="14">
        <v>637866100000</v>
      </c>
      <c r="AT164">
        <v>128885</v>
      </c>
      <c r="AU164">
        <v>0</v>
      </c>
      <c r="AV164">
        <v>129450584</v>
      </c>
      <c r="AW164">
        <v>85041979</v>
      </c>
      <c r="AX164">
        <v>5004</v>
      </c>
      <c r="AY164" s="14">
        <v>0</v>
      </c>
      <c r="AZ164">
        <v>743</v>
      </c>
      <c r="BA164">
        <v>743</v>
      </c>
      <c r="BB164">
        <v>4641</v>
      </c>
      <c r="BC164">
        <v>0</v>
      </c>
      <c r="BD164">
        <v>1054</v>
      </c>
      <c r="BE164">
        <v>7555</v>
      </c>
      <c r="BF164">
        <v>183</v>
      </c>
      <c r="BG164">
        <v>5175</v>
      </c>
      <c r="BH164">
        <v>3309</v>
      </c>
      <c r="BI164">
        <v>0</v>
      </c>
      <c r="BJ164">
        <v>96787</v>
      </c>
      <c r="BK164">
        <v>42806631</v>
      </c>
      <c r="BL164">
        <v>1320304</v>
      </c>
      <c r="BM164">
        <v>0</v>
      </c>
      <c r="BN164">
        <v>28350665000</v>
      </c>
      <c r="BO164" s="3">
        <v>0.4</v>
      </c>
      <c r="BP164" s="3">
        <v>3704</v>
      </c>
      <c r="BQ164" s="3">
        <v>26179.47</v>
      </c>
      <c r="BR164" s="3">
        <v>3309026000</v>
      </c>
      <c r="BS164" s="3">
        <v>21981000</v>
      </c>
      <c r="BT164" s="3">
        <v>5532392000</v>
      </c>
      <c r="BU164" s="3">
        <v>14347112000</v>
      </c>
      <c r="BV164" s="3">
        <v>5140155000</v>
      </c>
      <c r="BW164" s="3">
        <v>23210511000</v>
      </c>
      <c r="BX164">
        <v>0</v>
      </c>
      <c r="BY164">
        <v>0</v>
      </c>
      <c r="BZ164">
        <v>0</v>
      </c>
      <c r="CA164">
        <v>0</v>
      </c>
      <c r="CB164">
        <v>28350665000</v>
      </c>
      <c r="CC164">
        <v>0.4</v>
      </c>
      <c r="CD164">
        <v>1583459.13</v>
      </c>
      <c r="CE164">
        <v>371513444.43000001</v>
      </c>
      <c r="CF164">
        <v>23133.82</v>
      </c>
      <c r="CG164">
        <v>28393.25</v>
      </c>
      <c r="CH164">
        <v>34.518789599999998</v>
      </c>
      <c r="CI164">
        <v>4.53</v>
      </c>
      <c r="CJ164">
        <v>-158330</v>
      </c>
      <c r="CK164">
        <v>-133940</v>
      </c>
      <c r="CL164">
        <v>24390</v>
      </c>
      <c r="CM164">
        <v>53863.33</v>
      </c>
      <c r="CN164">
        <v>6831236.6699999999</v>
      </c>
      <c r="CO164">
        <v>-76486.67</v>
      </c>
      <c r="CP164">
        <v>-290070</v>
      </c>
      <c r="CQ164">
        <v>1938650.46</v>
      </c>
      <c r="CR164">
        <v>383655553</v>
      </c>
      <c r="CS164">
        <v>392794.49</v>
      </c>
      <c r="CT164">
        <v>385986997.94999999</v>
      </c>
      <c r="CU164" s="3">
        <v>0.53441640000000001</v>
      </c>
      <c r="CV164">
        <v>0</v>
      </c>
      <c r="CW164" s="10">
        <v>4203701.59</v>
      </c>
      <c r="CX164" s="14">
        <f t="shared" si="2"/>
        <v>1401624.4999999995</v>
      </c>
      <c r="CY164" s="14">
        <f>IFERROR(INDEX(CONFAZ!$A$2:$FB$440,MATCH(DATE(YEAR($A164),MONTH($A164),15),CONFAZ!$A$2:$A$440,0),2),0)</f>
        <v>2802077.0900000003</v>
      </c>
      <c r="CZ164" s="14"/>
      <c r="DA164" s="14"/>
      <c r="DB164"/>
      <c r="DC164"/>
      <c r="DI164"/>
    </row>
    <row r="165" spans="1:113" x14ac:dyDescent="0.25">
      <c r="A165" s="1">
        <v>43853</v>
      </c>
      <c r="B165" t="s">
        <v>70</v>
      </c>
      <c r="C165" t="s">
        <v>76</v>
      </c>
      <c r="D165" s="12">
        <v>4.1494999999999997</v>
      </c>
      <c r="E165">
        <v>529386043.14000005</v>
      </c>
      <c r="F165">
        <v>7251174.8600000003</v>
      </c>
      <c r="G165">
        <v>821249322</v>
      </c>
      <c r="H165">
        <v>123333069.09000002</v>
      </c>
      <c r="I165">
        <v>65421946.099999994</v>
      </c>
      <c r="J165">
        <v>22670276.589999996</v>
      </c>
      <c r="K165">
        <v>43041077</v>
      </c>
      <c r="L165" s="14">
        <v>16670987</v>
      </c>
      <c r="M165" s="14">
        <v>34071970</v>
      </c>
      <c r="N165" s="14">
        <v>120237429</v>
      </c>
      <c r="O165" s="14">
        <v>102294306</v>
      </c>
      <c r="P165" s="14">
        <v>7915714</v>
      </c>
      <c r="Q165" s="14">
        <v>122978332</v>
      </c>
      <c r="R165" s="14">
        <v>2653451</v>
      </c>
      <c r="S165" s="14">
        <v>22529302</v>
      </c>
      <c r="T165" s="14">
        <v>300028807</v>
      </c>
      <c r="U165" s="14">
        <v>84701832</v>
      </c>
      <c r="V165" s="14">
        <v>2653451</v>
      </c>
      <c r="W165" s="14">
        <v>22529302</v>
      </c>
      <c r="X165" s="14">
        <v>300028807</v>
      </c>
      <c r="Y165" s="14">
        <v>84701832</v>
      </c>
      <c r="Z165" s="14">
        <v>7167192</v>
      </c>
      <c r="AA165" s="14">
        <v>0.36063401589999999</v>
      </c>
      <c r="AB165">
        <v>134.05000000000001</v>
      </c>
      <c r="AC165" s="2">
        <v>14429715267</v>
      </c>
      <c r="AD165" s="2">
        <v>17190165488</v>
      </c>
      <c r="AE165" s="14">
        <f>INDEX(CONFAZ!$DS$2:$FB$408,MATCH(DATE(YEAR($A165),MONTH($A165),15),CONFAZ!$DS$2:$DS$408,0),2)</f>
        <v>183139168</v>
      </c>
      <c r="AF165" s="14">
        <f>INDEX(CONFAZ!$DS$2:$FB$408,MATCH(DATE(YEAR($A165),MONTH($A165),15),CONFAZ!$DS$2:$DS$408,0),3)</f>
        <v>266434221</v>
      </c>
      <c r="AG165">
        <v>1039</v>
      </c>
      <c r="AH165">
        <v>1491305403000</v>
      </c>
      <c r="AI165">
        <v>4.4000000000000004</v>
      </c>
      <c r="AJ165">
        <v>0.19</v>
      </c>
      <c r="AK165">
        <v>1207.61222222222</v>
      </c>
      <c r="AL165">
        <v>942.529</v>
      </c>
      <c r="AM165">
        <v>850.94333333333304</v>
      </c>
      <c r="AN165">
        <v>1071.1268</v>
      </c>
      <c r="AO165">
        <v>11.354338486771599</v>
      </c>
      <c r="AP165">
        <v>1.21</v>
      </c>
      <c r="AQ165">
        <v>268.44</v>
      </c>
      <c r="AR165">
        <v>0.19997000000000001</v>
      </c>
      <c r="AS165" s="14">
        <v>615587200000</v>
      </c>
      <c r="AT165">
        <v>110071</v>
      </c>
      <c r="AU165">
        <v>20</v>
      </c>
      <c r="AV165">
        <v>109474260</v>
      </c>
      <c r="AW165">
        <v>93524951</v>
      </c>
      <c r="AX165">
        <v>3601</v>
      </c>
      <c r="AY165" s="14">
        <v>0</v>
      </c>
      <c r="AZ165">
        <v>106</v>
      </c>
      <c r="BA165">
        <v>106</v>
      </c>
      <c r="BB165">
        <v>2947</v>
      </c>
      <c r="BC165">
        <v>2100000</v>
      </c>
      <c r="BD165">
        <v>2</v>
      </c>
      <c r="BE165">
        <v>8848</v>
      </c>
      <c r="BF165">
        <v>0</v>
      </c>
      <c r="BG165">
        <v>842</v>
      </c>
      <c r="BH165">
        <v>260</v>
      </c>
      <c r="BI165">
        <v>0</v>
      </c>
      <c r="BJ165">
        <v>2031378</v>
      </c>
      <c r="BK165">
        <v>6616758</v>
      </c>
      <c r="BL165">
        <v>5072102</v>
      </c>
      <c r="BM165">
        <v>0</v>
      </c>
      <c r="BN165">
        <v>29846794000</v>
      </c>
      <c r="BO165" s="3">
        <v>0.4</v>
      </c>
      <c r="BP165" s="3">
        <v>3704</v>
      </c>
      <c r="BQ165" s="3">
        <v>27335.53</v>
      </c>
      <c r="BR165">
        <v>3437407000</v>
      </c>
      <c r="BS165" s="3">
        <v>22505000</v>
      </c>
      <c r="BT165" s="3">
        <v>5806026000</v>
      </c>
      <c r="BU165" s="3">
        <v>14705051000</v>
      </c>
      <c r="BV165" s="3">
        <v>5875804000</v>
      </c>
      <c r="BW165">
        <v>23970990000</v>
      </c>
      <c r="BX165">
        <v>0</v>
      </c>
      <c r="BY165">
        <v>0</v>
      </c>
      <c r="BZ165">
        <v>0</v>
      </c>
      <c r="CA165">
        <v>0</v>
      </c>
      <c r="CB165">
        <v>28350665000</v>
      </c>
      <c r="CC165">
        <v>0.4</v>
      </c>
      <c r="CD165">
        <v>1587728.49</v>
      </c>
      <c r="CE165">
        <v>338695635.25</v>
      </c>
      <c r="CF165">
        <v>27819.360000000001</v>
      </c>
      <c r="CG165">
        <v>28319.919999999998</v>
      </c>
      <c r="CH165">
        <v>34.241921099999999</v>
      </c>
      <c r="CI165">
        <v>4.58</v>
      </c>
      <c r="CJ165">
        <v>10386.67</v>
      </c>
      <c r="CK165">
        <v>32793.33</v>
      </c>
      <c r="CL165">
        <v>22406.67</v>
      </c>
      <c r="CM165">
        <v>-199736.67</v>
      </c>
      <c r="CN165">
        <v>7029033.3300000001</v>
      </c>
      <c r="CO165">
        <v>-81356.67</v>
      </c>
      <c r="CP165">
        <v>-308380</v>
      </c>
      <c r="CQ165">
        <v>4625667.0199999996</v>
      </c>
      <c r="CR165">
        <v>421739405.72000003</v>
      </c>
      <c r="CS165">
        <v>929749.23</v>
      </c>
      <c r="CT165">
        <v>427315263.23000002</v>
      </c>
      <c r="CU165" s="3">
        <v>0.53763439999999996</v>
      </c>
      <c r="CV165">
        <v>105920865</v>
      </c>
      <c r="CW165" s="10">
        <v>4052693.15</v>
      </c>
      <c r="CX165" s="14">
        <f t="shared" si="2"/>
        <v>-871072.06999999983</v>
      </c>
      <c r="CY165" s="14">
        <f>IFERROR(INDEX(CONFAZ!$A$2:$FB$440,MATCH(DATE(YEAR($A165),MONTH($A165),15),CONFAZ!$A$2:$A$440,0),2),0)</f>
        <v>4923765.22</v>
      </c>
      <c r="CZ165"/>
      <c r="DA165"/>
      <c r="DB165"/>
      <c r="DC165"/>
      <c r="DI165"/>
    </row>
    <row r="166" spans="1:113" x14ac:dyDescent="0.25">
      <c r="A166" s="1">
        <v>43884</v>
      </c>
      <c r="B166" t="s">
        <v>70</v>
      </c>
      <c r="C166" t="s">
        <v>76</v>
      </c>
      <c r="D166" s="12">
        <v>4.3410000000000002</v>
      </c>
      <c r="E166">
        <v>453063655.93000001</v>
      </c>
      <c r="F166">
        <v>3280940.86</v>
      </c>
      <c r="G166">
        <v>647819942</v>
      </c>
      <c r="H166">
        <v>117580049.38000001</v>
      </c>
      <c r="I166">
        <v>16321925.93</v>
      </c>
      <c r="J166">
        <v>15161579.270000001</v>
      </c>
      <c r="K166">
        <v>103038417</v>
      </c>
      <c r="L166" s="14">
        <v>23310664</v>
      </c>
      <c r="M166" s="14">
        <v>32007867</v>
      </c>
      <c r="N166" s="14">
        <v>85880827</v>
      </c>
      <c r="O166" s="14">
        <v>100743979</v>
      </c>
      <c r="P166" s="14">
        <v>7402532</v>
      </c>
      <c r="Q166" s="14">
        <v>98501744</v>
      </c>
      <c r="R166" s="14">
        <v>2539207</v>
      </c>
      <c r="S166" s="14">
        <v>18280272</v>
      </c>
      <c r="T166" s="14">
        <v>202360899</v>
      </c>
      <c r="U166" s="14">
        <v>73631960</v>
      </c>
      <c r="V166" s="14">
        <v>2539207</v>
      </c>
      <c r="W166" s="14">
        <v>18280272</v>
      </c>
      <c r="X166" s="14">
        <v>202360899</v>
      </c>
      <c r="Y166" s="14">
        <v>73631960</v>
      </c>
      <c r="Z166" s="14">
        <v>3159991</v>
      </c>
      <c r="AA166" s="14">
        <v>1.5488282588</v>
      </c>
      <c r="AB166">
        <v>134.52000000000001</v>
      </c>
      <c r="AC166" s="2">
        <v>15356449520</v>
      </c>
      <c r="AD166" s="2">
        <v>13849450579</v>
      </c>
      <c r="AE166" s="14">
        <f>INDEX(CONFAZ!$DS$2:$FB$408,MATCH(DATE(YEAR($A166),MONTH($A166),15),CONFAZ!$DS$2:$DS$408,0),2)</f>
        <v>170475076</v>
      </c>
      <c r="AF166" s="14">
        <f>INDEX(CONFAZ!$DS$2:$FB$408,MATCH(DATE(YEAR($A166),MONTH($A166),15),CONFAZ!$DS$2:$DS$408,0),3)</f>
        <v>255063770</v>
      </c>
      <c r="AG166">
        <v>1045</v>
      </c>
      <c r="AH166">
        <v>1573438860000</v>
      </c>
      <c r="AI166">
        <v>4.1900000000000004</v>
      </c>
      <c r="AJ166">
        <v>0.17</v>
      </c>
      <c r="AK166">
        <v>1207.35666666666</v>
      </c>
      <c r="AL166">
        <v>940.76049999999998</v>
      </c>
      <c r="AM166">
        <v>853.65523809523802</v>
      </c>
      <c r="AN166">
        <v>1072.0475999999901</v>
      </c>
      <c r="AO166">
        <v>11.7529174900264</v>
      </c>
      <c r="AP166">
        <v>1.25</v>
      </c>
      <c r="AQ166">
        <v>239.99</v>
      </c>
      <c r="AR166">
        <v>17.57</v>
      </c>
      <c r="AS166" s="14">
        <v>620047600000</v>
      </c>
      <c r="AT166">
        <v>81677</v>
      </c>
      <c r="AU166">
        <v>285</v>
      </c>
      <c r="AV166">
        <v>98131761</v>
      </c>
      <c r="AW166">
        <v>84640515</v>
      </c>
      <c r="AX166">
        <v>3001</v>
      </c>
      <c r="AY166" s="14">
        <v>145</v>
      </c>
      <c r="AZ166">
        <v>241</v>
      </c>
      <c r="BA166">
        <v>241</v>
      </c>
      <c r="BB166">
        <v>2571</v>
      </c>
      <c r="BC166">
        <v>0</v>
      </c>
      <c r="BD166">
        <v>113</v>
      </c>
      <c r="BE166">
        <v>6089</v>
      </c>
      <c r="BF166">
        <v>297</v>
      </c>
      <c r="BG166">
        <v>300</v>
      </c>
      <c r="BH166">
        <v>2898</v>
      </c>
      <c r="BI166">
        <v>0</v>
      </c>
      <c r="BJ166">
        <v>54746</v>
      </c>
      <c r="BK166">
        <v>13256370</v>
      </c>
      <c r="BL166">
        <v>73574</v>
      </c>
      <c r="BM166">
        <v>0</v>
      </c>
      <c r="BN166">
        <v>29846794000</v>
      </c>
      <c r="BO166" s="3">
        <v>0.4</v>
      </c>
      <c r="BP166" s="3">
        <v>3704</v>
      </c>
      <c r="BQ166" s="3">
        <v>27335.53</v>
      </c>
      <c r="BR166" s="3">
        <v>3437407000</v>
      </c>
      <c r="BS166" s="3">
        <v>22505000</v>
      </c>
      <c r="BT166" s="3">
        <v>5806026000</v>
      </c>
      <c r="BU166" s="3">
        <v>14705051000</v>
      </c>
      <c r="BV166" s="3">
        <v>5875804000</v>
      </c>
      <c r="BW166" s="3">
        <v>23970990000</v>
      </c>
      <c r="BX166">
        <v>0</v>
      </c>
      <c r="BY166">
        <v>0</v>
      </c>
      <c r="BZ166">
        <v>0</v>
      </c>
      <c r="CA166">
        <v>0</v>
      </c>
      <c r="CB166">
        <v>28350665000</v>
      </c>
      <c r="CC166">
        <v>0.4</v>
      </c>
      <c r="CD166">
        <v>984502.33</v>
      </c>
      <c r="CE166">
        <v>375948717.39999998</v>
      </c>
      <c r="CF166">
        <v>21992.78</v>
      </c>
      <c r="CG166">
        <v>27619.919999999998</v>
      </c>
      <c r="CH166">
        <v>34.241921099999999</v>
      </c>
      <c r="CI166">
        <v>4.55</v>
      </c>
      <c r="CJ166">
        <v>10386.67</v>
      </c>
      <c r="CK166">
        <v>32793.33</v>
      </c>
      <c r="CL166">
        <v>22406.67</v>
      </c>
      <c r="CM166">
        <v>-199736.67</v>
      </c>
      <c r="CN166">
        <v>7029033.3300000001</v>
      </c>
      <c r="CO166">
        <v>-81356.67</v>
      </c>
      <c r="CP166">
        <v>-308380</v>
      </c>
      <c r="CQ166">
        <v>1205613.94</v>
      </c>
      <c r="CR166">
        <v>331012650.24000001</v>
      </c>
      <c r="CS166">
        <v>2431660.02</v>
      </c>
      <c r="CT166">
        <v>334659047.67000002</v>
      </c>
      <c r="CU166" s="3">
        <v>0.53763439999999996</v>
      </c>
      <c r="CV166">
        <v>105920865</v>
      </c>
      <c r="CW166" s="10">
        <v>3626544.21</v>
      </c>
      <c r="CX166" s="14">
        <f t="shared" si="2"/>
        <v>-8740807.0199999996</v>
      </c>
      <c r="CY166" s="14">
        <f>IFERROR(INDEX(CONFAZ!$A$2:$FB$440,MATCH(DATE(YEAR($A166),MONTH($A166),15),CONFAZ!$A$2:$A$440,0),2),0)</f>
        <v>12367351.23</v>
      </c>
      <c r="CZ166" s="4"/>
      <c r="DA166"/>
      <c r="DB166"/>
      <c r="DI166"/>
    </row>
    <row r="167" spans="1:113" x14ac:dyDescent="0.25">
      <c r="A167" s="1">
        <v>43913</v>
      </c>
      <c r="B167" t="s">
        <v>70</v>
      </c>
      <c r="C167" t="s">
        <v>76</v>
      </c>
      <c r="D167" s="12">
        <v>4.8838999999999997</v>
      </c>
      <c r="E167">
        <v>379765243.18000001</v>
      </c>
      <c r="F167">
        <v>3309566.51</v>
      </c>
      <c r="G167">
        <v>615308052</v>
      </c>
      <c r="H167">
        <v>109709581.67999999</v>
      </c>
      <c r="I167">
        <v>51437657.82</v>
      </c>
      <c r="J167">
        <v>14623313.390000001</v>
      </c>
      <c r="K167">
        <v>52078165</v>
      </c>
      <c r="L167" s="14">
        <v>16055688</v>
      </c>
      <c r="M167" s="14">
        <v>32667814</v>
      </c>
      <c r="N167" s="14">
        <v>75494081</v>
      </c>
      <c r="O167" s="14">
        <v>89857400</v>
      </c>
      <c r="P167" s="14">
        <v>6588257</v>
      </c>
      <c r="Q167" s="14">
        <v>100162548</v>
      </c>
      <c r="R167" s="14">
        <v>2600773</v>
      </c>
      <c r="S167" s="14">
        <v>20085653</v>
      </c>
      <c r="T167" s="14">
        <v>199174643</v>
      </c>
      <c r="U167" s="14">
        <v>69363102</v>
      </c>
      <c r="V167" s="14">
        <v>2600773</v>
      </c>
      <c r="W167" s="14">
        <v>20085653</v>
      </c>
      <c r="X167" s="14">
        <v>199174643</v>
      </c>
      <c r="Y167" s="14">
        <v>69363102</v>
      </c>
      <c r="Z167" s="14">
        <v>3258093</v>
      </c>
      <c r="AA167" s="14">
        <v>1.5595486324000001</v>
      </c>
      <c r="AB167">
        <v>136.21</v>
      </c>
      <c r="AC167" s="2">
        <v>18312350349</v>
      </c>
      <c r="AD167" s="2">
        <v>14266744622</v>
      </c>
      <c r="AE167" s="14">
        <f>INDEX(CONFAZ!$DS$2:$FB$408,MATCH(DATE(YEAR($A167),MONTH($A167),15),CONFAZ!$DS$2:$DS$408,0),2)</f>
        <v>307489394</v>
      </c>
      <c r="AF167" s="14">
        <f>INDEX(CONFAZ!$DS$2:$FB$408,MATCH(DATE(YEAR($A167),MONTH($A167),15),CONFAZ!$DS$2:$DS$408,0),3)</f>
        <v>177657446</v>
      </c>
      <c r="AG167">
        <v>1045</v>
      </c>
      <c r="AH167">
        <v>1675983543500</v>
      </c>
      <c r="AI167">
        <v>3.95</v>
      </c>
      <c r="AJ167">
        <v>0.18</v>
      </c>
      <c r="AK167">
        <v>1211.16166666666</v>
      </c>
      <c r="AL167">
        <v>939.17349999999999</v>
      </c>
      <c r="AM167">
        <v>854.94047619047603</v>
      </c>
      <c r="AN167">
        <v>1075.6728000000001</v>
      </c>
      <c r="AO167">
        <v>12.3730743532556</v>
      </c>
      <c r="AP167">
        <v>1.07</v>
      </c>
      <c r="AQ167">
        <v>183.34</v>
      </c>
      <c r="AR167">
        <v>28.86</v>
      </c>
      <c r="AS167" s="14">
        <v>637763300000</v>
      </c>
      <c r="AT167">
        <v>79122</v>
      </c>
      <c r="AU167">
        <v>119</v>
      </c>
      <c r="AV167">
        <v>115158674</v>
      </c>
      <c r="AW167">
        <v>77113098</v>
      </c>
      <c r="AX167">
        <v>4119</v>
      </c>
      <c r="AY167" s="14">
        <v>1902</v>
      </c>
      <c r="AZ167">
        <v>189</v>
      </c>
      <c r="BA167">
        <v>189</v>
      </c>
      <c r="BB167">
        <v>5546</v>
      </c>
      <c r="BC167">
        <v>425</v>
      </c>
      <c r="BD167">
        <v>760</v>
      </c>
      <c r="BE167">
        <v>2326</v>
      </c>
      <c r="BF167">
        <v>236</v>
      </c>
      <c r="BG167">
        <v>992</v>
      </c>
      <c r="BH167">
        <v>1665</v>
      </c>
      <c r="BI167">
        <v>50</v>
      </c>
      <c r="BJ167">
        <v>65331</v>
      </c>
      <c r="BK167">
        <v>37814639</v>
      </c>
      <c r="BL167">
        <v>64306</v>
      </c>
      <c r="BM167">
        <v>0</v>
      </c>
      <c r="BN167">
        <v>29846794000</v>
      </c>
      <c r="BO167" s="3">
        <v>0.4</v>
      </c>
      <c r="BP167" s="3">
        <v>3704</v>
      </c>
      <c r="BQ167" s="3">
        <v>27335.53</v>
      </c>
      <c r="BR167" s="3">
        <v>3437407000</v>
      </c>
      <c r="BS167" s="3">
        <v>22505000</v>
      </c>
      <c r="BT167" s="3">
        <v>5806026000</v>
      </c>
      <c r="BU167" s="3">
        <v>14705051000</v>
      </c>
      <c r="BV167" s="3">
        <v>5875804000</v>
      </c>
      <c r="BW167" s="3">
        <v>23970990000</v>
      </c>
      <c r="BX167">
        <v>0</v>
      </c>
      <c r="BY167">
        <v>0</v>
      </c>
      <c r="BZ167">
        <v>0</v>
      </c>
      <c r="CA167">
        <v>0</v>
      </c>
      <c r="CB167">
        <v>28350665000</v>
      </c>
      <c r="CC167">
        <v>0.4</v>
      </c>
      <c r="CD167">
        <v>1323439.75</v>
      </c>
      <c r="CE167">
        <v>308376765.38999999</v>
      </c>
      <c r="CF167">
        <v>12134.01</v>
      </c>
      <c r="CG167">
        <v>27835.919999999998</v>
      </c>
      <c r="CH167">
        <v>34.241921099999999</v>
      </c>
      <c r="CI167">
        <v>4.46</v>
      </c>
      <c r="CJ167">
        <v>10386.67</v>
      </c>
      <c r="CK167">
        <v>32793.33</v>
      </c>
      <c r="CL167">
        <v>22406.67</v>
      </c>
      <c r="CM167">
        <v>-199736.67</v>
      </c>
      <c r="CN167">
        <v>7029033.3300000001</v>
      </c>
      <c r="CO167">
        <v>-81356.67</v>
      </c>
      <c r="CP167">
        <v>-308380</v>
      </c>
      <c r="CQ167">
        <v>1007482.01</v>
      </c>
      <c r="CR167">
        <v>308371651.10000002</v>
      </c>
      <c r="CS167">
        <v>156797.92000000001</v>
      </c>
      <c r="CT167">
        <v>309535931.02999997</v>
      </c>
      <c r="CU167" s="3">
        <v>0.53763439999999996</v>
      </c>
      <c r="CV167">
        <v>105920865</v>
      </c>
      <c r="CW167" s="10">
        <v>4093434.09</v>
      </c>
      <c r="CX167" s="14">
        <f t="shared" si="2"/>
        <v>-18116830.389999997</v>
      </c>
      <c r="CY167" s="14">
        <f>IFERROR(INDEX(CONFAZ!$A$2:$FB$440,MATCH(DATE(YEAR($A167),MONTH($A167),15),CONFAZ!$A$2:$A$440,0),2),0)</f>
        <v>22210264.479999997</v>
      </c>
      <c r="CZ167"/>
      <c r="DA167"/>
      <c r="DB167"/>
      <c r="DC167"/>
      <c r="DI167"/>
    </row>
    <row r="168" spans="1:113" x14ac:dyDescent="0.25">
      <c r="A168" s="1">
        <v>43944</v>
      </c>
      <c r="B168" t="s">
        <v>70</v>
      </c>
      <c r="C168" t="s">
        <v>76</v>
      </c>
      <c r="D168" s="12">
        <v>5.3255999999999997</v>
      </c>
      <c r="E168">
        <v>410824089.10000008</v>
      </c>
      <c r="F168">
        <v>2523271.59</v>
      </c>
      <c r="G168">
        <v>558815152</v>
      </c>
      <c r="H168">
        <v>69954707.019999996</v>
      </c>
      <c r="I168">
        <v>15455534.439999999</v>
      </c>
      <c r="J168">
        <v>6910675.1300000008</v>
      </c>
      <c r="K168">
        <v>13132740</v>
      </c>
      <c r="L168" s="14">
        <v>15632579</v>
      </c>
      <c r="M168" s="14">
        <v>33010782</v>
      </c>
      <c r="N168" s="14">
        <v>59784478</v>
      </c>
      <c r="O168" s="14">
        <v>94813746</v>
      </c>
      <c r="P168" s="14">
        <v>7863839</v>
      </c>
      <c r="Q168" s="14">
        <v>55269637</v>
      </c>
      <c r="R168" s="14">
        <v>2534062</v>
      </c>
      <c r="S168" s="14">
        <v>13755474</v>
      </c>
      <c r="T168" s="14">
        <v>195603530</v>
      </c>
      <c r="U168" s="14">
        <v>78147610</v>
      </c>
      <c r="V168" s="14">
        <v>2534062</v>
      </c>
      <c r="W168" s="14">
        <v>13755474</v>
      </c>
      <c r="X168" s="14">
        <v>195603530</v>
      </c>
      <c r="Y168" s="14">
        <v>78147610</v>
      </c>
      <c r="Z168" s="14">
        <v>2399415</v>
      </c>
      <c r="AA168" s="14">
        <v>1.4456259849999999</v>
      </c>
      <c r="AB168">
        <v>118.53</v>
      </c>
      <c r="AC168" s="2">
        <v>17593798650</v>
      </c>
      <c r="AD168" s="2">
        <v>11431019725</v>
      </c>
      <c r="AE168" s="14">
        <f>INDEX(CONFAZ!$DS$2:$FB$408,MATCH(DATE(YEAR($A168),MONTH($A168),15),CONFAZ!$DS$2:$DS$408,0),2)</f>
        <v>266819153</v>
      </c>
      <c r="AF168" s="14">
        <f>INDEX(CONFAZ!$DS$2:$FB$408,MATCH(DATE(YEAR($A168),MONTH($A168),15),CONFAZ!$DS$2:$DS$408,0),3)</f>
        <v>114420523</v>
      </c>
      <c r="AG168">
        <v>1045</v>
      </c>
      <c r="AH168">
        <v>1807066615200</v>
      </c>
      <c r="AI168">
        <v>3.65</v>
      </c>
      <c r="AJ168">
        <v>-0.23</v>
      </c>
      <c r="AK168">
        <v>1225.4338888888799</v>
      </c>
      <c r="AL168">
        <v>939.47849999999903</v>
      </c>
      <c r="AM168">
        <v>854.79619047618996</v>
      </c>
      <c r="AN168">
        <v>1080.7408</v>
      </c>
      <c r="AO168">
        <v>12.7400867410161</v>
      </c>
      <c r="AP168">
        <v>0.69</v>
      </c>
      <c r="AQ168">
        <v>141.38999999999999</v>
      </c>
      <c r="AR168">
        <v>37.39</v>
      </c>
      <c r="AS168" s="14">
        <v>569324600000</v>
      </c>
      <c r="AT168">
        <v>161166</v>
      </c>
      <c r="AU168">
        <v>887</v>
      </c>
      <c r="AV168">
        <v>121229461</v>
      </c>
      <c r="AW168">
        <v>108225378</v>
      </c>
      <c r="AX168">
        <v>7809</v>
      </c>
      <c r="AY168" s="14">
        <v>2164</v>
      </c>
      <c r="AZ168">
        <v>2818</v>
      </c>
      <c r="BA168">
        <v>2818</v>
      </c>
      <c r="BB168">
        <v>4013</v>
      </c>
      <c r="BC168">
        <v>2367</v>
      </c>
      <c r="BD168">
        <v>139</v>
      </c>
      <c r="BE168">
        <v>5000</v>
      </c>
      <c r="BF168">
        <v>229</v>
      </c>
      <c r="BG168">
        <v>788</v>
      </c>
      <c r="BH168">
        <v>1604</v>
      </c>
      <c r="BI168">
        <v>1303</v>
      </c>
      <c r="BJ168">
        <v>111991</v>
      </c>
      <c r="BK168">
        <v>12481941</v>
      </c>
      <c r="BL168">
        <v>213338</v>
      </c>
      <c r="BM168">
        <v>0</v>
      </c>
      <c r="BN168">
        <v>29846794000</v>
      </c>
      <c r="BO168" s="3">
        <v>0.4</v>
      </c>
      <c r="BP168" s="3">
        <v>3704</v>
      </c>
      <c r="BQ168" s="3">
        <v>27335.53</v>
      </c>
      <c r="BR168" s="3">
        <v>3437407000</v>
      </c>
      <c r="BS168" s="3">
        <v>22505000</v>
      </c>
      <c r="BT168" s="3">
        <v>5806026000</v>
      </c>
      <c r="BU168" s="3">
        <v>14705051000</v>
      </c>
      <c r="BV168">
        <v>5875804000</v>
      </c>
      <c r="BW168">
        <v>23970990000</v>
      </c>
      <c r="BX168">
        <v>0</v>
      </c>
      <c r="BY168">
        <v>0</v>
      </c>
      <c r="BZ168">
        <v>0</v>
      </c>
      <c r="CA168">
        <v>0</v>
      </c>
      <c r="CB168">
        <v>28350665000</v>
      </c>
      <c r="CC168">
        <v>0.4</v>
      </c>
      <c r="CD168">
        <v>1550074.04</v>
      </c>
      <c r="CE168">
        <v>352966940.13</v>
      </c>
      <c r="CF168">
        <v>6093.56</v>
      </c>
      <c r="CG168">
        <v>27228.92</v>
      </c>
      <c r="CH168">
        <v>34.241921099999999</v>
      </c>
      <c r="CI168">
        <v>4.07</v>
      </c>
      <c r="CJ168">
        <v>-280220</v>
      </c>
      <c r="CK168">
        <v>-262953.33</v>
      </c>
      <c r="CL168">
        <v>17266.669999999998</v>
      </c>
      <c r="CM168">
        <v>-37493.33</v>
      </c>
      <c r="CN168">
        <v>6896770</v>
      </c>
      <c r="CO168">
        <v>-76996.67</v>
      </c>
      <c r="CP168">
        <v>-373200</v>
      </c>
      <c r="CQ168">
        <v>1007482.01</v>
      </c>
      <c r="CR168">
        <v>308371651.10000002</v>
      </c>
      <c r="CS168">
        <v>156797.92000000001</v>
      </c>
      <c r="CT168">
        <v>309535931.02999997</v>
      </c>
      <c r="CU168" s="3">
        <v>0.53763439999999996</v>
      </c>
      <c r="CV168">
        <v>105920865</v>
      </c>
      <c r="CW168" s="10">
        <v>3330533.78</v>
      </c>
      <c r="CX168" s="14">
        <f t="shared" si="2"/>
        <v>749174.52</v>
      </c>
      <c r="CY168" s="14">
        <f>IFERROR(INDEX(CONFAZ!$A$2:$FB$440,MATCH(DATE(YEAR($A168),MONTH($A168),15),CONFAZ!$A$2:$A$440,0),2),0)</f>
        <v>2581359.2599999998</v>
      </c>
      <c r="CZ168"/>
      <c r="DA168"/>
      <c r="DB168"/>
      <c r="DC168"/>
      <c r="DI168"/>
    </row>
    <row r="169" spans="1:113" x14ac:dyDescent="0.25">
      <c r="A169" s="1">
        <v>43974</v>
      </c>
      <c r="B169" t="s">
        <v>70</v>
      </c>
      <c r="C169" t="s">
        <v>76</v>
      </c>
      <c r="D169" s="12">
        <v>5.6433999999999997</v>
      </c>
      <c r="E169">
        <v>358819909.1099999</v>
      </c>
      <c r="F169">
        <v>2968969.9399999995</v>
      </c>
      <c r="G169">
        <v>493548840</v>
      </c>
      <c r="H169">
        <v>71834598.030000001</v>
      </c>
      <c r="I169">
        <v>14228451.6</v>
      </c>
      <c r="J169">
        <v>7468646.0599999987</v>
      </c>
      <c r="K169">
        <v>21758602</v>
      </c>
      <c r="L169" s="14">
        <v>18425224</v>
      </c>
      <c r="M169" s="14">
        <v>32117252</v>
      </c>
      <c r="N169" s="14">
        <v>60115735</v>
      </c>
      <c r="O169" s="14">
        <v>84260198</v>
      </c>
      <c r="P169" s="14">
        <v>9213930</v>
      </c>
      <c r="Q169" s="14">
        <v>72689454</v>
      </c>
      <c r="R169" s="14">
        <v>2713854</v>
      </c>
      <c r="S169" s="14">
        <v>16484373</v>
      </c>
      <c r="T169" s="14">
        <v>136839848</v>
      </c>
      <c r="U169" s="14">
        <v>57763877</v>
      </c>
      <c r="V169" s="14">
        <v>2713854</v>
      </c>
      <c r="W169" s="14">
        <v>16484373</v>
      </c>
      <c r="X169" s="14">
        <v>136839848</v>
      </c>
      <c r="Y169" s="14">
        <v>57763877</v>
      </c>
      <c r="Z169" s="14">
        <v>2925095</v>
      </c>
      <c r="AA169" s="14">
        <v>1.7047923475</v>
      </c>
      <c r="AB169">
        <v>119.65</v>
      </c>
      <c r="AC169" s="2">
        <v>17519841090</v>
      </c>
      <c r="AD169" s="2">
        <v>10681945943</v>
      </c>
      <c r="AE169" s="14">
        <f>INDEX(CONFAZ!$DS$2:$FB$408,MATCH(DATE(YEAR($A169),MONTH($A169),15),CONFAZ!$DS$2:$DS$408,0),2)</f>
        <v>288450249</v>
      </c>
      <c r="AF169" s="14">
        <f>INDEX(CONFAZ!$DS$2:$FB$408,MATCH(DATE(YEAR($A169),MONTH($A169),15),CONFAZ!$DS$2:$DS$408,0),3)</f>
        <v>101221267</v>
      </c>
      <c r="AG169">
        <v>1045</v>
      </c>
      <c r="AH169">
        <v>1950957240400</v>
      </c>
      <c r="AI169">
        <v>3.01</v>
      </c>
      <c r="AJ169">
        <v>-0.25</v>
      </c>
      <c r="AK169">
        <v>1248.10666666666</v>
      </c>
      <c r="AL169">
        <v>957.37749999999903</v>
      </c>
      <c r="AM169">
        <v>870.22523809523796</v>
      </c>
      <c r="AN169">
        <v>1100.7528</v>
      </c>
      <c r="AO169">
        <v>13.1130950591677</v>
      </c>
      <c r="AP169">
        <v>0.62</v>
      </c>
      <c r="AQ169">
        <v>175.58</v>
      </c>
      <c r="AR169">
        <v>31.23</v>
      </c>
      <c r="AS169" s="14">
        <v>579302900000</v>
      </c>
      <c r="AT169">
        <v>146537</v>
      </c>
      <c r="AU169">
        <v>1107</v>
      </c>
      <c r="AV169">
        <v>97220872</v>
      </c>
      <c r="AW169">
        <v>65146987</v>
      </c>
      <c r="AX169">
        <v>5964</v>
      </c>
      <c r="AY169" s="14">
        <v>4005</v>
      </c>
      <c r="AZ169">
        <v>76</v>
      </c>
      <c r="BA169">
        <v>76</v>
      </c>
      <c r="BB169">
        <v>8894</v>
      </c>
      <c r="BC169">
        <v>0</v>
      </c>
      <c r="BD169">
        <v>1300</v>
      </c>
      <c r="BE169">
        <v>5464</v>
      </c>
      <c r="BF169">
        <v>282</v>
      </c>
      <c r="BG169">
        <v>1939</v>
      </c>
      <c r="BH169">
        <v>5234</v>
      </c>
      <c r="BI169">
        <v>0</v>
      </c>
      <c r="BJ169">
        <v>105109</v>
      </c>
      <c r="BK169">
        <v>31330016</v>
      </c>
      <c r="BL169">
        <v>446539</v>
      </c>
      <c r="BM169">
        <v>0</v>
      </c>
      <c r="BN169">
        <v>29846794000</v>
      </c>
      <c r="BO169" s="3">
        <v>0.4</v>
      </c>
      <c r="BP169" s="3">
        <v>3704</v>
      </c>
      <c r="BQ169" s="3">
        <v>27335.53</v>
      </c>
      <c r="BR169">
        <v>3437407000</v>
      </c>
      <c r="BS169" s="3">
        <v>22505000</v>
      </c>
      <c r="BT169" s="3">
        <v>5806026000</v>
      </c>
      <c r="BU169" s="3">
        <v>14705051000</v>
      </c>
      <c r="BV169">
        <v>5875804000</v>
      </c>
      <c r="BW169" s="3">
        <v>23970990000</v>
      </c>
      <c r="BX169">
        <v>0</v>
      </c>
      <c r="BY169">
        <v>0</v>
      </c>
      <c r="BZ169">
        <v>0</v>
      </c>
      <c r="CA169">
        <v>0</v>
      </c>
      <c r="CB169">
        <v>28350665000</v>
      </c>
      <c r="CC169">
        <v>0.4</v>
      </c>
      <c r="CD169">
        <v>1163952.9099999999</v>
      </c>
      <c r="CE169">
        <v>329908813.47000003</v>
      </c>
      <c r="CF169">
        <v>13508.05</v>
      </c>
      <c r="CG169">
        <v>27034.92</v>
      </c>
      <c r="CH169">
        <v>34.241921099999999</v>
      </c>
      <c r="CI169">
        <v>3.82</v>
      </c>
      <c r="CJ169">
        <v>-280220</v>
      </c>
      <c r="CK169">
        <v>-262953.33</v>
      </c>
      <c r="CL169">
        <v>17266.669999999998</v>
      </c>
      <c r="CM169">
        <v>-37493.33</v>
      </c>
      <c r="CN169">
        <v>6896770</v>
      </c>
      <c r="CO169">
        <v>-76996.67</v>
      </c>
      <c r="CP169">
        <v>-373200</v>
      </c>
      <c r="CQ169">
        <v>1194985.4099999999</v>
      </c>
      <c r="CR169">
        <v>250069469.88</v>
      </c>
      <c r="CS169">
        <v>287381.78000000003</v>
      </c>
      <c r="CT169">
        <v>251552013.41</v>
      </c>
      <c r="CU169" s="3">
        <v>0.53763439999999996</v>
      </c>
      <c r="CV169">
        <v>105920865</v>
      </c>
      <c r="CW169" s="10">
        <v>3804080.17</v>
      </c>
      <c r="CX169" s="14">
        <f t="shared" si="2"/>
        <v>605884.91999999993</v>
      </c>
      <c r="CY169" s="14">
        <f>IFERROR(INDEX(CONFAZ!$A$2:$FB$440,MATCH(DATE(YEAR($A169),MONTH($A169),15),CONFAZ!$A$2:$A$440,0),2),0)</f>
        <v>3198195.25</v>
      </c>
      <c r="CZ169"/>
      <c r="DA169"/>
      <c r="DB169"/>
      <c r="DC169"/>
      <c r="DI169"/>
    </row>
    <row r="170" spans="1:113" x14ac:dyDescent="0.25">
      <c r="A170" s="1">
        <v>44005</v>
      </c>
      <c r="B170" t="s">
        <v>70</v>
      </c>
      <c r="C170" t="s">
        <v>76</v>
      </c>
      <c r="D170" s="12">
        <v>5.1966000000000001</v>
      </c>
      <c r="E170">
        <v>317626951.94999999</v>
      </c>
      <c r="F170">
        <v>3447392.4299999997</v>
      </c>
      <c r="G170">
        <v>524790786</v>
      </c>
      <c r="H170">
        <v>85006001.199999988</v>
      </c>
      <c r="I170">
        <v>51880453.329999998</v>
      </c>
      <c r="J170">
        <v>9217749.0800000001</v>
      </c>
      <c r="K170">
        <v>47881608</v>
      </c>
      <c r="L170" s="14">
        <v>54882069</v>
      </c>
      <c r="M170" s="14">
        <v>31138875</v>
      </c>
      <c r="N170" s="14">
        <v>71261901</v>
      </c>
      <c r="O170" s="14">
        <v>107439779</v>
      </c>
      <c r="P170" s="14">
        <v>6879503</v>
      </c>
      <c r="Q170" s="14">
        <v>76397990</v>
      </c>
      <c r="R170" s="14">
        <v>3198266</v>
      </c>
      <c r="S170" s="14">
        <v>21691040</v>
      </c>
      <c r="T170" s="14">
        <v>91830025</v>
      </c>
      <c r="U170" s="14">
        <v>56680647</v>
      </c>
      <c r="V170" s="14">
        <v>3198266</v>
      </c>
      <c r="W170" s="14">
        <v>21691040</v>
      </c>
      <c r="X170" s="14">
        <v>91830025</v>
      </c>
      <c r="Y170" s="14">
        <v>56680647</v>
      </c>
      <c r="Z170" s="14">
        <v>3390691</v>
      </c>
      <c r="AA170" s="14">
        <v>2.3867354165000001</v>
      </c>
      <c r="AB170">
        <v>126.04</v>
      </c>
      <c r="AC170" s="2">
        <v>17478971342</v>
      </c>
      <c r="AD170" s="2">
        <v>10977106324</v>
      </c>
      <c r="AE170" s="14">
        <f>INDEX(CONFAZ!$DS$2:$FB$408,MATCH(DATE(YEAR($A170),MONTH($A170),15),CONFAZ!$DS$2:$DS$408,0),2)</f>
        <v>366747372</v>
      </c>
      <c r="AF170" s="14">
        <f>INDEX(CONFAZ!$DS$2:$FB$408,MATCH(DATE(YEAR($A170),MONTH($A170),15),CONFAZ!$DS$2:$DS$408,0),3)</f>
        <v>95248272</v>
      </c>
      <c r="AG170">
        <v>1045</v>
      </c>
      <c r="AH170">
        <v>1812475344600</v>
      </c>
      <c r="AI170">
        <v>2.58</v>
      </c>
      <c r="AJ170">
        <v>0.3</v>
      </c>
      <c r="AK170">
        <v>1248.9833333333299</v>
      </c>
      <c r="AL170">
        <v>957.84399999999903</v>
      </c>
      <c r="AM170">
        <v>870.58333333333303</v>
      </c>
      <c r="AN170">
        <v>1101.6207999999999</v>
      </c>
      <c r="AO170">
        <v>13.5980016241943</v>
      </c>
      <c r="AP170">
        <v>1.26</v>
      </c>
      <c r="AQ170">
        <v>208.94</v>
      </c>
      <c r="AR170">
        <v>25.43</v>
      </c>
      <c r="AS170" s="14">
        <v>608890000000</v>
      </c>
      <c r="AT170">
        <v>151710</v>
      </c>
      <c r="AU170">
        <v>812</v>
      </c>
      <c r="AV170">
        <v>115094396</v>
      </c>
      <c r="AW170">
        <v>77113093</v>
      </c>
      <c r="AX170">
        <v>5175</v>
      </c>
      <c r="AY170" s="14">
        <v>400</v>
      </c>
      <c r="AZ170">
        <v>197</v>
      </c>
      <c r="BA170">
        <v>197</v>
      </c>
      <c r="BB170">
        <v>4950</v>
      </c>
      <c r="BC170">
        <v>0</v>
      </c>
      <c r="BD170">
        <v>198</v>
      </c>
      <c r="BE170">
        <v>1956</v>
      </c>
      <c r="BF170">
        <v>506</v>
      </c>
      <c r="BG170">
        <v>1521</v>
      </c>
      <c r="BH170">
        <v>3763</v>
      </c>
      <c r="BI170">
        <v>0</v>
      </c>
      <c r="BJ170">
        <v>106385</v>
      </c>
      <c r="BK170">
        <v>34342139</v>
      </c>
      <c r="BL170">
        <v>3326628</v>
      </c>
      <c r="BM170">
        <v>0</v>
      </c>
      <c r="BN170">
        <v>29846794000</v>
      </c>
      <c r="BO170" s="3">
        <v>0.4</v>
      </c>
      <c r="BP170" s="3">
        <v>3704</v>
      </c>
      <c r="BQ170" s="3">
        <v>27335.53</v>
      </c>
      <c r="BR170">
        <v>3437407000</v>
      </c>
      <c r="BS170" s="3">
        <v>22505000</v>
      </c>
      <c r="BT170" s="3">
        <v>5806026000</v>
      </c>
      <c r="BU170" s="3">
        <v>14705051000</v>
      </c>
      <c r="BV170" s="3">
        <v>5875804000</v>
      </c>
      <c r="BW170" s="3">
        <v>23970990000</v>
      </c>
      <c r="BX170">
        <v>0</v>
      </c>
      <c r="BY170">
        <v>0</v>
      </c>
      <c r="BZ170">
        <v>0</v>
      </c>
      <c r="CA170">
        <v>0</v>
      </c>
      <c r="CB170">
        <v>28350665000</v>
      </c>
      <c r="CC170">
        <v>0.4</v>
      </c>
      <c r="CD170">
        <v>1745180.78</v>
      </c>
      <c r="CE170">
        <v>406633476.74000001</v>
      </c>
      <c r="CF170">
        <v>13311.8</v>
      </c>
      <c r="CG170">
        <v>28118.92</v>
      </c>
      <c r="CH170">
        <v>34.241921099999999</v>
      </c>
      <c r="CI170">
        <v>3.96</v>
      </c>
      <c r="CJ170">
        <v>-280220</v>
      </c>
      <c r="CK170">
        <v>-262953.33</v>
      </c>
      <c r="CL170">
        <v>17266.669999999998</v>
      </c>
      <c r="CM170">
        <v>-37493.33</v>
      </c>
      <c r="CN170">
        <v>6896770</v>
      </c>
      <c r="CO170">
        <v>-76996.67</v>
      </c>
      <c r="CP170">
        <v>-373200</v>
      </c>
      <c r="CQ170">
        <v>1334546.8899999999</v>
      </c>
      <c r="CR170">
        <v>231882247.81</v>
      </c>
      <c r="CS170">
        <v>792093.3</v>
      </c>
      <c r="CT170">
        <v>234008888</v>
      </c>
      <c r="CU170" s="3">
        <v>0.53763439999999996</v>
      </c>
      <c r="CV170">
        <v>81385911</v>
      </c>
      <c r="CW170" s="10">
        <v>3576270.38</v>
      </c>
      <c r="CX170" s="14">
        <f t="shared" si="2"/>
        <v>-5740688.4799999995</v>
      </c>
      <c r="CY170" s="14">
        <f>IFERROR(INDEX(CONFAZ!$A$2:$FB$440,MATCH(DATE(YEAR($A170),MONTH($A170),15),CONFAZ!$A$2:$A$440,0),2),0)</f>
        <v>9316958.8599999994</v>
      </c>
      <c r="CZ170"/>
      <c r="DA170"/>
      <c r="DB170"/>
      <c r="DC170"/>
      <c r="DI170"/>
    </row>
    <row r="171" spans="1:113" x14ac:dyDescent="0.25">
      <c r="A171" s="1">
        <v>44035</v>
      </c>
      <c r="B171" t="s">
        <v>70</v>
      </c>
      <c r="C171" t="s">
        <v>76</v>
      </c>
      <c r="D171" s="12">
        <v>5.2801999999999998</v>
      </c>
      <c r="E171">
        <v>451628975.42000002</v>
      </c>
      <c r="F171">
        <v>5253915.57</v>
      </c>
      <c r="G171">
        <v>653711918</v>
      </c>
      <c r="H171">
        <v>103458208.38999996</v>
      </c>
      <c r="I171">
        <v>16160948.18</v>
      </c>
      <c r="J171">
        <v>25190354.909999996</v>
      </c>
      <c r="K171">
        <v>51620596</v>
      </c>
      <c r="L171" s="14">
        <v>62668108</v>
      </c>
      <c r="M171" s="14">
        <v>33771354</v>
      </c>
      <c r="N171" s="14">
        <v>111778754</v>
      </c>
      <c r="O171" s="14">
        <v>125999286</v>
      </c>
      <c r="P171" s="14">
        <v>8272764</v>
      </c>
      <c r="Q171" s="14">
        <v>110430393</v>
      </c>
      <c r="R171" s="14">
        <v>3143571</v>
      </c>
      <c r="S171" s="14">
        <v>26093615</v>
      </c>
      <c r="T171" s="14">
        <v>106060817</v>
      </c>
      <c r="U171" s="14">
        <v>60321731</v>
      </c>
      <c r="V171" s="14">
        <v>3143571</v>
      </c>
      <c r="W171" s="14">
        <v>26093615</v>
      </c>
      <c r="X171" s="14">
        <v>106060817</v>
      </c>
      <c r="Y171" s="14">
        <v>60321731</v>
      </c>
      <c r="Z171" s="14">
        <v>5171525</v>
      </c>
      <c r="AA171" s="14">
        <v>1.8063439256</v>
      </c>
      <c r="AB171">
        <v>136.07</v>
      </c>
      <c r="AC171" s="2">
        <v>19416007176</v>
      </c>
      <c r="AD171" s="2">
        <v>11814764185</v>
      </c>
      <c r="AE171" s="14">
        <f>INDEX(CONFAZ!$DS$2:$FB$408,MATCH(DATE(YEAR($A171),MONTH($A171),15),CONFAZ!$DS$2:$DS$408,0),2)</f>
        <v>331759527</v>
      </c>
      <c r="AF171" s="14">
        <f>INDEX(CONFAZ!$DS$2:$FB$408,MATCH(DATE(YEAR($A171),MONTH($A171),15),CONFAZ!$DS$2:$DS$408,0),3)</f>
        <v>126645193</v>
      </c>
      <c r="AG171">
        <v>1045</v>
      </c>
      <c r="AH171">
        <v>1872696852800</v>
      </c>
      <c r="AI171">
        <v>2.15</v>
      </c>
      <c r="AJ171">
        <v>0.44</v>
      </c>
      <c r="AK171">
        <v>1250.05277777777</v>
      </c>
      <c r="AL171">
        <v>962.94449999999995</v>
      </c>
      <c r="AM171">
        <v>876.44190476190397</v>
      </c>
      <c r="AN171">
        <v>1104.6600000000001</v>
      </c>
      <c r="AO171">
        <v>14.1081681600614</v>
      </c>
      <c r="AP171">
        <v>1.36</v>
      </c>
      <c r="AQ171">
        <v>226.81</v>
      </c>
      <c r="AR171">
        <v>1.2197499999999999</v>
      </c>
      <c r="AS171" s="14">
        <v>645114800000</v>
      </c>
      <c r="AT171">
        <v>110061</v>
      </c>
      <c r="AU171">
        <v>1121</v>
      </c>
      <c r="AV171">
        <v>128648211</v>
      </c>
      <c r="AW171">
        <v>97509216</v>
      </c>
      <c r="AX171">
        <v>4939</v>
      </c>
      <c r="AY171" s="14">
        <v>1118</v>
      </c>
      <c r="AZ171">
        <v>7086</v>
      </c>
      <c r="BA171">
        <v>7086</v>
      </c>
      <c r="BB171">
        <v>10800</v>
      </c>
      <c r="BC171">
        <v>0</v>
      </c>
      <c r="BD171">
        <v>584</v>
      </c>
      <c r="BE171">
        <v>5454</v>
      </c>
      <c r="BF171">
        <v>465</v>
      </c>
      <c r="BG171">
        <v>1905</v>
      </c>
      <c r="BH171">
        <v>348</v>
      </c>
      <c r="BI171">
        <v>0</v>
      </c>
      <c r="BJ171">
        <v>84059</v>
      </c>
      <c r="BK171">
        <v>27911079</v>
      </c>
      <c r="BL171">
        <v>2973159</v>
      </c>
      <c r="BM171">
        <v>0</v>
      </c>
      <c r="BN171">
        <v>29846794000</v>
      </c>
      <c r="BO171" s="3">
        <v>0.4</v>
      </c>
      <c r="BP171" s="3">
        <v>3704</v>
      </c>
      <c r="BQ171" s="3">
        <v>27335.53</v>
      </c>
      <c r="BR171" s="3">
        <v>3437407000</v>
      </c>
      <c r="BS171" s="3">
        <v>22505000</v>
      </c>
      <c r="BT171" s="3">
        <v>5806026000</v>
      </c>
      <c r="BU171" s="3">
        <v>14705051000</v>
      </c>
      <c r="BV171">
        <v>5875804000</v>
      </c>
      <c r="BW171" s="3">
        <v>23970990000</v>
      </c>
      <c r="BX171">
        <v>0</v>
      </c>
      <c r="BY171">
        <v>0</v>
      </c>
      <c r="BZ171">
        <v>0</v>
      </c>
      <c r="CA171">
        <v>0</v>
      </c>
      <c r="CB171">
        <v>29846794000</v>
      </c>
      <c r="CC171">
        <v>0.4</v>
      </c>
      <c r="CD171">
        <v>1388345.93</v>
      </c>
      <c r="CE171">
        <v>418567862.88999999</v>
      </c>
      <c r="CF171">
        <v>36151.129999999997</v>
      </c>
      <c r="CG171">
        <v>27942.92</v>
      </c>
      <c r="CH171">
        <v>34.241921099999999</v>
      </c>
      <c r="CI171">
        <v>4.1399999999999997</v>
      </c>
      <c r="CJ171">
        <v>-198416.67</v>
      </c>
      <c r="CK171">
        <v>-182180</v>
      </c>
      <c r="CL171">
        <v>16236.67</v>
      </c>
      <c r="CM171">
        <v>39660</v>
      </c>
      <c r="CN171">
        <v>6930413.3300000001</v>
      </c>
      <c r="CO171">
        <v>-44773.33</v>
      </c>
      <c r="CP171">
        <v>-328263.33</v>
      </c>
      <c r="CQ171">
        <v>2496829.33</v>
      </c>
      <c r="CR171">
        <v>270370393.93000001</v>
      </c>
      <c r="CS171">
        <v>1569905.68</v>
      </c>
      <c r="CT171">
        <v>274437128.94</v>
      </c>
      <c r="CU171" s="3">
        <v>0.53763439999999996</v>
      </c>
      <c r="CV171">
        <v>81385911</v>
      </c>
      <c r="CW171" s="10">
        <v>4503931.34</v>
      </c>
      <c r="CX171" s="14">
        <f t="shared" si="2"/>
        <v>-8192300.3900000006</v>
      </c>
      <c r="CY171" s="14">
        <f>IFERROR(INDEX(CONFAZ!$A$2:$FB$440,MATCH(DATE(YEAR($A171),MONTH($A171),15),CONFAZ!$A$2:$A$440,0),2),0)</f>
        <v>12696231.73</v>
      </c>
      <c r="CZ171" s="14"/>
      <c r="DA171" s="14"/>
      <c r="DB171"/>
      <c r="DC171"/>
      <c r="DI171"/>
    </row>
    <row r="172" spans="1:113" x14ac:dyDescent="0.25">
      <c r="A172" s="1">
        <v>44066</v>
      </c>
      <c r="B172" t="s">
        <v>70</v>
      </c>
      <c r="C172" t="s">
        <v>76</v>
      </c>
      <c r="D172" s="12">
        <v>5.4611999999999998</v>
      </c>
      <c r="E172">
        <v>515318965.19999999</v>
      </c>
      <c r="F172">
        <v>7425112.9899999993</v>
      </c>
      <c r="G172">
        <v>763854575</v>
      </c>
      <c r="H172">
        <v>132234002.07000002</v>
      </c>
      <c r="I172">
        <v>16511623.060000001</v>
      </c>
      <c r="J172">
        <v>28087000.449999996</v>
      </c>
      <c r="K172">
        <v>32303253</v>
      </c>
      <c r="L172" s="14">
        <v>76103970</v>
      </c>
      <c r="M172" s="14">
        <v>36345183</v>
      </c>
      <c r="N172" s="14">
        <v>127729688</v>
      </c>
      <c r="O172" s="14">
        <v>162361549</v>
      </c>
      <c r="P172" s="14">
        <v>9297368</v>
      </c>
      <c r="Q172" s="14">
        <v>129515454</v>
      </c>
      <c r="R172" s="14">
        <v>3654282</v>
      </c>
      <c r="S172" s="14">
        <v>25355959</v>
      </c>
      <c r="T172" s="14">
        <v>110633924</v>
      </c>
      <c r="U172" s="14">
        <v>75824047</v>
      </c>
      <c r="V172" s="14">
        <v>3654282</v>
      </c>
      <c r="W172" s="14">
        <v>25355959</v>
      </c>
      <c r="X172" s="14">
        <v>110633924</v>
      </c>
      <c r="Y172" s="14">
        <v>75824047</v>
      </c>
      <c r="Z172" s="14">
        <v>7033151</v>
      </c>
      <c r="AA172" s="14">
        <v>1.2363909959999999</v>
      </c>
      <c r="AB172">
        <v>135.87</v>
      </c>
      <c r="AC172" s="2">
        <v>17403775488</v>
      </c>
      <c r="AD172" s="2">
        <v>11585200604</v>
      </c>
      <c r="AE172" s="14">
        <f>INDEX(CONFAZ!$DS$2:$FB$408,MATCH(DATE(YEAR($A172),MONTH($A172),15),CONFAZ!$DS$2:$DS$408,0),2)</f>
        <v>302803010</v>
      </c>
      <c r="AF172" s="14">
        <f>INDEX(CONFAZ!$DS$2:$FB$408,MATCH(DATE(YEAR($A172),MONTH($A172),15),CONFAZ!$DS$2:$DS$408,0),3)</f>
        <v>189959114</v>
      </c>
      <c r="AG172">
        <v>1045</v>
      </c>
      <c r="AH172">
        <v>1944689630400</v>
      </c>
      <c r="AI172">
        <v>1.94</v>
      </c>
      <c r="AJ172">
        <v>0.36</v>
      </c>
      <c r="AK172">
        <v>1255.93611111111</v>
      </c>
      <c r="AL172">
        <v>969.3415</v>
      </c>
      <c r="AM172">
        <v>885.25761904761896</v>
      </c>
      <c r="AN172">
        <v>1110.3632</v>
      </c>
      <c r="AO172">
        <v>14.7757174256261</v>
      </c>
      <c r="AP172">
        <v>1.24</v>
      </c>
      <c r="AQ172">
        <v>243.33</v>
      </c>
      <c r="AR172">
        <v>62.17</v>
      </c>
      <c r="AS172" s="14">
        <v>637652100000</v>
      </c>
      <c r="AT172">
        <v>80836</v>
      </c>
      <c r="AU172">
        <v>708</v>
      </c>
      <c r="AV172">
        <v>111701783</v>
      </c>
      <c r="AW172">
        <v>68038149</v>
      </c>
      <c r="AX172">
        <v>2745</v>
      </c>
      <c r="AY172" s="14">
        <v>1442</v>
      </c>
      <c r="AZ172">
        <v>208</v>
      </c>
      <c r="BA172">
        <v>208</v>
      </c>
      <c r="BB172">
        <v>3747</v>
      </c>
      <c r="BC172">
        <v>598</v>
      </c>
      <c r="BD172">
        <v>652</v>
      </c>
      <c r="BE172">
        <v>679</v>
      </c>
      <c r="BF172">
        <v>1048</v>
      </c>
      <c r="BG172">
        <v>1996</v>
      </c>
      <c r="BH172">
        <v>854</v>
      </c>
      <c r="BI172">
        <v>0</v>
      </c>
      <c r="BJ172">
        <v>61580</v>
      </c>
      <c r="BK172">
        <v>41672853</v>
      </c>
      <c r="BL172">
        <v>1664158</v>
      </c>
      <c r="BM172">
        <v>0</v>
      </c>
      <c r="BN172">
        <v>29846794000</v>
      </c>
      <c r="BO172" s="3">
        <v>0.4</v>
      </c>
      <c r="BP172" s="3">
        <v>3704</v>
      </c>
      <c r="BQ172" s="3">
        <v>27335.53</v>
      </c>
      <c r="BR172" s="3">
        <v>3437407000</v>
      </c>
      <c r="BS172" s="3">
        <v>22505000</v>
      </c>
      <c r="BT172" s="3">
        <v>5806026000</v>
      </c>
      <c r="BU172" s="3">
        <v>14705051000</v>
      </c>
      <c r="BV172" s="3">
        <v>5875804000</v>
      </c>
      <c r="BW172" s="3">
        <v>23970990000</v>
      </c>
      <c r="BX172">
        <v>0</v>
      </c>
      <c r="BY172">
        <v>0</v>
      </c>
      <c r="BZ172">
        <v>0</v>
      </c>
      <c r="CA172">
        <v>0</v>
      </c>
      <c r="CB172">
        <v>29846794000</v>
      </c>
      <c r="CC172">
        <v>0.4</v>
      </c>
      <c r="CD172">
        <v>1844843.58</v>
      </c>
      <c r="CE172">
        <v>490217485.63999999</v>
      </c>
      <c r="CF172">
        <v>17024</v>
      </c>
      <c r="CG172">
        <v>27529.919999999998</v>
      </c>
      <c r="CH172">
        <v>34.241921099999999</v>
      </c>
      <c r="CI172">
        <v>4.24</v>
      </c>
      <c r="CJ172">
        <v>-198416.67</v>
      </c>
      <c r="CK172">
        <v>-182180</v>
      </c>
      <c r="CL172">
        <v>16236.67</v>
      </c>
      <c r="CM172">
        <v>39660</v>
      </c>
      <c r="CN172">
        <v>6930413.3300000001</v>
      </c>
      <c r="CO172">
        <v>-44773.33</v>
      </c>
      <c r="CP172">
        <v>-328263.33</v>
      </c>
      <c r="CQ172">
        <v>2665188.09</v>
      </c>
      <c r="CR172">
        <v>312475199.61000001</v>
      </c>
      <c r="CS172">
        <v>1237176.8799999999</v>
      </c>
      <c r="CT172">
        <v>316377564.57999998</v>
      </c>
      <c r="CU172" s="3">
        <v>0.53763439999999996</v>
      </c>
      <c r="CV172">
        <v>76895379</v>
      </c>
      <c r="CW172" s="10">
        <v>4573684.59</v>
      </c>
      <c r="CX172" s="14">
        <f t="shared" si="2"/>
        <v>-1841673.0300000003</v>
      </c>
      <c r="CY172" s="14">
        <f>IFERROR(INDEX(CONFAZ!$A$2:$FB$440,MATCH(DATE(YEAR($A172),MONTH($A172),15),CONFAZ!$A$2:$A$440,0),2),0)</f>
        <v>6415357.6200000001</v>
      </c>
      <c r="CZ172"/>
      <c r="DA172"/>
      <c r="DB172"/>
      <c r="DC172"/>
      <c r="DI172"/>
    </row>
    <row r="173" spans="1:113" x14ac:dyDescent="0.25">
      <c r="A173" s="1">
        <v>44097</v>
      </c>
      <c r="B173" t="s">
        <v>70</v>
      </c>
      <c r="C173" t="s">
        <v>76</v>
      </c>
      <c r="D173" s="12">
        <v>5.3994999999999997</v>
      </c>
      <c r="E173">
        <v>510675942.89999998</v>
      </c>
      <c r="F173">
        <v>4571762.4800000004</v>
      </c>
      <c r="G173">
        <v>750140978</v>
      </c>
      <c r="H173">
        <v>110279878.63999997</v>
      </c>
      <c r="I173">
        <v>17027220.489999998</v>
      </c>
      <c r="J173">
        <v>27341237.699999999</v>
      </c>
      <c r="K173">
        <v>39441485</v>
      </c>
      <c r="L173" s="14">
        <v>17735131</v>
      </c>
      <c r="M173" s="14">
        <v>35610938</v>
      </c>
      <c r="N173" s="14">
        <v>131369273</v>
      </c>
      <c r="O173" s="14">
        <v>143511122</v>
      </c>
      <c r="P173" s="14">
        <v>9166466</v>
      </c>
      <c r="Q173" s="14">
        <v>131264743</v>
      </c>
      <c r="R173" s="14">
        <v>3530780</v>
      </c>
      <c r="S173" s="14">
        <v>26972790</v>
      </c>
      <c r="T173" s="14">
        <v>165259438</v>
      </c>
      <c r="U173" s="14">
        <v>81249584</v>
      </c>
      <c r="V173" s="14">
        <v>3530780</v>
      </c>
      <c r="W173" s="14">
        <v>26972790</v>
      </c>
      <c r="X173" s="14">
        <v>165259438</v>
      </c>
      <c r="Y173" s="14">
        <v>81249584</v>
      </c>
      <c r="Z173" s="14">
        <v>4470713</v>
      </c>
      <c r="AA173" s="14">
        <v>0.35163421169999998</v>
      </c>
      <c r="AB173">
        <v>137.33000000000001</v>
      </c>
      <c r="AC173" s="2">
        <v>18223387712</v>
      </c>
      <c r="AD173" s="2">
        <v>13139951686</v>
      </c>
      <c r="AE173" s="14">
        <f>INDEX(CONFAZ!$DS$2:$FB$408,MATCH(DATE(YEAR($A173),MONTH($A173),15),CONFAZ!$DS$2:$DS$408,0),2)</f>
        <v>325779179</v>
      </c>
      <c r="AF173" s="14">
        <f>INDEX(CONFAZ!$DS$2:$FB$408,MATCH(DATE(YEAR($A173),MONTH($A173),15),CONFAZ!$DS$2:$DS$408,0),3)</f>
        <v>147124113</v>
      </c>
      <c r="AG173">
        <v>1045</v>
      </c>
      <c r="AH173">
        <v>1925494097000</v>
      </c>
      <c r="AI173">
        <v>1.9</v>
      </c>
      <c r="AJ173">
        <v>0.87</v>
      </c>
      <c r="AK173">
        <v>1263.50111111111</v>
      </c>
      <c r="AL173">
        <v>978.63400000000001</v>
      </c>
      <c r="AM173">
        <v>894.15904761904699</v>
      </c>
      <c r="AN173">
        <v>1121.1715999999999</v>
      </c>
      <c r="AO173">
        <v>14.8902965207013</v>
      </c>
      <c r="AP173">
        <v>1.64</v>
      </c>
      <c r="AQ173">
        <v>232.8</v>
      </c>
      <c r="AR173">
        <v>67.62</v>
      </c>
      <c r="AS173" s="14">
        <v>646935800000</v>
      </c>
      <c r="AT173">
        <v>115483</v>
      </c>
      <c r="AU173">
        <v>1085</v>
      </c>
      <c r="AV173">
        <v>163554258</v>
      </c>
      <c r="AW173">
        <v>109539438</v>
      </c>
      <c r="AX173">
        <v>4203</v>
      </c>
      <c r="AY173" s="14">
        <v>92</v>
      </c>
      <c r="AZ173">
        <v>248</v>
      </c>
      <c r="BA173">
        <v>248</v>
      </c>
      <c r="BB173">
        <v>5447</v>
      </c>
      <c r="BC173">
        <v>0</v>
      </c>
      <c r="BD173">
        <v>1155</v>
      </c>
      <c r="BE173">
        <v>3419</v>
      </c>
      <c r="BF173">
        <v>364</v>
      </c>
      <c r="BG173">
        <v>845</v>
      </c>
      <c r="BH173">
        <v>1025</v>
      </c>
      <c r="BI173">
        <v>23</v>
      </c>
      <c r="BJ173">
        <v>99060</v>
      </c>
      <c r="BK173">
        <v>49944857</v>
      </c>
      <c r="BL173">
        <v>3647346</v>
      </c>
      <c r="BM173">
        <v>0</v>
      </c>
      <c r="BN173">
        <v>29846794000</v>
      </c>
      <c r="BO173" s="3">
        <v>0.4</v>
      </c>
      <c r="BP173" s="3">
        <v>3704</v>
      </c>
      <c r="BQ173" s="3">
        <v>27335.53</v>
      </c>
      <c r="BR173" s="3">
        <v>3437407000</v>
      </c>
      <c r="BS173" s="3">
        <v>22505000</v>
      </c>
      <c r="BT173" s="3">
        <v>5806026000</v>
      </c>
      <c r="BU173" s="3">
        <v>14705051000</v>
      </c>
      <c r="BV173" s="3">
        <v>5875804000</v>
      </c>
      <c r="BW173" s="3">
        <v>23970990000</v>
      </c>
      <c r="BX173">
        <v>0</v>
      </c>
      <c r="BY173">
        <v>0</v>
      </c>
      <c r="BZ173">
        <v>0</v>
      </c>
      <c r="CA173">
        <v>0</v>
      </c>
      <c r="CB173">
        <v>29846794000</v>
      </c>
      <c r="CC173">
        <v>0.4</v>
      </c>
      <c r="CD173">
        <v>1944199.72</v>
      </c>
      <c r="CE173">
        <v>534407291.63999999</v>
      </c>
      <c r="CF173">
        <v>22396.71</v>
      </c>
      <c r="CG173">
        <v>27849.919999999998</v>
      </c>
      <c r="CH173">
        <v>34.241921099999999</v>
      </c>
      <c r="CI173">
        <v>4.3</v>
      </c>
      <c r="CJ173">
        <v>-198416.67</v>
      </c>
      <c r="CK173">
        <v>-182180</v>
      </c>
      <c r="CL173">
        <v>16236.67</v>
      </c>
      <c r="CM173">
        <v>39660</v>
      </c>
      <c r="CN173">
        <v>6930413.3300000001</v>
      </c>
      <c r="CO173">
        <v>-44773.33</v>
      </c>
      <c r="CP173">
        <v>-328263.33</v>
      </c>
      <c r="CQ173">
        <v>1783749.89</v>
      </c>
      <c r="CR173">
        <v>339147515.33999997</v>
      </c>
      <c r="CS173">
        <v>1235869.56</v>
      </c>
      <c r="CT173">
        <v>342167134.79000002</v>
      </c>
      <c r="CU173" s="3">
        <v>0.53763439999999996</v>
      </c>
      <c r="CV173">
        <v>83521179</v>
      </c>
      <c r="CW173" s="10">
        <v>5454114.25</v>
      </c>
      <c r="CX173" s="14">
        <f t="shared" si="2"/>
        <v>280620.21999999974</v>
      </c>
      <c r="CY173" s="14">
        <f>IFERROR(INDEX(CONFAZ!$A$2:$FB$440,MATCH(DATE(YEAR($A173),MONTH($A173),15),CONFAZ!$A$2:$A$440,0),2),0)</f>
        <v>5173494.03</v>
      </c>
      <c r="CZ173" s="4"/>
      <c r="DA173" s="4"/>
      <c r="DB173" s="4"/>
      <c r="DC173"/>
      <c r="DI173"/>
    </row>
    <row r="174" spans="1:113" x14ac:dyDescent="0.25">
      <c r="A174" s="1">
        <v>44127</v>
      </c>
      <c r="B174" t="s">
        <v>70</v>
      </c>
      <c r="C174" t="s">
        <v>76</v>
      </c>
      <c r="D174" s="12">
        <v>5.6257999999999999</v>
      </c>
      <c r="E174">
        <v>512558046.03000003</v>
      </c>
      <c r="F174">
        <v>7289014.9500000002</v>
      </c>
      <c r="G174">
        <v>780252314</v>
      </c>
      <c r="H174">
        <v>135729323.36999997</v>
      </c>
      <c r="I174">
        <v>32702820.389999997</v>
      </c>
      <c r="J174">
        <v>24400626.460000005</v>
      </c>
      <c r="K174">
        <v>21840366</v>
      </c>
      <c r="L174" s="14">
        <v>19453927</v>
      </c>
      <c r="M174" s="14">
        <v>36296807</v>
      </c>
      <c r="N174" s="14">
        <v>118882562</v>
      </c>
      <c r="O174" s="14">
        <v>141839648</v>
      </c>
      <c r="P174" s="14">
        <v>8907117</v>
      </c>
      <c r="Q174" s="14">
        <v>133458997</v>
      </c>
      <c r="R174" s="14">
        <v>4195516</v>
      </c>
      <c r="S174" s="14">
        <v>30592987</v>
      </c>
      <c r="T174" s="14">
        <v>196638278</v>
      </c>
      <c r="U174" s="14">
        <v>83100994</v>
      </c>
      <c r="V174" s="14">
        <v>4195516</v>
      </c>
      <c r="W174" s="14">
        <v>30592987</v>
      </c>
      <c r="X174" s="14">
        <v>196638278</v>
      </c>
      <c r="Y174" s="14">
        <v>83100994</v>
      </c>
      <c r="Z174" s="14">
        <v>6885481</v>
      </c>
      <c r="AA174" s="14">
        <v>0.15419902169999999</v>
      </c>
      <c r="AB174">
        <v>139.99</v>
      </c>
      <c r="AC174" s="2">
        <v>17649335596</v>
      </c>
      <c r="AD174" s="2">
        <v>13245304357</v>
      </c>
      <c r="AE174" s="14">
        <f>INDEX(CONFAZ!$DS$2:$FB$408,MATCH(DATE(YEAR($A174),MONTH($A174),15),CONFAZ!$DS$2:$DS$408,0),2)</f>
        <v>302411680</v>
      </c>
      <c r="AF174" s="14">
        <f>INDEX(CONFAZ!$DS$2:$FB$408,MATCH(DATE(YEAR($A174),MONTH($A174),15),CONFAZ!$DS$2:$DS$408,0),3)</f>
        <v>199110441</v>
      </c>
      <c r="AG174">
        <v>1045</v>
      </c>
      <c r="AH174">
        <v>1994604886800</v>
      </c>
      <c r="AI174">
        <v>1.9</v>
      </c>
      <c r="AJ174">
        <v>0.89</v>
      </c>
      <c r="AK174">
        <v>1278.8944444444401</v>
      </c>
      <c r="AL174">
        <v>994.30099999999902</v>
      </c>
      <c r="AM174">
        <v>910.90809523809503</v>
      </c>
      <c r="AN174">
        <v>1131.6068</v>
      </c>
      <c r="AO174">
        <v>14.5810380401033</v>
      </c>
      <c r="AP174">
        <v>1.86</v>
      </c>
      <c r="AQ174">
        <v>226.42</v>
      </c>
      <c r="AR174">
        <v>45.250399999999999</v>
      </c>
      <c r="AS174" s="14">
        <v>670125600000</v>
      </c>
      <c r="AT174">
        <v>90871</v>
      </c>
      <c r="AU174">
        <v>1969</v>
      </c>
      <c r="AV174">
        <v>110136799</v>
      </c>
      <c r="AW174">
        <v>80072605</v>
      </c>
      <c r="AX174">
        <v>4181</v>
      </c>
      <c r="AY174" s="14">
        <v>242</v>
      </c>
      <c r="AZ174">
        <v>213</v>
      </c>
      <c r="BA174">
        <v>213</v>
      </c>
      <c r="BB174">
        <v>4388</v>
      </c>
      <c r="BC174">
        <v>7043</v>
      </c>
      <c r="BD174">
        <v>597</v>
      </c>
      <c r="BE174">
        <v>16071</v>
      </c>
      <c r="BF174">
        <v>2924</v>
      </c>
      <c r="BG174">
        <v>5004</v>
      </c>
      <c r="BH174">
        <v>4785</v>
      </c>
      <c r="BI174">
        <v>0</v>
      </c>
      <c r="BJ174">
        <v>73401</v>
      </c>
      <c r="BK174">
        <v>29662791</v>
      </c>
      <c r="BL174">
        <v>186124</v>
      </c>
      <c r="BM174">
        <v>0</v>
      </c>
      <c r="BN174">
        <v>29846794000</v>
      </c>
      <c r="BO174" s="3">
        <v>0.4</v>
      </c>
      <c r="BP174" s="3">
        <v>3704</v>
      </c>
      <c r="BQ174">
        <v>27335.53</v>
      </c>
      <c r="BR174" s="3">
        <v>3437407000</v>
      </c>
      <c r="BS174" s="3">
        <v>22505000</v>
      </c>
      <c r="BT174" s="3">
        <v>5806026000</v>
      </c>
      <c r="BU174" s="3">
        <v>14705051000</v>
      </c>
      <c r="BV174" s="3">
        <v>5875804000</v>
      </c>
      <c r="BW174" s="3">
        <v>23970990000</v>
      </c>
      <c r="BX174">
        <v>0</v>
      </c>
      <c r="BY174">
        <v>0</v>
      </c>
      <c r="BZ174">
        <v>0</v>
      </c>
      <c r="CA174">
        <v>0</v>
      </c>
      <c r="CB174">
        <v>29846794000</v>
      </c>
      <c r="CC174">
        <v>0.4</v>
      </c>
      <c r="CD174">
        <v>2666101.14</v>
      </c>
      <c r="CE174">
        <v>648989156.41999996</v>
      </c>
      <c r="CF174">
        <v>27755.25</v>
      </c>
      <c r="CG174">
        <v>28180.92</v>
      </c>
      <c r="CH174">
        <v>34.241921099999999</v>
      </c>
      <c r="CI174">
        <v>4.3600000000000003</v>
      </c>
      <c r="CJ174">
        <v>-411370</v>
      </c>
      <c r="CK174">
        <v>-397186.67</v>
      </c>
      <c r="CL174">
        <v>14186.67</v>
      </c>
      <c r="CM174">
        <v>-439206.67</v>
      </c>
      <c r="CN174">
        <v>6908360</v>
      </c>
      <c r="CO174">
        <v>-87666.67</v>
      </c>
      <c r="CP174">
        <v>-312220</v>
      </c>
      <c r="CQ174">
        <v>3820828.62</v>
      </c>
      <c r="CR174">
        <v>354416020.72000003</v>
      </c>
      <c r="CS174">
        <v>865258.75</v>
      </c>
      <c r="CT174">
        <v>359103230.77999997</v>
      </c>
      <c r="CU174" s="3">
        <v>0.53763439999999996</v>
      </c>
      <c r="CV174">
        <v>83521179</v>
      </c>
      <c r="CW174" s="10">
        <v>5894635.2000000002</v>
      </c>
      <c r="CX174" s="14">
        <f t="shared" si="2"/>
        <v>-1392424.2800000003</v>
      </c>
      <c r="CY174" s="14">
        <f>IFERROR(INDEX(CONFAZ!$A$2:$FB$440,MATCH(DATE(YEAR($A174),MONTH($A174),15),CONFAZ!$A$2:$A$440,0),2),0)</f>
        <v>7287059.4800000004</v>
      </c>
      <c r="CZ174"/>
      <c r="DA174"/>
      <c r="DB174"/>
      <c r="DC174"/>
      <c r="DI174"/>
    </row>
    <row r="175" spans="1:113" x14ac:dyDescent="0.25">
      <c r="A175" s="1">
        <v>44158</v>
      </c>
      <c r="B175" t="s">
        <v>70</v>
      </c>
      <c r="C175" t="s">
        <v>76</v>
      </c>
      <c r="D175" s="12">
        <v>5.4177999999999997</v>
      </c>
      <c r="E175">
        <v>517396938.19</v>
      </c>
      <c r="F175">
        <v>6714182.9699999997</v>
      </c>
      <c r="G175">
        <v>769832455</v>
      </c>
      <c r="H175">
        <v>138883009.44000003</v>
      </c>
      <c r="I175">
        <v>17795127.389999997</v>
      </c>
      <c r="J175">
        <v>24824934.090000004</v>
      </c>
      <c r="K175">
        <v>18778816</v>
      </c>
      <c r="L175" s="14">
        <v>17541897</v>
      </c>
      <c r="M175" s="14">
        <v>36785918</v>
      </c>
      <c r="N175" s="14">
        <v>117242970</v>
      </c>
      <c r="O175" s="14">
        <v>145835643</v>
      </c>
      <c r="P175" s="14">
        <v>12343118</v>
      </c>
      <c r="Q175" s="14">
        <v>144174197</v>
      </c>
      <c r="R175" s="14">
        <v>3995861</v>
      </c>
      <c r="S175" s="14">
        <v>30594747</v>
      </c>
      <c r="T175" s="14">
        <v>163002259</v>
      </c>
      <c r="U175" s="14">
        <v>91820620</v>
      </c>
      <c r="V175" s="14">
        <v>3995861</v>
      </c>
      <c r="W175" s="14">
        <v>30594747</v>
      </c>
      <c r="X175" s="14">
        <v>163002259</v>
      </c>
      <c r="Y175" s="14">
        <v>91820620</v>
      </c>
      <c r="Z175" s="14">
        <v>6495225</v>
      </c>
      <c r="AA175" s="14">
        <v>0.232322006</v>
      </c>
      <c r="AB175">
        <v>138.34</v>
      </c>
      <c r="AC175" s="2">
        <v>17344900538</v>
      </c>
      <c r="AD175" s="2">
        <v>14856582072</v>
      </c>
      <c r="AE175" s="14">
        <f>INDEX(CONFAZ!$DS$2:$FB$408,MATCH(DATE(YEAR($A175),MONTH($A175),15),CONFAZ!$DS$2:$DS$408,0),2)</f>
        <v>226156409</v>
      </c>
      <c r="AF175" s="14">
        <f>INDEX(CONFAZ!$DS$2:$FB$408,MATCH(DATE(YEAR($A175),MONTH($A175),15),CONFAZ!$DS$2:$DS$408,0),3)</f>
        <v>122209490</v>
      </c>
      <c r="AG175">
        <v>1045</v>
      </c>
      <c r="AH175">
        <v>1928758471200</v>
      </c>
      <c r="AI175">
        <v>1.9</v>
      </c>
      <c r="AJ175">
        <v>0.95</v>
      </c>
      <c r="AK175">
        <v>1289.8699999999999</v>
      </c>
      <c r="AL175">
        <v>999.66200000000003</v>
      </c>
      <c r="AM175">
        <v>914.89761904761895</v>
      </c>
      <c r="AN175">
        <v>1139.26</v>
      </c>
      <c r="AO175">
        <v>14.3579293084175</v>
      </c>
      <c r="AP175">
        <v>1.89</v>
      </c>
      <c r="AQ175">
        <v>233.07</v>
      </c>
      <c r="AR175">
        <v>69.438999999999993</v>
      </c>
      <c r="AS175" s="14">
        <v>676165200000</v>
      </c>
      <c r="AT175">
        <v>76177</v>
      </c>
      <c r="AU175">
        <v>138</v>
      </c>
      <c r="AV175">
        <v>98840609</v>
      </c>
      <c r="AW175">
        <v>63456525</v>
      </c>
      <c r="AX175">
        <v>2396</v>
      </c>
      <c r="AY175" s="14">
        <v>379</v>
      </c>
      <c r="AZ175">
        <v>152</v>
      </c>
      <c r="BA175">
        <v>152</v>
      </c>
      <c r="BB175">
        <v>6132</v>
      </c>
      <c r="BC175">
        <v>0</v>
      </c>
      <c r="BD175">
        <v>1206</v>
      </c>
      <c r="BE175">
        <v>492</v>
      </c>
      <c r="BF175">
        <v>579</v>
      </c>
      <c r="BG175">
        <v>5044</v>
      </c>
      <c r="BH175">
        <v>2247</v>
      </c>
      <c r="BI175">
        <v>0</v>
      </c>
      <c r="BJ175">
        <v>69832</v>
      </c>
      <c r="BK175">
        <v>34964069</v>
      </c>
      <c r="BL175">
        <v>251486</v>
      </c>
      <c r="BM175">
        <v>0</v>
      </c>
      <c r="BN175">
        <v>29846794000</v>
      </c>
      <c r="BO175" s="3">
        <v>0.4</v>
      </c>
      <c r="BP175" s="3">
        <v>3704</v>
      </c>
      <c r="BQ175" s="3">
        <v>27335.53</v>
      </c>
      <c r="BR175" s="3">
        <v>3437407000</v>
      </c>
      <c r="BS175" s="3">
        <v>22505000</v>
      </c>
      <c r="BT175" s="3">
        <v>5806026000</v>
      </c>
      <c r="BU175">
        <v>14705051000</v>
      </c>
      <c r="BV175" s="3">
        <v>5875804000</v>
      </c>
      <c r="BW175" s="3">
        <v>23970990000</v>
      </c>
      <c r="BX175">
        <v>0</v>
      </c>
      <c r="BY175">
        <v>0</v>
      </c>
      <c r="BZ175">
        <v>0</v>
      </c>
      <c r="CA175">
        <v>0</v>
      </c>
      <c r="CB175">
        <v>29846794000</v>
      </c>
      <c r="CC175">
        <v>0.4</v>
      </c>
      <c r="CD175">
        <v>2351096.06</v>
      </c>
      <c r="CE175">
        <v>1237980331.01</v>
      </c>
      <c r="CF175">
        <v>26256.97</v>
      </c>
      <c r="CG175">
        <v>28010.92</v>
      </c>
      <c r="CH175">
        <v>34.241921099999999</v>
      </c>
      <c r="CI175">
        <v>4.41</v>
      </c>
      <c r="CJ175">
        <v>-411370</v>
      </c>
      <c r="CK175">
        <v>-397186.67</v>
      </c>
      <c r="CL175">
        <v>14186.67</v>
      </c>
      <c r="CM175">
        <v>-439206.67</v>
      </c>
      <c r="CN175">
        <v>6908360</v>
      </c>
      <c r="CO175">
        <v>-87666.67</v>
      </c>
      <c r="CP175">
        <v>-312220</v>
      </c>
      <c r="CQ175">
        <v>3194647.67</v>
      </c>
      <c r="CR175">
        <v>335450581.25</v>
      </c>
      <c r="CS175">
        <v>695869.07</v>
      </c>
      <c r="CT175">
        <v>339358738.74000001</v>
      </c>
      <c r="CU175" s="3">
        <v>0.53763439999999996</v>
      </c>
      <c r="CV175">
        <v>104189436</v>
      </c>
      <c r="CW175" s="10">
        <v>7466669.8899999997</v>
      </c>
      <c r="CX175" s="14">
        <f t="shared" si="2"/>
        <v>3007339.7299999995</v>
      </c>
      <c r="CY175" s="14">
        <f>IFERROR(INDEX(CONFAZ!$A$2:$FB$440,MATCH(DATE(YEAR($A175),MONTH($A175),15),CONFAZ!$A$2:$A$440,0),2),0)</f>
        <v>4459330.16</v>
      </c>
      <c r="CZ175"/>
      <c r="DA175"/>
      <c r="DB175"/>
      <c r="DC175"/>
      <c r="DI175"/>
    </row>
    <row r="176" spans="1:113" x14ac:dyDescent="0.25">
      <c r="A176" s="1">
        <v>44188</v>
      </c>
      <c r="B176" t="s">
        <v>70</v>
      </c>
      <c r="C176" t="s">
        <v>76</v>
      </c>
      <c r="D176" s="12">
        <v>5.1456</v>
      </c>
      <c r="E176">
        <v>544437578.44000006</v>
      </c>
      <c r="F176">
        <v>6378892.5599999996</v>
      </c>
      <c r="G176">
        <v>791157077</v>
      </c>
      <c r="H176">
        <v>130563408.11</v>
      </c>
      <c r="I176">
        <v>16407185.569999997</v>
      </c>
      <c r="J176">
        <v>26022080.389999997</v>
      </c>
      <c r="K176">
        <v>19522583</v>
      </c>
      <c r="L176" s="14">
        <v>18588913</v>
      </c>
      <c r="M176" s="14">
        <v>38470716</v>
      </c>
      <c r="N176" s="14">
        <v>130714676</v>
      </c>
      <c r="O176" s="14">
        <v>144695951</v>
      </c>
      <c r="P176" s="14">
        <v>9789284</v>
      </c>
      <c r="Q176" s="14">
        <v>142619326</v>
      </c>
      <c r="R176" s="14">
        <v>2863821</v>
      </c>
      <c r="S176" s="14">
        <v>32443509</v>
      </c>
      <c r="T176" s="14">
        <v>180135570</v>
      </c>
      <c r="U176" s="14">
        <v>84558230</v>
      </c>
      <c r="V176" s="14">
        <v>2863821</v>
      </c>
      <c r="W176" s="14">
        <v>32443509</v>
      </c>
      <c r="X176" s="14">
        <v>180135570</v>
      </c>
      <c r="Y176" s="14">
        <v>84558230</v>
      </c>
      <c r="Z176" s="14">
        <v>6277081</v>
      </c>
      <c r="AA176" s="14">
        <v>0.3050072948</v>
      </c>
      <c r="AB176">
        <v>139.55000000000001</v>
      </c>
      <c r="AC176" s="2">
        <v>18451708927</v>
      </c>
      <c r="AD176" s="2">
        <v>15748589294</v>
      </c>
      <c r="AE176" s="14">
        <f>INDEX(CONFAZ!$DS$2:$FB$408,MATCH(DATE(YEAR($A176),MONTH($A176),15),CONFAZ!$DS$2:$DS$408,0),2)</f>
        <v>299145103</v>
      </c>
      <c r="AF176" s="14">
        <f>INDEX(CONFAZ!$DS$2:$FB$408,MATCH(DATE(YEAR($A176),MONTH($A176),15),CONFAZ!$DS$2:$DS$408,0),3)</f>
        <v>181836747</v>
      </c>
      <c r="AG176">
        <v>1045</v>
      </c>
      <c r="AH176">
        <v>1829878272000</v>
      </c>
      <c r="AI176">
        <v>1.9</v>
      </c>
      <c r="AJ176">
        <v>1.46</v>
      </c>
      <c r="AK176">
        <v>1314.5477777777701</v>
      </c>
      <c r="AL176">
        <v>1021.865</v>
      </c>
      <c r="AM176">
        <v>934.35333333333301</v>
      </c>
      <c r="AN176">
        <v>1160.2488000000001</v>
      </c>
      <c r="AO176">
        <v>14.179875439062499</v>
      </c>
      <c r="AP176">
        <v>2.35</v>
      </c>
      <c r="AQ176">
        <v>256.69</v>
      </c>
      <c r="AR176">
        <v>26.8095</v>
      </c>
      <c r="AS176" s="14">
        <v>702688000000</v>
      </c>
      <c r="AT176">
        <v>95788</v>
      </c>
      <c r="AU176">
        <v>1343</v>
      </c>
      <c r="AV176">
        <v>177857313</v>
      </c>
      <c r="AW176">
        <v>114424377</v>
      </c>
      <c r="AX176">
        <v>6657</v>
      </c>
      <c r="AY176" s="14">
        <v>963</v>
      </c>
      <c r="AZ176">
        <v>7688</v>
      </c>
      <c r="BA176">
        <v>7688</v>
      </c>
      <c r="BB176">
        <v>11732</v>
      </c>
      <c r="BC176">
        <v>284</v>
      </c>
      <c r="BD176">
        <v>2584</v>
      </c>
      <c r="BE176">
        <v>11507</v>
      </c>
      <c r="BF176">
        <v>637</v>
      </c>
      <c r="BG176">
        <v>1492</v>
      </c>
      <c r="BH176">
        <v>3245</v>
      </c>
      <c r="BI176">
        <v>65</v>
      </c>
      <c r="BJ176">
        <v>88799</v>
      </c>
      <c r="BK176">
        <v>62183112</v>
      </c>
      <c r="BL176">
        <v>1011910</v>
      </c>
      <c r="BM176">
        <v>0</v>
      </c>
      <c r="BN176">
        <v>29846794000</v>
      </c>
      <c r="BO176" s="3">
        <v>0.4</v>
      </c>
      <c r="BP176" s="3">
        <v>3704</v>
      </c>
      <c r="BQ176">
        <v>27335.53</v>
      </c>
      <c r="BR176" s="3">
        <v>3437407000</v>
      </c>
      <c r="BS176" s="3">
        <v>22505000</v>
      </c>
      <c r="BT176" s="3">
        <v>5806026000</v>
      </c>
      <c r="BU176" s="3">
        <v>14705051000</v>
      </c>
      <c r="BV176" s="3">
        <v>5875804000</v>
      </c>
      <c r="BW176" s="3">
        <v>23970990000</v>
      </c>
      <c r="BX176">
        <v>0</v>
      </c>
      <c r="BY176">
        <v>0</v>
      </c>
      <c r="BZ176">
        <v>0</v>
      </c>
      <c r="CA176">
        <v>0</v>
      </c>
      <c r="CB176">
        <v>29846794000</v>
      </c>
      <c r="CC176">
        <v>0.4</v>
      </c>
      <c r="CD176">
        <v>1920733.82</v>
      </c>
      <c r="CE176">
        <v>636613853.80999994</v>
      </c>
      <c r="CF176">
        <v>23681.24</v>
      </c>
      <c r="CG176">
        <v>28175.919999999998</v>
      </c>
      <c r="CH176">
        <v>34.241921099999999</v>
      </c>
      <c r="CI176">
        <v>4.4800000000000004</v>
      </c>
      <c r="CJ176">
        <v>-411370</v>
      </c>
      <c r="CK176">
        <v>-397186.67</v>
      </c>
      <c r="CL176">
        <v>14186.67</v>
      </c>
      <c r="CM176">
        <v>-439206.67</v>
      </c>
      <c r="CN176">
        <v>6908360</v>
      </c>
      <c r="CO176">
        <v>-87666.67</v>
      </c>
      <c r="CP176">
        <v>-312220</v>
      </c>
      <c r="CQ176">
        <v>2869821.19</v>
      </c>
      <c r="CR176">
        <v>349568716.17000002</v>
      </c>
      <c r="CS176">
        <v>530162.25</v>
      </c>
      <c r="CT176">
        <v>352971354.61000001</v>
      </c>
      <c r="CU176" s="3">
        <v>0.53763439999999996</v>
      </c>
      <c r="CV176">
        <v>79960392</v>
      </c>
      <c r="CW176" s="10">
        <v>14908822.189999999</v>
      </c>
      <c r="CX176" s="14">
        <f t="shared" si="2"/>
        <v>11198272.959999999</v>
      </c>
      <c r="CY176" s="14">
        <f>IFERROR(INDEX(CONFAZ!$A$2:$FB$440,MATCH(DATE(YEAR($A176),MONTH($A176),15),CONFAZ!$A$2:$A$440,0),2),0)</f>
        <v>3710549.23</v>
      </c>
      <c r="CZ176"/>
      <c r="DA176"/>
      <c r="DB176"/>
      <c r="DC176"/>
      <c r="DI176"/>
    </row>
    <row r="177" spans="1:113" x14ac:dyDescent="0.25">
      <c r="A177" s="1">
        <v>44219</v>
      </c>
      <c r="B177" t="s">
        <v>70</v>
      </c>
      <c r="C177" t="s">
        <v>76</v>
      </c>
      <c r="D177" s="12">
        <v>5.3562000000000003</v>
      </c>
      <c r="E177">
        <v>701660118.67999995</v>
      </c>
      <c r="F177">
        <v>6000866.1600000001</v>
      </c>
      <c r="G177">
        <v>953962929</v>
      </c>
      <c r="H177">
        <v>133785359.5</v>
      </c>
      <c r="I177">
        <v>12309139.66</v>
      </c>
      <c r="J177">
        <v>28869196.66</v>
      </c>
      <c r="K177">
        <v>36365192</v>
      </c>
      <c r="L177" s="14">
        <v>21654809</v>
      </c>
      <c r="M177" s="14">
        <v>84454207</v>
      </c>
      <c r="N177" s="14">
        <v>147589834</v>
      </c>
      <c r="O177" s="14">
        <v>141370176</v>
      </c>
      <c r="P177" s="14">
        <v>11443611</v>
      </c>
      <c r="Q177" s="14">
        <v>142785788</v>
      </c>
      <c r="R177" s="14">
        <v>3682071</v>
      </c>
      <c r="S177" s="14">
        <v>28726547</v>
      </c>
      <c r="T177" s="14">
        <v>280031291</v>
      </c>
      <c r="U177" s="14">
        <v>86753904</v>
      </c>
      <c r="V177" s="14">
        <v>3682071</v>
      </c>
      <c r="W177" s="14">
        <v>28726547</v>
      </c>
      <c r="X177" s="14">
        <v>280031291</v>
      </c>
      <c r="Y177" s="14">
        <v>86753904</v>
      </c>
      <c r="Z177" s="14">
        <v>5470691</v>
      </c>
      <c r="AA177" s="14">
        <v>0.85405814840000005</v>
      </c>
      <c r="AB177">
        <v>131.88</v>
      </c>
      <c r="AC177" s="2">
        <v>14947626003</v>
      </c>
      <c r="AD177" s="2">
        <v>15167392393</v>
      </c>
      <c r="AE177" s="14">
        <f>INDEX(CONFAZ!$DS$2:$FB$408,MATCH(DATE(YEAR($A177),MONTH($A177),15),CONFAZ!$DS$2:$DS$408,0),2)</f>
        <v>219556656</v>
      </c>
      <c r="AF177" s="14">
        <f>INDEX(CONFAZ!$DS$2:$FB$408,MATCH(DATE(YEAR($A177),MONTH($A177),15),CONFAZ!$DS$2:$DS$408,0),3)</f>
        <v>200805286</v>
      </c>
      <c r="AG177">
        <v>1100</v>
      </c>
      <c r="AH177">
        <v>1903679179200</v>
      </c>
      <c r="AI177">
        <v>1.9</v>
      </c>
      <c r="AJ177">
        <v>0.27</v>
      </c>
      <c r="AK177">
        <v>1341.27666666666</v>
      </c>
      <c r="AL177">
        <v>1046.761</v>
      </c>
      <c r="AM177">
        <v>959.58285714285705</v>
      </c>
      <c r="AN177">
        <v>1190.4636</v>
      </c>
      <c r="AO177">
        <v>14.460856431079399</v>
      </c>
      <c r="AP177">
        <v>1.25</v>
      </c>
      <c r="AQ177">
        <v>287.13</v>
      </c>
      <c r="AR177">
        <v>11.81</v>
      </c>
      <c r="AS177" s="14">
        <v>679663300000</v>
      </c>
      <c r="AT177">
        <v>80208</v>
      </c>
      <c r="AU177">
        <v>1003</v>
      </c>
      <c r="AV177">
        <v>140274711</v>
      </c>
      <c r="AW177">
        <v>94168936</v>
      </c>
      <c r="AX177">
        <v>4800</v>
      </c>
      <c r="AY177" s="14">
        <v>1176</v>
      </c>
      <c r="AZ177">
        <v>114</v>
      </c>
      <c r="BA177">
        <v>114</v>
      </c>
      <c r="BB177">
        <v>6875</v>
      </c>
      <c r="BC177">
        <v>0</v>
      </c>
      <c r="BD177">
        <v>772</v>
      </c>
      <c r="BE177">
        <v>644</v>
      </c>
      <c r="BF177">
        <v>155</v>
      </c>
      <c r="BG177">
        <v>2008</v>
      </c>
      <c r="BH177">
        <v>4649</v>
      </c>
      <c r="BI177">
        <v>0</v>
      </c>
      <c r="BJ177">
        <v>65968</v>
      </c>
      <c r="BK177">
        <v>45859481</v>
      </c>
      <c r="BL177">
        <v>74032</v>
      </c>
      <c r="BM177">
        <v>0</v>
      </c>
      <c r="BN177">
        <v>33605801000</v>
      </c>
      <c r="BO177" s="3">
        <v>0.4</v>
      </c>
      <c r="BP177" s="3">
        <v>3704</v>
      </c>
      <c r="BQ177">
        <v>30699.57</v>
      </c>
      <c r="BR177" s="3">
        <v>3568480000</v>
      </c>
      <c r="BS177" s="3">
        <v>20396000</v>
      </c>
      <c r="BT177" s="3">
        <v>7460218000</v>
      </c>
      <c r="BU177" s="3">
        <v>16141426000</v>
      </c>
      <c r="BV177" s="3">
        <v>6415281000</v>
      </c>
      <c r="BW177" s="3">
        <v>27190520000</v>
      </c>
      <c r="BX177">
        <v>0</v>
      </c>
      <c r="BY177">
        <v>0</v>
      </c>
      <c r="BZ177">
        <v>0</v>
      </c>
      <c r="CA177">
        <v>0</v>
      </c>
      <c r="CB177">
        <v>29846794000</v>
      </c>
      <c r="CC177">
        <v>0.4</v>
      </c>
      <c r="CD177">
        <v>2495333.61</v>
      </c>
      <c r="CE177">
        <v>682844777.91999996</v>
      </c>
      <c r="CF177">
        <v>26318.51</v>
      </c>
      <c r="CG177">
        <v>33627</v>
      </c>
      <c r="CH177">
        <v>32.8664779</v>
      </c>
      <c r="CI177">
        <v>4.62</v>
      </c>
      <c r="CJ177">
        <v>347390</v>
      </c>
      <c r="CK177">
        <v>357476.67</v>
      </c>
      <c r="CL177">
        <v>10090</v>
      </c>
      <c r="CM177">
        <v>-48176.67</v>
      </c>
      <c r="CN177">
        <v>6979780</v>
      </c>
      <c r="CO177">
        <v>-48216.67</v>
      </c>
      <c r="CP177">
        <v>-238543.33</v>
      </c>
      <c r="CQ177">
        <v>2582825.77</v>
      </c>
      <c r="CR177">
        <v>501247049.06</v>
      </c>
      <c r="CS177">
        <v>1398101.52</v>
      </c>
      <c r="CT177">
        <v>505227976.35000002</v>
      </c>
      <c r="CU177" s="3">
        <v>0.53441640000000001</v>
      </c>
      <c r="CV177">
        <v>95731053.400000006</v>
      </c>
      <c r="CW177" s="10">
        <v>7379090.0999999996</v>
      </c>
      <c r="CX177" s="14">
        <f t="shared" si="2"/>
        <v>1545453.0399999991</v>
      </c>
      <c r="CY177" s="14">
        <f>IFERROR(INDEX(CONFAZ!$A$2:$FB$440,MATCH(DATE(YEAR($A177),MONTH($A177),15),CONFAZ!$A$2:$A$440,0),2),0)</f>
        <v>5833637.0600000005</v>
      </c>
      <c r="CZ177"/>
      <c r="DA177"/>
      <c r="DB177"/>
      <c r="DC177"/>
      <c r="DI177"/>
    </row>
    <row r="178" spans="1:113" x14ac:dyDescent="0.25">
      <c r="A178" s="1">
        <v>44250</v>
      </c>
      <c r="B178" t="s">
        <v>70</v>
      </c>
      <c r="C178" t="s">
        <v>76</v>
      </c>
      <c r="D178" s="12">
        <v>5.4165000000000001</v>
      </c>
      <c r="E178">
        <v>517490592.14999992</v>
      </c>
      <c r="F178">
        <v>4728410.59</v>
      </c>
      <c r="G178">
        <v>733541331</v>
      </c>
      <c r="H178">
        <v>117453395.57000001</v>
      </c>
      <c r="I178">
        <v>10984360.35</v>
      </c>
      <c r="J178">
        <v>21271996.27</v>
      </c>
      <c r="K178">
        <v>97533778</v>
      </c>
      <c r="L178" s="14">
        <v>16116347</v>
      </c>
      <c r="M178" s="14">
        <v>33358258</v>
      </c>
      <c r="N178" s="14">
        <v>109013677</v>
      </c>
      <c r="O178" s="14">
        <v>123245308</v>
      </c>
      <c r="P178" s="14">
        <v>8617236</v>
      </c>
      <c r="Q178" s="14">
        <v>125448009</v>
      </c>
      <c r="R178" s="14">
        <v>3230631</v>
      </c>
      <c r="S178" s="14">
        <v>24662693</v>
      </c>
      <c r="T178" s="14">
        <v>208196002</v>
      </c>
      <c r="U178" s="14">
        <v>77070643</v>
      </c>
      <c r="V178" s="14">
        <v>3230631</v>
      </c>
      <c r="W178" s="14">
        <v>24662693</v>
      </c>
      <c r="X178" s="14">
        <v>208196002</v>
      </c>
      <c r="Y178" s="14">
        <v>77070643</v>
      </c>
      <c r="Z178" s="14">
        <v>4582527</v>
      </c>
      <c r="AA178" s="14">
        <v>1.5722876813</v>
      </c>
      <c r="AB178">
        <v>134.52000000000001</v>
      </c>
      <c r="AC178" s="2">
        <v>16375290870</v>
      </c>
      <c r="AD178" s="2">
        <v>14539172569</v>
      </c>
      <c r="AE178" s="14">
        <f>INDEX(CONFAZ!$DS$2:$FB$408,MATCH(DATE(YEAR($A178),MONTH($A178),15),CONFAZ!$DS$2:$DS$408,0),2)</f>
        <v>284598511</v>
      </c>
      <c r="AF178" s="14">
        <f>INDEX(CONFAZ!$DS$2:$FB$408,MATCH(DATE(YEAR($A178),MONTH($A178),15),CONFAZ!$DS$2:$DS$408,0),3)</f>
        <v>204661460</v>
      </c>
      <c r="AG178">
        <v>1100</v>
      </c>
      <c r="AH178">
        <v>1928653155000</v>
      </c>
      <c r="AI178">
        <v>1.9</v>
      </c>
      <c r="AJ178">
        <v>0.82</v>
      </c>
      <c r="AK178">
        <v>1368.41055555555</v>
      </c>
      <c r="AL178">
        <v>1063.9475</v>
      </c>
      <c r="AM178">
        <v>975.356666666666</v>
      </c>
      <c r="AN178">
        <v>1213.5008</v>
      </c>
      <c r="AO178">
        <v>14.6081375896377</v>
      </c>
      <c r="AP178">
        <v>1.86</v>
      </c>
      <c r="AQ178">
        <v>333.68</v>
      </c>
      <c r="AR178">
        <v>86.63</v>
      </c>
      <c r="AS178" s="14">
        <v>706749200000</v>
      </c>
      <c r="AT178">
        <v>47039</v>
      </c>
      <c r="AU178">
        <v>482</v>
      </c>
      <c r="AV178">
        <v>176648964</v>
      </c>
      <c r="AW178">
        <v>81671249</v>
      </c>
      <c r="AX178">
        <v>2678</v>
      </c>
      <c r="AY178" s="14">
        <v>181</v>
      </c>
      <c r="AZ178">
        <v>76</v>
      </c>
      <c r="BA178">
        <v>76</v>
      </c>
      <c r="BB178">
        <v>3931</v>
      </c>
      <c r="BC178">
        <v>0</v>
      </c>
      <c r="BD178">
        <v>1165</v>
      </c>
      <c r="BE178">
        <v>16925</v>
      </c>
      <c r="BF178">
        <v>776</v>
      </c>
      <c r="BG178">
        <v>2203</v>
      </c>
      <c r="BH178">
        <v>1304</v>
      </c>
      <c r="BI178">
        <v>0</v>
      </c>
      <c r="BJ178">
        <v>41528</v>
      </c>
      <c r="BK178">
        <v>94806877</v>
      </c>
      <c r="BL178">
        <v>45562</v>
      </c>
      <c r="BM178">
        <v>0</v>
      </c>
      <c r="BN178">
        <v>33605801000</v>
      </c>
      <c r="BO178" s="3">
        <v>0.4</v>
      </c>
      <c r="BP178" s="3">
        <v>3704</v>
      </c>
      <c r="BQ178" s="3">
        <v>30699.57</v>
      </c>
      <c r="BR178">
        <v>3568480000</v>
      </c>
      <c r="BS178">
        <v>20396000</v>
      </c>
      <c r="BT178" s="3">
        <v>7460218000</v>
      </c>
      <c r="BU178" s="3">
        <v>16141426000</v>
      </c>
      <c r="BV178">
        <v>6415281000</v>
      </c>
      <c r="BW178" s="3">
        <v>27190520000</v>
      </c>
      <c r="BX178">
        <v>0</v>
      </c>
      <c r="BY178">
        <v>0</v>
      </c>
      <c r="BZ178">
        <v>0</v>
      </c>
      <c r="CA178">
        <v>0</v>
      </c>
      <c r="CB178">
        <v>29846794000</v>
      </c>
      <c r="CC178">
        <v>0.4</v>
      </c>
      <c r="CD178">
        <v>1853556.51</v>
      </c>
      <c r="CE178">
        <v>692918983.50999999</v>
      </c>
      <c r="CF178">
        <v>7371.47</v>
      </c>
      <c r="CG178">
        <v>33470</v>
      </c>
      <c r="CH178">
        <v>32.8664779</v>
      </c>
      <c r="CI178">
        <v>4.95</v>
      </c>
      <c r="CJ178">
        <v>347390</v>
      </c>
      <c r="CK178">
        <v>357476.67</v>
      </c>
      <c r="CL178">
        <v>10090</v>
      </c>
      <c r="CM178">
        <v>-48176.67</v>
      </c>
      <c r="CN178">
        <v>6979780</v>
      </c>
      <c r="CO178">
        <v>-48216.67</v>
      </c>
      <c r="CP178">
        <v>-238543.33</v>
      </c>
      <c r="CQ178">
        <v>2077770.59</v>
      </c>
      <c r="CR178">
        <v>351112368.69999999</v>
      </c>
      <c r="CS178">
        <v>4665320.3</v>
      </c>
      <c r="CT178">
        <v>357855459.58999997</v>
      </c>
      <c r="CU178" s="3">
        <v>0.53441640000000001</v>
      </c>
      <c r="CV178">
        <v>119668603.5</v>
      </c>
      <c r="CW178" s="10">
        <v>7745104.3499999996</v>
      </c>
      <c r="CX178" s="14">
        <f t="shared" si="2"/>
        <v>-3700997.9000000004</v>
      </c>
      <c r="CY178" s="14">
        <f>IFERROR(INDEX(CONFAZ!$A$2:$FB$440,MATCH(DATE(YEAR($A178),MONTH($A178),15),CONFAZ!$A$2:$A$440,0),2),0)</f>
        <v>11446102.25</v>
      </c>
      <c r="CZ178" s="14"/>
      <c r="DA178" s="14"/>
      <c r="DB178"/>
      <c r="DC178"/>
      <c r="DI178"/>
    </row>
    <row r="179" spans="1:113" x14ac:dyDescent="0.25">
      <c r="A179" s="1">
        <v>44278</v>
      </c>
      <c r="B179" t="s">
        <v>70</v>
      </c>
      <c r="C179" t="s">
        <v>76</v>
      </c>
      <c r="D179" s="12">
        <v>5.6460999999999997</v>
      </c>
      <c r="E179">
        <v>473362266.76999998</v>
      </c>
      <c r="F179">
        <v>5000717.3599999994</v>
      </c>
      <c r="G179">
        <v>708517954</v>
      </c>
      <c r="H179">
        <v>98060778.790000007</v>
      </c>
      <c r="I179">
        <v>52768491.089999996</v>
      </c>
      <c r="J179">
        <v>20372892.170000006</v>
      </c>
      <c r="K179">
        <v>73655798</v>
      </c>
      <c r="L179" s="14">
        <v>14993808</v>
      </c>
      <c r="M179" s="14">
        <v>32923813</v>
      </c>
      <c r="N179" s="14">
        <v>95476205</v>
      </c>
      <c r="O179" s="14">
        <v>120271670</v>
      </c>
      <c r="P179" s="14">
        <v>9403789</v>
      </c>
      <c r="Q179" s="14">
        <v>109612801</v>
      </c>
      <c r="R179" s="14">
        <v>3891685</v>
      </c>
      <c r="S179" s="14">
        <v>28136059</v>
      </c>
      <c r="T179" s="14">
        <v>210136237</v>
      </c>
      <c r="U179" s="14">
        <v>78826956</v>
      </c>
      <c r="V179" s="14">
        <v>3891685</v>
      </c>
      <c r="W179" s="14">
        <v>28136059</v>
      </c>
      <c r="X179" s="14">
        <v>210136237</v>
      </c>
      <c r="Y179" s="14">
        <v>78826956</v>
      </c>
      <c r="Z179" s="14">
        <v>4844931</v>
      </c>
      <c r="AA179" s="14">
        <v>2.3859532561000001</v>
      </c>
      <c r="AB179">
        <v>144.41</v>
      </c>
      <c r="AC179" s="2">
        <v>24335759852</v>
      </c>
      <c r="AD179" s="2">
        <v>17865278864</v>
      </c>
      <c r="AE179" s="14">
        <f>INDEX(CONFAZ!$DS$2:$FB$408,MATCH(DATE(YEAR($A179),MONTH($A179),15),CONFAZ!$DS$2:$DS$408,0),2)</f>
        <v>337570820</v>
      </c>
      <c r="AF179" s="14">
        <f>INDEX(CONFAZ!$DS$2:$FB$408,MATCH(DATE(YEAR($A179),MONTH($A179),15),CONFAZ!$DS$2:$DS$408,0),3)</f>
        <v>234183843</v>
      </c>
      <c r="AG179">
        <v>1100</v>
      </c>
      <c r="AH179">
        <v>1961528539300</v>
      </c>
      <c r="AI179">
        <v>2.23</v>
      </c>
      <c r="AJ179">
        <v>0.86</v>
      </c>
      <c r="AK179">
        <v>1396.46444444444</v>
      </c>
      <c r="AL179">
        <v>1079.2065</v>
      </c>
      <c r="AM179">
        <v>989.824761904762</v>
      </c>
      <c r="AN179">
        <v>1233.8227999999999</v>
      </c>
      <c r="AO179">
        <v>14.908294980408201</v>
      </c>
      <c r="AP179">
        <v>1.93</v>
      </c>
      <c r="AQ179">
        <v>372.8</v>
      </c>
      <c r="AR179">
        <v>106.91</v>
      </c>
      <c r="AS179" s="14">
        <v>766209300000</v>
      </c>
      <c r="AT179">
        <v>61635</v>
      </c>
      <c r="AU179">
        <v>122</v>
      </c>
      <c r="AV179">
        <v>145320655</v>
      </c>
      <c r="AW179">
        <v>92202549</v>
      </c>
      <c r="AX179">
        <v>3514</v>
      </c>
      <c r="AY179" s="14">
        <v>375</v>
      </c>
      <c r="AZ179">
        <v>80</v>
      </c>
      <c r="BA179">
        <v>80</v>
      </c>
      <c r="BB179">
        <v>2372</v>
      </c>
      <c r="BC179">
        <v>0</v>
      </c>
      <c r="BD179">
        <v>36</v>
      </c>
      <c r="BE179">
        <v>4251</v>
      </c>
      <c r="BF179">
        <v>906</v>
      </c>
      <c r="BG179">
        <v>1312</v>
      </c>
      <c r="BH179">
        <v>1407</v>
      </c>
      <c r="BI179">
        <v>0</v>
      </c>
      <c r="BJ179">
        <v>47820</v>
      </c>
      <c r="BK179">
        <v>52926186</v>
      </c>
      <c r="BL179">
        <v>60437</v>
      </c>
      <c r="BM179">
        <v>0</v>
      </c>
      <c r="BN179">
        <v>33605801000</v>
      </c>
      <c r="BO179" s="3">
        <v>0.4</v>
      </c>
      <c r="BP179" s="3">
        <v>3704</v>
      </c>
      <c r="BQ179" s="3">
        <v>30699.57</v>
      </c>
      <c r="BR179" s="3">
        <v>3568480000</v>
      </c>
      <c r="BS179">
        <v>20396000</v>
      </c>
      <c r="BT179">
        <v>7460218000</v>
      </c>
      <c r="BU179" s="3">
        <v>16141426000</v>
      </c>
      <c r="BV179" s="3">
        <v>6415281000</v>
      </c>
      <c r="BW179" s="3">
        <v>27190520000</v>
      </c>
      <c r="BX179">
        <v>0</v>
      </c>
      <c r="BY179">
        <v>0</v>
      </c>
      <c r="BZ179">
        <v>0</v>
      </c>
      <c r="CA179">
        <v>0</v>
      </c>
      <c r="CB179">
        <v>29846794000</v>
      </c>
      <c r="CC179">
        <v>0.4</v>
      </c>
      <c r="CD179">
        <v>1855669.45</v>
      </c>
      <c r="CE179">
        <v>702530163.99000001</v>
      </c>
      <c r="CF179">
        <v>21827.61</v>
      </c>
      <c r="CG179">
        <v>33595</v>
      </c>
      <c r="CH179">
        <v>32.8664779</v>
      </c>
      <c r="CI179">
        <v>5.48</v>
      </c>
      <c r="CJ179">
        <v>347390</v>
      </c>
      <c r="CK179">
        <v>357476.67</v>
      </c>
      <c r="CL179">
        <v>10090</v>
      </c>
      <c r="CM179">
        <v>-48176.67</v>
      </c>
      <c r="CN179">
        <v>6979780</v>
      </c>
      <c r="CO179">
        <v>-48216.67</v>
      </c>
      <c r="CP179">
        <v>-238543.33</v>
      </c>
      <c r="CQ179">
        <v>1850811.39</v>
      </c>
      <c r="CR179">
        <v>334726484.63999999</v>
      </c>
      <c r="CS179">
        <v>3597327.38</v>
      </c>
      <c r="CT179">
        <v>340193238.25</v>
      </c>
      <c r="CU179" s="3">
        <v>0.53441640000000001</v>
      </c>
      <c r="CV179">
        <v>119668603.5</v>
      </c>
      <c r="CW179" s="10">
        <v>8039157.71</v>
      </c>
      <c r="CX179" s="14">
        <f t="shared" si="2"/>
        <v>-12196616.460000001</v>
      </c>
      <c r="CY179" s="14">
        <f>IFERROR(INDEX(CONFAZ!$A$2:$FB$440,MATCH(DATE(YEAR($A179),MONTH($A179),15),CONFAZ!$A$2:$A$440,0),2),0)</f>
        <v>20235774.170000002</v>
      </c>
      <c r="CZ179"/>
      <c r="DA179"/>
      <c r="DB179"/>
      <c r="DC179"/>
      <c r="DI179"/>
    </row>
    <row r="180" spans="1:113" x14ac:dyDescent="0.25">
      <c r="A180" s="1">
        <v>44309</v>
      </c>
      <c r="B180" t="s">
        <v>70</v>
      </c>
      <c r="C180" t="s">
        <v>76</v>
      </c>
      <c r="D180" s="12">
        <v>5.5621</v>
      </c>
      <c r="E180">
        <v>531184621.96999997</v>
      </c>
      <c r="F180">
        <v>4244162.09</v>
      </c>
      <c r="G180">
        <v>723782265</v>
      </c>
      <c r="H180">
        <v>112265191.51000001</v>
      </c>
      <c r="I180">
        <v>10372036.320000002</v>
      </c>
      <c r="J180">
        <v>13565914.199999999</v>
      </c>
      <c r="K180">
        <v>31940675</v>
      </c>
      <c r="L180" s="14">
        <v>16976019</v>
      </c>
      <c r="M180" s="14">
        <v>34351256</v>
      </c>
      <c r="N180" s="14">
        <v>97591727</v>
      </c>
      <c r="O180" s="14">
        <v>141785247</v>
      </c>
      <c r="P180" s="14">
        <v>8113347</v>
      </c>
      <c r="Q180" s="14">
        <v>89631948</v>
      </c>
      <c r="R180" s="14">
        <v>4381560</v>
      </c>
      <c r="S180" s="14">
        <v>25319551</v>
      </c>
      <c r="T180" s="14">
        <v>224577905</v>
      </c>
      <c r="U180" s="14">
        <v>76949597</v>
      </c>
      <c r="V180" s="14">
        <v>4381560</v>
      </c>
      <c r="W180" s="14">
        <v>25319551</v>
      </c>
      <c r="X180" s="14">
        <v>224577905</v>
      </c>
      <c r="Y180" s="14">
        <v>76949597</v>
      </c>
      <c r="Z180" s="14">
        <v>4104108</v>
      </c>
      <c r="AA180" s="14">
        <v>1.1565412612999999</v>
      </c>
      <c r="AB180">
        <v>139.07</v>
      </c>
      <c r="AC180" s="2">
        <v>26059431856</v>
      </c>
      <c r="AD180" s="2">
        <v>16096324095</v>
      </c>
      <c r="AE180" s="14">
        <f>INDEX(CONFAZ!$DS$2:$FB$408,MATCH(DATE(YEAR($A180),MONTH($A180),15),CONFAZ!$DS$2:$DS$408,0),2)</f>
        <v>399608773</v>
      </c>
      <c r="AF180" s="14">
        <f>INDEX(CONFAZ!$DS$2:$FB$408,MATCH(DATE(YEAR($A180),MONTH($A180),15),CONFAZ!$DS$2:$DS$408,0),3)</f>
        <v>289194288</v>
      </c>
      <c r="AG180">
        <v>1100</v>
      </c>
      <c r="AH180">
        <v>1952274851600</v>
      </c>
      <c r="AI180">
        <v>2.65</v>
      </c>
      <c r="AJ180">
        <v>0.38</v>
      </c>
      <c r="AK180">
        <v>1440.0644444444399</v>
      </c>
      <c r="AL180">
        <v>1114.8724999999999</v>
      </c>
      <c r="AM180">
        <v>1019.9523809523801</v>
      </c>
      <c r="AN180">
        <v>1275.0591999999999</v>
      </c>
      <c r="AO180">
        <v>14.794864801683101</v>
      </c>
      <c r="AP180">
        <v>1.31</v>
      </c>
      <c r="AQ180">
        <v>360.77</v>
      </c>
      <c r="AR180">
        <v>102.69</v>
      </c>
      <c r="AS180" s="14">
        <v>732553000000</v>
      </c>
      <c r="AT180">
        <v>100446</v>
      </c>
      <c r="AU180">
        <v>378</v>
      </c>
      <c r="AV180">
        <v>156032453</v>
      </c>
      <c r="AW180">
        <v>125268816</v>
      </c>
      <c r="AX180">
        <v>5050</v>
      </c>
      <c r="AY180" s="14">
        <v>430</v>
      </c>
      <c r="AZ180">
        <v>252</v>
      </c>
      <c r="BA180">
        <v>252</v>
      </c>
      <c r="BB180">
        <v>6089</v>
      </c>
      <c r="BC180">
        <v>0</v>
      </c>
      <c r="BD180">
        <v>337</v>
      </c>
      <c r="BE180">
        <v>4409</v>
      </c>
      <c r="BF180">
        <v>55</v>
      </c>
      <c r="BG180">
        <v>1098</v>
      </c>
      <c r="BH180">
        <v>2217</v>
      </c>
      <c r="BI180">
        <v>168</v>
      </c>
      <c r="BJ180">
        <v>72837</v>
      </c>
      <c r="BK180">
        <v>28820952</v>
      </c>
      <c r="BL180">
        <v>1727547</v>
      </c>
      <c r="BM180">
        <v>0</v>
      </c>
      <c r="BN180">
        <v>33605801000</v>
      </c>
      <c r="BO180" s="3">
        <v>0.4</v>
      </c>
      <c r="BP180" s="3">
        <v>3704</v>
      </c>
      <c r="BQ180" s="3">
        <v>30699.57</v>
      </c>
      <c r="BR180">
        <v>3568480000</v>
      </c>
      <c r="BS180" s="3">
        <v>20396000</v>
      </c>
      <c r="BT180">
        <v>7460218000</v>
      </c>
      <c r="BU180" s="3">
        <v>16141426000</v>
      </c>
      <c r="BV180" s="3">
        <v>6415281000</v>
      </c>
      <c r="BW180" s="3">
        <v>27190520000</v>
      </c>
      <c r="BX180">
        <v>0</v>
      </c>
      <c r="BY180">
        <v>0</v>
      </c>
      <c r="BZ180">
        <v>0</v>
      </c>
      <c r="CA180">
        <v>0</v>
      </c>
      <c r="CB180">
        <v>29846794000</v>
      </c>
      <c r="CC180">
        <v>0.4</v>
      </c>
      <c r="CD180">
        <v>1799672.99</v>
      </c>
      <c r="CE180">
        <v>754561499.23000002</v>
      </c>
      <c r="CF180">
        <v>16745.05</v>
      </c>
      <c r="CG180">
        <v>34056</v>
      </c>
      <c r="CH180">
        <v>32.8664779</v>
      </c>
      <c r="CI180">
        <v>5.45</v>
      </c>
      <c r="CJ180">
        <v>-78316.67</v>
      </c>
      <c r="CK180">
        <v>-75960</v>
      </c>
      <c r="CL180">
        <v>2356.67</v>
      </c>
      <c r="CM180">
        <v>43406.67</v>
      </c>
      <c r="CN180">
        <v>6697126.6699999999</v>
      </c>
      <c r="CO180">
        <v>-56583.33</v>
      </c>
      <c r="CP180">
        <v>-268523.33</v>
      </c>
      <c r="CQ180">
        <v>1544347.38</v>
      </c>
      <c r="CR180">
        <v>367867249.47000003</v>
      </c>
      <c r="CS180">
        <v>1918884.04</v>
      </c>
      <c r="CT180">
        <v>371338880.88999999</v>
      </c>
      <c r="CU180" s="3">
        <v>0.53441640000000001</v>
      </c>
      <c r="CV180">
        <v>119668603.5</v>
      </c>
      <c r="CW180" s="10">
        <v>8154040.4900000002</v>
      </c>
      <c r="CX180" s="14">
        <f t="shared" si="2"/>
        <v>-989820.62999999896</v>
      </c>
      <c r="CY180" s="14">
        <f>IFERROR(INDEX(CONFAZ!$A$2:$FB$440,MATCH(DATE(YEAR($A180),MONTH($A180),15),CONFAZ!$A$2:$A$440,0),2),0)</f>
        <v>9143861.1199999992</v>
      </c>
      <c r="CZ180" s="4"/>
      <c r="DA180" s="4"/>
      <c r="DB180" s="4"/>
      <c r="DC180"/>
      <c r="DI180"/>
    </row>
    <row r="181" spans="1:113" x14ac:dyDescent="0.25">
      <c r="A181" s="1">
        <v>44339</v>
      </c>
      <c r="B181" t="s">
        <v>70</v>
      </c>
      <c r="C181" t="s">
        <v>76</v>
      </c>
      <c r="D181" s="12">
        <v>5.2911000000000001</v>
      </c>
      <c r="E181">
        <v>481208225.89999992</v>
      </c>
      <c r="F181">
        <v>4439159.9499999993</v>
      </c>
      <c r="G181">
        <v>736779435</v>
      </c>
      <c r="H181">
        <v>105142475.03</v>
      </c>
      <c r="I181">
        <v>67967931.809999987</v>
      </c>
      <c r="J181">
        <v>13445492.16</v>
      </c>
      <c r="K181">
        <v>45690330</v>
      </c>
      <c r="L181" s="14">
        <v>14997948</v>
      </c>
      <c r="M181" s="14">
        <v>33220648</v>
      </c>
      <c r="N181" s="14">
        <v>91078079</v>
      </c>
      <c r="O181" s="14">
        <v>133390080</v>
      </c>
      <c r="P181" s="14">
        <v>7080381</v>
      </c>
      <c r="Q181" s="14">
        <v>92834428</v>
      </c>
      <c r="R181" s="14">
        <v>4166967</v>
      </c>
      <c r="S181" s="14">
        <v>26158613</v>
      </c>
      <c r="T181" s="14">
        <v>249633766</v>
      </c>
      <c r="U181" s="14">
        <v>79920186</v>
      </c>
      <c r="V181" s="14">
        <v>4166967</v>
      </c>
      <c r="W181" s="14">
        <v>26158613</v>
      </c>
      <c r="X181" s="14">
        <v>249633766</v>
      </c>
      <c r="Y181" s="14">
        <v>79920186</v>
      </c>
      <c r="Z181" s="14">
        <v>4298339</v>
      </c>
      <c r="AA181" s="14">
        <v>0.38438258219999999</v>
      </c>
      <c r="AB181">
        <v>137.65</v>
      </c>
      <c r="AC181" s="2">
        <v>26200662606</v>
      </c>
      <c r="AD181" s="2">
        <v>17664681736</v>
      </c>
      <c r="AE181" s="14">
        <f>INDEX(CONFAZ!$DS$2:$FB$408,MATCH(DATE(YEAR($A181),MONTH($A181),15),CONFAZ!$DS$2:$DS$408,0),2)</f>
        <v>441078401</v>
      </c>
      <c r="AF181" s="14">
        <f>INDEX(CONFAZ!$DS$2:$FB$408,MATCH(DATE(YEAR($A181),MONTH($A181),15),CONFAZ!$DS$2:$DS$408,0),3)</f>
        <v>284473347</v>
      </c>
      <c r="AG181">
        <v>1100</v>
      </c>
      <c r="AH181">
        <v>1870128712800</v>
      </c>
      <c r="AI181">
        <v>3.29</v>
      </c>
      <c r="AJ181">
        <v>0.96</v>
      </c>
      <c r="AK181">
        <v>1463.6455555555499</v>
      </c>
      <c r="AL181">
        <v>1132.0315000000001</v>
      </c>
      <c r="AM181">
        <v>1038.2266666666601</v>
      </c>
      <c r="AN181">
        <v>1293.8435999999999</v>
      </c>
      <c r="AO181">
        <v>14.7277898158179</v>
      </c>
      <c r="AP181">
        <v>1.83</v>
      </c>
      <c r="AQ181">
        <v>359.97</v>
      </c>
      <c r="AR181">
        <v>52.25</v>
      </c>
      <c r="AS181" s="14">
        <v>724657300000</v>
      </c>
      <c r="AT181">
        <v>87418</v>
      </c>
      <c r="AU181">
        <v>964</v>
      </c>
      <c r="AV181">
        <v>131944226</v>
      </c>
      <c r="AW181">
        <v>75169078</v>
      </c>
      <c r="AX181">
        <v>4346</v>
      </c>
      <c r="AY181" s="14">
        <v>108</v>
      </c>
      <c r="AZ181">
        <v>71</v>
      </c>
      <c r="BA181">
        <v>71</v>
      </c>
      <c r="BB181">
        <v>5523</v>
      </c>
      <c r="BC181">
        <v>0</v>
      </c>
      <c r="BD181">
        <v>1255</v>
      </c>
      <c r="BE181">
        <v>4881</v>
      </c>
      <c r="BF181">
        <v>1092</v>
      </c>
      <c r="BG181">
        <v>6724</v>
      </c>
      <c r="BH181">
        <v>2522</v>
      </c>
      <c r="BI181">
        <v>88</v>
      </c>
      <c r="BJ181">
        <v>66852</v>
      </c>
      <c r="BK181">
        <v>56390457</v>
      </c>
      <c r="BL181">
        <v>194331</v>
      </c>
      <c r="BM181">
        <v>0</v>
      </c>
      <c r="BN181">
        <v>33605801000</v>
      </c>
      <c r="BO181" s="3">
        <v>0.4</v>
      </c>
      <c r="BP181" s="3">
        <v>3704</v>
      </c>
      <c r="BQ181" s="3">
        <v>30699.57</v>
      </c>
      <c r="BR181" s="3">
        <v>3568480000</v>
      </c>
      <c r="BS181" s="3">
        <v>20396000</v>
      </c>
      <c r="BT181" s="3">
        <v>7460218000</v>
      </c>
      <c r="BU181" s="3">
        <v>16141426000</v>
      </c>
      <c r="BV181" s="3">
        <v>6415281000</v>
      </c>
      <c r="BW181" s="3">
        <v>27190520000</v>
      </c>
      <c r="BX181">
        <v>0</v>
      </c>
      <c r="BY181">
        <v>0</v>
      </c>
      <c r="BZ181">
        <v>0</v>
      </c>
      <c r="CA181">
        <v>0</v>
      </c>
      <c r="CB181">
        <v>29846794000</v>
      </c>
      <c r="CC181">
        <v>0.4</v>
      </c>
      <c r="CD181">
        <v>1413150.8</v>
      </c>
      <c r="CE181">
        <v>858976070.66999996</v>
      </c>
      <c r="CF181">
        <v>8838.67</v>
      </c>
      <c r="CG181">
        <v>33907</v>
      </c>
      <c r="CH181">
        <v>32.8664779</v>
      </c>
      <c r="CI181">
        <v>5.6</v>
      </c>
      <c r="CJ181">
        <v>-78316.67</v>
      </c>
      <c r="CK181">
        <v>-75960</v>
      </c>
      <c r="CL181">
        <v>2356.67</v>
      </c>
      <c r="CM181">
        <v>43406.67</v>
      </c>
      <c r="CN181">
        <v>6697126.6699999999</v>
      </c>
      <c r="CO181">
        <v>-56583.33</v>
      </c>
      <c r="CP181">
        <v>-268523.33</v>
      </c>
      <c r="CQ181">
        <v>1626268.06</v>
      </c>
      <c r="CR181">
        <v>384736538.36000001</v>
      </c>
      <c r="CS181">
        <v>2623496.87</v>
      </c>
      <c r="CT181">
        <v>388999777.29000002</v>
      </c>
      <c r="CU181" s="3">
        <v>0.53441640000000001</v>
      </c>
      <c r="CV181">
        <v>119668603.5</v>
      </c>
      <c r="CW181" s="10">
        <v>8817135.7400000002</v>
      </c>
      <c r="CX181" s="14">
        <f t="shared" si="2"/>
        <v>2809414.5599999996</v>
      </c>
      <c r="CY181" s="14">
        <f>IFERROR(INDEX(CONFAZ!$A$2:$FB$440,MATCH(DATE(YEAR($A181),MONTH($A181),15),CONFAZ!$A$2:$A$440,0),2),0)</f>
        <v>6007721.1800000006</v>
      </c>
      <c r="CZ181"/>
      <c r="DA181"/>
      <c r="DB181"/>
      <c r="DC181"/>
      <c r="DI181"/>
    </row>
    <row r="182" spans="1:113" x14ac:dyDescent="0.25">
      <c r="A182" s="1">
        <v>44370</v>
      </c>
      <c r="B182" t="s">
        <v>70</v>
      </c>
      <c r="C182" t="s">
        <v>76</v>
      </c>
      <c r="D182" s="12">
        <v>5.0319000000000003</v>
      </c>
      <c r="E182">
        <v>477671742</v>
      </c>
      <c r="F182">
        <v>5393379.0899999999</v>
      </c>
      <c r="G182">
        <v>731206214</v>
      </c>
      <c r="H182">
        <v>120550824.97</v>
      </c>
      <c r="I182">
        <v>51042877.659999996</v>
      </c>
      <c r="J182">
        <v>13477221.799999999</v>
      </c>
      <c r="K182">
        <v>41233596</v>
      </c>
      <c r="L182" s="14">
        <v>23499149</v>
      </c>
      <c r="M182" s="14">
        <v>34248596</v>
      </c>
      <c r="N182" s="14">
        <v>104559826</v>
      </c>
      <c r="O182" s="14">
        <v>146152177</v>
      </c>
      <c r="P182" s="14">
        <v>9467215</v>
      </c>
      <c r="Q182" s="14">
        <v>107817334</v>
      </c>
      <c r="R182" s="14">
        <v>6801030</v>
      </c>
      <c r="S182" s="14">
        <v>28645881</v>
      </c>
      <c r="T182" s="14">
        <v>182944433</v>
      </c>
      <c r="U182" s="14">
        <v>81877632</v>
      </c>
      <c r="V182" s="14">
        <v>6801030</v>
      </c>
      <c r="W182" s="14">
        <v>28645881</v>
      </c>
      <c r="X182" s="14">
        <v>182944433</v>
      </c>
      <c r="Y182" s="14">
        <v>81877632</v>
      </c>
      <c r="Z182" s="14">
        <v>5192941</v>
      </c>
      <c r="AA182" s="14">
        <v>0.28808493089999998</v>
      </c>
      <c r="AB182">
        <v>137.97</v>
      </c>
      <c r="AC182" s="2">
        <v>28257895138</v>
      </c>
      <c r="AD182" s="2">
        <v>17843605079</v>
      </c>
      <c r="AE182" s="14">
        <f>INDEX(CONFAZ!$DS$2:$FB$408,MATCH(DATE(YEAR($A182),MONTH($A182),15),CONFAZ!$DS$2:$DS$408,0),2)</f>
        <v>436581420</v>
      </c>
      <c r="AF182" s="14">
        <f>INDEX(CONFAZ!$DS$2:$FB$408,MATCH(DATE(YEAR($A182),MONTH($A182),15),CONFAZ!$DS$2:$DS$408,0),3)</f>
        <v>284310667</v>
      </c>
      <c r="AG182">
        <v>1100</v>
      </c>
      <c r="AH182">
        <v>1773674303400</v>
      </c>
      <c r="AI182">
        <v>3.76</v>
      </c>
      <c r="AJ182">
        <v>0.6</v>
      </c>
      <c r="AK182">
        <v>1478.0605555555501</v>
      </c>
      <c r="AL182">
        <v>1142.777</v>
      </c>
      <c r="AM182">
        <v>1050.7709523809499</v>
      </c>
      <c r="AN182">
        <v>1305.2764</v>
      </c>
      <c r="AO182">
        <v>14.231979734397701</v>
      </c>
      <c r="AP182">
        <v>1.53</v>
      </c>
      <c r="AQ182">
        <v>368.89</v>
      </c>
      <c r="AR182">
        <v>17.579999999999998</v>
      </c>
      <c r="AS182" s="14">
        <v>724838600000</v>
      </c>
      <c r="AT182">
        <v>122137</v>
      </c>
      <c r="AU182">
        <v>754</v>
      </c>
      <c r="AV182">
        <v>137514690</v>
      </c>
      <c r="AW182">
        <v>90513535</v>
      </c>
      <c r="AX182">
        <v>5458</v>
      </c>
      <c r="AY182" s="14">
        <v>2350</v>
      </c>
      <c r="AZ182">
        <v>64</v>
      </c>
      <c r="BA182">
        <v>64</v>
      </c>
      <c r="BB182">
        <v>11266</v>
      </c>
      <c r="BC182">
        <v>248</v>
      </c>
      <c r="BD182">
        <v>743</v>
      </c>
      <c r="BE182">
        <v>3680</v>
      </c>
      <c r="BF182">
        <v>565</v>
      </c>
      <c r="BG182">
        <v>8811</v>
      </c>
      <c r="BH182">
        <v>5443</v>
      </c>
      <c r="BI182">
        <v>0</v>
      </c>
      <c r="BJ182">
        <v>87753</v>
      </c>
      <c r="BK182">
        <v>38642935</v>
      </c>
      <c r="BL182">
        <v>8104861</v>
      </c>
      <c r="BM182">
        <v>0</v>
      </c>
      <c r="BN182">
        <v>33605801000</v>
      </c>
      <c r="BO182" s="3">
        <v>0.4</v>
      </c>
      <c r="BP182" s="3">
        <v>3704</v>
      </c>
      <c r="BQ182">
        <v>30699.57</v>
      </c>
      <c r="BR182" s="3">
        <v>3568480000</v>
      </c>
      <c r="BS182" s="3">
        <v>20396000</v>
      </c>
      <c r="BT182" s="3">
        <v>7460218000</v>
      </c>
      <c r="BU182" s="3">
        <v>16141426000</v>
      </c>
      <c r="BV182" s="3">
        <v>6415281000</v>
      </c>
      <c r="BW182">
        <v>27190520000</v>
      </c>
      <c r="BX182">
        <v>0</v>
      </c>
      <c r="BY182">
        <v>0</v>
      </c>
      <c r="BZ182">
        <v>0</v>
      </c>
      <c r="CA182">
        <v>0</v>
      </c>
      <c r="CB182">
        <v>29846794000</v>
      </c>
      <c r="CC182">
        <v>0.4</v>
      </c>
      <c r="CD182">
        <v>1509483.84</v>
      </c>
      <c r="CE182">
        <v>869846636.46000004</v>
      </c>
      <c r="CF182">
        <v>29366.49</v>
      </c>
      <c r="CG182">
        <v>33974</v>
      </c>
      <c r="CH182">
        <v>32.8664779</v>
      </c>
      <c r="CI182">
        <v>5.69</v>
      </c>
      <c r="CJ182">
        <v>-78316.67</v>
      </c>
      <c r="CK182">
        <v>-75960</v>
      </c>
      <c r="CL182">
        <v>2356.67</v>
      </c>
      <c r="CM182">
        <v>43406.67</v>
      </c>
      <c r="CN182">
        <v>6697126.6699999999</v>
      </c>
      <c r="CO182">
        <v>-56583.33</v>
      </c>
      <c r="CP182">
        <v>-268523.33</v>
      </c>
      <c r="CQ182">
        <v>2529334.1</v>
      </c>
      <c r="CR182">
        <v>332782505.63999999</v>
      </c>
      <c r="CS182">
        <v>2474689.21</v>
      </c>
      <c r="CT182">
        <v>337786528.94999999</v>
      </c>
      <c r="CU182" s="3">
        <v>0.53441640000000001</v>
      </c>
      <c r="CV182">
        <v>379476</v>
      </c>
      <c r="CW182" s="10">
        <v>11692969.49</v>
      </c>
      <c r="CX182" s="14">
        <f t="shared" si="2"/>
        <v>2685894.4499999993</v>
      </c>
      <c r="CY182" s="14">
        <f>IFERROR(INDEX(CONFAZ!$A$2:$FB$440,MATCH(DATE(YEAR($A182),MONTH($A182),15),CONFAZ!$A$2:$A$440,0),2),0)</f>
        <v>9007075.040000001</v>
      </c>
      <c r="CZ182"/>
      <c r="DA182"/>
      <c r="DB182"/>
      <c r="DC182"/>
      <c r="DI182"/>
    </row>
    <row r="183" spans="1:113" x14ac:dyDescent="0.25">
      <c r="A183" s="1">
        <v>44400</v>
      </c>
      <c r="B183" t="s">
        <v>70</v>
      </c>
      <c r="C183" t="s">
        <v>76</v>
      </c>
      <c r="D183" s="12">
        <v>5.1566999999999998</v>
      </c>
      <c r="E183">
        <v>453048178.19999993</v>
      </c>
      <c r="F183">
        <v>11974622.74</v>
      </c>
      <c r="G183">
        <v>856549989</v>
      </c>
      <c r="H183">
        <v>122762064.31999999</v>
      </c>
      <c r="I183">
        <v>159165728.79000002</v>
      </c>
      <c r="J183">
        <v>29405058.970000003</v>
      </c>
      <c r="K183">
        <v>45922887</v>
      </c>
      <c r="L183" s="14">
        <v>20203956</v>
      </c>
      <c r="M183" s="14">
        <v>39777121</v>
      </c>
      <c r="N183" s="14">
        <v>131304358</v>
      </c>
      <c r="O183" s="14">
        <v>174190672</v>
      </c>
      <c r="P183" s="14">
        <v>9512511</v>
      </c>
      <c r="Q183" s="14">
        <v>114741116</v>
      </c>
      <c r="R183" s="14">
        <v>5443392</v>
      </c>
      <c r="S183" s="14">
        <v>32874185</v>
      </c>
      <c r="T183" s="14">
        <v>228867339</v>
      </c>
      <c r="U183" s="14">
        <v>87887155</v>
      </c>
      <c r="V183" s="14">
        <v>5443392</v>
      </c>
      <c r="W183" s="14">
        <v>32874185</v>
      </c>
      <c r="X183" s="14">
        <v>228867339</v>
      </c>
      <c r="Y183" s="14">
        <v>87887155</v>
      </c>
      <c r="Z183" s="14">
        <v>11748184</v>
      </c>
      <c r="AA183" s="14">
        <v>0.63104126949999995</v>
      </c>
      <c r="AB183">
        <v>143.16999999999999</v>
      </c>
      <c r="AC183" s="2">
        <v>25508595503</v>
      </c>
      <c r="AD183" s="2">
        <v>18128645229</v>
      </c>
      <c r="AE183" s="14">
        <f>INDEX(CONFAZ!$DS$2:$FB$408,MATCH(DATE(YEAR($A183),MONTH($A183),15),CONFAZ!$DS$2:$DS$408,0),2)</f>
        <v>471679537</v>
      </c>
      <c r="AF183" s="14">
        <f>INDEX(CONFAZ!$DS$2:$FB$408,MATCH(DATE(YEAR($A183),MONTH($A183),15),CONFAZ!$DS$2:$DS$408,0),3)</f>
        <v>344323234</v>
      </c>
      <c r="AG183">
        <v>1100</v>
      </c>
      <c r="AH183">
        <v>1834088645700</v>
      </c>
      <c r="AI183">
        <v>4.1500000000000004</v>
      </c>
      <c r="AJ183">
        <v>1.02</v>
      </c>
      <c r="AK183">
        <v>1506.23</v>
      </c>
      <c r="AL183">
        <v>1157.5094999999999</v>
      </c>
      <c r="AM183">
        <v>1061.1328571428501</v>
      </c>
      <c r="AN183">
        <v>1326.0576000000001</v>
      </c>
      <c r="AO183">
        <v>13.7114196796512</v>
      </c>
      <c r="AP183">
        <v>1.96</v>
      </c>
      <c r="AQ183">
        <v>372.69</v>
      </c>
      <c r="AR183">
        <v>30.669499999999999</v>
      </c>
      <c r="AS183" s="14">
        <v>754924400000</v>
      </c>
      <c r="AT183">
        <v>130001</v>
      </c>
      <c r="AU183">
        <v>806</v>
      </c>
      <c r="AV183">
        <v>147704882</v>
      </c>
      <c r="AW183">
        <v>93985152</v>
      </c>
      <c r="AX183">
        <v>5385</v>
      </c>
      <c r="AY183" s="14">
        <v>56986</v>
      </c>
      <c r="AZ183">
        <v>370</v>
      </c>
      <c r="BA183">
        <v>370</v>
      </c>
      <c r="BB183">
        <v>3999</v>
      </c>
      <c r="BC183">
        <v>0</v>
      </c>
      <c r="BD183">
        <v>767</v>
      </c>
      <c r="BE183">
        <v>6430</v>
      </c>
      <c r="BF183">
        <v>586</v>
      </c>
      <c r="BG183">
        <v>5726</v>
      </c>
      <c r="BH183">
        <v>2530</v>
      </c>
      <c r="BI183">
        <v>87</v>
      </c>
      <c r="BJ183">
        <v>104415</v>
      </c>
      <c r="BK183">
        <v>46532550</v>
      </c>
      <c r="BL183">
        <v>6860929</v>
      </c>
      <c r="BM183">
        <v>0</v>
      </c>
      <c r="BN183">
        <v>33605801000</v>
      </c>
      <c r="BO183" s="3">
        <v>0.4</v>
      </c>
      <c r="BP183" s="3">
        <v>3704</v>
      </c>
      <c r="BQ183" s="3">
        <v>30699.57</v>
      </c>
      <c r="BR183" s="3">
        <v>3568480000</v>
      </c>
      <c r="BS183" s="3">
        <v>20396000</v>
      </c>
      <c r="BT183">
        <v>7460218000</v>
      </c>
      <c r="BU183" s="3">
        <v>16141426000</v>
      </c>
      <c r="BV183" s="3">
        <v>6415281000</v>
      </c>
      <c r="BW183" s="3">
        <v>27190520000</v>
      </c>
      <c r="BX183">
        <v>0</v>
      </c>
      <c r="BY183">
        <v>0</v>
      </c>
      <c r="BZ183">
        <v>0</v>
      </c>
      <c r="CA183">
        <v>0</v>
      </c>
      <c r="CB183">
        <v>33605801000</v>
      </c>
      <c r="CC183">
        <v>0.4</v>
      </c>
      <c r="CD183">
        <v>1840932.09</v>
      </c>
      <c r="CE183">
        <v>1007398793.01</v>
      </c>
      <c r="CF183">
        <v>13426.92</v>
      </c>
      <c r="CG183">
        <v>33958</v>
      </c>
      <c r="CH183">
        <v>32.8664779</v>
      </c>
      <c r="CI183">
        <v>5.81</v>
      </c>
      <c r="CJ183">
        <v>-193956.67</v>
      </c>
      <c r="CK183">
        <v>-189140</v>
      </c>
      <c r="CL183">
        <v>4820</v>
      </c>
      <c r="CM183">
        <v>-63506.67</v>
      </c>
      <c r="CN183">
        <v>7164756.6699999999</v>
      </c>
      <c r="CO183">
        <v>-85190</v>
      </c>
      <c r="CP183">
        <v>-265233.33</v>
      </c>
      <c r="CQ183">
        <v>2272252.56</v>
      </c>
      <c r="CR183">
        <v>383266364.80000001</v>
      </c>
      <c r="CS183">
        <v>2986407.21</v>
      </c>
      <c r="CT183">
        <v>388525024.56999999</v>
      </c>
      <c r="CU183" s="3">
        <v>0.53441640000000001</v>
      </c>
      <c r="CV183">
        <v>119668603.5</v>
      </c>
      <c r="CW183" s="10">
        <v>10667310.85</v>
      </c>
      <c r="CX183" s="14">
        <f t="shared" si="2"/>
        <v>1795333.4399999995</v>
      </c>
      <c r="CY183" s="14">
        <f>IFERROR(INDEX(CONFAZ!$A$2:$FB$440,MATCH(DATE(YEAR($A183),MONTH($A183),15),CONFAZ!$A$2:$A$440,0),2),0)</f>
        <v>8871977.4100000001</v>
      </c>
      <c r="CZ183"/>
      <c r="DA183"/>
      <c r="DB183"/>
      <c r="DC183"/>
      <c r="DI183"/>
    </row>
    <row r="184" spans="1:113" x14ac:dyDescent="0.25">
      <c r="A184" s="1">
        <v>44431</v>
      </c>
      <c r="B184" t="s">
        <v>70</v>
      </c>
      <c r="C184" t="s">
        <v>76</v>
      </c>
      <c r="D184" s="12">
        <v>5.2516999999999996</v>
      </c>
      <c r="E184">
        <v>500905079.33000004</v>
      </c>
      <c r="F184">
        <v>7295127.0300000012</v>
      </c>
      <c r="G184">
        <v>850728937</v>
      </c>
      <c r="H184">
        <v>126514446.12</v>
      </c>
      <c r="I184">
        <v>112057029.02999999</v>
      </c>
      <c r="J184">
        <v>27431727.120000001</v>
      </c>
      <c r="K184">
        <v>42722335</v>
      </c>
      <c r="L184" s="14">
        <v>23397966</v>
      </c>
      <c r="M184" s="14">
        <v>34178504</v>
      </c>
      <c r="N184" s="14">
        <v>127452208</v>
      </c>
      <c r="O184" s="14">
        <v>166503230</v>
      </c>
      <c r="P184" s="14">
        <v>9139008</v>
      </c>
      <c r="Q184" s="14">
        <v>132421335</v>
      </c>
      <c r="R184" s="14">
        <v>5419248</v>
      </c>
      <c r="S184" s="14">
        <v>33092711</v>
      </c>
      <c r="T184" s="14">
        <v>220729202</v>
      </c>
      <c r="U184" s="14">
        <v>91282893</v>
      </c>
      <c r="V184" s="14">
        <v>5419248</v>
      </c>
      <c r="W184" s="14">
        <v>33092711</v>
      </c>
      <c r="X184" s="14">
        <v>220729202</v>
      </c>
      <c r="Y184" s="14">
        <v>91282893</v>
      </c>
      <c r="Z184" s="14">
        <v>7112632</v>
      </c>
      <c r="AA184" s="14">
        <v>0.62197756179999997</v>
      </c>
      <c r="AB184">
        <v>142.1</v>
      </c>
      <c r="AC184" s="2">
        <v>27216375900</v>
      </c>
      <c r="AD184" s="2">
        <v>19557276638</v>
      </c>
      <c r="AE184" s="14">
        <f>INDEX(CONFAZ!$DS$2:$FB$408,MATCH(DATE(YEAR($A184),MONTH($A184),15),CONFAZ!$DS$2:$DS$408,0),2)</f>
        <v>402135245</v>
      </c>
      <c r="AF184" s="14">
        <f>INDEX(CONFAZ!$DS$2:$FB$408,MATCH(DATE(YEAR($A184),MONTH($A184),15),CONFAZ!$DS$2:$DS$408,0),3)</f>
        <v>426503016</v>
      </c>
      <c r="AG184">
        <v>1100</v>
      </c>
      <c r="AH184">
        <v>1945203421499.99</v>
      </c>
      <c r="AI184">
        <v>5.01</v>
      </c>
      <c r="AJ184">
        <v>0.88</v>
      </c>
      <c r="AK184">
        <v>1513.1983333333301</v>
      </c>
      <c r="AL184">
        <v>1165.8444999999999</v>
      </c>
      <c r="AM184">
        <v>1066.0638095238</v>
      </c>
      <c r="AN184">
        <v>1335.396</v>
      </c>
      <c r="AO184">
        <v>13.1383819922537</v>
      </c>
      <c r="AP184">
        <v>1.87</v>
      </c>
      <c r="AQ184">
        <v>370.3</v>
      </c>
      <c r="AR184">
        <v>40.659999999999997</v>
      </c>
      <c r="AS184" s="14">
        <v>753793700000</v>
      </c>
      <c r="AT184">
        <v>148432</v>
      </c>
      <c r="AU184">
        <v>1978</v>
      </c>
      <c r="AV184">
        <v>109848307</v>
      </c>
      <c r="AW184">
        <v>40411134</v>
      </c>
      <c r="AX184">
        <v>6235</v>
      </c>
      <c r="AY184" s="14">
        <v>101</v>
      </c>
      <c r="AZ184">
        <v>112</v>
      </c>
      <c r="BA184">
        <v>112</v>
      </c>
      <c r="BB184">
        <v>4992</v>
      </c>
      <c r="BC184">
        <v>0</v>
      </c>
      <c r="BD184">
        <v>3039</v>
      </c>
      <c r="BE184">
        <v>2046</v>
      </c>
      <c r="BF184">
        <v>992</v>
      </c>
      <c r="BG184">
        <v>2969</v>
      </c>
      <c r="BH184">
        <v>2036</v>
      </c>
      <c r="BI184">
        <v>0</v>
      </c>
      <c r="BJ184">
        <v>117650</v>
      </c>
      <c r="BK184">
        <v>66940328</v>
      </c>
      <c r="BL184">
        <v>2198298</v>
      </c>
      <c r="BM184">
        <v>0</v>
      </c>
      <c r="BN184">
        <v>33605801000</v>
      </c>
      <c r="BO184" s="3">
        <v>0.4</v>
      </c>
      <c r="BP184" s="3">
        <v>3704</v>
      </c>
      <c r="BQ184" s="3">
        <v>30699.57</v>
      </c>
      <c r="BR184">
        <v>3568480000</v>
      </c>
      <c r="BS184" s="3">
        <v>20396000</v>
      </c>
      <c r="BT184" s="3">
        <v>7460218000</v>
      </c>
      <c r="BU184" s="3">
        <v>16141426000</v>
      </c>
      <c r="BV184" s="3">
        <v>6415281000</v>
      </c>
      <c r="BW184" s="3">
        <v>27190520000</v>
      </c>
      <c r="BX184">
        <v>0</v>
      </c>
      <c r="BY184">
        <v>0</v>
      </c>
      <c r="BZ184">
        <v>0</v>
      </c>
      <c r="CA184">
        <v>0</v>
      </c>
      <c r="CB184">
        <v>33605801000</v>
      </c>
      <c r="CC184">
        <v>0.4</v>
      </c>
      <c r="CD184">
        <v>1876454.48</v>
      </c>
      <c r="CE184">
        <v>1105982735.1199999</v>
      </c>
      <c r="CF184">
        <v>15316.89</v>
      </c>
      <c r="CG184">
        <v>33783</v>
      </c>
      <c r="CH184">
        <v>32.8664779</v>
      </c>
      <c r="CI184">
        <v>5.93</v>
      </c>
      <c r="CJ184">
        <v>-193956.67</v>
      </c>
      <c r="CK184">
        <v>-189140</v>
      </c>
      <c r="CL184">
        <v>4820</v>
      </c>
      <c r="CM184">
        <v>-63506.67</v>
      </c>
      <c r="CN184">
        <v>7164756.6699999999</v>
      </c>
      <c r="CO184">
        <v>-85190</v>
      </c>
      <c r="CP184">
        <v>-265233.33</v>
      </c>
      <c r="CQ184">
        <v>2156217.16</v>
      </c>
      <c r="CR184">
        <v>385207681.80000001</v>
      </c>
      <c r="CS184">
        <v>2726726.68</v>
      </c>
      <c r="CT184">
        <v>390094914.68000001</v>
      </c>
      <c r="CU184" s="3">
        <v>0.53441640000000001</v>
      </c>
      <c r="CV184">
        <v>379476</v>
      </c>
      <c r="CW184" s="10">
        <v>9073521.4800000004</v>
      </c>
      <c r="CX184" s="14">
        <f t="shared" si="2"/>
        <v>-1341637.9499999993</v>
      </c>
      <c r="CY184" s="14">
        <f>IFERROR(INDEX(CONFAZ!$A$2:$FB$440,MATCH(DATE(YEAR($A184),MONTH($A184),15),CONFAZ!$A$2:$A$440,0),2),0)</f>
        <v>10415159.43</v>
      </c>
      <c r="CZ184"/>
      <c r="DA184"/>
      <c r="DB184"/>
      <c r="DC184"/>
      <c r="DI184"/>
    </row>
    <row r="185" spans="1:113" x14ac:dyDescent="0.25">
      <c r="A185" s="1">
        <v>44462</v>
      </c>
      <c r="B185" t="s">
        <v>70</v>
      </c>
      <c r="C185" t="s">
        <v>76</v>
      </c>
      <c r="D185" s="12">
        <v>5.2797000000000001</v>
      </c>
      <c r="E185">
        <v>498196952.61999989</v>
      </c>
      <c r="F185">
        <v>6865550.709999999</v>
      </c>
      <c r="G185">
        <v>839367490</v>
      </c>
      <c r="H185">
        <v>128655751.50000001</v>
      </c>
      <c r="I185">
        <v>94341815.719999984</v>
      </c>
      <c r="J185">
        <v>30254367.929999996</v>
      </c>
      <c r="K185">
        <v>28850132</v>
      </c>
      <c r="L185" s="14">
        <v>28307453</v>
      </c>
      <c r="M185" s="14">
        <v>34190161</v>
      </c>
      <c r="N185" s="14">
        <v>123026887</v>
      </c>
      <c r="O185" s="14">
        <v>155977187</v>
      </c>
      <c r="P185" s="14">
        <v>11100177</v>
      </c>
      <c r="Q185" s="14">
        <v>136578701</v>
      </c>
      <c r="R185" s="14">
        <v>4445308</v>
      </c>
      <c r="S185" s="14">
        <v>33497139</v>
      </c>
      <c r="T185" s="14">
        <v>204267291</v>
      </c>
      <c r="U185" s="14">
        <v>101248404</v>
      </c>
      <c r="V185" s="14">
        <v>4445308</v>
      </c>
      <c r="W185" s="14">
        <v>33497139</v>
      </c>
      <c r="X185" s="14">
        <v>204267291</v>
      </c>
      <c r="Y185" s="14">
        <v>101248404</v>
      </c>
      <c r="Z185" s="14">
        <v>6728782</v>
      </c>
      <c r="AA185" s="14">
        <v>0.22634423610000001</v>
      </c>
      <c r="AB185">
        <v>138.88999999999999</v>
      </c>
      <c r="AC185" s="2">
        <v>24376129510</v>
      </c>
      <c r="AD185" s="2">
        <v>19975447581</v>
      </c>
      <c r="AE185" s="14">
        <f>INDEX(CONFAZ!$DS$2:$FB$408,MATCH(DATE(YEAR($A185),MONTH($A185),15),CONFAZ!$DS$2:$DS$408,0),2)</f>
        <v>369543247</v>
      </c>
      <c r="AF185" s="14">
        <f>INDEX(CONFAZ!$DS$2:$FB$408,MATCH(DATE(YEAR($A185),MONTH($A185),15),CONFAZ!$DS$2:$DS$408,0),3)</f>
        <v>376687647</v>
      </c>
      <c r="AG185">
        <v>1100</v>
      </c>
      <c r="AH185">
        <v>1947607414200</v>
      </c>
      <c r="AI185">
        <v>5.43</v>
      </c>
      <c r="AJ185">
        <v>1.2</v>
      </c>
      <c r="AK185">
        <v>1516.62944444444</v>
      </c>
      <c r="AL185">
        <v>1167.8879999999999</v>
      </c>
      <c r="AM185">
        <v>1070.0509523809501</v>
      </c>
      <c r="AN185">
        <v>1333.6432</v>
      </c>
      <c r="AO185">
        <v>12.6403517838183</v>
      </c>
      <c r="AP185">
        <v>2.16</v>
      </c>
      <c r="AQ185">
        <v>400.85</v>
      </c>
      <c r="AR185">
        <v>43.72</v>
      </c>
      <c r="AS185" s="14">
        <v>745774400000</v>
      </c>
      <c r="AT185">
        <v>173724</v>
      </c>
      <c r="AU185">
        <v>485</v>
      </c>
      <c r="AV185">
        <v>142757647</v>
      </c>
      <c r="AW185">
        <v>59927029</v>
      </c>
      <c r="AX185">
        <v>7937</v>
      </c>
      <c r="AY185" s="14">
        <v>3974</v>
      </c>
      <c r="AZ185">
        <v>238</v>
      </c>
      <c r="BA185">
        <v>238</v>
      </c>
      <c r="BB185">
        <v>6106</v>
      </c>
      <c r="BC185">
        <v>96</v>
      </c>
      <c r="BD185">
        <v>566</v>
      </c>
      <c r="BE185">
        <v>13821</v>
      </c>
      <c r="BF185">
        <v>555</v>
      </c>
      <c r="BG185">
        <v>8657</v>
      </c>
      <c r="BH185">
        <v>8169</v>
      </c>
      <c r="BI185">
        <v>0</v>
      </c>
      <c r="BJ185">
        <v>117830</v>
      </c>
      <c r="BK185">
        <v>79826634</v>
      </c>
      <c r="BL185">
        <v>2653532</v>
      </c>
      <c r="BM185">
        <v>0</v>
      </c>
      <c r="BN185">
        <v>33605801000</v>
      </c>
      <c r="BO185" s="3">
        <v>0.4</v>
      </c>
      <c r="BP185" s="3">
        <v>3704</v>
      </c>
      <c r="BQ185" s="3">
        <v>30699.57</v>
      </c>
      <c r="BR185">
        <v>3568480000</v>
      </c>
      <c r="BS185" s="3">
        <v>20396000</v>
      </c>
      <c r="BT185" s="3">
        <v>7460218000</v>
      </c>
      <c r="BU185" s="3">
        <v>16141426000</v>
      </c>
      <c r="BV185" s="3">
        <v>6415281000</v>
      </c>
      <c r="BW185">
        <v>27190520000</v>
      </c>
      <c r="BX185">
        <v>0</v>
      </c>
      <c r="BY185">
        <v>0</v>
      </c>
      <c r="BZ185">
        <v>0</v>
      </c>
      <c r="CA185">
        <v>0</v>
      </c>
      <c r="CB185">
        <v>33605801000</v>
      </c>
      <c r="CC185">
        <v>0.4</v>
      </c>
      <c r="CD185">
        <v>1938490.23</v>
      </c>
      <c r="CE185">
        <v>1184728860.22</v>
      </c>
      <c r="CF185">
        <v>22496.55</v>
      </c>
      <c r="CG185">
        <v>33786</v>
      </c>
      <c r="CH185">
        <v>32.8664779</v>
      </c>
      <c r="CI185">
        <v>6.08</v>
      </c>
      <c r="CJ185">
        <v>-193956.67</v>
      </c>
      <c r="CK185">
        <v>-189140</v>
      </c>
      <c r="CL185">
        <v>4820</v>
      </c>
      <c r="CM185">
        <v>-63506.67</v>
      </c>
      <c r="CN185">
        <v>7164756.6699999999</v>
      </c>
      <c r="CO185">
        <v>-85190</v>
      </c>
      <c r="CP185">
        <v>-265233.33</v>
      </c>
      <c r="CQ185">
        <v>1815091.8</v>
      </c>
      <c r="CR185">
        <v>369161567.27999997</v>
      </c>
      <c r="CS185">
        <v>807597.92</v>
      </c>
      <c r="CT185">
        <v>371784257</v>
      </c>
      <c r="CU185" s="3">
        <v>0.53441640000000001</v>
      </c>
      <c r="CV185">
        <v>119668603.5</v>
      </c>
      <c r="CW185" s="10">
        <v>8953559.7100000009</v>
      </c>
      <c r="CX185" s="14">
        <f t="shared" si="2"/>
        <v>3109990.4400000013</v>
      </c>
      <c r="CY185" s="14">
        <f>IFERROR(INDEX(CONFAZ!$A$2:$FB$440,MATCH(DATE(YEAR($A185),MONTH($A185),15),CONFAZ!$A$2:$A$440,0),2),0)</f>
        <v>5843569.2699999996</v>
      </c>
      <c r="CZ185" s="14"/>
      <c r="DA185" s="14"/>
      <c r="DB185"/>
      <c r="DC185"/>
      <c r="DI185"/>
    </row>
    <row r="186" spans="1:113" x14ac:dyDescent="0.25">
      <c r="A186" s="1">
        <v>44492</v>
      </c>
      <c r="B186" t="s">
        <v>70</v>
      </c>
      <c r="C186" t="s">
        <v>76</v>
      </c>
      <c r="D186" s="12">
        <v>5.54</v>
      </c>
      <c r="E186">
        <v>531317565.36000001</v>
      </c>
      <c r="F186">
        <v>7406992.8099999987</v>
      </c>
      <c r="G186">
        <v>879234137</v>
      </c>
      <c r="H186">
        <v>147660390.55000001</v>
      </c>
      <c r="I186">
        <v>90887873.959999993</v>
      </c>
      <c r="J186">
        <v>26167238.520000003</v>
      </c>
      <c r="K186">
        <v>22200213</v>
      </c>
      <c r="L186" s="14">
        <v>27308307</v>
      </c>
      <c r="M186" s="14">
        <v>32465047</v>
      </c>
      <c r="N186" s="14">
        <v>119059047</v>
      </c>
      <c r="O186" s="14">
        <v>152811538</v>
      </c>
      <c r="P186" s="14">
        <v>10585686</v>
      </c>
      <c r="Q186" s="14">
        <v>147076414</v>
      </c>
      <c r="R186" s="14">
        <v>5238458</v>
      </c>
      <c r="S186" s="14">
        <v>28916115</v>
      </c>
      <c r="T186" s="14">
        <v>240967255</v>
      </c>
      <c r="U186" s="14">
        <v>107832145</v>
      </c>
      <c r="V186" s="14">
        <v>5238458</v>
      </c>
      <c r="W186" s="14">
        <v>28916115</v>
      </c>
      <c r="X186" s="14">
        <v>240967255</v>
      </c>
      <c r="Y186" s="14">
        <v>107832145</v>
      </c>
      <c r="Z186" s="14">
        <v>6974125</v>
      </c>
      <c r="AA186" s="14">
        <v>0.56458268980000004</v>
      </c>
      <c r="AB186">
        <v>138.24</v>
      </c>
      <c r="AC186" s="2">
        <v>22602637234</v>
      </c>
      <c r="AD186" s="2">
        <v>20538918428</v>
      </c>
      <c r="AE186" s="14">
        <f>INDEX(CONFAZ!$DS$2:$FB$408,MATCH(DATE(YEAR($A186),MONTH($A186),15),CONFAZ!$DS$2:$DS$408,0),2)</f>
        <v>386935636</v>
      </c>
      <c r="AF186" s="14">
        <f>INDEX(CONFAZ!$DS$2:$FB$408,MATCH(DATE(YEAR($A186),MONTH($A186),15),CONFAZ!$DS$2:$DS$408,0),3)</f>
        <v>681734361</v>
      </c>
      <c r="AG186">
        <v>1100</v>
      </c>
      <c r="AH186">
        <v>2038315580000</v>
      </c>
      <c r="AI186">
        <v>6.3</v>
      </c>
      <c r="AJ186">
        <v>1.1599999999999999</v>
      </c>
      <c r="AK186">
        <v>1526.1416666666601</v>
      </c>
      <c r="AL186">
        <v>1170.482</v>
      </c>
      <c r="AM186">
        <v>1067.7609523809499</v>
      </c>
      <c r="AN186">
        <v>1338.6248000000001</v>
      </c>
      <c r="AO186">
        <v>12.0770324898936</v>
      </c>
      <c r="AP186">
        <v>2.25</v>
      </c>
      <c r="AQ186">
        <v>455.82</v>
      </c>
      <c r="AR186">
        <v>12.64</v>
      </c>
      <c r="AS186" s="14">
        <v>754484100000</v>
      </c>
      <c r="AT186">
        <v>80317</v>
      </c>
      <c r="AU186">
        <v>118</v>
      </c>
      <c r="AV186">
        <v>188407396</v>
      </c>
      <c r="AW186">
        <v>157699041</v>
      </c>
      <c r="AX186">
        <v>3416</v>
      </c>
      <c r="AY186" s="14">
        <v>932</v>
      </c>
      <c r="AZ186">
        <v>100</v>
      </c>
      <c r="BA186">
        <v>100</v>
      </c>
      <c r="BB186">
        <v>3411</v>
      </c>
      <c r="BC186">
        <v>0</v>
      </c>
      <c r="BD186">
        <v>1169</v>
      </c>
      <c r="BE186">
        <v>3997</v>
      </c>
      <c r="BF186">
        <v>713</v>
      </c>
      <c r="BG186">
        <v>4108</v>
      </c>
      <c r="BH186">
        <v>2897</v>
      </c>
      <c r="BI186">
        <v>0</v>
      </c>
      <c r="BJ186">
        <v>61580</v>
      </c>
      <c r="BK186">
        <v>29714608</v>
      </c>
      <c r="BL186">
        <v>821173</v>
      </c>
      <c r="BM186">
        <v>0</v>
      </c>
      <c r="BN186">
        <v>33605801000</v>
      </c>
      <c r="BO186">
        <v>0.4</v>
      </c>
      <c r="BP186">
        <v>3704</v>
      </c>
      <c r="BQ186">
        <v>30699.57</v>
      </c>
      <c r="BR186">
        <v>3568480000</v>
      </c>
      <c r="BS186">
        <v>20396000</v>
      </c>
      <c r="BT186">
        <v>7460218000</v>
      </c>
      <c r="BU186">
        <v>16141426000</v>
      </c>
      <c r="BV186">
        <v>6415281000</v>
      </c>
      <c r="BW186">
        <v>27190520000</v>
      </c>
      <c r="BX186">
        <v>0</v>
      </c>
      <c r="BY186">
        <v>0</v>
      </c>
      <c r="BZ186">
        <v>0</v>
      </c>
      <c r="CA186">
        <v>0</v>
      </c>
      <c r="CB186">
        <v>33605801000</v>
      </c>
      <c r="CC186">
        <v>0.4</v>
      </c>
      <c r="CD186">
        <v>2136571.37</v>
      </c>
      <c r="CE186">
        <v>910622313.13999999</v>
      </c>
      <c r="CF186">
        <v>16004.93</v>
      </c>
      <c r="CG186">
        <v>33605</v>
      </c>
      <c r="CH186">
        <v>32.8664779</v>
      </c>
      <c r="CI186">
        <v>6.34</v>
      </c>
      <c r="CJ186">
        <v>-290550</v>
      </c>
      <c r="CK186">
        <v>-286913.33</v>
      </c>
      <c r="CL186">
        <v>3636.67</v>
      </c>
      <c r="CM186">
        <v>35650</v>
      </c>
      <c r="CN186">
        <v>6822050</v>
      </c>
      <c r="CO186">
        <v>-114176.67</v>
      </c>
      <c r="CP186">
        <v>-308083.33</v>
      </c>
      <c r="CQ186">
        <v>2388034.39</v>
      </c>
      <c r="CR186">
        <v>385618759.83999997</v>
      </c>
      <c r="CS186">
        <v>557166.81000000006</v>
      </c>
      <c r="CT186">
        <v>388598418.44999999</v>
      </c>
      <c r="CU186" s="3">
        <v>0.53441640000000001</v>
      </c>
      <c r="CV186">
        <v>379476</v>
      </c>
      <c r="CW186" s="10">
        <v>14593997.76</v>
      </c>
      <c r="CX186" s="14">
        <f t="shared" si="2"/>
        <v>9345445.0999999996</v>
      </c>
      <c r="CY186" s="14">
        <f>IFERROR(INDEX(CONFAZ!$A$2:$FB$440,MATCH(DATE(YEAR($A186),MONTH($A186),15),CONFAZ!$A$2:$A$440,0),2),0)</f>
        <v>5248552.66</v>
      </c>
      <c r="CZ186"/>
      <c r="DA186"/>
      <c r="DB186"/>
      <c r="DC186"/>
      <c r="DI186"/>
    </row>
    <row r="187" spans="1:113" x14ac:dyDescent="0.25">
      <c r="A187" s="1">
        <v>44523</v>
      </c>
      <c r="B187" t="s">
        <v>70</v>
      </c>
      <c r="C187" t="s">
        <v>76</v>
      </c>
      <c r="D187" s="12">
        <v>5.5568999999999997</v>
      </c>
      <c r="E187">
        <v>646167852.21000004</v>
      </c>
      <c r="F187">
        <v>5558638.1099999994</v>
      </c>
      <c r="G187">
        <v>970159776</v>
      </c>
      <c r="H187">
        <v>127143312.58</v>
      </c>
      <c r="I187">
        <v>73210751.849999994</v>
      </c>
      <c r="J187">
        <v>30264027.750000004</v>
      </c>
      <c r="K187">
        <v>19729246</v>
      </c>
      <c r="L187" s="14">
        <v>28223013</v>
      </c>
      <c r="M187" s="14">
        <v>32115234</v>
      </c>
      <c r="N187" s="14">
        <v>131801759</v>
      </c>
      <c r="O187" s="14">
        <v>142475195</v>
      </c>
      <c r="P187" s="14">
        <v>10357533</v>
      </c>
      <c r="Q187" s="14">
        <v>143554360</v>
      </c>
      <c r="R187" s="14">
        <v>5610307</v>
      </c>
      <c r="S187" s="14">
        <v>34230349</v>
      </c>
      <c r="T187" s="14">
        <v>318154772</v>
      </c>
      <c r="U187" s="14">
        <v>118284838</v>
      </c>
      <c r="V187" s="14">
        <v>5610307</v>
      </c>
      <c r="W187" s="14">
        <v>34230349</v>
      </c>
      <c r="X187" s="14">
        <v>318154772</v>
      </c>
      <c r="Y187" s="14">
        <v>118284838</v>
      </c>
      <c r="Z187" s="14">
        <v>5352416</v>
      </c>
      <c r="AA187" s="14">
        <v>0.99946628000000004</v>
      </c>
      <c r="AB187">
        <v>140.06</v>
      </c>
      <c r="AC187" s="2">
        <v>20501766210</v>
      </c>
      <c r="AD187" s="2">
        <v>21611840519</v>
      </c>
      <c r="AE187" s="14">
        <f>INDEX(CONFAZ!$DS$2:$FB$408,MATCH(DATE(YEAR($A187),MONTH($A187),15),CONFAZ!$DS$2:$DS$408,0),2)</f>
        <v>278021279</v>
      </c>
      <c r="AF187" s="14">
        <f>INDEX(CONFAZ!$DS$2:$FB$408,MATCH(DATE(YEAR($A187),MONTH($A187),15),CONFAZ!$DS$2:$DS$408,0),3)</f>
        <v>474029136</v>
      </c>
      <c r="AG187">
        <v>1100</v>
      </c>
      <c r="AH187">
        <v>2043672226800</v>
      </c>
      <c r="AI187">
        <v>7.65</v>
      </c>
      <c r="AJ187">
        <v>0.84</v>
      </c>
      <c r="AK187">
        <v>1533.23555555555</v>
      </c>
      <c r="AL187">
        <v>1180.3315</v>
      </c>
      <c r="AM187">
        <v>1081.1095238095199</v>
      </c>
      <c r="AN187">
        <v>1347.3456000000001</v>
      </c>
      <c r="AO187">
        <v>11.557273955373301</v>
      </c>
      <c r="AP187">
        <v>1.95</v>
      </c>
      <c r="AQ187">
        <v>430.35</v>
      </c>
      <c r="AR187">
        <v>47.36</v>
      </c>
      <c r="AS187" s="14">
        <v>771279400000</v>
      </c>
      <c r="AT187">
        <v>176665</v>
      </c>
      <c r="AU187">
        <v>388</v>
      </c>
      <c r="AV187">
        <v>162766079</v>
      </c>
      <c r="AW187">
        <v>116416346</v>
      </c>
      <c r="AX187">
        <v>8783</v>
      </c>
      <c r="AY187" s="14">
        <v>1492</v>
      </c>
      <c r="AZ187">
        <v>274</v>
      </c>
      <c r="BA187">
        <v>274</v>
      </c>
      <c r="BB187">
        <v>6071</v>
      </c>
      <c r="BC187">
        <v>42</v>
      </c>
      <c r="BD187">
        <v>1184</v>
      </c>
      <c r="BE187">
        <v>1403</v>
      </c>
      <c r="BF187">
        <v>1724</v>
      </c>
      <c r="BG187">
        <v>4796</v>
      </c>
      <c r="BH187">
        <v>3658</v>
      </c>
      <c r="BI187">
        <v>0</v>
      </c>
      <c r="BJ187">
        <v>133555</v>
      </c>
      <c r="BK187">
        <v>45868478</v>
      </c>
      <c r="BL187">
        <v>127199</v>
      </c>
      <c r="BM187">
        <v>0</v>
      </c>
      <c r="BN187">
        <v>33605801000</v>
      </c>
      <c r="BO187">
        <v>0.4</v>
      </c>
      <c r="BP187">
        <v>3704</v>
      </c>
      <c r="BQ187">
        <v>30699.57</v>
      </c>
      <c r="BR187">
        <v>3568480000</v>
      </c>
      <c r="BS187">
        <v>20396000</v>
      </c>
      <c r="BT187">
        <v>7460218000</v>
      </c>
      <c r="BU187">
        <v>16141426000</v>
      </c>
      <c r="BV187">
        <v>6415281000</v>
      </c>
      <c r="BW187">
        <v>27190520000</v>
      </c>
      <c r="BX187">
        <v>0</v>
      </c>
      <c r="BY187">
        <v>0</v>
      </c>
      <c r="BZ187">
        <v>0</v>
      </c>
      <c r="CA187">
        <v>0</v>
      </c>
      <c r="CB187">
        <v>33605801000</v>
      </c>
      <c r="CC187">
        <v>0.4</v>
      </c>
      <c r="CD187">
        <v>2574832.34</v>
      </c>
      <c r="CE187">
        <v>765179926.66999996</v>
      </c>
      <c r="CF187">
        <v>28568.39</v>
      </c>
      <c r="CG187">
        <v>34217</v>
      </c>
      <c r="CH187">
        <v>32.8664779</v>
      </c>
      <c r="CI187">
        <v>6.74</v>
      </c>
      <c r="CJ187">
        <v>-290550</v>
      </c>
      <c r="CK187">
        <v>-286913.33</v>
      </c>
      <c r="CL187">
        <v>3636.67</v>
      </c>
      <c r="CM187">
        <v>35650</v>
      </c>
      <c r="CN187">
        <v>6822050</v>
      </c>
      <c r="CO187">
        <v>-114176.67</v>
      </c>
      <c r="CP187">
        <v>-308083.33</v>
      </c>
      <c r="CQ187">
        <v>2168264.9500000002</v>
      </c>
      <c r="CR187">
        <v>461625461.94999999</v>
      </c>
      <c r="CS187">
        <v>394123.45</v>
      </c>
      <c r="CT187">
        <v>464200502.80000001</v>
      </c>
      <c r="CU187" s="3">
        <v>0.53441640000000001</v>
      </c>
      <c r="CV187">
        <v>119668603.5</v>
      </c>
      <c r="CW187" s="10">
        <v>10958458.51</v>
      </c>
      <c r="CX187" s="14">
        <f t="shared" si="2"/>
        <v>7367852.2999999998</v>
      </c>
      <c r="CY187" s="14">
        <f>IFERROR(INDEX(CONFAZ!$A$2:$FB$440,MATCH(DATE(YEAR($A187),MONTH($A187),15),CONFAZ!$A$2:$A$440,0),2),0)</f>
        <v>3590606.21</v>
      </c>
      <c r="CZ187" s="4"/>
      <c r="DA187" s="4"/>
      <c r="DB187" s="4"/>
      <c r="DC187"/>
      <c r="DI187"/>
    </row>
    <row r="188" spans="1:113" x14ac:dyDescent="0.25">
      <c r="A188" s="1">
        <v>44553</v>
      </c>
      <c r="B188" t="s">
        <v>70</v>
      </c>
      <c r="C188" t="s">
        <v>76</v>
      </c>
      <c r="D188" s="12">
        <v>5.6513999999999998</v>
      </c>
      <c r="E188">
        <v>557771667.92000008</v>
      </c>
      <c r="F188">
        <v>7975799.1999999993</v>
      </c>
      <c r="G188">
        <v>991229983</v>
      </c>
      <c r="H188">
        <v>135166000.19999999</v>
      </c>
      <c r="I188">
        <v>170206723.82000002</v>
      </c>
      <c r="J188">
        <v>28869655.539999995</v>
      </c>
      <c r="K188">
        <v>30225659</v>
      </c>
      <c r="L188" s="14">
        <v>23946369</v>
      </c>
      <c r="M188" s="14">
        <v>30167094</v>
      </c>
      <c r="N188" s="14">
        <v>149763710</v>
      </c>
      <c r="O188" s="14">
        <v>166212730</v>
      </c>
      <c r="P188" s="14">
        <v>12493931</v>
      </c>
      <c r="Q188" s="14">
        <v>140327643</v>
      </c>
      <c r="R188" s="14">
        <v>6297711</v>
      </c>
      <c r="S188" s="14">
        <v>29009974</v>
      </c>
      <c r="T188" s="14">
        <v>312384514</v>
      </c>
      <c r="U188" s="14">
        <v>113045019</v>
      </c>
      <c r="V188" s="14">
        <v>6297711</v>
      </c>
      <c r="W188" s="14">
        <v>29009974</v>
      </c>
      <c r="X188" s="14">
        <v>312384514</v>
      </c>
      <c r="Y188" s="14">
        <v>113045019</v>
      </c>
      <c r="Z188" s="14">
        <v>7581288</v>
      </c>
      <c r="AA188" s="14">
        <v>0.86394703650000004</v>
      </c>
      <c r="AB188">
        <v>142.02000000000001</v>
      </c>
      <c r="AC188" s="2">
        <v>24432406778</v>
      </c>
      <c r="AD188" s="2">
        <v>20419466049</v>
      </c>
      <c r="AE188" s="14">
        <f>INDEX(CONFAZ!$DS$2:$FB$408,MATCH(DATE(YEAR($A188),MONTH($A188),15),CONFAZ!$DS$2:$DS$408,0),2)</f>
        <v>346821117</v>
      </c>
      <c r="AF188" s="14">
        <f>INDEX(CONFAZ!$DS$2:$FB$408,MATCH(DATE(YEAR($A188),MONTH($A188),15),CONFAZ!$DS$2:$DS$408,0),3)</f>
        <v>381527846</v>
      </c>
      <c r="AG188">
        <v>1100</v>
      </c>
      <c r="AH188">
        <v>2046959685600</v>
      </c>
      <c r="AI188">
        <v>8.76</v>
      </c>
      <c r="AJ188">
        <v>0.73</v>
      </c>
      <c r="AK188">
        <v>1549.3955555555499</v>
      </c>
      <c r="AL188">
        <v>1189.7394999999999</v>
      </c>
      <c r="AM188">
        <v>1089.99047619047</v>
      </c>
      <c r="AN188">
        <v>1364.0608</v>
      </c>
      <c r="AO188">
        <v>11.1462722025278</v>
      </c>
      <c r="AP188">
        <v>1.73</v>
      </c>
      <c r="AQ188">
        <v>417.92</v>
      </c>
      <c r="AR188">
        <v>29.99</v>
      </c>
      <c r="AS188" s="14">
        <v>783800900000</v>
      </c>
      <c r="AT188">
        <v>141890</v>
      </c>
      <c r="AU188">
        <v>2258</v>
      </c>
      <c r="AV188">
        <v>201729323</v>
      </c>
      <c r="AW188">
        <v>149801530</v>
      </c>
      <c r="AX188">
        <v>8525</v>
      </c>
      <c r="AY188" s="14">
        <v>3379</v>
      </c>
      <c r="AZ188">
        <v>342</v>
      </c>
      <c r="BA188">
        <v>342</v>
      </c>
      <c r="BB188">
        <v>6213</v>
      </c>
      <c r="BC188">
        <v>0</v>
      </c>
      <c r="BD188">
        <v>1485</v>
      </c>
      <c r="BE188">
        <v>12969</v>
      </c>
      <c r="BF188">
        <v>506</v>
      </c>
      <c r="BG188">
        <v>2996</v>
      </c>
      <c r="BH188">
        <v>3295</v>
      </c>
      <c r="BI188">
        <v>0</v>
      </c>
      <c r="BJ188">
        <v>107017</v>
      </c>
      <c r="BK188">
        <v>51441795</v>
      </c>
      <c r="BL188">
        <v>189777</v>
      </c>
      <c r="BM188">
        <v>0</v>
      </c>
      <c r="BN188">
        <v>33605801000</v>
      </c>
      <c r="BO188">
        <v>0.4</v>
      </c>
      <c r="BP188">
        <v>3704</v>
      </c>
      <c r="BQ188">
        <v>30699.57</v>
      </c>
      <c r="BR188">
        <v>3568480000</v>
      </c>
      <c r="BS188">
        <v>20396000</v>
      </c>
      <c r="BT188">
        <v>7460218000</v>
      </c>
      <c r="BU188">
        <v>16141426000</v>
      </c>
      <c r="BV188">
        <v>6415281000</v>
      </c>
      <c r="BW188">
        <v>27190520000</v>
      </c>
      <c r="BX188">
        <v>0</v>
      </c>
      <c r="BY188">
        <v>0</v>
      </c>
      <c r="BZ188">
        <v>0</v>
      </c>
      <c r="CA188">
        <v>0</v>
      </c>
      <c r="CB188">
        <v>33605801000</v>
      </c>
      <c r="CC188">
        <v>0.4</v>
      </c>
      <c r="CD188">
        <v>2651430.89</v>
      </c>
      <c r="CE188">
        <v>751200973.20000005</v>
      </c>
      <c r="CF188">
        <v>16160.13</v>
      </c>
      <c r="CG188">
        <v>34323</v>
      </c>
      <c r="CH188">
        <v>32.8664779</v>
      </c>
      <c r="CI188">
        <v>6.67</v>
      </c>
      <c r="CJ188">
        <v>-290550</v>
      </c>
      <c r="CK188">
        <v>-286913.33</v>
      </c>
      <c r="CL188">
        <v>3636.67</v>
      </c>
      <c r="CM188">
        <v>35650</v>
      </c>
      <c r="CN188">
        <v>6822050</v>
      </c>
      <c r="CO188">
        <v>-114176.67</v>
      </c>
      <c r="CP188">
        <v>-308083.33</v>
      </c>
      <c r="CQ188">
        <v>0</v>
      </c>
      <c r="CR188">
        <v>0</v>
      </c>
      <c r="CS188">
        <v>0</v>
      </c>
      <c r="CT188">
        <v>0</v>
      </c>
      <c r="CU188" s="3">
        <v>0.53441640000000001</v>
      </c>
      <c r="CV188">
        <v>143606153.59999999</v>
      </c>
      <c r="CW188" s="10">
        <v>8874277.8599999994</v>
      </c>
      <c r="CX188" s="14">
        <f t="shared" si="2"/>
        <v>5550862.629999999</v>
      </c>
      <c r="CY188" s="14">
        <f>IFERROR(INDEX(CONFAZ!$A$2:$FB$440,MATCH(DATE(YEAR($A188),MONTH($A188),15),CONFAZ!$A$2:$A$440,0),2),0)</f>
        <v>3323415.23</v>
      </c>
      <c r="CZ188"/>
      <c r="DA188"/>
      <c r="DB188"/>
      <c r="DC188"/>
      <c r="DI188"/>
    </row>
    <row r="189" spans="1:113" x14ac:dyDescent="0.25">
      <c r="A189" s="1">
        <v>40196</v>
      </c>
      <c r="B189" t="s">
        <v>70</v>
      </c>
      <c r="C189" t="s">
        <v>73</v>
      </c>
      <c r="D189" s="12">
        <v>1.7798</v>
      </c>
      <c r="E189">
        <v>119205090.79999998</v>
      </c>
      <c r="F189">
        <v>34587.19</v>
      </c>
      <c r="G189">
        <v>242934163</v>
      </c>
      <c r="H189">
        <v>31747766.080000002</v>
      </c>
      <c r="I189">
        <v>74995611.999999955</v>
      </c>
      <c r="J189">
        <v>5794728.5500000007</v>
      </c>
      <c r="K189">
        <v>7182153</v>
      </c>
      <c r="L189" s="14">
        <v>5385551</v>
      </c>
      <c r="M189" s="14">
        <v>29045086</v>
      </c>
      <c r="N189" s="14">
        <v>38214958</v>
      </c>
      <c r="O189" s="14">
        <v>33269130</v>
      </c>
      <c r="P189" s="14">
        <v>2188363</v>
      </c>
      <c r="Q189" s="14">
        <v>41009163</v>
      </c>
      <c r="R189" s="14">
        <v>916037</v>
      </c>
      <c r="S189" s="14">
        <v>5983345</v>
      </c>
      <c r="T189" s="14">
        <v>68081089</v>
      </c>
      <c r="U189" s="14">
        <v>18806854</v>
      </c>
      <c r="V189" s="14">
        <v>916037</v>
      </c>
      <c r="W189" s="14">
        <v>5983345</v>
      </c>
      <c r="X189" s="14">
        <v>68081089</v>
      </c>
      <c r="Y189" s="14">
        <v>18806854</v>
      </c>
      <c r="Z189" s="14">
        <v>34587</v>
      </c>
      <c r="AA189" s="14">
        <v>19.68</v>
      </c>
      <c r="AB189">
        <v>125.81</v>
      </c>
      <c r="AC189">
        <v>11153005703</v>
      </c>
      <c r="AD189">
        <v>11628213109</v>
      </c>
      <c r="AE189" s="14">
        <f>INDEX(CONFAZ!$DS$2:$FB$408,MATCH(DATE(YEAR($A189),MONTH($A189),15),CONFAZ!$DS$2:$DS$408,0),2)</f>
        <v>81763196</v>
      </c>
      <c r="AF189" s="14">
        <f>INDEX(CONFAZ!$DS$2:$FB$408,MATCH(DATE(YEAR($A189),MONTH($A189),15),CONFAZ!$DS$2:$DS$408,0),3)</f>
        <v>119623465</v>
      </c>
      <c r="AG189">
        <v>510</v>
      </c>
      <c r="AH189">
        <v>428013423200</v>
      </c>
      <c r="AI189">
        <v>8.65</v>
      </c>
      <c r="AJ189">
        <v>0.88</v>
      </c>
      <c r="AK189">
        <v>0</v>
      </c>
      <c r="AL189">
        <v>0</v>
      </c>
      <c r="AM189">
        <v>0</v>
      </c>
      <c r="AN189">
        <v>0</v>
      </c>
      <c r="AO189">
        <v>7.2276023980212099</v>
      </c>
      <c r="AP189">
        <v>1.75</v>
      </c>
      <c r="AQ189">
        <v>138.54</v>
      </c>
      <c r="AR189">
        <v>0</v>
      </c>
      <c r="AS189" s="14">
        <v>284389300000</v>
      </c>
      <c r="AT189">
        <v>0</v>
      </c>
      <c r="AU189">
        <v>0</v>
      </c>
      <c r="AV189">
        <v>61783854</v>
      </c>
      <c r="AW189">
        <v>49522890</v>
      </c>
      <c r="AX189">
        <v>0</v>
      </c>
      <c r="AY189" s="14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11566677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694287</v>
      </c>
      <c r="BN189">
        <v>11395641000</v>
      </c>
      <c r="BO189">
        <v>0.4</v>
      </c>
      <c r="BP189" s="3">
        <v>3704</v>
      </c>
      <c r="BQ189">
        <v>11901.27</v>
      </c>
      <c r="BR189">
        <v>1117909000</v>
      </c>
      <c r="BS189">
        <v>17031000</v>
      </c>
      <c r="BT189">
        <v>2466595000</v>
      </c>
      <c r="BU189">
        <v>5684821000</v>
      </c>
      <c r="BV189">
        <v>2109285000</v>
      </c>
      <c r="BW189">
        <v>9286355000</v>
      </c>
      <c r="BX189">
        <v>9276732000</v>
      </c>
      <c r="BY189">
        <v>0.4</v>
      </c>
      <c r="BZ189">
        <v>3704</v>
      </c>
      <c r="CA189">
        <v>9477.43</v>
      </c>
      <c r="CB189">
        <v>11487645000</v>
      </c>
      <c r="CC189">
        <v>0.4</v>
      </c>
      <c r="CD189">
        <v>117954.53</v>
      </c>
      <c r="CE189">
        <v>54934514.270000003</v>
      </c>
      <c r="CF189">
        <v>21683.32</v>
      </c>
      <c r="CG189">
        <v>24672.83</v>
      </c>
      <c r="CH189">
        <v>40.418357999999998</v>
      </c>
      <c r="CI189">
        <v>2.59</v>
      </c>
      <c r="CJ189">
        <v>104630</v>
      </c>
      <c r="CK189">
        <v>109743.33</v>
      </c>
      <c r="CL189">
        <v>5113.33</v>
      </c>
      <c r="CM189">
        <v>-3590</v>
      </c>
      <c r="CN189">
        <v>3695180</v>
      </c>
      <c r="CO189">
        <v>-78646.67</v>
      </c>
      <c r="CP189">
        <v>-153590</v>
      </c>
      <c r="CQ189">
        <v>20840.5</v>
      </c>
      <c r="CR189">
        <v>152076818</v>
      </c>
      <c r="CS189">
        <v>15010.94</v>
      </c>
      <c r="CT189">
        <v>152112669.44</v>
      </c>
      <c r="CU189">
        <v>0.52876480000000003</v>
      </c>
      <c r="CV189">
        <v>0</v>
      </c>
      <c r="CW189" s="10">
        <v>299523.15999999997</v>
      </c>
      <c r="CX189" s="14">
        <f t="shared" si="2"/>
        <v>-987643.1100000001</v>
      </c>
      <c r="CY189" s="14">
        <f>IFERROR(INDEX(CONFAZ!$A$2:$FB$440,MATCH(DATE(YEAR($A189),MONTH($A189),15),CONFAZ!$A$2:$A$440,0),2),0)</f>
        <v>1287166.27</v>
      </c>
      <c r="CZ189"/>
      <c r="DA189"/>
      <c r="DB189"/>
      <c r="DC189"/>
      <c r="DI189"/>
    </row>
    <row r="190" spans="1:113" x14ac:dyDescent="0.25">
      <c r="A190" s="1">
        <v>40227</v>
      </c>
      <c r="B190" t="s">
        <v>70</v>
      </c>
      <c r="C190" t="s">
        <v>73</v>
      </c>
      <c r="D190" s="12">
        <v>1.8415999999999999</v>
      </c>
      <c r="E190">
        <v>107267721.37</v>
      </c>
      <c r="F190">
        <v>35017.79</v>
      </c>
      <c r="G190">
        <v>212775152</v>
      </c>
      <c r="H190">
        <v>28973996.890000001</v>
      </c>
      <c r="I190">
        <v>61221034.880000003</v>
      </c>
      <c r="J190">
        <v>4263317.79</v>
      </c>
      <c r="K190">
        <v>23556749</v>
      </c>
      <c r="L190" s="14">
        <v>9401856</v>
      </c>
      <c r="M190" s="14">
        <v>27178198</v>
      </c>
      <c r="N190" s="14">
        <v>26955841</v>
      </c>
      <c r="O190" s="14">
        <v>31001860</v>
      </c>
      <c r="P190" s="14">
        <v>1980797</v>
      </c>
      <c r="Q190" s="14">
        <v>35041464</v>
      </c>
      <c r="R190" s="14">
        <v>573084</v>
      </c>
      <c r="S190" s="14">
        <v>6012011</v>
      </c>
      <c r="T190" s="14">
        <v>57791192</v>
      </c>
      <c r="U190" s="14">
        <v>16803831</v>
      </c>
      <c r="V190" s="14">
        <v>573084</v>
      </c>
      <c r="W190" s="14">
        <v>6012011</v>
      </c>
      <c r="X190" s="14">
        <v>57791192</v>
      </c>
      <c r="Y190" s="14">
        <v>16803831</v>
      </c>
      <c r="Z190" s="14">
        <v>35018</v>
      </c>
      <c r="AA190" s="14">
        <v>35.905112776599999</v>
      </c>
      <c r="AB190">
        <v>127.61</v>
      </c>
      <c r="AC190">
        <v>12066643269</v>
      </c>
      <c r="AD190">
        <v>11936118599</v>
      </c>
      <c r="AE190" s="14">
        <f>INDEX(CONFAZ!$DS$2:$FB$408,MATCH(DATE(YEAR($A190),MONTH($A190),15),CONFAZ!$DS$2:$DS$408,0),2)</f>
        <v>271450482</v>
      </c>
      <c r="AF190" s="14">
        <f>INDEX(CONFAZ!$DS$2:$FB$408,MATCH(DATE(YEAR($A190),MONTH($A190),15),CONFAZ!$DS$2:$DS$408,0),3)</f>
        <v>276681461</v>
      </c>
      <c r="AG190">
        <v>510</v>
      </c>
      <c r="AH190">
        <v>443976611200</v>
      </c>
      <c r="AI190">
        <v>8.65</v>
      </c>
      <c r="AJ190">
        <v>0.7</v>
      </c>
      <c r="AK190">
        <v>0</v>
      </c>
      <c r="AL190">
        <v>0</v>
      </c>
      <c r="AM190">
        <v>0</v>
      </c>
      <c r="AN190">
        <v>0</v>
      </c>
      <c r="AO190">
        <v>7.3500563462581896</v>
      </c>
      <c r="AP190">
        <v>1.78</v>
      </c>
      <c r="AQ190">
        <v>135.26</v>
      </c>
      <c r="AR190">
        <v>26.26</v>
      </c>
      <c r="AS190" s="14">
        <v>283356400000</v>
      </c>
      <c r="AT190">
        <v>0</v>
      </c>
      <c r="AU190">
        <v>0</v>
      </c>
      <c r="AV190">
        <v>77276499</v>
      </c>
      <c r="AW190">
        <v>33828667</v>
      </c>
      <c r="AX190">
        <v>0</v>
      </c>
      <c r="AY190" s="14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41758723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1689109</v>
      </c>
      <c r="BN190">
        <v>11395641000</v>
      </c>
      <c r="BO190">
        <v>0.4</v>
      </c>
      <c r="BP190" s="3">
        <v>3704</v>
      </c>
      <c r="BQ190">
        <v>11901.27</v>
      </c>
      <c r="BR190">
        <v>1117909000</v>
      </c>
      <c r="BS190">
        <v>17031000</v>
      </c>
      <c r="BT190">
        <v>2466595000</v>
      </c>
      <c r="BU190">
        <v>5684821000</v>
      </c>
      <c r="BV190">
        <v>2109285000</v>
      </c>
      <c r="BW190">
        <v>9286355000</v>
      </c>
      <c r="BX190">
        <v>9276732000</v>
      </c>
      <c r="BY190">
        <v>0.4</v>
      </c>
      <c r="BZ190">
        <v>3704</v>
      </c>
      <c r="CA190">
        <v>9477.43</v>
      </c>
      <c r="CB190">
        <v>11487645000</v>
      </c>
      <c r="CC190">
        <v>0.4</v>
      </c>
      <c r="CD190">
        <v>103120.18</v>
      </c>
      <c r="CE190">
        <v>59796141.609999999</v>
      </c>
      <c r="CF190">
        <v>18099.71</v>
      </c>
      <c r="CG190">
        <v>27458.83</v>
      </c>
      <c r="CH190">
        <v>40.418357999999998</v>
      </c>
      <c r="CI190">
        <v>2.61</v>
      </c>
      <c r="CJ190">
        <v>104630</v>
      </c>
      <c r="CK190">
        <v>109743.33</v>
      </c>
      <c r="CL190">
        <v>5113.33</v>
      </c>
      <c r="CM190">
        <v>-3590</v>
      </c>
      <c r="CN190">
        <v>3695180</v>
      </c>
      <c r="CO190">
        <v>-78646.67</v>
      </c>
      <c r="CP190">
        <v>-153590</v>
      </c>
      <c r="CQ190">
        <v>11395.56</v>
      </c>
      <c r="CR190">
        <v>133237916.39</v>
      </c>
      <c r="CS190">
        <v>100478.77</v>
      </c>
      <c r="CT190">
        <v>133351118.91</v>
      </c>
      <c r="CU190">
        <v>0.52876480000000003</v>
      </c>
      <c r="CV190">
        <v>0</v>
      </c>
      <c r="CW190" s="10">
        <v>338333.2</v>
      </c>
      <c r="CX190" s="14">
        <f t="shared" si="2"/>
        <v>-4357650.4300000006</v>
      </c>
      <c r="CY190" s="14">
        <f>IFERROR(INDEX(CONFAZ!$A$2:$FB$440,MATCH(DATE(YEAR($A190),MONTH($A190),15),CONFAZ!$A$2:$A$440,0),2),0)</f>
        <v>4695983.6300000008</v>
      </c>
      <c r="CZ190"/>
      <c r="DA190"/>
      <c r="DB190"/>
      <c r="DC190"/>
      <c r="DI190"/>
    </row>
    <row r="191" spans="1:113" x14ac:dyDescent="0.25">
      <c r="A191" s="1">
        <v>40255</v>
      </c>
      <c r="B191" t="s">
        <v>70</v>
      </c>
      <c r="C191" t="s">
        <v>73</v>
      </c>
      <c r="D191" s="12">
        <v>1.7858000000000001</v>
      </c>
      <c r="E191">
        <v>105622079.85000001</v>
      </c>
      <c r="F191">
        <v>27830.329999999998</v>
      </c>
      <c r="G191">
        <v>215952715</v>
      </c>
      <c r="H191">
        <v>28155048.499999996</v>
      </c>
      <c r="I191">
        <v>67990895.87000002</v>
      </c>
      <c r="J191">
        <v>4451300.54</v>
      </c>
      <c r="K191">
        <v>46325269</v>
      </c>
      <c r="L191" s="14">
        <v>9038163</v>
      </c>
      <c r="M191" s="14">
        <v>25581069</v>
      </c>
      <c r="N191" s="14">
        <v>26437273</v>
      </c>
      <c r="O191" s="14">
        <v>29699826</v>
      </c>
      <c r="P191" s="14">
        <v>2304332</v>
      </c>
      <c r="Q191" s="14">
        <v>34416095</v>
      </c>
      <c r="R191" s="14">
        <v>733995</v>
      </c>
      <c r="S191" s="14">
        <v>6666655</v>
      </c>
      <c r="T191" s="14">
        <v>64669919</v>
      </c>
      <c r="U191" s="14">
        <v>16376800</v>
      </c>
      <c r="V191" s="14">
        <v>733995</v>
      </c>
      <c r="W191" s="14">
        <v>6666655</v>
      </c>
      <c r="X191" s="14">
        <v>64669919</v>
      </c>
      <c r="Y191" s="14">
        <v>16376800</v>
      </c>
      <c r="Z191" s="14">
        <v>28588</v>
      </c>
      <c r="AA191" s="14">
        <v>36.916140753299999</v>
      </c>
      <c r="AB191">
        <v>143.44</v>
      </c>
      <c r="AC191">
        <v>15637886925</v>
      </c>
      <c r="AD191">
        <v>15181212723</v>
      </c>
      <c r="AE191" s="14">
        <f>INDEX(CONFAZ!$DS$2:$FB$408,MATCH(DATE(YEAR($A191),MONTH($A191),15),CONFAZ!$DS$2:$DS$408,0),2)</f>
        <v>484904959</v>
      </c>
      <c r="AF191" s="14">
        <f>INDEX(CONFAZ!$DS$2:$FB$408,MATCH(DATE(YEAR($A191),MONTH($A191),15),CONFAZ!$DS$2:$DS$408,0),3)</f>
        <v>397976976</v>
      </c>
      <c r="AG191">
        <v>510</v>
      </c>
      <c r="AH191">
        <v>435310179600</v>
      </c>
      <c r="AI191">
        <v>8.65</v>
      </c>
      <c r="AJ191">
        <v>0.71</v>
      </c>
      <c r="AK191">
        <v>0</v>
      </c>
      <c r="AL191">
        <v>0</v>
      </c>
      <c r="AM191">
        <v>0</v>
      </c>
      <c r="AN191">
        <v>0</v>
      </c>
      <c r="AO191">
        <v>7.5905263594508199</v>
      </c>
      <c r="AP191">
        <v>1.52</v>
      </c>
      <c r="AQ191">
        <v>142.59</v>
      </c>
      <c r="AR191">
        <v>27.08</v>
      </c>
      <c r="AS191" s="14">
        <v>318651700000</v>
      </c>
      <c r="AT191">
        <v>0</v>
      </c>
      <c r="AU191">
        <v>0</v>
      </c>
      <c r="AV191">
        <v>67840014</v>
      </c>
      <c r="AW191">
        <v>17818672</v>
      </c>
      <c r="AX191">
        <v>0</v>
      </c>
      <c r="AY191" s="14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20773074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28014839</v>
      </c>
      <c r="BL191">
        <v>0</v>
      </c>
      <c r="BM191">
        <v>1233429</v>
      </c>
      <c r="BN191">
        <v>11395641000</v>
      </c>
      <c r="BO191">
        <v>0.4</v>
      </c>
      <c r="BP191" s="3">
        <v>3704</v>
      </c>
      <c r="BQ191">
        <v>11901.27</v>
      </c>
      <c r="BR191">
        <v>1117909000</v>
      </c>
      <c r="BS191">
        <v>17031000</v>
      </c>
      <c r="BT191">
        <v>2466595000</v>
      </c>
      <c r="BU191">
        <v>5684821000</v>
      </c>
      <c r="BV191">
        <v>2109285000</v>
      </c>
      <c r="BW191">
        <v>9286355000</v>
      </c>
      <c r="BX191">
        <v>9276732000</v>
      </c>
      <c r="BY191">
        <v>0.4</v>
      </c>
      <c r="BZ191">
        <v>3704</v>
      </c>
      <c r="CA191">
        <v>9477.43</v>
      </c>
      <c r="CB191">
        <v>11487645000</v>
      </c>
      <c r="CC191">
        <v>0.4</v>
      </c>
      <c r="CD191">
        <v>134941.23000000001</v>
      </c>
      <c r="CE191">
        <v>61817621.740000002</v>
      </c>
      <c r="CF191">
        <v>24616.720000000001</v>
      </c>
      <c r="CG191">
        <v>27870.83</v>
      </c>
      <c r="CH191">
        <v>40.418357999999998</v>
      </c>
      <c r="CI191">
        <v>2.58</v>
      </c>
      <c r="CJ191">
        <v>104630</v>
      </c>
      <c r="CK191">
        <v>109743.33</v>
      </c>
      <c r="CL191">
        <v>5113.33</v>
      </c>
      <c r="CM191">
        <v>-3590</v>
      </c>
      <c r="CN191">
        <v>3695180</v>
      </c>
      <c r="CO191">
        <v>-78646.67</v>
      </c>
      <c r="CP191">
        <v>-153590</v>
      </c>
      <c r="CQ191">
        <v>16502.38</v>
      </c>
      <c r="CR191">
        <v>137097730.87</v>
      </c>
      <c r="CS191">
        <v>215829.7</v>
      </c>
      <c r="CT191">
        <v>137330242.94999999</v>
      </c>
      <c r="CU191">
        <v>0.52876480000000003</v>
      </c>
      <c r="CV191">
        <v>0</v>
      </c>
      <c r="CW191" s="10">
        <v>343660.02</v>
      </c>
      <c r="CX191" s="14">
        <f t="shared" si="2"/>
        <v>-13316327.780000001</v>
      </c>
      <c r="CY191" s="14">
        <f>IFERROR(INDEX(CONFAZ!$A$2:$FB$440,MATCH(DATE(YEAR($A191),MONTH($A191),15),CONFAZ!$A$2:$A$440,0),2),0)</f>
        <v>13659987.800000001</v>
      </c>
      <c r="CZ191"/>
      <c r="DA191"/>
      <c r="DB191"/>
      <c r="DC191"/>
      <c r="DI191"/>
    </row>
    <row r="192" spans="1:113" x14ac:dyDescent="0.25">
      <c r="A192" s="1">
        <v>40286</v>
      </c>
      <c r="B192" t="s">
        <v>70</v>
      </c>
      <c r="C192" t="s">
        <v>73</v>
      </c>
      <c r="D192" s="12">
        <v>1.7565999999999999</v>
      </c>
      <c r="E192">
        <v>112536253.30999999</v>
      </c>
      <c r="F192">
        <v>72292.58</v>
      </c>
      <c r="G192">
        <v>220640541</v>
      </c>
      <c r="H192">
        <v>32682367.500000004</v>
      </c>
      <c r="I192">
        <v>59785336.209999993</v>
      </c>
      <c r="J192">
        <v>4788061.3699999992</v>
      </c>
      <c r="K192">
        <v>28009499</v>
      </c>
      <c r="L192" s="14">
        <v>4162366</v>
      </c>
      <c r="M192" s="14">
        <v>28204129</v>
      </c>
      <c r="N192" s="14">
        <v>27335474</v>
      </c>
      <c r="O192" s="14">
        <v>34599681</v>
      </c>
      <c r="P192" s="14">
        <v>2338293</v>
      </c>
      <c r="Q192" s="14">
        <v>36849049</v>
      </c>
      <c r="R192" s="14">
        <v>504777</v>
      </c>
      <c r="S192" s="14">
        <v>5485819</v>
      </c>
      <c r="T192" s="14">
        <v>56446859</v>
      </c>
      <c r="U192" s="14">
        <v>24641801</v>
      </c>
      <c r="V192" s="14">
        <v>504777</v>
      </c>
      <c r="W192" s="14">
        <v>5485819</v>
      </c>
      <c r="X192" s="14">
        <v>56446859</v>
      </c>
      <c r="Y192" s="14">
        <v>24641801</v>
      </c>
      <c r="Z192" s="14">
        <v>72293</v>
      </c>
      <c r="AA192" s="14">
        <v>39.917564334300003</v>
      </c>
      <c r="AB192">
        <v>136.87</v>
      </c>
      <c r="AC192">
        <v>15074159639</v>
      </c>
      <c r="AD192">
        <v>14007783168</v>
      </c>
      <c r="AE192" s="14">
        <f>INDEX(CONFAZ!$DS$2:$FB$408,MATCH(DATE(YEAR($A192),MONTH($A192),15),CONFAZ!$DS$2:$DS$408,0),2)</f>
        <v>322425729</v>
      </c>
      <c r="AF192" s="14">
        <f>INDEX(CONFAZ!$DS$2:$FB$408,MATCH(DATE(YEAR($A192),MONTH($A192),15),CONFAZ!$DS$2:$DS$408,0),3)</f>
        <v>393879396</v>
      </c>
      <c r="AG192">
        <v>510</v>
      </c>
      <c r="AH192">
        <v>434393127200</v>
      </c>
      <c r="AI192">
        <v>8.7200000000000006</v>
      </c>
      <c r="AJ192">
        <v>0.73</v>
      </c>
      <c r="AK192">
        <v>0</v>
      </c>
      <c r="AL192">
        <v>0</v>
      </c>
      <c r="AM192">
        <v>0</v>
      </c>
      <c r="AN192">
        <v>0</v>
      </c>
      <c r="AO192">
        <v>7.2519083969465603</v>
      </c>
      <c r="AP192">
        <v>1.56999</v>
      </c>
      <c r="AQ192">
        <v>149.38999999999999</v>
      </c>
      <c r="AR192">
        <v>2.2000000000000002</v>
      </c>
      <c r="AS192" s="14">
        <v>311651000000</v>
      </c>
      <c r="AT192">
        <v>0</v>
      </c>
      <c r="AU192">
        <v>0</v>
      </c>
      <c r="AV192">
        <v>57292497</v>
      </c>
      <c r="AW192">
        <v>30169474</v>
      </c>
      <c r="AX192">
        <v>0</v>
      </c>
      <c r="AY192" s="14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12164237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11589975</v>
      </c>
      <c r="BL192">
        <v>337297</v>
      </c>
      <c r="BM192">
        <v>3031514</v>
      </c>
      <c r="BN192">
        <v>11395641000</v>
      </c>
      <c r="BO192">
        <v>0.4</v>
      </c>
      <c r="BP192" s="3">
        <v>3704</v>
      </c>
      <c r="BQ192">
        <v>11901.27</v>
      </c>
      <c r="BR192">
        <v>1117909000</v>
      </c>
      <c r="BS192">
        <v>17031000</v>
      </c>
      <c r="BT192">
        <v>2466595000</v>
      </c>
      <c r="BU192">
        <v>5684821000</v>
      </c>
      <c r="BV192">
        <v>2109285000</v>
      </c>
      <c r="BW192">
        <v>9286355000</v>
      </c>
      <c r="BX192">
        <v>9276732000</v>
      </c>
      <c r="BY192">
        <v>0.4</v>
      </c>
      <c r="BZ192">
        <v>3704</v>
      </c>
      <c r="CA192">
        <v>9477.43</v>
      </c>
      <c r="CB192">
        <v>11487645000</v>
      </c>
      <c r="CC192">
        <v>0.4</v>
      </c>
      <c r="CD192">
        <v>116906.79</v>
      </c>
      <c r="CE192">
        <v>63139238.43</v>
      </c>
      <c r="CF192">
        <v>24353.3</v>
      </c>
      <c r="CG192">
        <v>26916.83</v>
      </c>
      <c r="CH192">
        <v>40.418357999999998</v>
      </c>
      <c r="CI192">
        <v>2.56</v>
      </c>
      <c r="CJ192">
        <v>-62836.67</v>
      </c>
      <c r="CK192">
        <v>-25403.33</v>
      </c>
      <c r="CL192">
        <v>37433.33</v>
      </c>
      <c r="CM192">
        <v>863.33</v>
      </c>
      <c r="CN192">
        <v>3708346.67</v>
      </c>
      <c r="CO192">
        <v>-92426.67</v>
      </c>
      <c r="CP192">
        <v>-120280</v>
      </c>
      <c r="CQ192">
        <v>56437.29</v>
      </c>
      <c r="CR192">
        <v>132644174.62</v>
      </c>
      <c r="CS192">
        <v>105551.35</v>
      </c>
      <c r="CT192">
        <v>132810963.26000001</v>
      </c>
      <c r="CU192">
        <v>0.52876480000000003</v>
      </c>
      <c r="CV192">
        <v>0</v>
      </c>
      <c r="CW192" s="10">
        <v>319438.94</v>
      </c>
      <c r="CX192" s="14">
        <f t="shared" si="2"/>
        <v>-7516838.71</v>
      </c>
      <c r="CY192" s="14">
        <f>IFERROR(INDEX(CONFAZ!$A$2:$FB$440,MATCH(DATE(YEAR($A192),MONTH($A192),15),CONFAZ!$A$2:$A$440,0),2),0)</f>
        <v>7836277.6500000004</v>
      </c>
      <c r="CZ192" s="14"/>
      <c r="DA192" s="14"/>
      <c r="DB192"/>
      <c r="DC192"/>
      <c r="DI192"/>
    </row>
    <row r="193" spans="1:113" x14ac:dyDescent="0.25">
      <c r="A193" s="1">
        <v>40316</v>
      </c>
      <c r="B193" t="s">
        <v>70</v>
      </c>
      <c r="C193" t="s">
        <v>73</v>
      </c>
      <c r="D193" s="12">
        <v>1.8131999999999999</v>
      </c>
      <c r="E193">
        <v>116487494.89000003</v>
      </c>
      <c r="F193">
        <v>211354.31000000003</v>
      </c>
      <c r="G193">
        <v>238449164</v>
      </c>
      <c r="H193">
        <v>29445003.409999996</v>
      </c>
      <c r="I193">
        <v>76408721.990000024</v>
      </c>
      <c r="J193">
        <v>5028078.0699999994</v>
      </c>
      <c r="K193">
        <v>20196187</v>
      </c>
      <c r="L193" s="14">
        <v>3957253</v>
      </c>
      <c r="M193" s="14">
        <v>28715520</v>
      </c>
      <c r="N193" s="14">
        <v>27391228</v>
      </c>
      <c r="O193" s="14">
        <v>33962024</v>
      </c>
      <c r="P193" s="14">
        <v>2454410</v>
      </c>
      <c r="Q193" s="14">
        <v>37199127</v>
      </c>
      <c r="R193" s="14">
        <v>640285</v>
      </c>
      <c r="S193" s="14">
        <v>6185920</v>
      </c>
      <c r="T193" s="14">
        <v>72537828</v>
      </c>
      <c r="U193" s="14">
        <v>25194215</v>
      </c>
      <c r="V193" s="14">
        <v>640285</v>
      </c>
      <c r="W193" s="14">
        <v>6185920</v>
      </c>
      <c r="X193" s="14">
        <v>72537828</v>
      </c>
      <c r="Y193" s="14">
        <v>25194215</v>
      </c>
      <c r="Z193" s="14">
        <v>211354</v>
      </c>
      <c r="AA193" s="14">
        <v>40.636267126699998</v>
      </c>
      <c r="AB193">
        <v>136.52000000000001</v>
      </c>
      <c r="AC193">
        <v>17632178264</v>
      </c>
      <c r="AD193">
        <v>14374167768</v>
      </c>
      <c r="AE193" s="14">
        <f>INDEX(CONFAZ!$DS$2:$FB$408,MATCH(DATE(YEAR($A193),MONTH($A193),15),CONFAZ!$DS$2:$DS$408,0),2)</f>
        <v>199717294</v>
      </c>
      <c r="AF193" s="14">
        <f>INDEX(CONFAZ!$DS$2:$FB$408,MATCH(DATE(YEAR($A193),MONTH($A193),15),CONFAZ!$DS$2:$DS$408,0),3)</f>
        <v>220855268</v>
      </c>
      <c r="AG193">
        <v>510</v>
      </c>
      <c r="AH193">
        <v>453020767200</v>
      </c>
      <c r="AI193">
        <v>9.4</v>
      </c>
      <c r="AJ193">
        <v>0.43</v>
      </c>
      <c r="AK193">
        <v>0</v>
      </c>
      <c r="AL193">
        <v>0</v>
      </c>
      <c r="AM193">
        <v>0</v>
      </c>
      <c r="AN193">
        <v>0</v>
      </c>
      <c r="AO193">
        <v>7.4448757122801199</v>
      </c>
      <c r="AP193">
        <v>1.43</v>
      </c>
      <c r="AQ193">
        <v>143.58000000000001</v>
      </c>
      <c r="AR193">
        <v>16.62</v>
      </c>
      <c r="AS193" s="14">
        <v>315947500000</v>
      </c>
      <c r="AT193">
        <v>0</v>
      </c>
      <c r="AU193">
        <v>0</v>
      </c>
      <c r="AV193">
        <v>130757834</v>
      </c>
      <c r="AW193">
        <v>21546505</v>
      </c>
      <c r="AX193">
        <v>0</v>
      </c>
      <c r="AY193" s="14">
        <v>0</v>
      </c>
      <c r="AZ193">
        <v>0</v>
      </c>
      <c r="BA193">
        <v>0</v>
      </c>
      <c r="BB193">
        <v>0</v>
      </c>
      <c r="BC193">
        <v>0</v>
      </c>
      <c r="BD193">
        <v>805</v>
      </c>
      <c r="BE193">
        <v>38909592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68304600</v>
      </c>
      <c r="BL193">
        <v>0</v>
      </c>
      <c r="BM193">
        <v>1996332</v>
      </c>
      <c r="BN193">
        <v>11395641000</v>
      </c>
      <c r="BO193">
        <v>0.4</v>
      </c>
      <c r="BP193" s="3">
        <v>3704</v>
      </c>
      <c r="BQ193">
        <v>11901.27</v>
      </c>
      <c r="BR193">
        <v>1117909000</v>
      </c>
      <c r="BS193">
        <v>17031000</v>
      </c>
      <c r="BT193">
        <v>2466595000</v>
      </c>
      <c r="BU193">
        <v>5684821000</v>
      </c>
      <c r="BV193">
        <v>2109285000</v>
      </c>
      <c r="BW193">
        <v>9286355000</v>
      </c>
      <c r="BX193">
        <v>9276732000</v>
      </c>
      <c r="BY193">
        <v>0.4</v>
      </c>
      <c r="BZ193">
        <v>3704</v>
      </c>
      <c r="CA193">
        <v>9477.43</v>
      </c>
      <c r="CB193">
        <v>11487645000</v>
      </c>
      <c r="CC193">
        <v>0.4</v>
      </c>
      <c r="CD193">
        <v>137749.46</v>
      </c>
      <c r="CE193">
        <v>62656276.5</v>
      </c>
      <c r="CF193">
        <v>17539.11</v>
      </c>
      <c r="CG193">
        <v>26834.83</v>
      </c>
      <c r="CH193">
        <v>40.418357999999998</v>
      </c>
      <c r="CI193">
        <v>2.5499999999999998</v>
      </c>
      <c r="CJ193">
        <v>-62836.67</v>
      </c>
      <c r="CK193">
        <v>-25403.33</v>
      </c>
      <c r="CL193">
        <v>37433.33</v>
      </c>
      <c r="CM193">
        <v>863.33</v>
      </c>
      <c r="CN193">
        <v>3708346.67</v>
      </c>
      <c r="CO193">
        <v>-92426.67</v>
      </c>
      <c r="CP193">
        <v>-120280</v>
      </c>
      <c r="CQ193">
        <v>18486.45</v>
      </c>
      <c r="CR193">
        <v>155205320.40000001</v>
      </c>
      <c r="CS193">
        <v>69277.42</v>
      </c>
      <c r="CT193">
        <v>155293084.27000001</v>
      </c>
      <c r="CU193">
        <v>0.52876480000000003</v>
      </c>
      <c r="CV193">
        <v>0</v>
      </c>
      <c r="CW193" s="10">
        <v>383935.38</v>
      </c>
      <c r="CX193" s="14">
        <f t="shared" si="2"/>
        <v>-6323390.0899999999</v>
      </c>
      <c r="CY193" s="14">
        <f>IFERROR(INDEX(CONFAZ!$A$2:$FB$440,MATCH(DATE(YEAR($A193),MONTH($A193),15),CONFAZ!$A$2:$A$440,0),2),0)</f>
        <v>6707325.4699999997</v>
      </c>
      <c r="CZ193"/>
      <c r="DA193"/>
      <c r="DB193"/>
      <c r="DC193"/>
      <c r="DI193"/>
    </row>
    <row r="194" spans="1:113" x14ac:dyDescent="0.25">
      <c r="A194" s="1">
        <v>40347</v>
      </c>
      <c r="B194" t="s">
        <v>70</v>
      </c>
      <c r="C194" t="s">
        <v>73</v>
      </c>
      <c r="D194" s="12">
        <v>1.8065</v>
      </c>
      <c r="E194">
        <v>121142763.79000001</v>
      </c>
      <c r="F194">
        <v>2722854.5100000002</v>
      </c>
      <c r="G194">
        <v>238652900</v>
      </c>
      <c r="H194">
        <v>31379067.290000003</v>
      </c>
      <c r="I194">
        <v>67261651.349999994</v>
      </c>
      <c r="J194">
        <v>5376387.96</v>
      </c>
      <c r="K194">
        <v>11860274</v>
      </c>
      <c r="L194" s="14">
        <v>3789547</v>
      </c>
      <c r="M194" s="14">
        <v>28968428</v>
      </c>
      <c r="N194" s="14">
        <v>29373904</v>
      </c>
      <c r="O194" s="14">
        <v>34276412</v>
      </c>
      <c r="P194" s="14">
        <v>3171011</v>
      </c>
      <c r="Q194" s="14">
        <v>41863326</v>
      </c>
      <c r="R194" s="14">
        <v>479135</v>
      </c>
      <c r="S194" s="14">
        <v>6464046</v>
      </c>
      <c r="T194" s="14">
        <v>62035917</v>
      </c>
      <c r="U194" s="14">
        <v>25508436</v>
      </c>
      <c r="V194" s="14">
        <v>479135</v>
      </c>
      <c r="W194" s="14">
        <v>6464046</v>
      </c>
      <c r="X194" s="14">
        <v>62035917</v>
      </c>
      <c r="Y194" s="14">
        <v>25508436</v>
      </c>
      <c r="Z194" s="14">
        <v>2722738</v>
      </c>
      <c r="AA194" s="14">
        <v>40.481729823899997</v>
      </c>
      <c r="AB194">
        <v>136.09</v>
      </c>
      <c r="AC194">
        <v>17012419860</v>
      </c>
      <c r="AD194">
        <v>14960403236</v>
      </c>
      <c r="AE194" s="14">
        <f>INDEX(CONFAZ!$DS$2:$FB$408,MATCH(DATE(YEAR($A194),MONTH($A194),15),CONFAZ!$DS$2:$DS$408,0),2)</f>
        <v>223396646</v>
      </c>
      <c r="AF194" s="14">
        <f>INDEX(CONFAZ!$DS$2:$FB$408,MATCH(DATE(YEAR($A194),MONTH($A194),15),CONFAZ!$DS$2:$DS$408,0),3)</f>
        <v>252492285</v>
      </c>
      <c r="AG194">
        <v>510</v>
      </c>
      <c r="AH194">
        <v>457250441000</v>
      </c>
      <c r="AI194">
        <v>9.94</v>
      </c>
      <c r="AJ194">
        <v>-0.11</v>
      </c>
      <c r="AK194">
        <v>0</v>
      </c>
      <c r="AL194">
        <v>0</v>
      </c>
      <c r="AM194">
        <v>0</v>
      </c>
      <c r="AN194">
        <v>0</v>
      </c>
      <c r="AO194">
        <v>6.9863923000331898</v>
      </c>
      <c r="AP194">
        <v>1</v>
      </c>
      <c r="AQ194">
        <v>136.49</v>
      </c>
      <c r="AR194">
        <v>24.86</v>
      </c>
      <c r="AS194" s="14">
        <v>316546600000</v>
      </c>
      <c r="AT194">
        <v>0</v>
      </c>
      <c r="AU194">
        <v>0</v>
      </c>
      <c r="AV194">
        <v>129405603</v>
      </c>
      <c r="AW194">
        <v>19051806</v>
      </c>
      <c r="AX194">
        <v>0</v>
      </c>
      <c r="AY194" s="1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36398465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68984994</v>
      </c>
      <c r="BL194">
        <v>2692410</v>
      </c>
      <c r="BM194">
        <v>2277928</v>
      </c>
      <c r="BN194">
        <v>11395641000</v>
      </c>
      <c r="BO194">
        <v>0.4</v>
      </c>
      <c r="BP194" s="3">
        <v>3704</v>
      </c>
      <c r="BQ194">
        <v>11901.27</v>
      </c>
      <c r="BR194">
        <v>1117909000</v>
      </c>
      <c r="BS194">
        <v>17031000</v>
      </c>
      <c r="BT194">
        <v>2466595000</v>
      </c>
      <c r="BU194">
        <v>5684821000</v>
      </c>
      <c r="BV194">
        <v>2109285000</v>
      </c>
      <c r="BW194">
        <v>9286355000</v>
      </c>
      <c r="BX194">
        <v>9276732000</v>
      </c>
      <c r="BY194">
        <v>0.4</v>
      </c>
      <c r="BZ194">
        <v>3704</v>
      </c>
      <c r="CA194">
        <v>9477.43</v>
      </c>
      <c r="CB194">
        <v>11487645000</v>
      </c>
      <c r="CC194">
        <v>0.4</v>
      </c>
      <c r="CD194">
        <v>102386.94</v>
      </c>
      <c r="CE194">
        <v>81204566.549999997</v>
      </c>
      <c r="CF194">
        <v>20084.060000000001</v>
      </c>
      <c r="CG194">
        <v>26408.83</v>
      </c>
      <c r="CH194">
        <v>40.418357999999998</v>
      </c>
      <c r="CI194">
        <v>2.5299999999999998</v>
      </c>
      <c r="CJ194">
        <v>-62836.67</v>
      </c>
      <c r="CK194">
        <v>-25403.33</v>
      </c>
      <c r="CL194">
        <v>37433.33</v>
      </c>
      <c r="CM194">
        <v>863.33</v>
      </c>
      <c r="CN194">
        <v>3708346.67</v>
      </c>
      <c r="CO194">
        <v>-92426.67</v>
      </c>
      <c r="CP194">
        <v>-120280</v>
      </c>
      <c r="CQ194">
        <v>2692858.83</v>
      </c>
      <c r="CR194">
        <v>148929106.09</v>
      </c>
      <c r="CS194">
        <v>32610.07</v>
      </c>
      <c r="CT194">
        <v>151654574.99000001</v>
      </c>
      <c r="CU194">
        <v>0.52876480000000003</v>
      </c>
      <c r="CV194">
        <v>0</v>
      </c>
      <c r="CW194" s="10">
        <v>382194.06</v>
      </c>
      <c r="CX194" s="14">
        <f t="shared" si="2"/>
        <v>-2518435.3200000003</v>
      </c>
      <c r="CY194" s="14">
        <f>IFERROR(INDEX(CONFAZ!$A$2:$FB$440,MATCH(DATE(YEAR($A194),MONTH($A194),15),CONFAZ!$A$2:$A$440,0),2),0)</f>
        <v>2900629.3800000004</v>
      </c>
      <c r="CZ194" s="4"/>
      <c r="DA194" s="4"/>
      <c r="DB194" s="4"/>
      <c r="DC194"/>
      <c r="DI194"/>
    </row>
    <row r="195" spans="1:113" x14ac:dyDescent="0.25">
      <c r="A195" s="1">
        <v>40377</v>
      </c>
      <c r="B195" t="s">
        <v>70</v>
      </c>
      <c r="C195" t="s">
        <v>73</v>
      </c>
      <c r="D195" s="12">
        <v>1.7696000000000001</v>
      </c>
      <c r="E195">
        <v>126186302.83000001</v>
      </c>
      <c r="F195">
        <v>407010.07000000012</v>
      </c>
      <c r="G195">
        <v>244575938</v>
      </c>
      <c r="H195">
        <v>33650092.500000007</v>
      </c>
      <c r="I195">
        <v>68464735.760000005</v>
      </c>
      <c r="J195">
        <v>5218139.22</v>
      </c>
      <c r="K195">
        <v>10102560</v>
      </c>
      <c r="L195" s="14">
        <v>5619172</v>
      </c>
      <c r="M195" s="14">
        <v>29106351</v>
      </c>
      <c r="N195" s="14">
        <v>31927769</v>
      </c>
      <c r="O195" s="14">
        <v>34710531</v>
      </c>
      <c r="P195" s="14">
        <v>2241095</v>
      </c>
      <c r="Q195" s="14">
        <v>44224068</v>
      </c>
      <c r="R195" s="14">
        <v>596404</v>
      </c>
      <c r="S195" s="14">
        <v>6377419</v>
      </c>
      <c r="T195" s="14">
        <v>59846205</v>
      </c>
      <c r="U195" s="14">
        <v>29519345</v>
      </c>
      <c r="V195" s="14">
        <v>596404</v>
      </c>
      <c r="W195" s="14">
        <v>6377419</v>
      </c>
      <c r="X195" s="14">
        <v>59846205</v>
      </c>
      <c r="Y195" s="14">
        <v>29519345</v>
      </c>
      <c r="Z195" s="14">
        <v>407579</v>
      </c>
      <c r="AA195" s="14">
        <v>47.131925926900003</v>
      </c>
      <c r="AB195">
        <v>141.63999999999999</v>
      </c>
      <c r="AC195">
        <v>17555470535</v>
      </c>
      <c r="AD195">
        <v>16464840453</v>
      </c>
      <c r="AE195" s="14">
        <f>INDEX(CONFAZ!$DS$2:$FB$408,MATCH(DATE(YEAR($A195),MONTH($A195),15),CONFAZ!$DS$2:$DS$408,0),2)</f>
        <v>190750604</v>
      </c>
      <c r="AF195" s="14">
        <f>INDEX(CONFAZ!$DS$2:$FB$408,MATCH(DATE(YEAR($A195),MONTH($A195),15),CONFAZ!$DS$2:$DS$408,0),3)</f>
        <v>274451165</v>
      </c>
      <c r="AG195">
        <v>510</v>
      </c>
      <c r="AH195">
        <v>455316310400</v>
      </c>
      <c r="AI195">
        <v>10.32</v>
      </c>
      <c r="AJ195">
        <v>-7.0000000000000007E-2</v>
      </c>
      <c r="AK195">
        <v>0</v>
      </c>
      <c r="AL195">
        <v>0</v>
      </c>
      <c r="AM195">
        <v>0</v>
      </c>
      <c r="AN195">
        <v>0</v>
      </c>
      <c r="AO195">
        <v>6.9195876288659797</v>
      </c>
      <c r="AP195">
        <v>1.01</v>
      </c>
      <c r="AQ195">
        <v>132.80000000000001</v>
      </c>
      <c r="AR195">
        <v>9.0500000000000007</v>
      </c>
      <c r="AS195" s="14">
        <v>328891300000</v>
      </c>
      <c r="AT195">
        <v>0</v>
      </c>
      <c r="AU195">
        <v>0</v>
      </c>
      <c r="AV195">
        <v>117466900</v>
      </c>
      <c r="AW195">
        <v>27628496</v>
      </c>
      <c r="AX195">
        <v>0</v>
      </c>
      <c r="AY195" s="14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7611051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78747667</v>
      </c>
      <c r="BL195">
        <v>1404746</v>
      </c>
      <c r="BM195">
        <v>2074940</v>
      </c>
      <c r="BN195">
        <v>11395641000</v>
      </c>
      <c r="BO195">
        <v>0.4</v>
      </c>
      <c r="BP195" s="3">
        <v>3704</v>
      </c>
      <c r="BQ195">
        <v>11901.27</v>
      </c>
      <c r="BR195">
        <v>1117909000</v>
      </c>
      <c r="BS195">
        <v>17031000</v>
      </c>
      <c r="BT195">
        <v>2466595000</v>
      </c>
      <c r="BU195">
        <v>5684821000</v>
      </c>
      <c r="BV195">
        <v>2109285000</v>
      </c>
      <c r="BW195">
        <v>9286355000</v>
      </c>
      <c r="BX195">
        <v>9276732000</v>
      </c>
      <c r="BY195">
        <v>0.4</v>
      </c>
      <c r="BZ195">
        <v>3704</v>
      </c>
      <c r="CA195">
        <v>9477.43</v>
      </c>
      <c r="CB195">
        <v>11487645000</v>
      </c>
      <c r="CC195">
        <v>0.4</v>
      </c>
      <c r="CD195">
        <v>103253.87</v>
      </c>
      <c r="CE195">
        <v>96843041.030000001</v>
      </c>
      <c r="CF195">
        <v>16609.72</v>
      </c>
      <c r="CG195">
        <v>27614.83</v>
      </c>
      <c r="CH195">
        <v>40.418357999999998</v>
      </c>
      <c r="CI195">
        <v>2.5299999999999998</v>
      </c>
      <c r="CJ195">
        <v>-23473.33</v>
      </c>
      <c r="CK195">
        <v>20846.669999999998</v>
      </c>
      <c r="CL195">
        <v>44320</v>
      </c>
      <c r="CM195">
        <v>1746.67</v>
      </c>
      <c r="CN195">
        <v>3791160</v>
      </c>
      <c r="CO195">
        <v>-94153.33</v>
      </c>
      <c r="CP195">
        <v>-109450</v>
      </c>
      <c r="CQ195">
        <v>382295.55</v>
      </c>
      <c r="CR195">
        <v>153118780.21000001</v>
      </c>
      <c r="CS195">
        <v>27689.47</v>
      </c>
      <c r="CT195">
        <v>153529265.22999999</v>
      </c>
      <c r="CU195">
        <v>0.52876480000000003</v>
      </c>
      <c r="CV195">
        <v>0</v>
      </c>
      <c r="CW195" s="10">
        <v>399888.95</v>
      </c>
      <c r="CX195" s="14">
        <f t="shared" ref="CX195:CX258" si="3">CW195-CY195</f>
        <v>-1900147.3</v>
      </c>
      <c r="CY195" s="14">
        <f>IFERROR(INDEX(CONFAZ!$A$2:$FB$440,MATCH(DATE(YEAR($A195),MONTH($A195),15),CONFAZ!$A$2:$A$440,0),2),0)</f>
        <v>2300036.25</v>
      </c>
      <c r="CZ195"/>
      <c r="DA195"/>
      <c r="DB195"/>
      <c r="DC195"/>
      <c r="DI195"/>
    </row>
    <row r="196" spans="1:113" x14ac:dyDescent="0.25">
      <c r="A196" s="1">
        <v>40408</v>
      </c>
      <c r="B196" t="s">
        <v>70</v>
      </c>
      <c r="C196" t="s">
        <v>73</v>
      </c>
      <c r="D196" s="12">
        <v>1.7596000000000001</v>
      </c>
      <c r="E196">
        <v>126220293.50000001</v>
      </c>
      <c r="F196">
        <v>336135.20999999996</v>
      </c>
      <c r="G196">
        <v>249944556</v>
      </c>
      <c r="H196">
        <v>33797393.600000001</v>
      </c>
      <c r="I196">
        <v>72415420.289999977</v>
      </c>
      <c r="J196">
        <v>5798743.9799999995</v>
      </c>
      <c r="K196">
        <v>7688871</v>
      </c>
      <c r="L196" s="14">
        <v>4529639</v>
      </c>
      <c r="M196" s="14">
        <v>30053759</v>
      </c>
      <c r="N196" s="14">
        <v>32332604</v>
      </c>
      <c r="O196" s="14">
        <v>35583515</v>
      </c>
      <c r="P196" s="14">
        <v>2335652</v>
      </c>
      <c r="Q196" s="14">
        <v>45383273</v>
      </c>
      <c r="R196" s="14">
        <v>905738</v>
      </c>
      <c r="S196" s="14">
        <v>7699668</v>
      </c>
      <c r="T196" s="14">
        <v>64901314</v>
      </c>
      <c r="U196" s="14">
        <v>25883259</v>
      </c>
      <c r="V196" s="14">
        <v>905738</v>
      </c>
      <c r="W196" s="14">
        <v>7699668</v>
      </c>
      <c r="X196" s="14">
        <v>64901314</v>
      </c>
      <c r="Y196" s="14">
        <v>25883259</v>
      </c>
      <c r="Z196" s="14">
        <v>336135</v>
      </c>
      <c r="AA196" s="14">
        <v>61.460084712700002</v>
      </c>
      <c r="AB196">
        <v>141.55000000000001</v>
      </c>
      <c r="AC196">
        <v>19084996312</v>
      </c>
      <c r="AD196">
        <v>16961829274</v>
      </c>
      <c r="AE196" s="14">
        <f>INDEX(CONFAZ!$DS$2:$FB$408,MATCH(DATE(YEAR($A196),MONTH($A196),15),CONFAZ!$DS$2:$DS$408,0),2)</f>
        <v>260384155</v>
      </c>
      <c r="AF196" s="14">
        <f>INDEX(CONFAZ!$DS$2:$FB$408,MATCH(DATE(YEAR($A196),MONTH($A196),15),CONFAZ!$DS$2:$DS$408,0),3)</f>
        <v>368700738</v>
      </c>
      <c r="AG196">
        <v>510</v>
      </c>
      <c r="AH196">
        <v>459818672000</v>
      </c>
      <c r="AI196">
        <v>10.66</v>
      </c>
      <c r="AJ196">
        <v>-7.0000000000000007E-2</v>
      </c>
      <c r="AK196">
        <v>0</v>
      </c>
      <c r="AL196">
        <v>0</v>
      </c>
      <c r="AM196">
        <v>0</v>
      </c>
      <c r="AN196">
        <v>0</v>
      </c>
      <c r="AO196">
        <v>6.7173689619732704</v>
      </c>
      <c r="AP196">
        <v>1.04</v>
      </c>
      <c r="AQ196">
        <v>136.33000000000001</v>
      </c>
      <c r="AR196">
        <v>-1.66</v>
      </c>
      <c r="AS196" s="14">
        <v>332382600000</v>
      </c>
      <c r="AT196">
        <v>0</v>
      </c>
      <c r="AU196">
        <v>0</v>
      </c>
      <c r="AV196">
        <v>172062295</v>
      </c>
      <c r="AW196">
        <v>25812383</v>
      </c>
      <c r="AX196">
        <v>0</v>
      </c>
      <c r="AY196" s="14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18114750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125197367</v>
      </c>
      <c r="BL196">
        <v>0</v>
      </c>
      <c r="BM196">
        <v>2937795</v>
      </c>
      <c r="BN196">
        <v>11395641000</v>
      </c>
      <c r="BO196">
        <v>0.4</v>
      </c>
      <c r="BP196" s="3">
        <v>3704</v>
      </c>
      <c r="BQ196">
        <v>11901.27</v>
      </c>
      <c r="BR196">
        <v>1117909000</v>
      </c>
      <c r="BS196">
        <v>17031000</v>
      </c>
      <c r="BT196">
        <v>2466595000</v>
      </c>
      <c r="BU196">
        <v>5684821000</v>
      </c>
      <c r="BV196">
        <v>2109285000</v>
      </c>
      <c r="BW196">
        <v>9286355000</v>
      </c>
      <c r="BX196">
        <v>9276732000</v>
      </c>
      <c r="BY196">
        <v>0.4</v>
      </c>
      <c r="BZ196">
        <v>3704</v>
      </c>
      <c r="CA196">
        <v>9477.43</v>
      </c>
      <c r="CB196">
        <v>11395641000</v>
      </c>
      <c r="CC196">
        <v>0.4</v>
      </c>
      <c r="CD196">
        <v>147433.95000000001</v>
      </c>
      <c r="CE196">
        <v>105319261.72</v>
      </c>
      <c r="CF196">
        <v>21329.61</v>
      </c>
      <c r="CG196">
        <v>28427.83</v>
      </c>
      <c r="CH196">
        <v>40.418357999999998</v>
      </c>
      <c r="CI196">
        <v>2.54</v>
      </c>
      <c r="CJ196">
        <v>-23473.33</v>
      </c>
      <c r="CK196">
        <v>20846.669999999998</v>
      </c>
      <c r="CL196">
        <v>44320</v>
      </c>
      <c r="CM196">
        <v>1746.67</v>
      </c>
      <c r="CN196">
        <v>3791160</v>
      </c>
      <c r="CO196">
        <v>-94153.33</v>
      </c>
      <c r="CP196">
        <v>-109450</v>
      </c>
      <c r="CQ196">
        <v>275231.34999999998</v>
      </c>
      <c r="CR196">
        <v>151621791.84999999</v>
      </c>
      <c r="CS196">
        <v>15152.89</v>
      </c>
      <c r="CT196">
        <v>151912176.09</v>
      </c>
      <c r="CU196">
        <v>0.52876480000000003</v>
      </c>
      <c r="CV196">
        <v>0</v>
      </c>
      <c r="CW196" s="10">
        <v>384169.34</v>
      </c>
      <c r="CX196" s="14">
        <f t="shared" si="3"/>
        <v>-1673861.5299999998</v>
      </c>
      <c r="CY196" s="14">
        <f>IFERROR(INDEX(CONFAZ!$A$2:$FB$440,MATCH(DATE(YEAR($A196),MONTH($A196),15),CONFAZ!$A$2:$A$440,0),2),0)</f>
        <v>2058030.8699999999</v>
      </c>
      <c r="CZ196"/>
      <c r="DA196"/>
      <c r="DB196"/>
      <c r="DC196"/>
      <c r="DI196"/>
    </row>
    <row r="197" spans="1:113" x14ac:dyDescent="0.25">
      <c r="A197" s="1">
        <v>40439</v>
      </c>
      <c r="B197" t="s">
        <v>70</v>
      </c>
      <c r="C197" t="s">
        <v>73</v>
      </c>
      <c r="D197" s="12">
        <v>1.7186999999999999</v>
      </c>
      <c r="E197">
        <v>136273756.65000001</v>
      </c>
      <c r="F197">
        <v>812682.11999999988</v>
      </c>
      <c r="G197">
        <v>275723331</v>
      </c>
      <c r="H197">
        <v>38091473.609999992</v>
      </c>
      <c r="I197">
        <v>83022862.26000002</v>
      </c>
      <c r="J197">
        <v>5712499.8300000001</v>
      </c>
      <c r="K197">
        <v>5853324</v>
      </c>
      <c r="L197" s="14">
        <v>8893813</v>
      </c>
      <c r="M197" s="14">
        <v>30861687</v>
      </c>
      <c r="N197" s="14">
        <v>33300590</v>
      </c>
      <c r="O197" s="14">
        <v>37528775</v>
      </c>
      <c r="P197" s="14">
        <v>2894345</v>
      </c>
      <c r="Q197" s="14">
        <v>44902240</v>
      </c>
      <c r="R197" s="14">
        <v>1071340</v>
      </c>
      <c r="S197" s="14">
        <v>7655905</v>
      </c>
      <c r="T197" s="14">
        <v>79766438</v>
      </c>
      <c r="U197" s="14">
        <v>28035616</v>
      </c>
      <c r="V197" s="14">
        <v>1071340</v>
      </c>
      <c r="W197" s="14">
        <v>7655905</v>
      </c>
      <c r="X197" s="14">
        <v>79766438</v>
      </c>
      <c r="Y197" s="14">
        <v>28035616</v>
      </c>
      <c r="Z197" s="14">
        <v>812582</v>
      </c>
      <c r="AA197" s="14">
        <v>81.2853455849</v>
      </c>
      <c r="AB197">
        <v>139.46</v>
      </c>
      <c r="AC197">
        <v>18726305741</v>
      </c>
      <c r="AD197">
        <v>17891795638</v>
      </c>
      <c r="AE197" s="14">
        <f>INDEX(CONFAZ!$DS$2:$FB$408,MATCH(DATE(YEAR($A197),MONTH($A197),15),CONFAZ!$DS$2:$DS$408,0),2)</f>
        <v>233838742</v>
      </c>
      <c r="AF197" s="14">
        <f>INDEX(CONFAZ!$DS$2:$FB$408,MATCH(DATE(YEAR($A197),MONTH($A197),15),CONFAZ!$DS$2:$DS$408,0),3)</f>
        <v>383838301</v>
      </c>
      <c r="AG197">
        <v>510</v>
      </c>
      <c r="AH197">
        <v>472996552200</v>
      </c>
      <c r="AI197">
        <v>10.66</v>
      </c>
      <c r="AJ197">
        <v>0.54</v>
      </c>
      <c r="AK197">
        <v>0</v>
      </c>
      <c r="AL197">
        <v>0</v>
      </c>
      <c r="AM197">
        <v>0</v>
      </c>
      <c r="AN197">
        <v>0</v>
      </c>
      <c r="AO197">
        <v>6.2079159139431699</v>
      </c>
      <c r="AP197">
        <v>1.45</v>
      </c>
      <c r="AQ197">
        <v>135.21</v>
      </c>
      <c r="AR197">
        <v>7.4489999999999998</v>
      </c>
      <c r="AS197" s="14">
        <v>336660800000</v>
      </c>
      <c r="AT197">
        <v>0</v>
      </c>
      <c r="AU197">
        <v>0</v>
      </c>
      <c r="AV197">
        <v>174981482</v>
      </c>
      <c r="AW197">
        <v>48955769</v>
      </c>
      <c r="AX197">
        <v>0</v>
      </c>
      <c r="AY197" s="14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30436795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94809783</v>
      </c>
      <c r="BL197">
        <v>0</v>
      </c>
      <c r="BM197">
        <v>744014</v>
      </c>
      <c r="BN197">
        <v>11395641000</v>
      </c>
      <c r="BO197">
        <v>0.4</v>
      </c>
      <c r="BP197" s="3">
        <v>3704</v>
      </c>
      <c r="BQ197">
        <v>11901.27</v>
      </c>
      <c r="BR197">
        <v>1117909000</v>
      </c>
      <c r="BS197">
        <v>17031000</v>
      </c>
      <c r="BT197">
        <v>2466595000</v>
      </c>
      <c r="BU197">
        <v>5684821000</v>
      </c>
      <c r="BV197">
        <v>2109285000</v>
      </c>
      <c r="BW197">
        <v>9286355000</v>
      </c>
      <c r="BX197">
        <v>9276732000</v>
      </c>
      <c r="BY197">
        <v>0.4</v>
      </c>
      <c r="BZ197">
        <v>3704</v>
      </c>
      <c r="CA197">
        <v>9477.43</v>
      </c>
      <c r="CB197">
        <v>11395641000</v>
      </c>
      <c r="CC197">
        <v>0.4</v>
      </c>
      <c r="CD197">
        <v>111351.73</v>
      </c>
      <c r="CE197">
        <v>121959740.55</v>
      </c>
      <c r="CF197">
        <v>17335.55</v>
      </c>
      <c r="CG197">
        <v>27771.83</v>
      </c>
      <c r="CH197">
        <v>40.418357999999998</v>
      </c>
      <c r="CI197">
        <v>2.54</v>
      </c>
      <c r="CJ197">
        <v>-23473.33</v>
      </c>
      <c r="CK197">
        <v>20846.669999999998</v>
      </c>
      <c r="CL197">
        <v>44320</v>
      </c>
      <c r="CM197">
        <v>1746.67</v>
      </c>
      <c r="CN197">
        <v>3791160</v>
      </c>
      <c r="CO197">
        <v>-94153.33</v>
      </c>
      <c r="CP197">
        <v>-109450</v>
      </c>
      <c r="CQ197">
        <v>501744.66</v>
      </c>
      <c r="CR197">
        <v>171646316.77000001</v>
      </c>
      <c r="CS197">
        <v>18367.93</v>
      </c>
      <c r="CT197">
        <v>172166429.36000001</v>
      </c>
      <c r="CU197">
        <v>0.52876480000000003</v>
      </c>
      <c r="CV197">
        <v>0</v>
      </c>
      <c r="CW197" s="10">
        <v>381579.21</v>
      </c>
      <c r="CX197" s="14">
        <f t="shared" si="3"/>
        <v>-1098765.0000000002</v>
      </c>
      <c r="CY197" s="14">
        <f>IFERROR(INDEX(CONFAZ!$A$2:$FB$440,MATCH(DATE(YEAR($A197),MONTH($A197),15),CONFAZ!$A$2:$A$440,0),2),0)</f>
        <v>1480344.2100000002</v>
      </c>
      <c r="CZ197"/>
      <c r="DA197"/>
      <c r="DB197"/>
      <c r="DC197"/>
      <c r="DI197"/>
    </row>
    <row r="198" spans="1:113" x14ac:dyDescent="0.25">
      <c r="A198" s="1">
        <v>40469</v>
      </c>
      <c r="B198" t="s">
        <v>70</v>
      </c>
      <c r="C198" t="s">
        <v>73</v>
      </c>
      <c r="D198" s="12">
        <v>1.6835</v>
      </c>
      <c r="E198">
        <v>132563470.87999998</v>
      </c>
      <c r="F198">
        <v>11836.329999999998</v>
      </c>
      <c r="G198">
        <v>271524127</v>
      </c>
      <c r="H198">
        <v>37532141.520000003</v>
      </c>
      <c r="I198">
        <v>83276471.799999997</v>
      </c>
      <c r="J198">
        <v>5875100.5999999987</v>
      </c>
      <c r="K198">
        <v>4486633</v>
      </c>
      <c r="L198" s="14">
        <v>7644566</v>
      </c>
      <c r="M198" s="14">
        <v>29450375</v>
      </c>
      <c r="N198" s="14">
        <v>32096473</v>
      </c>
      <c r="O198" s="14">
        <v>38746027</v>
      </c>
      <c r="P198" s="14">
        <v>3495574</v>
      </c>
      <c r="Q198" s="14">
        <v>41724600</v>
      </c>
      <c r="R198" s="14">
        <v>961147</v>
      </c>
      <c r="S198" s="14">
        <v>6858199</v>
      </c>
      <c r="T198" s="14">
        <v>81871550</v>
      </c>
      <c r="U198" s="14">
        <v>28663780</v>
      </c>
      <c r="V198" s="14">
        <v>961147</v>
      </c>
      <c r="W198" s="14">
        <v>6858199</v>
      </c>
      <c r="X198" s="14">
        <v>81871550</v>
      </c>
      <c r="Y198" s="14">
        <v>28663780</v>
      </c>
      <c r="Z198" s="14">
        <v>11836</v>
      </c>
      <c r="AA198" s="14">
        <v>83.945276531800005</v>
      </c>
      <c r="AB198">
        <v>139.33000000000001</v>
      </c>
      <c r="AC198">
        <v>18136570769</v>
      </c>
      <c r="AD198">
        <v>16685019583</v>
      </c>
      <c r="AE198" s="14">
        <f>INDEX(CONFAZ!$DS$2:$FB$408,MATCH(DATE(YEAR($A198),MONTH($A198),15),CONFAZ!$DS$2:$DS$408,0),2)</f>
        <v>228791180</v>
      </c>
      <c r="AF198" s="14">
        <f>INDEX(CONFAZ!$DS$2:$FB$408,MATCH(DATE(YEAR($A198),MONTH($A198),15),CONFAZ!$DS$2:$DS$408,0),3)</f>
        <v>343383802</v>
      </c>
      <c r="AG198">
        <v>510</v>
      </c>
      <c r="AH198">
        <v>479679655000</v>
      </c>
      <c r="AI198">
        <v>10.66</v>
      </c>
      <c r="AJ198">
        <v>0.92</v>
      </c>
      <c r="AK198">
        <v>0</v>
      </c>
      <c r="AL198">
        <v>0</v>
      </c>
      <c r="AM198">
        <v>0</v>
      </c>
      <c r="AN198">
        <v>0</v>
      </c>
      <c r="AO198">
        <v>6.0446996104162398</v>
      </c>
      <c r="AP198">
        <v>1.75</v>
      </c>
      <c r="AQ198">
        <v>140.44999999999999</v>
      </c>
      <c r="AR198">
        <v>-1.39</v>
      </c>
      <c r="AS198" s="14">
        <v>350937700000</v>
      </c>
      <c r="AT198">
        <v>0</v>
      </c>
      <c r="AU198">
        <v>0</v>
      </c>
      <c r="AV198">
        <v>157289893</v>
      </c>
      <c r="AW198">
        <v>41421614</v>
      </c>
      <c r="AX198">
        <v>0</v>
      </c>
      <c r="AY198" s="14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7933432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103639916</v>
      </c>
      <c r="BL198">
        <v>2501277</v>
      </c>
      <c r="BM198">
        <v>1793654</v>
      </c>
      <c r="BN198">
        <v>11395641000</v>
      </c>
      <c r="BO198">
        <v>0.4</v>
      </c>
      <c r="BP198" s="3">
        <v>3704</v>
      </c>
      <c r="BQ198">
        <v>11901.27</v>
      </c>
      <c r="BR198">
        <v>1117909000</v>
      </c>
      <c r="BS198">
        <v>17031000</v>
      </c>
      <c r="BT198">
        <v>2466595000</v>
      </c>
      <c r="BU198">
        <v>5684821000</v>
      </c>
      <c r="BV198">
        <v>2109285000</v>
      </c>
      <c r="BW198">
        <v>9286355000</v>
      </c>
      <c r="BX198">
        <v>9276732000</v>
      </c>
      <c r="BY198">
        <v>0.4</v>
      </c>
      <c r="BZ198">
        <v>3704</v>
      </c>
      <c r="CA198">
        <v>9477.43</v>
      </c>
      <c r="CB198">
        <v>11395641000</v>
      </c>
      <c r="CC198">
        <v>0.4</v>
      </c>
      <c r="CD198">
        <v>197036.58</v>
      </c>
      <c r="CE198">
        <v>128250938.86</v>
      </c>
      <c r="CF198">
        <v>12925.57</v>
      </c>
      <c r="CG198">
        <v>26999.83</v>
      </c>
      <c r="CH198">
        <v>40.418357999999998</v>
      </c>
      <c r="CI198">
        <v>2.57</v>
      </c>
      <c r="CJ198">
        <v>9006.67</v>
      </c>
      <c r="CK198">
        <v>44173.33</v>
      </c>
      <c r="CL198">
        <v>35166.67</v>
      </c>
      <c r="CM198">
        <v>-7036.67</v>
      </c>
      <c r="CN198">
        <v>3738383.33</v>
      </c>
      <c r="CO198">
        <v>-86846.67</v>
      </c>
      <c r="CP198">
        <v>-111120</v>
      </c>
      <c r="CQ198">
        <v>3402.31</v>
      </c>
      <c r="CR198">
        <v>166774208.58000001</v>
      </c>
      <c r="CS198">
        <v>6540.08</v>
      </c>
      <c r="CT198">
        <v>166784150.97</v>
      </c>
      <c r="CU198">
        <v>0.52876480000000003</v>
      </c>
      <c r="CV198">
        <v>0</v>
      </c>
      <c r="CW198" s="10">
        <v>376212.94</v>
      </c>
      <c r="CX198" s="14">
        <f t="shared" si="3"/>
        <v>-605682.12000000011</v>
      </c>
      <c r="CY198" s="14">
        <f>IFERROR(INDEX(CONFAZ!$A$2:$FB$440,MATCH(DATE(YEAR($A198),MONTH($A198),15),CONFAZ!$A$2:$A$440,0),2),0)</f>
        <v>981895.06</v>
      </c>
      <c r="CZ198"/>
      <c r="DA198"/>
      <c r="DB198"/>
      <c r="DC198"/>
      <c r="DI198"/>
    </row>
    <row r="199" spans="1:113" x14ac:dyDescent="0.25">
      <c r="A199" s="1">
        <v>40500</v>
      </c>
      <c r="B199" t="s">
        <v>70</v>
      </c>
      <c r="C199" t="s">
        <v>73</v>
      </c>
      <c r="D199" s="12">
        <v>1.7133</v>
      </c>
      <c r="E199">
        <v>134685740.70999998</v>
      </c>
      <c r="F199">
        <v>28875.22</v>
      </c>
      <c r="G199">
        <v>254639515</v>
      </c>
      <c r="H199">
        <v>37831684.239999995</v>
      </c>
      <c r="I199">
        <v>64562634.579999991</v>
      </c>
      <c r="J199">
        <v>5867616.7399999993</v>
      </c>
      <c r="K199">
        <v>4136329</v>
      </c>
      <c r="L199" s="14">
        <v>5454986</v>
      </c>
      <c r="M199" s="14">
        <v>31333491</v>
      </c>
      <c r="N199" s="14">
        <v>32054243</v>
      </c>
      <c r="O199" s="14">
        <v>42904579</v>
      </c>
      <c r="P199" s="14">
        <v>2639229</v>
      </c>
      <c r="Q199" s="14">
        <v>44094605</v>
      </c>
      <c r="R199" s="14">
        <v>984617</v>
      </c>
      <c r="S199" s="14">
        <v>9017302</v>
      </c>
      <c r="T199" s="14">
        <v>60431226</v>
      </c>
      <c r="U199" s="14">
        <v>25696412</v>
      </c>
      <c r="V199" s="14">
        <v>984617</v>
      </c>
      <c r="W199" s="14">
        <v>9017302</v>
      </c>
      <c r="X199" s="14">
        <v>60431226</v>
      </c>
      <c r="Y199" s="14">
        <v>25696412</v>
      </c>
      <c r="Z199" s="14">
        <v>28825</v>
      </c>
      <c r="AA199" s="14">
        <v>28.350080155699999</v>
      </c>
      <c r="AB199">
        <v>139.68</v>
      </c>
      <c r="AC199">
        <v>17558595004</v>
      </c>
      <c r="AD199">
        <v>17538417516</v>
      </c>
      <c r="AE199" s="14">
        <f>INDEX(CONFAZ!$DS$2:$FB$408,MATCH(DATE(YEAR($A199),MONTH($A199),15),CONFAZ!$DS$2:$DS$408,0),2)</f>
        <v>167691617</v>
      </c>
      <c r="AF199" s="14">
        <f>INDEX(CONFAZ!$DS$2:$FB$408,MATCH(DATE(YEAR($A199),MONTH($A199),15),CONFAZ!$DS$2:$DS$408,0),3)</f>
        <v>552671583</v>
      </c>
      <c r="AG199">
        <v>510</v>
      </c>
      <c r="AH199">
        <v>489080331300</v>
      </c>
      <c r="AI199">
        <v>10.66</v>
      </c>
      <c r="AJ199">
        <v>1.03</v>
      </c>
      <c r="AK199">
        <v>0</v>
      </c>
      <c r="AL199">
        <v>0</v>
      </c>
      <c r="AM199">
        <v>0</v>
      </c>
      <c r="AN199">
        <v>0</v>
      </c>
      <c r="AO199">
        <v>5.69563074901445</v>
      </c>
      <c r="AP199">
        <v>1.83</v>
      </c>
      <c r="AQ199">
        <v>146.79</v>
      </c>
      <c r="AR199">
        <v>14.259</v>
      </c>
      <c r="AS199" s="14">
        <v>358427100000</v>
      </c>
      <c r="AT199">
        <v>0</v>
      </c>
      <c r="AU199">
        <v>0</v>
      </c>
      <c r="AV199">
        <v>130873826</v>
      </c>
      <c r="AW199">
        <v>42454741</v>
      </c>
      <c r="AX199">
        <v>0</v>
      </c>
      <c r="AY199" s="14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22345337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64277589</v>
      </c>
      <c r="BL199">
        <v>0</v>
      </c>
      <c r="BM199">
        <v>1796159</v>
      </c>
      <c r="BN199">
        <v>11395641000</v>
      </c>
      <c r="BO199">
        <v>0.4</v>
      </c>
      <c r="BP199" s="3">
        <v>3704</v>
      </c>
      <c r="BQ199">
        <v>11901.27</v>
      </c>
      <c r="BR199">
        <v>1117909000</v>
      </c>
      <c r="BS199">
        <v>17031000</v>
      </c>
      <c r="BT199">
        <v>2466595000</v>
      </c>
      <c r="BU199">
        <v>5684821000</v>
      </c>
      <c r="BV199">
        <v>2109285000</v>
      </c>
      <c r="BW199">
        <v>9286355000</v>
      </c>
      <c r="BX199">
        <v>9276732000</v>
      </c>
      <c r="BY199">
        <v>0.4</v>
      </c>
      <c r="BZ199">
        <v>3704</v>
      </c>
      <c r="CA199">
        <v>9477.43</v>
      </c>
      <c r="CB199">
        <v>11395641000</v>
      </c>
      <c r="CC199">
        <v>0.4</v>
      </c>
      <c r="CD199">
        <v>156048.73000000001</v>
      </c>
      <c r="CE199">
        <v>130563896.81999999</v>
      </c>
      <c r="CF199">
        <v>21767.96</v>
      </c>
      <c r="CG199">
        <v>28692.83</v>
      </c>
      <c r="CH199">
        <v>40.418357999999998</v>
      </c>
      <c r="CI199">
        <v>2.59</v>
      </c>
      <c r="CJ199">
        <v>9006.67</v>
      </c>
      <c r="CK199">
        <v>44173.33</v>
      </c>
      <c r="CL199">
        <v>35166.67</v>
      </c>
      <c r="CM199">
        <v>-7036.67</v>
      </c>
      <c r="CN199">
        <v>3738383.33</v>
      </c>
      <c r="CO199">
        <v>-86846.67</v>
      </c>
      <c r="CP199">
        <v>-111120</v>
      </c>
      <c r="CQ199">
        <v>9877.07</v>
      </c>
      <c r="CR199">
        <v>153103462.81</v>
      </c>
      <c r="CS199">
        <v>8184.03</v>
      </c>
      <c r="CT199">
        <v>153122123.91</v>
      </c>
      <c r="CU199">
        <v>0.52876480000000003</v>
      </c>
      <c r="CV199">
        <v>0</v>
      </c>
      <c r="CW199" s="10">
        <v>408175.3</v>
      </c>
      <c r="CX199" s="14">
        <f t="shared" si="3"/>
        <v>-673211.11999999988</v>
      </c>
      <c r="CY199" s="14">
        <f>IFERROR(INDEX(CONFAZ!$A$2:$FB$440,MATCH(DATE(YEAR($A199),MONTH($A199),15),CONFAZ!$A$2:$A$440,0),2),0)</f>
        <v>1081386.42</v>
      </c>
      <c r="CZ199" s="14"/>
      <c r="DA199" s="14"/>
      <c r="DB199"/>
      <c r="DC199"/>
      <c r="DI199"/>
    </row>
    <row r="200" spans="1:113" x14ac:dyDescent="0.25">
      <c r="A200" s="1">
        <v>40530</v>
      </c>
      <c r="B200" t="s">
        <v>70</v>
      </c>
      <c r="C200" t="s">
        <v>73</v>
      </c>
      <c r="D200" s="12">
        <v>1.6934</v>
      </c>
      <c r="E200">
        <v>136772987.86000001</v>
      </c>
      <c r="F200">
        <v>45747.9</v>
      </c>
      <c r="G200">
        <v>282313489</v>
      </c>
      <c r="H200">
        <v>40549349.440000013</v>
      </c>
      <c r="I200">
        <v>86244068.489999995</v>
      </c>
      <c r="J200">
        <v>6615274.2000000011</v>
      </c>
      <c r="K200">
        <v>4343031</v>
      </c>
      <c r="L200" s="14">
        <v>5322024</v>
      </c>
      <c r="M200" s="14">
        <v>31572531</v>
      </c>
      <c r="N200" s="14">
        <v>32878473</v>
      </c>
      <c r="O200" s="14">
        <v>39746588</v>
      </c>
      <c r="P200" s="14">
        <v>2996794</v>
      </c>
      <c r="Q200" s="14">
        <v>47690452</v>
      </c>
      <c r="R200" s="14">
        <v>654869</v>
      </c>
      <c r="S200" s="14">
        <v>12185759</v>
      </c>
      <c r="T200" s="14">
        <v>84275134</v>
      </c>
      <c r="U200" s="14">
        <v>24945239</v>
      </c>
      <c r="V200" s="14">
        <v>654869</v>
      </c>
      <c r="W200" s="14">
        <v>12185759</v>
      </c>
      <c r="X200" s="14">
        <v>84275134</v>
      </c>
      <c r="Y200" s="14">
        <v>24945239</v>
      </c>
      <c r="Z200" s="14">
        <v>45626</v>
      </c>
      <c r="AA200" s="14">
        <v>5.9263885249000001</v>
      </c>
      <c r="AB200">
        <v>136.69</v>
      </c>
      <c r="AC200">
        <v>20795902805</v>
      </c>
      <c r="AD200">
        <v>15707163779</v>
      </c>
      <c r="AE200" s="14">
        <f>INDEX(CONFAZ!$DS$2:$FB$408,MATCH(DATE(YEAR($A200),MONTH($A200),15),CONFAZ!$DS$2:$DS$408,0),2)</f>
        <v>254380673</v>
      </c>
      <c r="AF200" s="14">
        <f>INDEX(CONFAZ!$DS$2:$FB$408,MATCH(DATE(YEAR($A200),MONTH($A200),15),CONFAZ!$DS$2:$DS$408,0),3)</f>
        <v>232187786</v>
      </c>
      <c r="AG200">
        <v>510</v>
      </c>
      <c r="AH200">
        <v>488672905000</v>
      </c>
      <c r="AI200">
        <v>10.66</v>
      </c>
      <c r="AJ200">
        <v>0.6</v>
      </c>
      <c r="AK200">
        <v>0</v>
      </c>
      <c r="AL200">
        <v>0</v>
      </c>
      <c r="AM200">
        <v>0</v>
      </c>
      <c r="AN200">
        <v>0</v>
      </c>
      <c r="AO200">
        <v>5.2644577073471899</v>
      </c>
      <c r="AP200">
        <v>1.63</v>
      </c>
      <c r="AQ200">
        <v>152.66999999999999</v>
      </c>
      <c r="AR200">
        <v>18.46</v>
      </c>
      <c r="AS200" s="14">
        <v>348004900000</v>
      </c>
      <c r="AT200">
        <v>0</v>
      </c>
      <c r="AU200">
        <v>0</v>
      </c>
      <c r="AV200">
        <v>172478731</v>
      </c>
      <c r="AW200">
        <v>64003030</v>
      </c>
      <c r="AX200">
        <v>0</v>
      </c>
      <c r="AY200" s="14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29944368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76853890</v>
      </c>
      <c r="BL200">
        <v>0</v>
      </c>
      <c r="BM200">
        <v>1677443</v>
      </c>
      <c r="BN200">
        <v>11395641000</v>
      </c>
      <c r="BO200">
        <v>0.4</v>
      </c>
      <c r="BP200" s="3">
        <v>3704</v>
      </c>
      <c r="BQ200">
        <v>11901.27</v>
      </c>
      <c r="BR200">
        <v>1117909000</v>
      </c>
      <c r="BS200">
        <v>17031000</v>
      </c>
      <c r="BT200">
        <v>2466595000</v>
      </c>
      <c r="BU200">
        <v>5684821000</v>
      </c>
      <c r="BV200">
        <v>2109285000</v>
      </c>
      <c r="BW200">
        <v>9286355000</v>
      </c>
      <c r="BX200">
        <v>7902078000</v>
      </c>
      <c r="BY200">
        <v>0.4</v>
      </c>
      <c r="BZ200">
        <v>3704</v>
      </c>
      <c r="CA200">
        <v>8238.85</v>
      </c>
      <c r="CB200">
        <v>11395641000</v>
      </c>
      <c r="CC200">
        <v>0.4</v>
      </c>
      <c r="CD200">
        <v>201000.4</v>
      </c>
      <c r="CE200">
        <v>116533628.39</v>
      </c>
      <c r="CF200">
        <v>23194.26</v>
      </c>
      <c r="CG200">
        <v>30206.83</v>
      </c>
      <c r="CH200">
        <v>40.418357999999998</v>
      </c>
      <c r="CI200">
        <v>2.6</v>
      </c>
      <c r="CJ200">
        <v>9006.67</v>
      </c>
      <c r="CK200">
        <v>44173.33</v>
      </c>
      <c r="CL200">
        <v>35166.67</v>
      </c>
      <c r="CM200">
        <v>-7036.67</v>
      </c>
      <c r="CN200">
        <v>3738383.33</v>
      </c>
      <c r="CO200">
        <v>-86846.67</v>
      </c>
      <c r="CP200">
        <v>-111120</v>
      </c>
      <c r="CQ200">
        <v>13697.58</v>
      </c>
      <c r="CR200">
        <v>179705888.46000001</v>
      </c>
      <c r="CS200">
        <v>6594.83</v>
      </c>
      <c r="CT200">
        <v>179726180.87</v>
      </c>
      <c r="CU200">
        <v>0.52876480000000003</v>
      </c>
      <c r="CV200">
        <v>0</v>
      </c>
      <c r="CW200" s="10">
        <v>416950.5</v>
      </c>
      <c r="CX200" s="14">
        <f t="shared" si="3"/>
        <v>-427423.76</v>
      </c>
      <c r="CY200" s="14">
        <f>IFERROR(INDEX(CONFAZ!$A$2:$FB$440,MATCH(DATE(YEAR($A200),MONTH($A200),15),CONFAZ!$A$2:$A$440,0),2),0)</f>
        <v>844374.26</v>
      </c>
      <c r="CZ200"/>
      <c r="DA200"/>
      <c r="DB200"/>
      <c r="DC200"/>
      <c r="DI200"/>
    </row>
    <row r="201" spans="1:113" x14ac:dyDescent="0.25">
      <c r="A201" s="1">
        <v>40561</v>
      </c>
      <c r="B201" t="s">
        <v>70</v>
      </c>
      <c r="C201" t="s">
        <v>73</v>
      </c>
      <c r="D201" s="12">
        <v>1.6749000000000001</v>
      </c>
      <c r="E201">
        <v>141091656.44</v>
      </c>
      <c r="F201">
        <v>55965.100000000006</v>
      </c>
      <c r="G201">
        <v>279147070</v>
      </c>
      <c r="H201">
        <v>37355342.629999995</v>
      </c>
      <c r="I201">
        <v>81980036.530000016</v>
      </c>
      <c r="J201">
        <v>7182863.6900000004</v>
      </c>
      <c r="K201">
        <v>7778398</v>
      </c>
      <c r="L201" s="14">
        <v>5703030</v>
      </c>
      <c r="M201" s="14">
        <v>32034558</v>
      </c>
      <c r="N201" s="14">
        <v>46115509</v>
      </c>
      <c r="O201" s="14">
        <v>44258309</v>
      </c>
      <c r="P201" s="14">
        <v>3011510</v>
      </c>
      <c r="Q201" s="14">
        <v>48095862</v>
      </c>
      <c r="R201" s="14">
        <v>616650</v>
      </c>
      <c r="S201" s="14">
        <v>7722730</v>
      </c>
      <c r="T201" s="14">
        <v>70558213</v>
      </c>
      <c r="U201" s="14">
        <v>20974734</v>
      </c>
      <c r="V201" s="14">
        <v>616650</v>
      </c>
      <c r="W201" s="14">
        <v>7722730</v>
      </c>
      <c r="X201" s="14">
        <v>70558213</v>
      </c>
      <c r="Y201" s="14">
        <v>20974734</v>
      </c>
      <c r="Z201" s="14">
        <v>55965</v>
      </c>
      <c r="AA201" s="14">
        <v>9.9369781689999996</v>
      </c>
      <c r="AB201">
        <v>132.66</v>
      </c>
      <c r="AC201">
        <v>15031610457</v>
      </c>
      <c r="AD201">
        <v>14962070227</v>
      </c>
      <c r="AE201" s="14">
        <f>INDEX(CONFAZ!$DS$2:$FB$408,MATCH(DATE(YEAR($A201),MONTH($A201),15),CONFAZ!$DS$2:$DS$408,0),2)</f>
        <v>175419864</v>
      </c>
      <c r="AF201" s="14">
        <f>INDEX(CONFAZ!$DS$2:$FB$408,MATCH(DATE(YEAR($A201),MONTH($A201),15),CONFAZ!$DS$2:$DS$408,0),3)</f>
        <v>161227180</v>
      </c>
      <c r="AG201">
        <v>540</v>
      </c>
      <c r="AH201">
        <v>498611030400</v>
      </c>
      <c r="AI201">
        <v>10.85</v>
      </c>
      <c r="AJ201">
        <v>0.94</v>
      </c>
      <c r="AK201">
        <v>0</v>
      </c>
      <c r="AL201">
        <v>0</v>
      </c>
      <c r="AM201">
        <v>0</v>
      </c>
      <c r="AN201">
        <v>0</v>
      </c>
      <c r="AO201">
        <v>6.0266467438675102</v>
      </c>
      <c r="AP201">
        <v>1.83</v>
      </c>
      <c r="AQ201">
        <v>162.06</v>
      </c>
      <c r="AR201">
        <v>7.9</v>
      </c>
      <c r="AS201" s="14">
        <v>327590900000</v>
      </c>
      <c r="AT201">
        <v>0</v>
      </c>
      <c r="AU201">
        <v>0</v>
      </c>
      <c r="AV201">
        <v>101716727</v>
      </c>
      <c r="AW201">
        <v>52651809</v>
      </c>
      <c r="AX201">
        <v>0</v>
      </c>
      <c r="AY201" s="14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8369435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39864143</v>
      </c>
      <c r="BL201">
        <v>0</v>
      </c>
      <c r="BM201">
        <v>831340</v>
      </c>
      <c r="BN201">
        <v>13932770000</v>
      </c>
      <c r="BO201">
        <v>0.4</v>
      </c>
      <c r="BP201" s="3">
        <v>3704</v>
      </c>
      <c r="BQ201">
        <v>14118.77</v>
      </c>
      <c r="BR201">
        <v>1279579000</v>
      </c>
      <c r="BS201">
        <v>23471000</v>
      </c>
      <c r="BT201">
        <v>3323598000</v>
      </c>
      <c r="BU201">
        <v>6723049000</v>
      </c>
      <c r="BV201">
        <v>2583073000</v>
      </c>
      <c r="BW201">
        <v>11349697000</v>
      </c>
      <c r="BX201">
        <v>7902078000</v>
      </c>
      <c r="BY201">
        <v>0.4</v>
      </c>
      <c r="BZ201">
        <v>3704</v>
      </c>
      <c r="CA201">
        <v>8238.85</v>
      </c>
      <c r="CB201">
        <v>11395641000</v>
      </c>
      <c r="CC201">
        <v>0.4</v>
      </c>
      <c r="CD201">
        <v>202125.6</v>
      </c>
      <c r="CE201">
        <v>107960358.98</v>
      </c>
      <c r="CF201">
        <v>23695.82</v>
      </c>
      <c r="CG201">
        <v>28418</v>
      </c>
      <c r="CH201">
        <v>41.468921000000002</v>
      </c>
      <c r="CI201">
        <v>2.61</v>
      </c>
      <c r="CJ201">
        <v>118773.33</v>
      </c>
      <c r="CK201">
        <v>170360</v>
      </c>
      <c r="CL201">
        <v>51583.33</v>
      </c>
      <c r="CM201">
        <v>-930</v>
      </c>
      <c r="CN201">
        <v>3894286.67</v>
      </c>
      <c r="CO201">
        <v>-72150</v>
      </c>
      <c r="CP201">
        <v>-105756.67</v>
      </c>
      <c r="CQ201">
        <v>27477.49</v>
      </c>
      <c r="CR201">
        <v>175495151.22999999</v>
      </c>
      <c r="CS201">
        <v>18941.36</v>
      </c>
      <c r="CT201">
        <v>175543570.08000001</v>
      </c>
      <c r="CU201">
        <v>0.52720370000000005</v>
      </c>
      <c r="CV201">
        <v>0</v>
      </c>
      <c r="CW201">
        <v>299523.15999999997</v>
      </c>
      <c r="CX201" s="14">
        <f t="shared" si="3"/>
        <v>-1460014.71</v>
      </c>
      <c r="CY201" s="14">
        <f>IFERROR(INDEX(CONFAZ!$A$2:$FB$440,MATCH(DATE(YEAR($A201),MONTH($A201),15),CONFAZ!$A$2:$A$440,0),2),0)</f>
        <v>1759537.8699999999</v>
      </c>
      <c r="CZ201" s="4"/>
      <c r="DA201" s="4"/>
      <c r="DB201" s="4"/>
      <c r="DC201"/>
      <c r="DI201"/>
    </row>
    <row r="202" spans="1:113" x14ac:dyDescent="0.25">
      <c r="A202" s="1">
        <v>40592</v>
      </c>
      <c r="B202" t="s">
        <v>70</v>
      </c>
      <c r="C202" t="s">
        <v>73</v>
      </c>
      <c r="D202" s="12">
        <v>1.6679999999999999</v>
      </c>
      <c r="E202">
        <v>129788530.31</v>
      </c>
      <c r="F202">
        <v>29593.170000000002</v>
      </c>
      <c r="G202">
        <v>250499585</v>
      </c>
      <c r="H202">
        <v>32174667.41</v>
      </c>
      <c r="I202">
        <v>71447761.329999998</v>
      </c>
      <c r="J202">
        <v>5530441.0799999991</v>
      </c>
      <c r="K202">
        <v>28341474</v>
      </c>
      <c r="L202" s="14">
        <v>6979066</v>
      </c>
      <c r="M202" s="14">
        <v>32708464</v>
      </c>
      <c r="N202" s="14">
        <v>31456259</v>
      </c>
      <c r="O202" s="14">
        <v>37753450</v>
      </c>
      <c r="P202" s="14">
        <v>2019272</v>
      </c>
      <c r="Q202" s="14">
        <v>42205652</v>
      </c>
      <c r="R202" s="14">
        <v>436157</v>
      </c>
      <c r="S202" s="14">
        <v>9602900</v>
      </c>
      <c r="T202" s="14">
        <v>67336127</v>
      </c>
      <c r="U202" s="14">
        <v>19972740</v>
      </c>
      <c r="V202" s="14">
        <v>436157</v>
      </c>
      <c r="W202" s="14">
        <v>9602900</v>
      </c>
      <c r="X202" s="14">
        <v>67336127</v>
      </c>
      <c r="Y202" s="14">
        <v>19972740</v>
      </c>
      <c r="Z202" s="14">
        <v>29498</v>
      </c>
      <c r="AA202" s="14">
        <v>12.011683212599999</v>
      </c>
      <c r="AB202">
        <v>136.18</v>
      </c>
      <c r="AC202">
        <v>16621034760</v>
      </c>
      <c r="AD202">
        <v>15689000891</v>
      </c>
      <c r="AE202" s="14">
        <f>INDEX(CONFAZ!$DS$2:$FB$408,MATCH(DATE(YEAR($A202),MONTH($A202),15),CONFAZ!$DS$2:$DS$408,0),2)</f>
        <v>184462595</v>
      </c>
      <c r="AF202" s="14">
        <f>INDEX(CONFAZ!$DS$2:$FB$408,MATCH(DATE(YEAR($A202),MONTH($A202),15),CONFAZ!$DS$2:$DS$408,0),3)</f>
        <v>285495823</v>
      </c>
      <c r="AG202">
        <v>540</v>
      </c>
      <c r="AH202">
        <v>512936688000</v>
      </c>
      <c r="AI202">
        <v>11.17</v>
      </c>
      <c r="AJ202">
        <v>0.54</v>
      </c>
      <c r="AK202">
        <v>0</v>
      </c>
      <c r="AL202">
        <v>0</v>
      </c>
      <c r="AM202">
        <v>0</v>
      </c>
      <c r="AN202">
        <v>0</v>
      </c>
      <c r="AO202">
        <v>6.3439133835576902</v>
      </c>
      <c r="AP202">
        <v>1.8</v>
      </c>
      <c r="AQ202">
        <v>181.53</v>
      </c>
      <c r="AR202">
        <v>4.8689999999999998</v>
      </c>
      <c r="AS202" s="14">
        <v>332322400000</v>
      </c>
      <c r="AT202">
        <v>0</v>
      </c>
      <c r="AU202">
        <v>0</v>
      </c>
      <c r="AV202">
        <v>151734080</v>
      </c>
      <c r="AW202">
        <v>44307703</v>
      </c>
      <c r="AX202">
        <v>0</v>
      </c>
      <c r="AY202" s="14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16222555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90425090</v>
      </c>
      <c r="BL202">
        <v>0</v>
      </c>
      <c r="BM202">
        <v>778732</v>
      </c>
      <c r="BN202">
        <v>13932770000</v>
      </c>
      <c r="BO202">
        <v>0.4</v>
      </c>
      <c r="BP202" s="3">
        <v>3704</v>
      </c>
      <c r="BQ202">
        <v>14118.77</v>
      </c>
      <c r="BR202">
        <v>1279579000</v>
      </c>
      <c r="BS202">
        <v>23471000</v>
      </c>
      <c r="BT202">
        <v>3323598000</v>
      </c>
      <c r="BU202">
        <v>6723049000</v>
      </c>
      <c r="BV202">
        <v>2583073000</v>
      </c>
      <c r="BW202">
        <v>11349697000</v>
      </c>
      <c r="BX202">
        <v>7902078000</v>
      </c>
      <c r="BY202">
        <v>0.4</v>
      </c>
      <c r="BZ202">
        <v>3704</v>
      </c>
      <c r="CA202">
        <v>8238.85</v>
      </c>
      <c r="CB202">
        <v>11395641000</v>
      </c>
      <c r="CC202">
        <v>0.4</v>
      </c>
      <c r="CD202">
        <v>206420.58</v>
      </c>
      <c r="CE202">
        <v>121730750.42</v>
      </c>
      <c r="CF202">
        <v>20121.599999999999</v>
      </c>
      <c r="CG202">
        <v>29764</v>
      </c>
      <c r="CH202">
        <v>41.468921000000002</v>
      </c>
      <c r="CI202">
        <v>2.62</v>
      </c>
      <c r="CJ202">
        <v>118773.33</v>
      </c>
      <c r="CK202">
        <v>170360</v>
      </c>
      <c r="CL202">
        <v>51583.33</v>
      </c>
      <c r="CM202">
        <v>-930</v>
      </c>
      <c r="CN202">
        <v>3894286.67</v>
      </c>
      <c r="CO202">
        <v>-72150</v>
      </c>
      <c r="CP202">
        <v>-105756.67</v>
      </c>
      <c r="CQ202">
        <v>8130.56</v>
      </c>
      <c r="CR202">
        <v>162528811.12</v>
      </c>
      <c r="CS202">
        <v>83377.16</v>
      </c>
      <c r="CT202">
        <v>162629838.84</v>
      </c>
      <c r="CU202">
        <v>0.52720370000000005</v>
      </c>
      <c r="CV202">
        <v>0</v>
      </c>
      <c r="CW202">
        <v>338333.2</v>
      </c>
      <c r="CX202" s="14">
        <f t="shared" si="3"/>
        <v>-5967652.8699999992</v>
      </c>
      <c r="CY202" s="14">
        <f>IFERROR(INDEX(CONFAZ!$A$2:$FB$440,MATCH(DATE(YEAR($A202),MONTH($A202),15),CONFAZ!$A$2:$A$440,0),2),0)</f>
        <v>6305986.0699999994</v>
      </c>
      <c r="CZ202"/>
      <c r="DA202"/>
      <c r="DB202"/>
      <c r="DC202"/>
      <c r="DI202"/>
    </row>
    <row r="203" spans="1:113" x14ac:dyDescent="0.25">
      <c r="A203" s="1">
        <v>40620</v>
      </c>
      <c r="B203" t="s">
        <v>70</v>
      </c>
      <c r="C203" t="s">
        <v>73</v>
      </c>
      <c r="D203" s="12">
        <v>1.6591</v>
      </c>
      <c r="E203">
        <v>135431136.81</v>
      </c>
      <c r="F203">
        <v>32705.050000000003</v>
      </c>
      <c r="G203">
        <v>255084275</v>
      </c>
      <c r="H203">
        <v>33770764.599999994</v>
      </c>
      <c r="I203">
        <v>68533956.290000007</v>
      </c>
      <c r="J203">
        <v>5632399.4299999997</v>
      </c>
      <c r="K203">
        <v>50431551</v>
      </c>
      <c r="L203" s="14">
        <v>8104788</v>
      </c>
      <c r="M203" s="14">
        <v>31781709</v>
      </c>
      <c r="N203" s="14">
        <v>32657611</v>
      </c>
      <c r="O203" s="14">
        <v>37457838</v>
      </c>
      <c r="P203" s="14">
        <v>2288678</v>
      </c>
      <c r="Q203" s="14">
        <v>42611021</v>
      </c>
      <c r="R203" s="14">
        <v>558882</v>
      </c>
      <c r="S203" s="14">
        <v>9074316</v>
      </c>
      <c r="T203" s="14">
        <v>72053039</v>
      </c>
      <c r="U203" s="14">
        <v>18463801</v>
      </c>
      <c r="V203" s="14">
        <v>558882</v>
      </c>
      <c r="W203" s="14">
        <v>9074316</v>
      </c>
      <c r="X203" s="14">
        <v>72053039</v>
      </c>
      <c r="Y203" s="14">
        <v>18463801</v>
      </c>
      <c r="Z203" s="14">
        <v>32592</v>
      </c>
      <c r="AA203" s="14">
        <v>13.6199210219</v>
      </c>
      <c r="AB203">
        <v>144.93</v>
      </c>
      <c r="AC203">
        <v>19172557483</v>
      </c>
      <c r="AD203">
        <v>17872299348</v>
      </c>
      <c r="AE203" s="14">
        <f>INDEX(CONFAZ!$DS$2:$FB$408,MATCH(DATE(YEAR($A203),MONTH($A203),15),CONFAZ!$DS$2:$DS$408,0),2)</f>
        <v>203046150</v>
      </c>
      <c r="AF203" s="14">
        <f>INDEX(CONFAZ!$DS$2:$FB$408,MATCH(DATE(YEAR($A203),MONTH($A203),15),CONFAZ!$DS$2:$DS$408,0),3)</f>
        <v>394802020</v>
      </c>
      <c r="AG203">
        <v>545</v>
      </c>
      <c r="AH203">
        <v>526176928600</v>
      </c>
      <c r="AI203">
        <v>11.62</v>
      </c>
      <c r="AJ203">
        <v>0.66</v>
      </c>
      <c r="AK203">
        <v>0</v>
      </c>
      <c r="AL203">
        <v>0</v>
      </c>
      <c r="AM203">
        <v>0</v>
      </c>
      <c r="AN203">
        <v>0</v>
      </c>
      <c r="AO203">
        <v>6.4442169907881199</v>
      </c>
      <c r="AP203">
        <v>1.79</v>
      </c>
      <c r="AQ203">
        <v>187.11</v>
      </c>
      <c r="AR203">
        <v>15.909000000000001</v>
      </c>
      <c r="AS203" s="14">
        <v>356617300000</v>
      </c>
      <c r="AT203">
        <v>0</v>
      </c>
      <c r="AU203">
        <v>0</v>
      </c>
      <c r="AV203">
        <v>154614921</v>
      </c>
      <c r="AW203">
        <v>70820812</v>
      </c>
      <c r="AX203">
        <v>0</v>
      </c>
      <c r="AY203" s="14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7089921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74547921</v>
      </c>
      <c r="BL203">
        <v>0</v>
      </c>
      <c r="BM203">
        <v>2156267</v>
      </c>
      <c r="BN203">
        <v>13932770000</v>
      </c>
      <c r="BO203">
        <v>0.4</v>
      </c>
      <c r="BP203" s="3">
        <v>3704</v>
      </c>
      <c r="BQ203">
        <v>14118.77</v>
      </c>
      <c r="BR203">
        <v>1279579000</v>
      </c>
      <c r="BS203">
        <v>23471000</v>
      </c>
      <c r="BT203">
        <v>3323598000</v>
      </c>
      <c r="BU203">
        <v>6723049000</v>
      </c>
      <c r="BV203">
        <v>2583073000</v>
      </c>
      <c r="BW203">
        <v>11349697000</v>
      </c>
      <c r="BX203">
        <v>7902078000</v>
      </c>
      <c r="BY203">
        <v>0.4</v>
      </c>
      <c r="BZ203">
        <v>3704</v>
      </c>
      <c r="CA203">
        <v>8238.85</v>
      </c>
      <c r="CB203">
        <v>11395641000</v>
      </c>
      <c r="CC203">
        <v>0.4</v>
      </c>
      <c r="CD203">
        <v>157508.04999999999</v>
      </c>
      <c r="CE203">
        <v>103129592.59999999</v>
      </c>
      <c r="CF203">
        <v>17236.73</v>
      </c>
      <c r="CG203">
        <v>30176</v>
      </c>
      <c r="CH203">
        <v>41.468921000000002</v>
      </c>
      <c r="CI203">
        <v>2.67</v>
      </c>
      <c r="CJ203">
        <v>118773.33</v>
      </c>
      <c r="CK203">
        <v>170360</v>
      </c>
      <c r="CL203">
        <v>51583.33</v>
      </c>
      <c r="CM203">
        <v>-930</v>
      </c>
      <c r="CN203">
        <v>3894286.67</v>
      </c>
      <c r="CO203">
        <v>-72150</v>
      </c>
      <c r="CP203">
        <v>-105756.67</v>
      </c>
      <c r="CQ203">
        <v>6297.23</v>
      </c>
      <c r="CR203">
        <v>163437672.02000001</v>
      </c>
      <c r="CS203">
        <v>179663.88</v>
      </c>
      <c r="CT203">
        <v>163623633.13</v>
      </c>
      <c r="CU203">
        <v>0.52720370000000005</v>
      </c>
      <c r="CV203">
        <v>0</v>
      </c>
      <c r="CW203">
        <v>343660.02</v>
      </c>
      <c r="CX203" s="14">
        <f t="shared" si="3"/>
        <v>-11131354.65</v>
      </c>
      <c r="CY203" s="14">
        <f>IFERROR(INDEX(CONFAZ!$A$2:$FB$440,MATCH(DATE(YEAR($A203),MONTH($A203),15),CONFAZ!$A$2:$A$440,0),2),0)</f>
        <v>11475014.67</v>
      </c>
      <c r="CZ203"/>
      <c r="DA203"/>
      <c r="DB203"/>
      <c r="DC203"/>
      <c r="DI203"/>
    </row>
    <row r="204" spans="1:113" x14ac:dyDescent="0.25">
      <c r="A204" s="1">
        <v>40651</v>
      </c>
      <c r="B204" t="s">
        <v>70</v>
      </c>
      <c r="C204" t="s">
        <v>73</v>
      </c>
      <c r="D204" s="12">
        <v>1.5864</v>
      </c>
      <c r="E204">
        <v>143246652.37</v>
      </c>
      <c r="F204">
        <v>27457.53</v>
      </c>
      <c r="G204">
        <v>268330686</v>
      </c>
      <c r="H204">
        <v>37915811.630000003</v>
      </c>
      <c r="I204">
        <v>69818663.75999999</v>
      </c>
      <c r="J204">
        <v>5531039.5</v>
      </c>
      <c r="K204">
        <v>34224494</v>
      </c>
      <c r="L204" s="14">
        <v>13430989</v>
      </c>
      <c r="M204" s="14">
        <v>32001222</v>
      </c>
      <c r="N204" s="14">
        <v>32492378</v>
      </c>
      <c r="O204" s="14">
        <v>43823690</v>
      </c>
      <c r="P204" s="14">
        <v>2669400</v>
      </c>
      <c r="Q204" s="14">
        <v>43689506</v>
      </c>
      <c r="R204" s="14">
        <v>447544</v>
      </c>
      <c r="S204" s="14">
        <v>9288886</v>
      </c>
      <c r="T204" s="14">
        <v>72502995</v>
      </c>
      <c r="U204" s="14">
        <v>17956620</v>
      </c>
      <c r="V204" s="14">
        <v>447544</v>
      </c>
      <c r="W204" s="14">
        <v>9288886</v>
      </c>
      <c r="X204" s="14">
        <v>72502995</v>
      </c>
      <c r="Y204" s="14">
        <v>17956620</v>
      </c>
      <c r="Z204" s="14">
        <v>27456</v>
      </c>
      <c r="AA204" s="14">
        <v>12.802432292000001</v>
      </c>
      <c r="AB204">
        <v>139.88999999999999</v>
      </c>
      <c r="AC204">
        <v>20083002562</v>
      </c>
      <c r="AD204">
        <v>18458870399</v>
      </c>
      <c r="AE204" s="14">
        <f>INDEX(CONFAZ!$DS$2:$FB$408,MATCH(DATE(YEAR($A204),MONTH($A204),15),CONFAZ!$DS$2:$DS$408,0),2)</f>
        <v>295152945</v>
      </c>
      <c r="AF204" s="14">
        <f>INDEX(CONFAZ!$DS$2:$FB$408,MATCH(DATE(YEAR($A204),MONTH($A204),15),CONFAZ!$DS$2:$DS$408,0),3)</f>
        <v>595126020</v>
      </c>
      <c r="AG204">
        <v>545</v>
      </c>
      <c r="AH204">
        <v>520437556800</v>
      </c>
      <c r="AI204">
        <v>11.74</v>
      </c>
      <c r="AJ204">
        <v>0.72</v>
      </c>
      <c r="AK204">
        <v>0</v>
      </c>
      <c r="AL204">
        <v>0</v>
      </c>
      <c r="AM204">
        <v>0</v>
      </c>
      <c r="AN204">
        <v>0</v>
      </c>
      <c r="AO204">
        <v>6.43525900486528</v>
      </c>
      <c r="AP204">
        <v>1.77</v>
      </c>
      <c r="AQ204">
        <v>194.22</v>
      </c>
      <c r="AR204">
        <v>12.77</v>
      </c>
      <c r="AS204" s="14">
        <v>354617800000</v>
      </c>
      <c r="AT204">
        <v>0</v>
      </c>
      <c r="AU204">
        <v>0</v>
      </c>
      <c r="AV204">
        <v>181102016</v>
      </c>
      <c r="AW204">
        <v>61635845</v>
      </c>
      <c r="AX204">
        <v>0</v>
      </c>
      <c r="AY204" s="1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33759872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77936616</v>
      </c>
      <c r="BL204">
        <v>0</v>
      </c>
      <c r="BM204">
        <v>7769683</v>
      </c>
      <c r="BN204">
        <v>13932770000</v>
      </c>
      <c r="BO204">
        <v>0.4</v>
      </c>
      <c r="BP204" s="3">
        <v>3704</v>
      </c>
      <c r="BQ204">
        <v>14118.77</v>
      </c>
      <c r="BR204">
        <v>1279579000</v>
      </c>
      <c r="BS204">
        <v>23471000</v>
      </c>
      <c r="BT204">
        <v>3323598000</v>
      </c>
      <c r="BU204">
        <v>6723049000</v>
      </c>
      <c r="BV204">
        <v>2583073000</v>
      </c>
      <c r="BW204">
        <v>11349697000</v>
      </c>
      <c r="BX204">
        <v>7902078000</v>
      </c>
      <c r="BY204">
        <v>0.4</v>
      </c>
      <c r="BZ204">
        <v>3704</v>
      </c>
      <c r="CA204">
        <v>8238.85</v>
      </c>
      <c r="CB204">
        <v>11395641000</v>
      </c>
      <c r="CC204">
        <v>0.4</v>
      </c>
      <c r="CD204">
        <v>129588.4</v>
      </c>
      <c r="CE204">
        <v>114859728.45</v>
      </c>
      <c r="CF204">
        <v>6126.17</v>
      </c>
      <c r="CG204">
        <v>29222</v>
      </c>
      <c r="CH204">
        <v>41.468921000000002</v>
      </c>
      <c r="CI204">
        <v>2.82</v>
      </c>
      <c r="CJ204">
        <v>-216770</v>
      </c>
      <c r="CK204">
        <v>-173896.67</v>
      </c>
      <c r="CL204">
        <v>42876.67</v>
      </c>
      <c r="CM204">
        <v>-2903.33</v>
      </c>
      <c r="CN204">
        <v>3923983.33</v>
      </c>
      <c r="CO204">
        <v>-98643.33</v>
      </c>
      <c r="CP204">
        <v>-108350</v>
      </c>
      <c r="CQ204">
        <v>7104.82</v>
      </c>
      <c r="CR204">
        <v>172611717.91</v>
      </c>
      <c r="CS204">
        <v>116083.57</v>
      </c>
      <c r="CT204">
        <v>172734906.30000001</v>
      </c>
      <c r="CU204">
        <v>0.52720370000000005</v>
      </c>
      <c r="CV204">
        <v>0</v>
      </c>
      <c r="CW204">
        <v>319438.94</v>
      </c>
      <c r="CX204" s="14">
        <f t="shared" si="3"/>
        <v>-9822507.7699999996</v>
      </c>
      <c r="CY204" s="14">
        <f>IFERROR(INDEX(CONFAZ!$A$2:$FB$440,MATCH(DATE(YEAR($A204),MONTH($A204),15),CONFAZ!$A$2:$A$440,0),2),0)</f>
        <v>10141946.709999999</v>
      </c>
      <c r="CZ204"/>
      <c r="DA204"/>
      <c r="DB204"/>
      <c r="DC204"/>
      <c r="DI204"/>
    </row>
    <row r="205" spans="1:113" x14ac:dyDescent="0.25">
      <c r="A205" s="1">
        <v>40681</v>
      </c>
      <c r="B205" t="s">
        <v>70</v>
      </c>
      <c r="C205" t="s">
        <v>73</v>
      </c>
      <c r="D205" s="12">
        <v>1.6134999999999999</v>
      </c>
      <c r="E205">
        <v>139912992.00000003</v>
      </c>
      <c r="F205">
        <v>25416.83</v>
      </c>
      <c r="G205">
        <v>254378358</v>
      </c>
      <c r="H205">
        <v>35948648.429999992</v>
      </c>
      <c r="I205">
        <v>60809913.310000002</v>
      </c>
      <c r="J205">
        <v>5873101.9600000009</v>
      </c>
      <c r="K205">
        <v>25977269</v>
      </c>
      <c r="L205" s="14">
        <v>6322977</v>
      </c>
      <c r="M205" s="14">
        <v>31670859</v>
      </c>
      <c r="N205" s="14">
        <v>42718631</v>
      </c>
      <c r="O205" s="14">
        <v>37519248</v>
      </c>
      <c r="P205" s="14">
        <v>2867992</v>
      </c>
      <c r="Q205" s="14">
        <v>36158354</v>
      </c>
      <c r="R205" s="14">
        <v>758142</v>
      </c>
      <c r="S205" s="14">
        <v>9199735</v>
      </c>
      <c r="T205" s="14">
        <v>65449308</v>
      </c>
      <c r="U205" s="14">
        <v>21687695</v>
      </c>
      <c r="V205" s="14">
        <v>758142</v>
      </c>
      <c r="W205" s="14">
        <v>9199735</v>
      </c>
      <c r="X205" s="14">
        <v>65449308</v>
      </c>
      <c r="Y205" s="14">
        <v>21687695</v>
      </c>
      <c r="Z205" s="14">
        <v>25417</v>
      </c>
      <c r="AA205" s="14">
        <v>12.9695004447</v>
      </c>
      <c r="AB205">
        <v>143.22999999999999</v>
      </c>
      <c r="AC205">
        <v>23057404066</v>
      </c>
      <c r="AD205">
        <v>19826222541</v>
      </c>
      <c r="AE205" s="14">
        <f>INDEX(CONFAZ!$DS$2:$FB$408,MATCH(DATE(YEAR($A205),MONTH($A205),15),CONFAZ!$DS$2:$DS$408,0),2)</f>
        <v>234825357</v>
      </c>
      <c r="AF205" s="14">
        <f>INDEX(CONFAZ!$DS$2:$FB$408,MATCH(DATE(YEAR($A205),MONTH($A205),15),CONFAZ!$DS$2:$DS$408,0),3)</f>
        <v>463907895</v>
      </c>
      <c r="AG205">
        <v>545</v>
      </c>
      <c r="AH205">
        <v>537322929500</v>
      </c>
      <c r="AI205">
        <v>11.92</v>
      </c>
      <c r="AJ205">
        <v>0.56999999999999995</v>
      </c>
      <c r="AK205">
        <v>0</v>
      </c>
      <c r="AL205">
        <v>0</v>
      </c>
      <c r="AM205">
        <v>0</v>
      </c>
      <c r="AN205">
        <v>0</v>
      </c>
      <c r="AO205">
        <v>6.3431316668023703</v>
      </c>
      <c r="AP205">
        <v>1.47</v>
      </c>
      <c r="AQ205">
        <v>186.2</v>
      </c>
      <c r="AR205">
        <v>4.41</v>
      </c>
      <c r="AS205" s="14">
        <v>368272700000</v>
      </c>
      <c r="AT205">
        <v>0</v>
      </c>
      <c r="AU205">
        <v>0</v>
      </c>
      <c r="AV205">
        <v>139500570</v>
      </c>
      <c r="AW205">
        <v>76376665</v>
      </c>
      <c r="AX205">
        <v>0</v>
      </c>
      <c r="AY205" s="14">
        <v>12031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3617383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55593563</v>
      </c>
      <c r="BL205">
        <v>0</v>
      </c>
      <c r="BM205">
        <v>1521136</v>
      </c>
      <c r="BN205">
        <v>13932770000</v>
      </c>
      <c r="BO205">
        <v>0.4</v>
      </c>
      <c r="BP205" s="3">
        <v>3704</v>
      </c>
      <c r="BQ205">
        <v>14118.77</v>
      </c>
      <c r="BR205">
        <v>1279579000</v>
      </c>
      <c r="BS205">
        <v>23471000</v>
      </c>
      <c r="BT205">
        <v>3323598000</v>
      </c>
      <c r="BU205">
        <v>6723049000</v>
      </c>
      <c r="BV205">
        <v>2583073000</v>
      </c>
      <c r="BW205">
        <v>11349697000</v>
      </c>
      <c r="BX205">
        <v>7902078000</v>
      </c>
      <c r="BY205">
        <v>0.4</v>
      </c>
      <c r="BZ205">
        <v>3704</v>
      </c>
      <c r="CA205">
        <v>8238.85</v>
      </c>
      <c r="CB205">
        <v>11395641000</v>
      </c>
      <c r="CC205">
        <v>0.4</v>
      </c>
      <c r="CD205">
        <v>197454.35</v>
      </c>
      <c r="CE205">
        <v>107986799.09999999</v>
      </c>
      <c r="CF205">
        <v>24875.23</v>
      </c>
      <c r="CG205">
        <v>31879</v>
      </c>
      <c r="CH205">
        <v>41.468921000000002</v>
      </c>
      <c r="CI205">
        <v>2.84</v>
      </c>
      <c r="CJ205">
        <v>-216770</v>
      </c>
      <c r="CK205">
        <v>-173896.67</v>
      </c>
      <c r="CL205">
        <v>42876.67</v>
      </c>
      <c r="CM205">
        <v>-2903.33</v>
      </c>
      <c r="CN205">
        <v>3923983.33</v>
      </c>
      <c r="CO205">
        <v>-98643.33</v>
      </c>
      <c r="CP205">
        <v>-108350</v>
      </c>
      <c r="CQ205">
        <v>8756.6299999999992</v>
      </c>
      <c r="CR205">
        <v>157405993.09</v>
      </c>
      <c r="CS205">
        <v>60672.61</v>
      </c>
      <c r="CT205">
        <v>157475422.33000001</v>
      </c>
      <c r="CU205">
        <v>0.52720370000000005</v>
      </c>
      <c r="CV205">
        <v>0</v>
      </c>
      <c r="CW205">
        <v>383935.38</v>
      </c>
      <c r="CX205" s="14">
        <f t="shared" si="3"/>
        <v>-7470514.5</v>
      </c>
      <c r="CY205" s="14">
        <f>IFERROR(INDEX(CONFAZ!$A$2:$FB$440,MATCH(DATE(YEAR($A205),MONTH($A205),15),CONFAZ!$A$2:$A$440,0),2),0)</f>
        <v>7854449.8799999999</v>
      </c>
      <c r="CZ205"/>
      <c r="DA205"/>
      <c r="DB205"/>
      <c r="DC205"/>
      <c r="DI205"/>
    </row>
    <row r="206" spans="1:113" x14ac:dyDescent="0.25">
      <c r="A206" s="1">
        <v>40712</v>
      </c>
      <c r="B206" t="s">
        <v>70</v>
      </c>
      <c r="C206" t="s">
        <v>73</v>
      </c>
      <c r="D206" s="12">
        <v>1.587</v>
      </c>
      <c r="E206">
        <v>139921380.10999998</v>
      </c>
      <c r="F206">
        <v>65334.74</v>
      </c>
      <c r="G206">
        <v>272346469</v>
      </c>
      <c r="H206">
        <v>36698695.150000006</v>
      </c>
      <c r="I206">
        <v>76575786.50999999</v>
      </c>
      <c r="J206">
        <v>6411130.129999999</v>
      </c>
      <c r="K206">
        <v>18270722</v>
      </c>
      <c r="L206" s="14">
        <v>5804819</v>
      </c>
      <c r="M206" s="14">
        <v>33336567</v>
      </c>
      <c r="N206" s="14">
        <v>37069326</v>
      </c>
      <c r="O206" s="14">
        <v>39246551</v>
      </c>
      <c r="P206" s="14">
        <v>2391129</v>
      </c>
      <c r="Q206" s="14">
        <v>41060235</v>
      </c>
      <c r="R206" s="14">
        <v>1108656</v>
      </c>
      <c r="S206" s="14">
        <v>8622563</v>
      </c>
      <c r="T206" s="14">
        <v>82038733</v>
      </c>
      <c r="U206" s="14">
        <v>21604128</v>
      </c>
      <c r="V206" s="14">
        <v>1108656</v>
      </c>
      <c r="W206" s="14">
        <v>8622563</v>
      </c>
      <c r="X206" s="14">
        <v>82038733</v>
      </c>
      <c r="Y206" s="14">
        <v>21604128</v>
      </c>
      <c r="Z206" s="14">
        <v>63762</v>
      </c>
      <c r="AA206" s="14">
        <v>16.858917014300001</v>
      </c>
      <c r="AB206">
        <v>141.75</v>
      </c>
      <c r="AC206">
        <v>22518366011</v>
      </c>
      <c r="AD206">
        <v>19398620585</v>
      </c>
      <c r="AE206" s="14">
        <f>INDEX(CONFAZ!$DS$2:$FB$408,MATCH(DATE(YEAR($A206),MONTH($A206),15),CONFAZ!$DS$2:$DS$408,0),2)</f>
        <v>297856224</v>
      </c>
      <c r="AF206" s="14">
        <f>INDEX(CONFAZ!$DS$2:$FB$408,MATCH(DATE(YEAR($A206),MONTH($A206),15),CONFAZ!$DS$2:$DS$408,0),3)</f>
        <v>492406384</v>
      </c>
      <c r="AG206">
        <v>545</v>
      </c>
      <c r="AH206">
        <v>532874925000</v>
      </c>
      <c r="AI206">
        <v>12.1</v>
      </c>
      <c r="AJ206">
        <v>0.22</v>
      </c>
      <c r="AK206">
        <v>0</v>
      </c>
      <c r="AL206">
        <v>0</v>
      </c>
      <c r="AM206">
        <v>0</v>
      </c>
      <c r="AN206">
        <v>0</v>
      </c>
      <c r="AO206">
        <v>6.1741511052997096</v>
      </c>
      <c r="AP206">
        <v>1.1499999999999999</v>
      </c>
      <c r="AQ206">
        <v>177.52</v>
      </c>
      <c r="AR206">
        <v>-4.3899999999999997</v>
      </c>
      <c r="AS206" s="14">
        <v>363821700000</v>
      </c>
      <c r="AT206">
        <v>0</v>
      </c>
      <c r="AU206">
        <v>0</v>
      </c>
      <c r="AV206">
        <v>176331022</v>
      </c>
      <c r="AW206">
        <v>69657238</v>
      </c>
      <c r="AX206">
        <v>0</v>
      </c>
      <c r="AY206" s="14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2300270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101959819</v>
      </c>
      <c r="BL206">
        <v>0</v>
      </c>
      <c r="BM206">
        <v>2413695</v>
      </c>
      <c r="BN206">
        <v>13932770000</v>
      </c>
      <c r="BO206">
        <v>0.4</v>
      </c>
      <c r="BP206" s="3">
        <v>3704</v>
      </c>
      <c r="BQ206">
        <v>14118.77</v>
      </c>
      <c r="BR206">
        <v>1279579000</v>
      </c>
      <c r="BS206">
        <v>23471000</v>
      </c>
      <c r="BT206">
        <v>3323598000</v>
      </c>
      <c r="BU206">
        <v>6723049000</v>
      </c>
      <c r="BV206">
        <v>2583073000</v>
      </c>
      <c r="BW206">
        <v>11349697000</v>
      </c>
      <c r="BX206">
        <v>7902078000</v>
      </c>
      <c r="BY206">
        <v>0.4</v>
      </c>
      <c r="BZ206">
        <v>3704</v>
      </c>
      <c r="CA206">
        <v>8238.85</v>
      </c>
      <c r="CB206">
        <v>11395641000</v>
      </c>
      <c r="CC206">
        <v>0.4</v>
      </c>
      <c r="CD206">
        <v>96526.42</v>
      </c>
      <c r="CE206">
        <v>121059976.5</v>
      </c>
      <c r="CF206">
        <v>16345.83</v>
      </c>
      <c r="CG206">
        <v>30756</v>
      </c>
      <c r="CH206">
        <v>41.468921000000002</v>
      </c>
      <c r="CI206">
        <v>2.74</v>
      </c>
      <c r="CJ206">
        <v>-216770</v>
      </c>
      <c r="CK206">
        <v>-173896.67</v>
      </c>
      <c r="CL206">
        <v>42876.67</v>
      </c>
      <c r="CM206">
        <v>-2903.33</v>
      </c>
      <c r="CN206">
        <v>3923983.33</v>
      </c>
      <c r="CO206">
        <v>-98643.33</v>
      </c>
      <c r="CP206">
        <v>-108350</v>
      </c>
      <c r="CQ206">
        <v>19531.439999999999</v>
      </c>
      <c r="CR206">
        <v>171473556.93000001</v>
      </c>
      <c r="CS206">
        <v>49709.7</v>
      </c>
      <c r="CT206">
        <v>171542798.06999999</v>
      </c>
      <c r="CU206">
        <v>0.52720370000000005</v>
      </c>
      <c r="CV206">
        <v>0</v>
      </c>
      <c r="CW206">
        <v>382194.06</v>
      </c>
      <c r="CX206" s="14">
        <f t="shared" si="3"/>
        <v>-4007904.22</v>
      </c>
      <c r="CY206" s="14">
        <f>IFERROR(INDEX(CONFAZ!$A$2:$FB$440,MATCH(DATE(YEAR($A206),MONTH($A206),15),CONFAZ!$A$2:$A$440,0),2),0)</f>
        <v>4390098.28</v>
      </c>
      <c r="CZ206" s="14"/>
      <c r="DA206" s="14"/>
      <c r="DB206"/>
      <c r="DC206"/>
      <c r="DI206"/>
    </row>
    <row r="207" spans="1:113" x14ac:dyDescent="0.25">
      <c r="A207" s="1">
        <v>40742</v>
      </c>
      <c r="B207" t="s">
        <v>70</v>
      </c>
      <c r="C207" t="s">
        <v>73</v>
      </c>
      <c r="D207" s="12">
        <v>1.5639000000000001</v>
      </c>
      <c r="E207">
        <v>151861075.48999998</v>
      </c>
      <c r="F207">
        <v>2238624.2599999998</v>
      </c>
      <c r="G207">
        <v>277187622</v>
      </c>
      <c r="H207">
        <v>37218616.469999999</v>
      </c>
      <c r="I207">
        <v>66543147.670000009</v>
      </c>
      <c r="J207">
        <v>6633459.580000001</v>
      </c>
      <c r="K207">
        <v>12183663</v>
      </c>
      <c r="L207" s="14">
        <v>10118580</v>
      </c>
      <c r="M207" s="14">
        <v>32770026</v>
      </c>
      <c r="N207" s="14">
        <v>38354684</v>
      </c>
      <c r="O207" s="14">
        <v>44715728</v>
      </c>
      <c r="P207" s="14">
        <v>2671722</v>
      </c>
      <c r="Q207" s="14">
        <v>44018133</v>
      </c>
      <c r="R207" s="14">
        <v>1250312</v>
      </c>
      <c r="S207" s="14">
        <v>9839569</v>
      </c>
      <c r="T207" s="14">
        <v>69552213</v>
      </c>
      <c r="U207" s="14">
        <v>21660225</v>
      </c>
      <c r="V207" s="14">
        <v>1250312</v>
      </c>
      <c r="W207" s="14">
        <v>9839569</v>
      </c>
      <c r="X207" s="14">
        <v>69552213</v>
      </c>
      <c r="Y207" s="14">
        <v>21660225</v>
      </c>
      <c r="Z207" s="14">
        <v>2236430</v>
      </c>
      <c r="AA207" s="14">
        <v>17.9992594653</v>
      </c>
      <c r="AB207">
        <v>145.19</v>
      </c>
      <c r="AC207">
        <v>22193042186</v>
      </c>
      <c r="AD207">
        <v>19259092355</v>
      </c>
      <c r="AE207" s="14">
        <f>INDEX(CONFAZ!$DS$2:$FB$408,MATCH(DATE(YEAR($A207),MONTH($A207),15),CONFAZ!$DS$2:$DS$408,0),2)</f>
        <v>272654135</v>
      </c>
      <c r="AF207" s="14">
        <f>INDEX(CONFAZ!$DS$2:$FB$408,MATCH(DATE(YEAR($A207),MONTH($A207),15),CONFAZ!$DS$2:$DS$408,0),3)</f>
        <v>461284180</v>
      </c>
      <c r="AG207">
        <v>545</v>
      </c>
      <c r="AH207">
        <v>541334601600</v>
      </c>
      <c r="AI207">
        <v>12.25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6.0252751732572296</v>
      </c>
      <c r="AP207">
        <v>1.1599999999999999</v>
      </c>
      <c r="AQ207">
        <v>178.54</v>
      </c>
      <c r="AR207">
        <v>-15.23</v>
      </c>
      <c r="AS207" s="14">
        <v>367333100000</v>
      </c>
      <c r="AT207">
        <v>0</v>
      </c>
      <c r="AU207">
        <v>0</v>
      </c>
      <c r="AV207">
        <v>210073930</v>
      </c>
      <c r="AW207">
        <v>102502087</v>
      </c>
      <c r="AX207">
        <v>0</v>
      </c>
      <c r="AY207" s="14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25912091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73773086</v>
      </c>
      <c r="BL207">
        <v>0</v>
      </c>
      <c r="BM207">
        <v>7886666</v>
      </c>
      <c r="BN207">
        <v>13932770000</v>
      </c>
      <c r="BO207">
        <v>0.4</v>
      </c>
      <c r="BP207" s="3">
        <v>3704</v>
      </c>
      <c r="BQ207">
        <v>14118.77</v>
      </c>
      <c r="BR207">
        <v>1279579000</v>
      </c>
      <c r="BS207">
        <v>23471000</v>
      </c>
      <c r="BT207">
        <v>3323598000</v>
      </c>
      <c r="BU207">
        <v>6723049000</v>
      </c>
      <c r="BV207">
        <v>2583073000</v>
      </c>
      <c r="BW207">
        <v>11349697000</v>
      </c>
      <c r="BX207">
        <v>7902078000</v>
      </c>
      <c r="BY207">
        <v>0.4</v>
      </c>
      <c r="BZ207">
        <v>3704</v>
      </c>
      <c r="CA207">
        <v>8238.85</v>
      </c>
      <c r="CB207">
        <v>11395641000</v>
      </c>
      <c r="CC207">
        <v>0.4</v>
      </c>
      <c r="CD207">
        <v>95401.93</v>
      </c>
      <c r="CE207">
        <v>133509341.64</v>
      </c>
      <c r="CF207">
        <v>16530.86</v>
      </c>
      <c r="CG207">
        <v>30745</v>
      </c>
      <c r="CH207">
        <v>41.468921000000002</v>
      </c>
      <c r="CI207">
        <v>2.74</v>
      </c>
      <c r="CJ207">
        <v>-93173.33</v>
      </c>
      <c r="CK207">
        <v>-61393.33</v>
      </c>
      <c r="CL207">
        <v>31780</v>
      </c>
      <c r="CM207">
        <v>-63223.33</v>
      </c>
      <c r="CN207">
        <v>3961456.67</v>
      </c>
      <c r="CO207">
        <v>-107760</v>
      </c>
      <c r="CP207">
        <v>-109033.33</v>
      </c>
      <c r="CQ207">
        <v>1031842.54</v>
      </c>
      <c r="CR207">
        <v>167907228.68000001</v>
      </c>
      <c r="CS207">
        <v>24378.71</v>
      </c>
      <c r="CT207">
        <v>168964649.93000001</v>
      </c>
      <c r="CU207">
        <v>0.52720370000000005</v>
      </c>
      <c r="CV207">
        <v>0</v>
      </c>
      <c r="CW207">
        <v>399888.95</v>
      </c>
      <c r="CX207" s="14">
        <f t="shared" si="3"/>
        <v>-2798406.4299999997</v>
      </c>
      <c r="CY207" s="14">
        <f>IFERROR(INDEX(CONFAZ!$A$2:$FB$440,MATCH(DATE(YEAR($A207),MONTH($A207),15),CONFAZ!$A$2:$A$440,0),2),0)</f>
        <v>3198295.38</v>
      </c>
      <c r="CZ207"/>
      <c r="DA207"/>
      <c r="DB207"/>
      <c r="DC207"/>
      <c r="DI207"/>
    </row>
    <row r="208" spans="1:113" x14ac:dyDescent="0.25">
      <c r="A208" s="1">
        <v>40773</v>
      </c>
      <c r="B208" t="s">
        <v>70</v>
      </c>
      <c r="C208" t="s">
        <v>73</v>
      </c>
      <c r="D208" s="12">
        <v>1.597</v>
      </c>
      <c r="E208">
        <v>160292259.07000002</v>
      </c>
      <c r="F208">
        <v>218756.54</v>
      </c>
      <c r="G208">
        <v>296849458</v>
      </c>
      <c r="H208">
        <v>39256015.020000003</v>
      </c>
      <c r="I208">
        <v>76177828.410000011</v>
      </c>
      <c r="J208">
        <v>7005525.6500000004</v>
      </c>
      <c r="K208">
        <v>10213529</v>
      </c>
      <c r="L208" s="14">
        <v>10092894</v>
      </c>
      <c r="M208" s="14">
        <v>33640481</v>
      </c>
      <c r="N208" s="14">
        <v>42815783</v>
      </c>
      <c r="O208" s="14">
        <v>44628468</v>
      </c>
      <c r="P208" s="14">
        <v>3402185</v>
      </c>
      <c r="Q208" s="14">
        <v>47152724</v>
      </c>
      <c r="R208" s="14">
        <v>1061309</v>
      </c>
      <c r="S208" s="14">
        <v>10877759</v>
      </c>
      <c r="T208" s="14">
        <v>80945895</v>
      </c>
      <c r="U208" s="14">
        <v>22013203</v>
      </c>
      <c r="V208" s="14">
        <v>1061309</v>
      </c>
      <c r="W208" s="14">
        <v>10877759</v>
      </c>
      <c r="X208" s="14">
        <v>80945895</v>
      </c>
      <c r="Y208" s="14">
        <v>22013203</v>
      </c>
      <c r="Z208" s="14">
        <v>218757</v>
      </c>
      <c r="AA208" s="14">
        <v>17.700560750099999</v>
      </c>
      <c r="AB208">
        <v>147.51</v>
      </c>
      <c r="AC208">
        <v>26076703082</v>
      </c>
      <c r="AD208">
        <v>22405400011</v>
      </c>
      <c r="AE208" s="14">
        <f>INDEX(CONFAZ!$DS$2:$FB$408,MATCH(DATE(YEAR($A208),MONTH($A208),15),CONFAZ!$DS$2:$DS$408,0),2)</f>
        <v>323602147</v>
      </c>
      <c r="AF208" s="14">
        <f>INDEX(CONFAZ!$DS$2:$FB$408,MATCH(DATE(YEAR($A208),MONTH($A208),15),CONFAZ!$DS$2:$DS$408,0),3)</f>
        <v>722189150</v>
      </c>
      <c r="AG208">
        <v>545</v>
      </c>
      <c r="AH208">
        <v>564375009000</v>
      </c>
      <c r="AI208">
        <v>12.42</v>
      </c>
      <c r="AJ208">
        <v>0.42</v>
      </c>
      <c r="AK208">
        <v>0</v>
      </c>
      <c r="AL208">
        <v>0</v>
      </c>
      <c r="AM208">
        <v>0</v>
      </c>
      <c r="AN208">
        <v>0</v>
      </c>
      <c r="AO208">
        <v>5.9764991896272202</v>
      </c>
      <c r="AP208">
        <v>1.37</v>
      </c>
      <c r="AQ208">
        <v>175.5</v>
      </c>
      <c r="AR208">
        <v>-4.6100000000000003</v>
      </c>
      <c r="AS208" s="14">
        <v>374887300000</v>
      </c>
      <c r="AT208">
        <v>0</v>
      </c>
      <c r="AU208">
        <v>0</v>
      </c>
      <c r="AV208">
        <v>146800592</v>
      </c>
      <c r="AW208">
        <v>60122939</v>
      </c>
      <c r="AX208">
        <v>0</v>
      </c>
      <c r="AY208" s="14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21616518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61062743</v>
      </c>
      <c r="BL208">
        <v>7286</v>
      </c>
      <c r="BM208">
        <v>3991106</v>
      </c>
      <c r="BN208">
        <v>13932770000</v>
      </c>
      <c r="BO208">
        <v>0.4</v>
      </c>
      <c r="BP208" s="3">
        <v>3704</v>
      </c>
      <c r="BQ208">
        <v>14118.77</v>
      </c>
      <c r="BR208">
        <v>1279579000</v>
      </c>
      <c r="BS208">
        <v>23471000</v>
      </c>
      <c r="BT208">
        <v>3323598000</v>
      </c>
      <c r="BU208">
        <v>6723049000</v>
      </c>
      <c r="BV208">
        <v>2583073000</v>
      </c>
      <c r="BW208">
        <v>11349697000</v>
      </c>
      <c r="BX208">
        <v>7902078000</v>
      </c>
      <c r="BY208">
        <v>0.4</v>
      </c>
      <c r="BZ208">
        <v>3704</v>
      </c>
      <c r="CA208">
        <v>8238.85</v>
      </c>
      <c r="CB208">
        <v>13932770000</v>
      </c>
      <c r="CC208">
        <v>0.4</v>
      </c>
      <c r="CD208">
        <v>290353.28000000003</v>
      </c>
      <c r="CE208">
        <v>130094610.7</v>
      </c>
      <c r="CF208">
        <v>22703.91</v>
      </c>
      <c r="CG208">
        <v>32971</v>
      </c>
      <c r="CH208">
        <v>41.468921000000002</v>
      </c>
      <c r="CI208">
        <v>2.74</v>
      </c>
      <c r="CJ208">
        <v>-93173.33</v>
      </c>
      <c r="CK208">
        <v>-61393.33</v>
      </c>
      <c r="CL208">
        <v>31780</v>
      </c>
      <c r="CM208">
        <v>-63223.33</v>
      </c>
      <c r="CN208">
        <v>3961456.67</v>
      </c>
      <c r="CO208">
        <v>-107760</v>
      </c>
      <c r="CP208">
        <v>-109033.33</v>
      </c>
      <c r="CQ208">
        <v>172561.5</v>
      </c>
      <c r="CR208">
        <v>185341414.24000001</v>
      </c>
      <c r="CS208">
        <v>11957.37</v>
      </c>
      <c r="CT208">
        <v>185530333.11000001</v>
      </c>
      <c r="CU208">
        <v>0.52720370000000005</v>
      </c>
      <c r="CV208">
        <v>0</v>
      </c>
      <c r="CW208">
        <v>384169.34</v>
      </c>
      <c r="CX208" s="14">
        <f t="shared" si="3"/>
        <v>-2177610.3400000003</v>
      </c>
      <c r="CY208" s="14">
        <f>IFERROR(INDEX(CONFAZ!$A$2:$FB$440,MATCH(DATE(YEAR($A208),MONTH($A208),15),CONFAZ!$A$2:$A$440,0),2),0)</f>
        <v>2561779.6800000002</v>
      </c>
      <c r="CZ208" s="4"/>
      <c r="DA208" s="4"/>
      <c r="DB208" s="4"/>
      <c r="DC208"/>
      <c r="DI208"/>
    </row>
    <row r="209" spans="1:113" x14ac:dyDescent="0.25">
      <c r="A209" s="1">
        <v>40804</v>
      </c>
      <c r="B209" t="s">
        <v>70</v>
      </c>
      <c r="C209" t="s">
        <v>73</v>
      </c>
      <c r="D209" s="12">
        <v>1.7498</v>
      </c>
      <c r="E209">
        <v>163545640.22000003</v>
      </c>
      <c r="F209">
        <v>140497.42000000001</v>
      </c>
      <c r="G209">
        <v>315600189</v>
      </c>
      <c r="H209">
        <v>40958933.760000013</v>
      </c>
      <c r="I209">
        <v>89749440.030000016</v>
      </c>
      <c r="J209">
        <v>7021306.2699999996</v>
      </c>
      <c r="K209">
        <v>7002813</v>
      </c>
      <c r="L209" s="14">
        <v>6205004</v>
      </c>
      <c r="M209" s="14">
        <v>33429811</v>
      </c>
      <c r="N209" s="14">
        <v>38609938</v>
      </c>
      <c r="O209" s="14">
        <v>53686521</v>
      </c>
      <c r="P209" s="14">
        <v>3602298</v>
      </c>
      <c r="Q209" s="14">
        <v>48979688</v>
      </c>
      <c r="R209" s="14">
        <v>839855</v>
      </c>
      <c r="S209" s="14">
        <v>11191096</v>
      </c>
      <c r="T209" s="14">
        <v>95297042</v>
      </c>
      <c r="U209" s="14">
        <v>23618439</v>
      </c>
      <c r="V209" s="14">
        <v>839855</v>
      </c>
      <c r="W209" s="14">
        <v>11191096</v>
      </c>
      <c r="X209" s="14">
        <v>95297042</v>
      </c>
      <c r="Y209" s="14">
        <v>23618439</v>
      </c>
      <c r="Z209" s="14">
        <v>140497</v>
      </c>
      <c r="AA209" s="14">
        <v>21.018183670399999</v>
      </c>
      <c r="AB209">
        <v>142.30000000000001</v>
      </c>
      <c r="AC209">
        <v>23191369933</v>
      </c>
      <c r="AD209">
        <v>20356258250</v>
      </c>
      <c r="AE209" s="14">
        <f>INDEX(CONFAZ!$DS$2:$FB$408,MATCH(DATE(YEAR($A209),MONTH($A209),15),CONFAZ!$DS$2:$DS$408,0),2)</f>
        <v>345676092</v>
      </c>
      <c r="AF209" s="14">
        <f>INDEX(CONFAZ!$DS$2:$FB$408,MATCH(DATE(YEAR($A209),MONTH($A209),15),CONFAZ!$DS$2:$DS$408,0),3)</f>
        <v>694349603</v>
      </c>
      <c r="AG209">
        <v>545</v>
      </c>
      <c r="AH209">
        <v>611919058400</v>
      </c>
      <c r="AI209">
        <v>11.91</v>
      </c>
      <c r="AJ209">
        <v>0.45</v>
      </c>
      <c r="AK209">
        <v>0</v>
      </c>
      <c r="AL209">
        <v>0</v>
      </c>
      <c r="AM209">
        <v>0</v>
      </c>
      <c r="AN209">
        <v>0</v>
      </c>
      <c r="AO209">
        <v>6.0072815533980499</v>
      </c>
      <c r="AP209">
        <v>1.53</v>
      </c>
      <c r="AQ209">
        <v>193.08</v>
      </c>
      <c r="AR209">
        <v>0.32</v>
      </c>
      <c r="AS209" s="14">
        <v>370113800000</v>
      </c>
      <c r="AT209">
        <v>0</v>
      </c>
      <c r="AU209">
        <v>0</v>
      </c>
      <c r="AV209">
        <v>183778094</v>
      </c>
      <c r="AW209">
        <v>79735271</v>
      </c>
      <c r="AX209">
        <v>0</v>
      </c>
      <c r="AY209" s="14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27494706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68779975</v>
      </c>
      <c r="BL209">
        <v>3318900</v>
      </c>
      <c r="BM209">
        <v>4449242</v>
      </c>
      <c r="BN209">
        <v>13932770000</v>
      </c>
      <c r="BO209">
        <v>0.4</v>
      </c>
      <c r="BP209" s="3">
        <v>3704</v>
      </c>
      <c r="BQ209">
        <v>14118.77</v>
      </c>
      <c r="BR209">
        <v>1279579000</v>
      </c>
      <c r="BS209">
        <v>23471000</v>
      </c>
      <c r="BT209">
        <v>3323598000</v>
      </c>
      <c r="BU209">
        <v>6723049000</v>
      </c>
      <c r="BV209">
        <v>2583073000</v>
      </c>
      <c r="BW209">
        <v>11349697000</v>
      </c>
      <c r="BX209">
        <v>7902078000</v>
      </c>
      <c r="BY209">
        <v>0.4</v>
      </c>
      <c r="BZ209">
        <v>3704</v>
      </c>
      <c r="CA209">
        <v>8238.85</v>
      </c>
      <c r="CB209">
        <v>13932770000</v>
      </c>
      <c r="CC209">
        <v>0.4</v>
      </c>
      <c r="CD209">
        <v>186569.05</v>
      </c>
      <c r="CE209">
        <v>143100871.33000001</v>
      </c>
      <c r="CF209">
        <v>12538.06</v>
      </c>
      <c r="CG209">
        <v>30782</v>
      </c>
      <c r="CH209">
        <v>41.468921000000002</v>
      </c>
      <c r="CI209">
        <v>2.74</v>
      </c>
      <c r="CJ209">
        <v>-93173.33</v>
      </c>
      <c r="CK209">
        <v>-61393.33</v>
      </c>
      <c r="CL209">
        <v>31780</v>
      </c>
      <c r="CM209">
        <v>-63223.33</v>
      </c>
      <c r="CN209">
        <v>3961456.67</v>
      </c>
      <c r="CO209">
        <v>-107760</v>
      </c>
      <c r="CP209">
        <v>-109033.33</v>
      </c>
      <c r="CQ209">
        <v>101524.48</v>
      </c>
      <c r="CR209">
        <v>206865513.19999999</v>
      </c>
      <c r="CS209">
        <v>20779.560000000001</v>
      </c>
      <c r="CT209">
        <v>207015087.65000001</v>
      </c>
      <c r="CU209">
        <v>0.52720370000000005</v>
      </c>
      <c r="CV209">
        <v>0</v>
      </c>
      <c r="CW209">
        <v>381579.21</v>
      </c>
      <c r="CX209" s="14">
        <f t="shared" si="3"/>
        <v>-1330281.7200000002</v>
      </c>
      <c r="CY209" s="14">
        <f>IFERROR(INDEX(CONFAZ!$A$2:$FB$440,MATCH(DATE(YEAR($A209),MONTH($A209),15),CONFAZ!$A$2:$A$440,0),2),0)</f>
        <v>1711860.9300000002</v>
      </c>
      <c r="CZ209"/>
      <c r="DA209"/>
      <c r="DB209"/>
      <c r="DC209"/>
      <c r="DI209"/>
    </row>
    <row r="210" spans="1:113" x14ac:dyDescent="0.25">
      <c r="A210" s="1">
        <v>40834</v>
      </c>
      <c r="B210" t="s">
        <v>70</v>
      </c>
      <c r="C210" t="s">
        <v>73</v>
      </c>
      <c r="D210" s="12">
        <v>1.7726</v>
      </c>
      <c r="E210">
        <v>159711535.72999999</v>
      </c>
      <c r="F210">
        <v>33879.370000000003</v>
      </c>
      <c r="G210">
        <v>305895677</v>
      </c>
      <c r="H210">
        <v>40410204.849999994</v>
      </c>
      <c r="I210">
        <v>84369701.820000023</v>
      </c>
      <c r="J210">
        <v>6666760.2400000021</v>
      </c>
      <c r="K210">
        <v>5021161</v>
      </c>
      <c r="L210" s="14">
        <v>8356066</v>
      </c>
      <c r="M210" s="14">
        <v>34100975</v>
      </c>
      <c r="N210" s="14">
        <v>36884523</v>
      </c>
      <c r="O210" s="14">
        <v>43260615</v>
      </c>
      <c r="P210" s="14">
        <v>2763673</v>
      </c>
      <c r="Q210" s="14">
        <v>50644648</v>
      </c>
      <c r="R210" s="14">
        <v>876197</v>
      </c>
      <c r="S210" s="14">
        <v>9985589</v>
      </c>
      <c r="T210" s="14">
        <v>89998695</v>
      </c>
      <c r="U210" s="14">
        <v>28991477</v>
      </c>
      <c r="V210" s="14">
        <v>876197</v>
      </c>
      <c r="W210" s="14">
        <v>9985589</v>
      </c>
      <c r="X210" s="14">
        <v>89998695</v>
      </c>
      <c r="Y210" s="14">
        <v>28991477</v>
      </c>
      <c r="Z210" s="14">
        <v>33219</v>
      </c>
      <c r="AA210" s="14">
        <v>9.1862670137000002</v>
      </c>
      <c r="AB210">
        <v>142.02000000000001</v>
      </c>
      <c r="AC210">
        <v>22056074475</v>
      </c>
      <c r="AD210">
        <v>19918996728</v>
      </c>
      <c r="AE210" s="14">
        <f>INDEX(CONFAZ!$DS$2:$FB$408,MATCH(DATE(YEAR($A210),MONTH($A210),15),CONFAZ!$DS$2:$DS$408,0),2)</f>
        <v>225699981</v>
      </c>
      <c r="AF210" s="14">
        <f>INDEX(CONFAZ!$DS$2:$FB$408,MATCH(DATE(YEAR($A210),MONTH($A210),15),CONFAZ!$DS$2:$DS$408,0),3)</f>
        <v>647947303</v>
      </c>
      <c r="AG210">
        <v>545</v>
      </c>
      <c r="AH210">
        <v>625600172800</v>
      </c>
      <c r="AI210">
        <v>11.7</v>
      </c>
      <c r="AJ210">
        <v>0.32</v>
      </c>
      <c r="AK210">
        <v>0</v>
      </c>
      <c r="AL210">
        <v>0</v>
      </c>
      <c r="AM210">
        <v>0</v>
      </c>
      <c r="AN210">
        <v>0</v>
      </c>
      <c r="AO210">
        <v>5.7362770913510204</v>
      </c>
      <c r="AP210">
        <v>1.43</v>
      </c>
      <c r="AQ210">
        <v>191.93</v>
      </c>
      <c r="AR210">
        <v>30.89</v>
      </c>
      <c r="AS210" s="14">
        <v>383776100000</v>
      </c>
      <c r="AT210">
        <v>0</v>
      </c>
      <c r="AU210">
        <v>0</v>
      </c>
      <c r="AV210">
        <v>145921183</v>
      </c>
      <c r="AW210">
        <v>61724118</v>
      </c>
      <c r="AX210">
        <v>0</v>
      </c>
      <c r="AY210" s="14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3599413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71536656</v>
      </c>
      <c r="BL210">
        <v>1404671</v>
      </c>
      <c r="BM210">
        <v>7656325</v>
      </c>
      <c r="BN210">
        <v>13932770000</v>
      </c>
      <c r="BO210">
        <v>0.4</v>
      </c>
      <c r="BP210" s="3">
        <v>3704</v>
      </c>
      <c r="BQ210">
        <v>14118.77</v>
      </c>
      <c r="BR210">
        <v>1279579000</v>
      </c>
      <c r="BS210">
        <v>23471000</v>
      </c>
      <c r="BT210">
        <v>3323598000</v>
      </c>
      <c r="BU210">
        <v>6723049000</v>
      </c>
      <c r="BV210">
        <v>2583073000</v>
      </c>
      <c r="BW210">
        <v>11349697000</v>
      </c>
      <c r="BX210">
        <v>7902078000</v>
      </c>
      <c r="BY210">
        <v>0.4</v>
      </c>
      <c r="BZ210">
        <v>3704</v>
      </c>
      <c r="CA210">
        <v>8238.85</v>
      </c>
      <c r="CB210">
        <v>13932770000</v>
      </c>
      <c r="CC210">
        <v>0.4</v>
      </c>
      <c r="CD210">
        <v>307547.87</v>
      </c>
      <c r="CE210">
        <v>150128477.44999999</v>
      </c>
      <c r="CF210">
        <v>23551.57</v>
      </c>
      <c r="CG210">
        <v>28603</v>
      </c>
      <c r="CH210">
        <v>41.468921000000002</v>
      </c>
      <c r="CI210">
        <v>2.75</v>
      </c>
      <c r="CJ210">
        <v>-23100</v>
      </c>
      <c r="CK210">
        <v>910</v>
      </c>
      <c r="CL210">
        <v>24010</v>
      </c>
      <c r="CM210">
        <v>74350</v>
      </c>
      <c r="CN210">
        <v>3934776.67</v>
      </c>
      <c r="CO210">
        <v>-100460</v>
      </c>
      <c r="CP210">
        <v>-109046.67</v>
      </c>
      <c r="CQ210">
        <v>21092.87</v>
      </c>
      <c r="CR210">
        <v>195214427</v>
      </c>
      <c r="CS210">
        <v>11630.33</v>
      </c>
      <c r="CT210">
        <v>195247150.19999999</v>
      </c>
      <c r="CU210">
        <v>0.52720370000000005</v>
      </c>
      <c r="CV210">
        <v>0</v>
      </c>
      <c r="CW210">
        <v>376212.94</v>
      </c>
      <c r="CX210" s="14">
        <f t="shared" si="3"/>
        <v>-1123132.6200000001</v>
      </c>
      <c r="CY210" s="14">
        <f>IFERROR(INDEX(CONFAZ!$A$2:$FB$440,MATCH(DATE(YEAR($A210),MONTH($A210),15),CONFAZ!$A$2:$A$440,0),2),0)</f>
        <v>1499345.56</v>
      </c>
      <c r="CZ210"/>
      <c r="DA210"/>
      <c r="DB210"/>
      <c r="DC210"/>
      <c r="DI210"/>
    </row>
    <row r="211" spans="1:113" x14ac:dyDescent="0.25">
      <c r="A211" s="1">
        <v>40865</v>
      </c>
      <c r="B211" t="s">
        <v>70</v>
      </c>
      <c r="C211" t="s">
        <v>73</v>
      </c>
      <c r="D211" s="12">
        <v>1.7905</v>
      </c>
      <c r="E211">
        <v>160448084.11999997</v>
      </c>
      <c r="F211">
        <v>528322.42000000004</v>
      </c>
      <c r="G211">
        <v>312120959</v>
      </c>
      <c r="H211">
        <v>38010350.359999999</v>
      </c>
      <c r="I211">
        <v>92310768.679999992</v>
      </c>
      <c r="J211">
        <v>6879147.0899999989</v>
      </c>
      <c r="K211">
        <v>4889607</v>
      </c>
      <c r="L211" s="14">
        <v>8291503</v>
      </c>
      <c r="M211" s="14">
        <v>34251639</v>
      </c>
      <c r="N211" s="14">
        <v>39449600</v>
      </c>
      <c r="O211" s="14">
        <v>44422064</v>
      </c>
      <c r="P211" s="14">
        <v>3407293</v>
      </c>
      <c r="Q211" s="14">
        <v>44230536</v>
      </c>
      <c r="R211" s="14">
        <v>800063</v>
      </c>
      <c r="S211" s="14">
        <v>10944354</v>
      </c>
      <c r="T211" s="14">
        <v>96781556</v>
      </c>
      <c r="U211" s="14">
        <v>29014029</v>
      </c>
      <c r="V211" s="14">
        <v>800063</v>
      </c>
      <c r="W211" s="14">
        <v>10944354</v>
      </c>
      <c r="X211" s="14">
        <v>96781556</v>
      </c>
      <c r="Y211" s="14">
        <v>29014029</v>
      </c>
      <c r="Z211" s="14">
        <v>528322</v>
      </c>
      <c r="AA211" s="14">
        <v>7.8065907426000001</v>
      </c>
      <c r="AB211">
        <v>141.87</v>
      </c>
      <c r="AC211">
        <v>21666081911</v>
      </c>
      <c r="AD211">
        <v>21345663330</v>
      </c>
      <c r="AE211" s="14">
        <f>INDEX(CONFAZ!$DS$2:$FB$408,MATCH(DATE(YEAR($A211),MONTH($A211),15),CONFAZ!$DS$2:$DS$408,0),2)</f>
        <v>263750615</v>
      </c>
      <c r="AF211" s="14">
        <f>INDEX(CONFAZ!$DS$2:$FB$408,MATCH(DATE(YEAR($A211),MONTH($A211),15),CONFAZ!$DS$2:$DS$408,0),3)</f>
        <v>765070265</v>
      </c>
      <c r="AG211">
        <v>545</v>
      </c>
      <c r="AH211">
        <v>630386706500</v>
      </c>
      <c r="AI211">
        <v>11.4</v>
      </c>
      <c r="AJ211">
        <v>0.56999999999999995</v>
      </c>
      <c r="AK211">
        <v>0</v>
      </c>
      <c r="AL211">
        <v>0</v>
      </c>
      <c r="AM211">
        <v>0</v>
      </c>
      <c r="AN211">
        <v>0</v>
      </c>
      <c r="AO211">
        <v>5.1819764382008797</v>
      </c>
      <c r="AP211">
        <v>1.52</v>
      </c>
      <c r="AQ211">
        <v>201.43</v>
      </c>
      <c r="AR211">
        <v>13.45</v>
      </c>
      <c r="AS211" s="14">
        <v>391538000000</v>
      </c>
      <c r="AT211">
        <v>0</v>
      </c>
      <c r="AU211">
        <v>0</v>
      </c>
      <c r="AV211">
        <v>137249977</v>
      </c>
      <c r="AW211">
        <v>33782021</v>
      </c>
      <c r="AX211">
        <v>0</v>
      </c>
      <c r="AY211" s="14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35579138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63023436</v>
      </c>
      <c r="BL211">
        <v>1481219</v>
      </c>
      <c r="BM211">
        <v>3384163</v>
      </c>
      <c r="BN211">
        <v>13932770000</v>
      </c>
      <c r="BO211">
        <v>0.4</v>
      </c>
      <c r="BP211" s="3">
        <v>3704</v>
      </c>
      <c r="BQ211">
        <v>14118.77</v>
      </c>
      <c r="BR211">
        <v>1279579000</v>
      </c>
      <c r="BS211">
        <v>23471000</v>
      </c>
      <c r="BT211">
        <v>3323598000</v>
      </c>
      <c r="BU211">
        <v>6723049000</v>
      </c>
      <c r="BV211">
        <v>2583073000</v>
      </c>
      <c r="BW211">
        <v>11349697000</v>
      </c>
      <c r="BX211">
        <v>7902078000</v>
      </c>
      <c r="BY211">
        <v>0.4</v>
      </c>
      <c r="BZ211">
        <v>3704</v>
      </c>
      <c r="CA211">
        <v>8238.85</v>
      </c>
      <c r="CB211">
        <v>13932770000</v>
      </c>
      <c r="CC211">
        <v>0.4</v>
      </c>
      <c r="CD211">
        <v>372289.95</v>
      </c>
      <c r="CE211">
        <v>157021686.31</v>
      </c>
      <c r="CF211">
        <v>15684.7</v>
      </c>
      <c r="CG211">
        <v>29667</v>
      </c>
      <c r="CH211">
        <v>41.468921000000002</v>
      </c>
      <c r="CI211">
        <v>2.75</v>
      </c>
      <c r="CJ211">
        <v>-23100</v>
      </c>
      <c r="CK211">
        <v>910</v>
      </c>
      <c r="CL211">
        <v>24010</v>
      </c>
      <c r="CM211">
        <v>74350</v>
      </c>
      <c r="CN211">
        <v>3934776.67</v>
      </c>
      <c r="CO211">
        <v>-100460</v>
      </c>
      <c r="CP211">
        <v>-109046.67</v>
      </c>
      <c r="CQ211">
        <v>28412.71</v>
      </c>
      <c r="CR211">
        <v>204982723.41</v>
      </c>
      <c r="CS211">
        <v>8922.48</v>
      </c>
      <c r="CT211">
        <v>205025100.75</v>
      </c>
      <c r="CU211">
        <v>0.52720370000000005</v>
      </c>
      <c r="CV211">
        <v>0</v>
      </c>
      <c r="CW211">
        <v>408175.3</v>
      </c>
      <c r="CX211" s="14">
        <f t="shared" si="3"/>
        <v>-607391.39000000013</v>
      </c>
      <c r="CY211" s="14">
        <f>IFERROR(INDEX(CONFAZ!$A$2:$FB$440,MATCH(DATE(YEAR($A211),MONTH($A211),15),CONFAZ!$A$2:$A$440,0),2),0)</f>
        <v>1015566.6900000002</v>
      </c>
      <c r="CZ211"/>
      <c r="DA211"/>
      <c r="DB211"/>
      <c r="DC211"/>
      <c r="DI211"/>
    </row>
    <row r="212" spans="1:113" x14ac:dyDescent="0.25">
      <c r="A212" s="1">
        <v>40895</v>
      </c>
      <c r="B212" t="s">
        <v>70</v>
      </c>
      <c r="C212" t="s">
        <v>73</v>
      </c>
      <c r="D212" s="12">
        <v>1.8369</v>
      </c>
      <c r="E212">
        <v>171031680.72000003</v>
      </c>
      <c r="F212">
        <v>71720.489999999991</v>
      </c>
      <c r="G212">
        <v>324927753</v>
      </c>
      <c r="H212">
        <v>42214837.489999995</v>
      </c>
      <c r="I212">
        <v>90117973.280000001</v>
      </c>
      <c r="J212">
        <v>7696859.0200000005</v>
      </c>
      <c r="K212">
        <v>4536858</v>
      </c>
      <c r="L212" s="14">
        <v>7140154</v>
      </c>
      <c r="M212" s="14">
        <v>35076897</v>
      </c>
      <c r="N212" s="14">
        <v>42417798</v>
      </c>
      <c r="O212" s="14">
        <v>47798658</v>
      </c>
      <c r="P212" s="14">
        <v>2971748</v>
      </c>
      <c r="Q212" s="14">
        <v>55275112</v>
      </c>
      <c r="R212" s="14">
        <v>896911</v>
      </c>
      <c r="S212" s="14">
        <v>10648267</v>
      </c>
      <c r="T212" s="14">
        <v>94554876</v>
      </c>
      <c r="U212" s="14">
        <v>28075612</v>
      </c>
      <c r="V212" s="14">
        <v>896911</v>
      </c>
      <c r="W212" s="14">
        <v>10648267</v>
      </c>
      <c r="X212" s="14">
        <v>94554876</v>
      </c>
      <c r="Y212" s="14">
        <v>28075612</v>
      </c>
      <c r="Z212" s="14">
        <v>71720</v>
      </c>
      <c r="AA212" s="14">
        <v>7.4812412054999999</v>
      </c>
      <c r="AB212">
        <v>139.22999999999999</v>
      </c>
      <c r="AC212">
        <v>21999062581</v>
      </c>
      <c r="AD212">
        <v>18477262036</v>
      </c>
      <c r="AE212" s="14">
        <f>INDEX(CONFAZ!$DS$2:$FB$408,MATCH(DATE(YEAR($A212),MONTH($A212),15),CONFAZ!$DS$2:$DS$408,0),2)</f>
        <v>224392275</v>
      </c>
      <c r="AF212" s="14">
        <f>INDEX(CONFAZ!$DS$2:$FB$408,MATCH(DATE(YEAR($A212),MONTH($A212),15),CONFAZ!$DS$2:$DS$408,0),3)</f>
        <v>600532415</v>
      </c>
      <c r="AG212">
        <v>545</v>
      </c>
      <c r="AH212">
        <v>646610842800</v>
      </c>
      <c r="AI212">
        <v>10.9</v>
      </c>
      <c r="AJ212">
        <v>0.51</v>
      </c>
      <c r="AK212">
        <v>0</v>
      </c>
      <c r="AL212">
        <v>0</v>
      </c>
      <c r="AM212">
        <v>0</v>
      </c>
      <c r="AN212">
        <v>0</v>
      </c>
      <c r="AO212">
        <v>4.7342837302397696</v>
      </c>
      <c r="AP212">
        <v>1.5</v>
      </c>
      <c r="AQ212">
        <v>196.02</v>
      </c>
      <c r="AR212">
        <v>8.52</v>
      </c>
      <c r="AS212" s="14">
        <v>385490900000</v>
      </c>
      <c r="AT212">
        <v>0</v>
      </c>
      <c r="AU212">
        <v>0</v>
      </c>
      <c r="AV212">
        <v>164377055</v>
      </c>
      <c r="AW212">
        <v>80463668</v>
      </c>
      <c r="AX212">
        <v>0</v>
      </c>
      <c r="AY212" s="14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21266248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56594070</v>
      </c>
      <c r="BL212">
        <v>0</v>
      </c>
      <c r="BM212">
        <v>6053069</v>
      </c>
      <c r="BN212">
        <v>13932770000</v>
      </c>
      <c r="BO212">
        <v>0.4</v>
      </c>
      <c r="BP212" s="3">
        <v>3704</v>
      </c>
      <c r="BQ212">
        <v>14118.77</v>
      </c>
      <c r="BR212">
        <v>1279579000</v>
      </c>
      <c r="BS212">
        <v>23471000</v>
      </c>
      <c r="BT212">
        <v>3323598000</v>
      </c>
      <c r="BU212">
        <v>6723049000</v>
      </c>
      <c r="BV212">
        <v>2583073000</v>
      </c>
      <c r="BW212">
        <v>11349697000</v>
      </c>
      <c r="BX212">
        <v>6763404000</v>
      </c>
      <c r="BY212">
        <v>0.4</v>
      </c>
      <c r="BZ212">
        <v>3704</v>
      </c>
      <c r="CA212">
        <v>7198.79</v>
      </c>
      <c r="CB212">
        <v>13932770000</v>
      </c>
      <c r="CC212">
        <v>0.4</v>
      </c>
      <c r="CD212">
        <v>317695.90999999997</v>
      </c>
      <c r="CE212">
        <v>170177455.97999999</v>
      </c>
      <c r="CF212">
        <v>12664.27</v>
      </c>
      <c r="CG212">
        <v>31905</v>
      </c>
      <c r="CH212">
        <v>41.468921000000002</v>
      </c>
      <c r="CI212">
        <v>2.75</v>
      </c>
      <c r="CJ212">
        <v>-23100</v>
      </c>
      <c r="CK212">
        <v>910</v>
      </c>
      <c r="CL212">
        <v>24010</v>
      </c>
      <c r="CM212">
        <v>74350</v>
      </c>
      <c r="CN212">
        <v>3934776.67</v>
      </c>
      <c r="CO212">
        <v>-100460</v>
      </c>
      <c r="CP212">
        <v>-109046.67</v>
      </c>
      <c r="CQ212">
        <v>17753.73</v>
      </c>
      <c r="CR212">
        <v>208592689.34</v>
      </c>
      <c r="CS212">
        <v>11685.06</v>
      </c>
      <c r="CT212">
        <v>208622128.13</v>
      </c>
      <c r="CU212">
        <v>0.52720370000000005</v>
      </c>
      <c r="CV212">
        <v>0</v>
      </c>
      <c r="CW212">
        <v>416950.5</v>
      </c>
      <c r="CX212" s="14">
        <f t="shared" si="3"/>
        <v>-496755.79000000004</v>
      </c>
      <c r="CY212" s="14">
        <f>IFERROR(INDEX(CONFAZ!$A$2:$FB$440,MATCH(DATE(YEAR($A212),MONTH($A212),15),CONFAZ!$A$2:$A$440,0),2),0)</f>
        <v>913706.29</v>
      </c>
      <c r="CZ212"/>
      <c r="DA212"/>
      <c r="DB212"/>
      <c r="DC212"/>
      <c r="DI212"/>
    </row>
    <row r="213" spans="1:113" x14ac:dyDescent="0.25">
      <c r="A213" s="1">
        <v>40926</v>
      </c>
      <c r="B213" t="s">
        <v>70</v>
      </c>
      <c r="C213" t="s">
        <v>73</v>
      </c>
      <c r="D213" s="12">
        <v>1.7897000000000001</v>
      </c>
      <c r="E213">
        <v>185074680.67000002</v>
      </c>
      <c r="F213">
        <v>400846.02</v>
      </c>
      <c r="G213">
        <v>331270199</v>
      </c>
      <c r="H213">
        <v>40055723.999999993</v>
      </c>
      <c r="I213">
        <v>81605726.86999999</v>
      </c>
      <c r="J213">
        <v>8743004.4299999997</v>
      </c>
      <c r="K213">
        <v>10753933</v>
      </c>
      <c r="L213" s="14">
        <v>5963401</v>
      </c>
      <c r="M213" s="14">
        <v>37202239</v>
      </c>
      <c r="N213" s="14">
        <v>60046768</v>
      </c>
      <c r="O213" s="14">
        <v>46332267</v>
      </c>
      <c r="P213" s="14">
        <v>3430626</v>
      </c>
      <c r="Q213" s="14">
        <v>48678187</v>
      </c>
      <c r="R213" s="14">
        <v>796335</v>
      </c>
      <c r="S213" s="14">
        <v>10676857</v>
      </c>
      <c r="T213" s="14">
        <v>87354048</v>
      </c>
      <c r="U213" s="14">
        <v>30391742</v>
      </c>
      <c r="V213" s="14">
        <v>796335</v>
      </c>
      <c r="W213" s="14">
        <v>10676857</v>
      </c>
      <c r="X213" s="14">
        <v>87354048</v>
      </c>
      <c r="Y213" s="14">
        <v>30391742</v>
      </c>
      <c r="Z213" s="14">
        <v>397729</v>
      </c>
      <c r="AA213" s="14">
        <v>8.4803065231999994</v>
      </c>
      <c r="AB213">
        <v>133.34</v>
      </c>
      <c r="AC213">
        <v>15949177033</v>
      </c>
      <c r="AD213">
        <v>17589407302</v>
      </c>
      <c r="AE213" s="14">
        <f>INDEX(CONFAZ!$DS$2:$FB$408,MATCH(DATE(YEAR($A213),MONTH($A213),15),CONFAZ!$DS$2:$DS$408,0),2)</f>
        <v>170404629</v>
      </c>
      <c r="AF213" s="14">
        <f>INDEX(CONFAZ!$DS$2:$FB$408,MATCH(DATE(YEAR($A213),MONTH($A213),15),CONFAZ!$DS$2:$DS$408,0),3)</f>
        <v>522529148</v>
      </c>
      <c r="AG213">
        <v>622</v>
      </c>
      <c r="AH213">
        <v>635477727500</v>
      </c>
      <c r="AI213">
        <v>10.7</v>
      </c>
      <c r="AJ213">
        <v>0.51</v>
      </c>
      <c r="AK213">
        <v>0</v>
      </c>
      <c r="AL213">
        <v>0</v>
      </c>
      <c r="AM213">
        <v>0</v>
      </c>
      <c r="AN213">
        <v>0</v>
      </c>
      <c r="AO213">
        <v>5.4991816693944298</v>
      </c>
      <c r="AP213">
        <v>1.56</v>
      </c>
      <c r="AQ213">
        <v>201.5</v>
      </c>
      <c r="AR213">
        <v>0.25994</v>
      </c>
      <c r="AS213" s="14">
        <v>364190600000</v>
      </c>
      <c r="AT213">
        <v>0</v>
      </c>
      <c r="AU213">
        <v>0</v>
      </c>
      <c r="AV213">
        <v>127407370</v>
      </c>
      <c r="AW213">
        <v>78150398</v>
      </c>
      <c r="AX213">
        <v>0</v>
      </c>
      <c r="AY213" s="14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1308653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40939454</v>
      </c>
      <c r="BL213">
        <v>0</v>
      </c>
      <c r="BM213">
        <v>7008865</v>
      </c>
      <c r="BN213">
        <v>14775476000</v>
      </c>
      <c r="BO213">
        <v>0.4</v>
      </c>
      <c r="BP213" s="3">
        <v>3704</v>
      </c>
      <c r="BQ213">
        <v>14818.48</v>
      </c>
      <c r="BR213">
        <v>1632246000</v>
      </c>
      <c r="BS213">
        <v>15686000</v>
      </c>
      <c r="BT213">
        <v>3142392000</v>
      </c>
      <c r="BU213">
        <v>7559371000</v>
      </c>
      <c r="BV213">
        <v>2425781000</v>
      </c>
      <c r="BW213">
        <v>12349695000</v>
      </c>
      <c r="BX213">
        <v>6763404000</v>
      </c>
      <c r="BY213">
        <v>0.4</v>
      </c>
      <c r="BZ213">
        <v>3704</v>
      </c>
      <c r="CA213">
        <v>7198.79</v>
      </c>
      <c r="CB213">
        <v>13932770000</v>
      </c>
      <c r="CC213">
        <v>0.4</v>
      </c>
      <c r="CD213">
        <v>380262.05</v>
      </c>
      <c r="CE213">
        <v>137894718.93000001</v>
      </c>
      <c r="CF213">
        <v>32020.880000000001</v>
      </c>
      <c r="CG213">
        <v>31186.5</v>
      </c>
      <c r="CH213">
        <v>40.653455200000003</v>
      </c>
      <c r="CI213">
        <v>2.74</v>
      </c>
      <c r="CJ213">
        <v>-15203.33</v>
      </c>
      <c r="CK213">
        <v>-90223.33</v>
      </c>
      <c r="CL213">
        <v>-75020</v>
      </c>
      <c r="CM213">
        <v>75073.33</v>
      </c>
      <c r="CN213">
        <v>4330610</v>
      </c>
      <c r="CO213">
        <v>-74320</v>
      </c>
      <c r="CP213">
        <v>-59756.67</v>
      </c>
      <c r="CQ213">
        <v>20247.45</v>
      </c>
      <c r="CR213">
        <v>204416163.63999999</v>
      </c>
      <c r="CS213">
        <v>21411.96</v>
      </c>
      <c r="CT213">
        <v>204457823.05000001</v>
      </c>
      <c r="CU213">
        <v>0.52698149999999999</v>
      </c>
      <c r="CV213">
        <v>0</v>
      </c>
      <c r="CW213" s="10">
        <v>426381.81</v>
      </c>
      <c r="CX213" s="14">
        <f t="shared" si="3"/>
        <v>-1330553.58</v>
      </c>
      <c r="CY213" s="14">
        <f>IFERROR(INDEX(CONFAZ!$A$2:$FB$440,MATCH(DATE(YEAR($A213),MONTH($A213),15),CONFAZ!$A$2:$A$440,0),2),0)</f>
        <v>1756935.3900000001</v>
      </c>
      <c r="CZ213" s="14"/>
      <c r="DA213" s="14"/>
      <c r="DB213"/>
      <c r="DC213"/>
      <c r="DI213"/>
    </row>
    <row r="214" spans="1:113" x14ac:dyDescent="0.25">
      <c r="A214" s="1">
        <v>40957</v>
      </c>
      <c r="B214" t="s">
        <v>70</v>
      </c>
      <c r="C214" t="s">
        <v>73</v>
      </c>
      <c r="D214" s="12">
        <v>1.7183999999999999</v>
      </c>
      <c r="E214">
        <v>161285567.02000001</v>
      </c>
      <c r="F214">
        <v>40402.18</v>
      </c>
      <c r="G214">
        <v>290083865</v>
      </c>
      <c r="H214">
        <v>34219447.800000012</v>
      </c>
      <c r="I214">
        <v>78369771.460000008</v>
      </c>
      <c r="J214">
        <v>671170.4</v>
      </c>
      <c r="K214">
        <v>33520511</v>
      </c>
      <c r="L214" s="14">
        <v>8443470</v>
      </c>
      <c r="M214" s="14">
        <v>35515527</v>
      </c>
      <c r="N214" s="14">
        <v>33169122</v>
      </c>
      <c r="O214" s="14">
        <v>45993120</v>
      </c>
      <c r="P214" s="14">
        <v>2600641</v>
      </c>
      <c r="Q214" s="14">
        <v>39612601</v>
      </c>
      <c r="R214" s="14">
        <v>591420</v>
      </c>
      <c r="S214" s="14">
        <v>10511734</v>
      </c>
      <c r="T214" s="14">
        <v>86121566</v>
      </c>
      <c r="U214" s="14">
        <v>27485390</v>
      </c>
      <c r="V214" s="14">
        <v>591420</v>
      </c>
      <c r="W214" s="14">
        <v>10511734</v>
      </c>
      <c r="X214" s="14">
        <v>86121566</v>
      </c>
      <c r="Y214" s="14">
        <v>27485390</v>
      </c>
      <c r="Z214" s="14">
        <v>39274</v>
      </c>
      <c r="AA214" s="14">
        <v>13.219950431999999</v>
      </c>
      <c r="AB214">
        <v>135.35</v>
      </c>
      <c r="AC214">
        <v>17926499266</v>
      </c>
      <c r="AD214">
        <v>16476146495</v>
      </c>
      <c r="AE214" s="14">
        <f>INDEX(CONFAZ!$DS$2:$FB$408,MATCH(DATE(YEAR($A214),MONTH($A214),15),CONFAZ!$DS$2:$DS$408,0),2)</f>
        <v>181596697</v>
      </c>
      <c r="AF214" s="14">
        <f>INDEX(CONFAZ!$DS$2:$FB$408,MATCH(DATE(YEAR($A214),MONTH($A214),15),CONFAZ!$DS$2:$DS$408,0),3)</f>
        <v>741611665</v>
      </c>
      <c r="AG214">
        <v>622</v>
      </c>
      <c r="AH214">
        <v>612317472000</v>
      </c>
      <c r="AI214">
        <v>10.4</v>
      </c>
      <c r="AJ214">
        <v>0.39</v>
      </c>
      <c r="AK214">
        <v>0</v>
      </c>
      <c r="AL214">
        <v>0</v>
      </c>
      <c r="AM214">
        <v>0</v>
      </c>
      <c r="AN214">
        <v>0</v>
      </c>
      <c r="AO214">
        <v>5.7456318569687097</v>
      </c>
      <c r="AP214">
        <v>1.45</v>
      </c>
      <c r="AQ214">
        <v>203.24</v>
      </c>
      <c r="AR214">
        <v>-8.93</v>
      </c>
      <c r="AS214" s="14">
        <v>367525200000</v>
      </c>
      <c r="AT214">
        <v>0</v>
      </c>
      <c r="AU214">
        <v>0</v>
      </c>
      <c r="AV214">
        <v>128217175</v>
      </c>
      <c r="AW214">
        <v>34827486</v>
      </c>
      <c r="AX214">
        <v>0</v>
      </c>
      <c r="AY214" s="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25661029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61591790</v>
      </c>
      <c r="BL214">
        <v>0</v>
      </c>
      <c r="BM214">
        <v>6136870</v>
      </c>
      <c r="BN214">
        <v>14775476000</v>
      </c>
      <c r="BO214">
        <v>0.4</v>
      </c>
      <c r="BP214" s="3">
        <v>3704</v>
      </c>
      <c r="BQ214">
        <v>14818.48</v>
      </c>
      <c r="BR214">
        <v>1632246000</v>
      </c>
      <c r="BS214">
        <v>15686000</v>
      </c>
      <c r="BT214">
        <v>3142392000</v>
      </c>
      <c r="BU214">
        <v>7559371000</v>
      </c>
      <c r="BV214">
        <v>2425781000</v>
      </c>
      <c r="BW214">
        <v>12349695000</v>
      </c>
      <c r="BX214">
        <v>6763404000</v>
      </c>
      <c r="BY214">
        <v>0.4</v>
      </c>
      <c r="BZ214">
        <v>3704</v>
      </c>
      <c r="CA214">
        <v>7198.79</v>
      </c>
      <c r="CB214">
        <v>13932770000</v>
      </c>
      <c r="CC214">
        <v>0.4</v>
      </c>
      <c r="CD214">
        <v>425499.85</v>
      </c>
      <c r="CE214">
        <v>128585500.94</v>
      </c>
      <c r="CF214">
        <v>15630.42</v>
      </c>
      <c r="CG214">
        <v>30811.5</v>
      </c>
      <c r="CH214">
        <v>40.653455200000003</v>
      </c>
      <c r="CI214">
        <v>2.73</v>
      </c>
      <c r="CJ214">
        <v>-15203.33</v>
      </c>
      <c r="CK214">
        <v>-90223.33</v>
      </c>
      <c r="CL214">
        <v>-75020</v>
      </c>
      <c r="CM214">
        <v>75073.33</v>
      </c>
      <c r="CN214">
        <v>4330610</v>
      </c>
      <c r="CO214">
        <v>-74320</v>
      </c>
      <c r="CP214">
        <v>-59756.67</v>
      </c>
      <c r="CQ214">
        <v>29707.24</v>
      </c>
      <c r="CR214">
        <v>189655774.27000001</v>
      </c>
      <c r="CS214">
        <v>77283.009999999995</v>
      </c>
      <c r="CT214">
        <v>189762764.52000001</v>
      </c>
      <c r="CU214">
        <v>0.52698149999999999</v>
      </c>
      <c r="CV214">
        <v>0</v>
      </c>
      <c r="CW214" s="10">
        <v>456483.71</v>
      </c>
      <c r="CX214" s="14">
        <f t="shared" si="3"/>
        <v>-6997869.2500000009</v>
      </c>
      <c r="CY214" s="14">
        <f>IFERROR(INDEX(CONFAZ!$A$2:$FB$440,MATCH(DATE(YEAR($A214),MONTH($A214),15),CONFAZ!$A$2:$A$440,0),2),0)</f>
        <v>7454352.9600000009</v>
      </c>
      <c r="CZ214"/>
      <c r="DA214"/>
      <c r="DB214"/>
      <c r="DC214"/>
      <c r="DI214"/>
    </row>
    <row r="215" spans="1:113" x14ac:dyDescent="0.25">
      <c r="A215" s="1">
        <v>40986</v>
      </c>
      <c r="B215" t="s">
        <v>70</v>
      </c>
      <c r="C215" t="s">
        <v>73</v>
      </c>
      <c r="D215" s="12">
        <v>1.7952999999999999</v>
      </c>
      <c r="E215">
        <v>162780771.29000002</v>
      </c>
      <c r="F215">
        <v>32709.720000000005</v>
      </c>
      <c r="G215">
        <v>309324223</v>
      </c>
      <c r="H215">
        <v>35615379.519999996</v>
      </c>
      <c r="I215">
        <v>84052279.420000002</v>
      </c>
      <c r="J215">
        <v>10865510.08</v>
      </c>
      <c r="K215">
        <v>60287029</v>
      </c>
      <c r="L215" s="14">
        <v>6643540</v>
      </c>
      <c r="M215" s="14">
        <v>33968937</v>
      </c>
      <c r="N215" s="14">
        <v>41932779</v>
      </c>
      <c r="O215" s="14">
        <v>41555755</v>
      </c>
      <c r="P215" s="14">
        <v>2995068</v>
      </c>
      <c r="Q215" s="14">
        <v>50536014</v>
      </c>
      <c r="R215" s="14">
        <v>916517</v>
      </c>
      <c r="S215" s="14">
        <v>14280358</v>
      </c>
      <c r="T215" s="14">
        <v>89371934</v>
      </c>
      <c r="U215" s="14">
        <v>27090611</v>
      </c>
      <c r="V215" s="14">
        <v>916517</v>
      </c>
      <c r="W215" s="14">
        <v>14280358</v>
      </c>
      <c r="X215" s="14">
        <v>89371934</v>
      </c>
      <c r="Y215" s="14">
        <v>27090611</v>
      </c>
      <c r="Z215" s="14">
        <v>32710</v>
      </c>
      <c r="AA215" s="14">
        <v>15.2514638463</v>
      </c>
      <c r="AB215">
        <v>146.35</v>
      </c>
      <c r="AC215">
        <v>20739368495</v>
      </c>
      <c r="AD215">
        <v>19033764217</v>
      </c>
      <c r="AE215" s="14">
        <f>INDEX(CONFAZ!$DS$2:$FB$408,MATCH(DATE(YEAR($A215),MONTH($A215),15),CONFAZ!$DS$2:$DS$408,0),2)</f>
        <v>259606341</v>
      </c>
      <c r="AF215" s="14">
        <f>INDEX(CONFAZ!$DS$2:$FB$408,MATCH(DATE(YEAR($A215),MONTH($A215),15),CONFAZ!$DS$2:$DS$408,0),3)</f>
        <v>595485868</v>
      </c>
      <c r="AG215">
        <v>622</v>
      </c>
      <c r="AH215">
        <v>655672284800</v>
      </c>
      <c r="AI215">
        <v>9.82</v>
      </c>
      <c r="AJ215">
        <v>0.18</v>
      </c>
      <c r="AK215">
        <v>0</v>
      </c>
      <c r="AL215">
        <v>0</v>
      </c>
      <c r="AM215">
        <v>0</v>
      </c>
      <c r="AN215">
        <v>0</v>
      </c>
      <c r="AO215">
        <v>7.9998745609633701</v>
      </c>
      <c r="AP215">
        <v>1.21</v>
      </c>
      <c r="AQ215">
        <v>221.12</v>
      </c>
      <c r="AR215">
        <v>-2.23</v>
      </c>
      <c r="AS215" s="14">
        <v>397758400000</v>
      </c>
      <c r="AT215">
        <v>0</v>
      </c>
      <c r="AU215">
        <v>0</v>
      </c>
      <c r="AV215">
        <v>127004907</v>
      </c>
      <c r="AW215">
        <v>69324630</v>
      </c>
      <c r="AX215">
        <v>0</v>
      </c>
      <c r="AY215" s="14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1933952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51428992</v>
      </c>
      <c r="BL215">
        <v>0</v>
      </c>
      <c r="BM215">
        <v>4317333</v>
      </c>
      <c r="BN215">
        <v>14775476000</v>
      </c>
      <c r="BO215">
        <v>0.4</v>
      </c>
      <c r="BP215" s="3">
        <v>3704</v>
      </c>
      <c r="BQ215">
        <v>14818.48</v>
      </c>
      <c r="BR215">
        <v>1632246000</v>
      </c>
      <c r="BS215">
        <v>15686000</v>
      </c>
      <c r="BT215">
        <v>3142392000</v>
      </c>
      <c r="BU215">
        <v>7559371000</v>
      </c>
      <c r="BV215">
        <v>2425781000</v>
      </c>
      <c r="BW215">
        <v>12349695000</v>
      </c>
      <c r="BX215">
        <v>6763404000</v>
      </c>
      <c r="BY215">
        <v>0.4</v>
      </c>
      <c r="BZ215">
        <v>3704</v>
      </c>
      <c r="CA215">
        <v>7198.79</v>
      </c>
      <c r="CB215">
        <v>13932770000</v>
      </c>
      <c r="CC215">
        <v>0.4</v>
      </c>
      <c r="CD215">
        <v>395160.98</v>
      </c>
      <c r="CE215">
        <v>108207185.73999999</v>
      </c>
      <c r="CF215">
        <v>17069.060000000001</v>
      </c>
      <c r="CG215">
        <v>32308.5</v>
      </c>
      <c r="CH215">
        <v>40.653455200000003</v>
      </c>
      <c r="CI215">
        <v>2.74</v>
      </c>
      <c r="CJ215">
        <v>-15203.33</v>
      </c>
      <c r="CK215">
        <v>-90223.33</v>
      </c>
      <c r="CL215">
        <v>-75020</v>
      </c>
      <c r="CM215">
        <v>75073.33</v>
      </c>
      <c r="CN215">
        <v>4330610</v>
      </c>
      <c r="CO215">
        <v>-74320</v>
      </c>
      <c r="CP215">
        <v>-59756.67</v>
      </c>
      <c r="CQ215">
        <v>8437.5499999999993</v>
      </c>
      <c r="CR215">
        <v>194548451.06</v>
      </c>
      <c r="CS215">
        <v>166005.53</v>
      </c>
      <c r="CT215">
        <v>194722894.13999999</v>
      </c>
      <c r="CU215">
        <v>0.52698149999999999</v>
      </c>
      <c r="CV215">
        <v>0</v>
      </c>
      <c r="CW215" s="10">
        <v>462930.37</v>
      </c>
      <c r="CX215" s="14">
        <f t="shared" si="3"/>
        <v>-13345914.770000001</v>
      </c>
      <c r="CY215" s="14">
        <f>IFERROR(INDEX(CONFAZ!$A$2:$FB$440,MATCH(DATE(YEAR($A215),MONTH($A215),15),CONFAZ!$A$2:$A$440,0),2),0)</f>
        <v>13808845.140000001</v>
      </c>
      <c r="CZ215" s="4"/>
      <c r="DA215" s="4"/>
      <c r="DB215" s="4"/>
      <c r="DC215"/>
      <c r="DI215"/>
    </row>
    <row r="216" spans="1:113" x14ac:dyDescent="0.25">
      <c r="A216" s="1">
        <v>41017</v>
      </c>
      <c r="B216" t="s">
        <v>70</v>
      </c>
      <c r="C216" t="s">
        <v>73</v>
      </c>
      <c r="D216" s="12">
        <v>1.8548</v>
      </c>
      <c r="E216">
        <v>156557316.47</v>
      </c>
      <c r="F216">
        <v>63371.159999999996</v>
      </c>
      <c r="G216">
        <v>289694560</v>
      </c>
      <c r="H216">
        <v>41779595.639999993</v>
      </c>
      <c r="I216">
        <v>70825958.50999999</v>
      </c>
      <c r="J216">
        <v>6401479.5599999996</v>
      </c>
      <c r="K216">
        <v>39717306</v>
      </c>
      <c r="L216" s="14">
        <v>5322614</v>
      </c>
      <c r="M216" s="14">
        <v>35165914</v>
      </c>
      <c r="N216" s="14">
        <v>40223744</v>
      </c>
      <c r="O216" s="14">
        <v>47174606</v>
      </c>
      <c r="P216" s="14">
        <v>2841059</v>
      </c>
      <c r="Q216" s="14">
        <v>41656196</v>
      </c>
      <c r="R216" s="14">
        <v>784600</v>
      </c>
      <c r="S216" s="14">
        <v>15474160</v>
      </c>
      <c r="T216" s="14">
        <v>73359047</v>
      </c>
      <c r="U216" s="14">
        <v>27629508</v>
      </c>
      <c r="V216" s="14">
        <v>784600</v>
      </c>
      <c r="W216" s="14">
        <v>15474160</v>
      </c>
      <c r="X216" s="14">
        <v>73359047</v>
      </c>
      <c r="Y216" s="14">
        <v>27629508</v>
      </c>
      <c r="Z216" s="14">
        <v>63112</v>
      </c>
      <c r="AA216" s="14">
        <v>14.9253452955</v>
      </c>
      <c r="AB216">
        <v>139.85</v>
      </c>
      <c r="AC216">
        <v>19461604595</v>
      </c>
      <c r="AD216">
        <v>18849751858</v>
      </c>
      <c r="AE216" s="14">
        <f>INDEX(CONFAZ!$DS$2:$FB$408,MATCH(DATE(YEAR($A216),MONTH($A216),15),CONFAZ!$DS$2:$DS$408,0),2)</f>
        <v>318905810</v>
      </c>
      <c r="AF216" s="14">
        <f>INDEX(CONFAZ!$DS$2:$FB$408,MATCH(DATE(YEAR($A216),MONTH($A216),15),CONFAZ!$DS$2:$DS$408,0),3)</f>
        <v>582255821</v>
      </c>
      <c r="AG216">
        <v>622</v>
      </c>
      <c r="AH216">
        <v>694199705600</v>
      </c>
      <c r="AI216">
        <v>9.35</v>
      </c>
      <c r="AJ216">
        <v>0.64</v>
      </c>
      <c r="AK216">
        <v>0</v>
      </c>
      <c r="AL216">
        <v>0</v>
      </c>
      <c r="AM216">
        <v>0</v>
      </c>
      <c r="AN216">
        <v>0</v>
      </c>
      <c r="AO216">
        <v>7.8169744760323701</v>
      </c>
      <c r="AP216">
        <v>1.64</v>
      </c>
      <c r="AQ216">
        <v>226.14</v>
      </c>
      <c r="AR216">
        <v>24.84</v>
      </c>
      <c r="AS216" s="14">
        <v>385880000000</v>
      </c>
      <c r="AT216">
        <v>0</v>
      </c>
      <c r="AU216">
        <v>0</v>
      </c>
      <c r="AV216">
        <v>178266541</v>
      </c>
      <c r="AW216">
        <v>83996099</v>
      </c>
      <c r="AX216">
        <v>0</v>
      </c>
      <c r="AY216" s="14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22984402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59799608</v>
      </c>
      <c r="BL216">
        <v>0</v>
      </c>
      <c r="BM216">
        <v>11486432</v>
      </c>
      <c r="BN216">
        <v>14775476000</v>
      </c>
      <c r="BO216">
        <v>0.4</v>
      </c>
      <c r="BP216" s="3">
        <v>3704</v>
      </c>
      <c r="BQ216">
        <v>14818.48</v>
      </c>
      <c r="BR216">
        <v>1632246000</v>
      </c>
      <c r="BS216">
        <v>15686000</v>
      </c>
      <c r="BT216">
        <v>3142392000</v>
      </c>
      <c r="BU216">
        <v>7559371000</v>
      </c>
      <c r="BV216">
        <v>2425781000</v>
      </c>
      <c r="BW216">
        <v>12349695000</v>
      </c>
      <c r="BX216">
        <v>6763404000</v>
      </c>
      <c r="BY216">
        <v>0.4</v>
      </c>
      <c r="BZ216">
        <v>3704</v>
      </c>
      <c r="CA216">
        <v>7198.79</v>
      </c>
      <c r="CB216">
        <v>13932770000</v>
      </c>
      <c r="CC216">
        <v>0.4</v>
      </c>
      <c r="CD216">
        <v>406338.47</v>
      </c>
      <c r="CE216">
        <v>103085736.73</v>
      </c>
      <c r="CF216">
        <v>25578.3</v>
      </c>
      <c r="CG216">
        <v>30608.5</v>
      </c>
      <c r="CH216">
        <v>40.653455200000003</v>
      </c>
      <c r="CI216">
        <v>2.74</v>
      </c>
      <c r="CJ216">
        <v>-219826.67</v>
      </c>
      <c r="CK216">
        <v>-89030</v>
      </c>
      <c r="CL216">
        <v>130796.67</v>
      </c>
      <c r="CM216">
        <v>-3720</v>
      </c>
      <c r="CN216">
        <v>4506150</v>
      </c>
      <c r="CO216">
        <v>-93343.33</v>
      </c>
      <c r="CP216">
        <v>-84186.67</v>
      </c>
      <c r="CQ216">
        <v>10070.790000000001</v>
      </c>
      <c r="CR216">
        <v>168603582.09</v>
      </c>
      <c r="CS216">
        <v>95360.42</v>
      </c>
      <c r="CT216">
        <v>168713813.30000001</v>
      </c>
      <c r="CU216">
        <v>0.52698149999999999</v>
      </c>
      <c r="CV216">
        <v>0</v>
      </c>
      <c r="CW216" s="10">
        <v>430676.49</v>
      </c>
      <c r="CX216" s="14">
        <f t="shared" si="3"/>
        <v>-12028126.41</v>
      </c>
      <c r="CY216" s="14">
        <f>IFERROR(INDEX(CONFAZ!$A$2:$FB$440,MATCH(DATE(YEAR($A216),MONTH($A216),15),CONFAZ!$A$2:$A$440,0),2),0)</f>
        <v>12458802.9</v>
      </c>
      <c r="CZ216"/>
      <c r="DA216"/>
      <c r="DB216"/>
      <c r="DC216"/>
      <c r="DI216"/>
    </row>
    <row r="217" spans="1:113" x14ac:dyDescent="0.25">
      <c r="A217" s="1">
        <v>41047</v>
      </c>
      <c r="B217" t="s">
        <v>70</v>
      </c>
      <c r="C217" t="s">
        <v>73</v>
      </c>
      <c r="D217" s="12">
        <v>1.986</v>
      </c>
      <c r="E217">
        <v>167127368.09999996</v>
      </c>
      <c r="F217">
        <v>56138.680000000008</v>
      </c>
      <c r="G217">
        <v>293427933</v>
      </c>
      <c r="H217">
        <v>37126985.079999991</v>
      </c>
      <c r="I217">
        <v>69133994.10999997</v>
      </c>
      <c r="J217">
        <v>6409924.5499999989</v>
      </c>
      <c r="K217">
        <v>28266233</v>
      </c>
      <c r="L217" s="14">
        <v>9978081</v>
      </c>
      <c r="M217" s="14">
        <v>27603211</v>
      </c>
      <c r="N217" s="14">
        <v>41368945</v>
      </c>
      <c r="O217" s="14">
        <v>45458200</v>
      </c>
      <c r="P217" s="14">
        <v>3338829</v>
      </c>
      <c r="Q217" s="14">
        <v>45020478</v>
      </c>
      <c r="R217" s="14">
        <v>640536</v>
      </c>
      <c r="S217" s="14">
        <v>19554056</v>
      </c>
      <c r="T217" s="14">
        <v>72928673</v>
      </c>
      <c r="U217" s="14">
        <v>27480785</v>
      </c>
      <c r="V217" s="14">
        <v>640536</v>
      </c>
      <c r="W217" s="14">
        <v>19554056</v>
      </c>
      <c r="X217" s="14">
        <v>72928673</v>
      </c>
      <c r="Y217" s="14">
        <v>27480785</v>
      </c>
      <c r="Z217" s="14">
        <v>56139</v>
      </c>
      <c r="AA217" s="14">
        <v>22.6331036833</v>
      </c>
      <c r="AB217">
        <v>144.56</v>
      </c>
      <c r="AC217">
        <v>23146072472</v>
      </c>
      <c r="AD217">
        <v>20417070958</v>
      </c>
      <c r="AE217" s="14">
        <f>INDEX(CONFAZ!$DS$2:$FB$408,MATCH(DATE(YEAR($A217),MONTH($A217),15),CONFAZ!$DS$2:$DS$408,0),2)</f>
        <v>285610754</v>
      </c>
      <c r="AF217" s="14">
        <f>INDEX(CONFAZ!$DS$2:$FB$408,MATCH(DATE(YEAR($A217),MONTH($A217),15),CONFAZ!$DS$2:$DS$408,0),3)</f>
        <v>574461509</v>
      </c>
      <c r="AG217">
        <v>622</v>
      </c>
      <c r="AH217">
        <v>739604274000</v>
      </c>
      <c r="AI217">
        <v>8.8699999999999992</v>
      </c>
      <c r="AJ217">
        <v>0.55000000000000004</v>
      </c>
      <c r="AK217">
        <v>0</v>
      </c>
      <c r="AL217">
        <v>0</v>
      </c>
      <c r="AM217">
        <v>0</v>
      </c>
      <c r="AN217">
        <v>0</v>
      </c>
      <c r="AO217">
        <v>7.688255889613</v>
      </c>
      <c r="AP217">
        <v>1.36</v>
      </c>
      <c r="AQ217">
        <v>221.89</v>
      </c>
      <c r="AR217">
        <v>33.01</v>
      </c>
      <c r="AS217" s="14">
        <v>401862300000</v>
      </c>
      <c r="AT217">
        <v>0</v>
      </c>
      <c r="AU217">
        <v>0</v>
      </c>
      <c r="AV217">
        <v>136511625</v>
      </c>
      <c r="AW217">
        <v>63381819</v>
      </c>
      <c r="AX217">
        <v>0</v>
      </c>
      <c r="AY217" s="14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12651125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55065470</v>
      </c>
      <c r="BL217">
        <v>0</v>
      </c>
      <c r="BM217">
        <v>5413211</v>
      </c>
      <c r="BN217">
        <v>14775476000</v>
      </c>
      <c r="BO217">
        <v>0.4</v>
      </c>
      <c r="BP217" s="3">
        <v>3704</v>
      </c>
      <c r="BQ217">
        <v>14818.48</v>
      </c>
      <c r="BR217">
        <v>1632246000</v>
      </c>
      <c r="BS217">
        <v>15686000</v>
      </c>
      <c r="BT217">
        <v>3142392000</v>
      </c>
      <c r="BU217">
        <v>7559371000</v>
      </c>
      <c r="BV217">
        <v>2425781000</v>
      </c>
      <c r="BW217">
        <v>12349695000</v>
      </c>
      <c r="BX217">
        <v>6763404000</v>
      </c>
      <c r="BY217">
        <v>0.4</v>
      </c>
      <c r="BZ217">
        <v>3704</v>
      </c>
      <c r="CA217">
        <v>7198.79</v>
      </c>
      <c r="CB217">
        <v>13932770000</v>
      </c>
      <c r="CC217">
        <v>0.4</v>
      </c>
      <c r="CD217">
        <v>325925.71999999997</v>
      </c>
      <c r="CE217">
        <v>114036754.53</v>
      </c>
      <c r="CF217">
        <v>21989.72</v>
      </c>
      <c r="CG217">
        <v>32658.5</v>
      </c>
      <c r="CH217">
        <v>40.653455200000003</v>
      </c>
      <c r="CI217">
        <v>2.74</v>
      </c>
      <c r="CJ217">
        <v>-219826.67</v>
      </c>
      <c r="CK217">
        <v>-89030</v>
      </c>
      <c r="CL217">
        <v>130796.67</v>
      </c>
      <c r="CM217">
        <v>-3720</v>
      </c>
      <c r="CN217">
        <v>4506150</v>
      </c>
      <c r="CO217">
        <v>-93343.33</v>
      </c>
      <c r="CP217">
        <v>-84186.67</v>
      </c>
      <c r="CQ217">
        <v>18265.71</v>
      </c>
      <c r="CR217">
        <v>182280065.31999999</v>
      </c>
      <c r="CS217">
        <v>61734.28</v>
      </c>
      <c r="CT217">
        <v>182367070.08000001</v>
      </c>
      <c r="CU217">
        <v>0.52698149999999999</v>
      </c>
      <c r="CV217">
        <v>0</v>
      </c>
      <c r="CW217" s="10">
        <v>470611.72</v>
      </c>
      <c r="CX217" s="14">
        <f t="shared" si="3"/>
        <v>-6381796.9400000004</v>
      </c>
      <c r="CY217" s="14">
        <f>IFERROR(INDEX(CONFAZ!$A$2:$FB$440,MATCH(DATE(YEAR($A217),MONTH($A217),15),CONFAZ!$A$2:$A$440,0),2),0)</f>
        <v>6852408.6600000001</v>
      </c>
      <c r="CZ217"/>
      <c r="DA217"/>
      <c r="DB217"/>
      <c r="DC217"/>
      <c r="DI217"/>
    </row>
    <row r="218" spans="1:113" x14ac:dyDescent="0.25">
      <c r="A218" s="1">
        <v>41078</v>
      </c>
      <c r="B218" t="s">
        <v>70</v>
      </c>
      <c r="C218" t="s">
        <v>73</v>
      </c>
      <c r="D218" s="12">
        <v>2.0491999999999999</v>
      </c>
      <c r="E218">
        <v>165452820.81999996</v>
      </c>
      <c r="F218">
        <v>26651.13</v>
      </c>
      <c r="G218">
        <v>309805632</v>
      </c>
      <c r="H218">
        <v>44239305.93</v>
      </c>
      <c r="I218">
        <v>77813259.829999983</v>
      </c>
      <c r="J218">
        <v>6497741.4199999999</v>
      </c>
      <c r="K218">
        <v>18239563</v>
      </c>
      <c r="L218" s="14">
        <v>5916248</v>
      </c>
      <c r="M218" s="14">
        <v>34738467</v>
      </c>
      <c r="N218" s="14">
        <v>40435387</v>
      </c>
      <c r="O218" s="14">
        <v>49221783</v>
      </c>
      <c r="P218" s="14">
        <v>3867146</v>
      </c>
      <c r="Q218" s="14">
        <v>46606517</v>
      </c>
      <c r="R218" s="14">
        <v>710538</v>
      </c>
      <c r="S218" s="14">
        <v>13633496</v>
      </c>
      <c r="T218" s="14">
        <v>84859503</v>
      </c>
      <c r="U218" s="14">
        <v>29789896</v>
      </c>
      <c r="V218" s="14">
        <v>710538</v>
      </c>
      <c r="W218" s="14">
        <v>13633496</v>
      </c>
      <c r="X218" s="14">
        <v>84859503</v>
      </c>
      <c r="Y218" s="14">
        <v>29789896</v>
      </c>
      <c r="Z218" s="14">
        <v>26651</v>
      </c>
      <c r="AA218" s="14">
        <v>25.622344860399998</v>
      </c>
      <c r="AB218">
        <v>142.28</v>
      </c>
      <c r="AC218">
        <v>19181689510</v>
      </c>
      <c r="AD218">
        <v>18709216579</v>
      </c>
      <c r="AE218" s="14">
        <f>INDEX(CONFAZ!$DS$2:$FB$408,MATCH(DATE(YEAR($A218),MONTH($A218),15),CONFAZ!$DS$2:$DS$408,0),2)</f>
        <v>236318656</v>
      </c>
      <c r="AF218" s="14">
        <f>INDEX(CONFAZ!$DS$2:$FB$408,MATCH(DATE(YEAR($A218),MONTH($A218),15),CONFAZ!$DS$2:$DS$408,0),3)</f>
        <v>674594281</v>
      </c>
      <c r="AG218">
        <v>622</v>
      </c>
      <c r="AH218">
        <v>766216372000</v>
      </c>
      <c r="AI218">
        <v>8.39</v>
      </c>
      <c r="AJ218">
        <v>0.26</v>
      </c>
      <c r="AK218">
        <v>0</v>
      </c>
      <c r="AL218">
        <v>0</v>
      </c>
      <c r="AM218">
        <v>0</v>
      </c>
      <c r="AN218">
        <v>0</v>
      </c>
      <c r="AO218">
        <v>7.5899391815276704</v>
      </c>
      <c r="AP218">
        <v>1.08</v>
      </c>
      <c r="AQ218">
        <v>195.9</v>
      </c>
      <c r="AR218">
        <v>33.57</v>
      </c>
      <c r="AS218" s="14">
        <v>395383300000</v>
      </c>
      <c r="AT218">
        <v>0</v>
      </c>
      <c r="AU218">
        <v>0</v>
      </c>
      <c r="AV218">
        <v>102361566</v>
      </c>
      <c r="AW218">
        <v>37674573</v>
      </c>
      <c r="AX218">
        <v>0</v>
      </c>
      <c r="AY218" s="14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1993036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54941504</v>
      </c>
      <c r="BL218">
        <v>0</v>
      </c>
      <c r="BM218">
        <v>7752453</v>
      </c>
      <c r="BN218">
        <v>14775476000</v>
      </c>
      <c r="BO218">
        <v>0.4</v>
      </c>
      <c r="BP218" s="3">
        <v>3704</v>
      </c>
      <c r="BQ218">
        <v>14818.48</v>
      </c>
      <c r="BR218">
        <v>1632246000</v>
      </c>
      <c r="BS218">
        <v>15686000</v>
      </c>
      <c r="BT218">
        <v>3142392000</v>
      </c>
      <c r="BU218">
        <v>7559371000</v>
      </c>
      <c r="BV218">
        <v>2425781000</v>
      </c>
      <c r="BW218">
        <v>12349695000</v>
      </c>
      <c r="BX218">
        <v>6763404000</v>
      </c>
      <c r="BY218">
        <v>0.4</v>
      </c>
      <c r="BZ218">
        <v>3704</v>
      </c>
      <c r="CA218">
        <v>7198.79</v>
      </c>
      <c r="CB218">
        <v>13932770000</v>
      </c>
      <c r="CC218">
        <v>0.4</v>
      </c>
      <c r="CD218">
        <v>447171.91</v>
      </c>
      <c r="CE218">
        <v>120164063.40000001</v>
      </c>
      <c r="CF218">
        <v>7576.46</v>
      </c>
      <c r="CG218">
        <v>32625.5</v>
      </c>
      <c r="CH218">
        <v>40.653455200000003</v>
      </c>
      <c r="CI218">
        <v>2.73</v>
      </c>
      <c r="CJ218">
        <v>-219826.67</v>
      </c>
      <c r="CK218">
        <v>-89030</v>
      </c>
      <c r="CL218">
        <v>130796.67</v>
      </c>
      <c r="CM218">
        <v>-3720</v>
      </c>
      <c r="CN218">
        <v>4506150</v>
      </c>
      <c r="CO218">
        <v>-93343.33</v>
      </c>
      <c r="CP218">
        <v>-84186.67</v>
      </c>
      <c r="CQ218">
        <v>8358.41</v>
      </c>
      <c r="CR218">
        <v>189054723.81999999</v>
      </c>
      <c r="CS218">
        <v>34351.11</v>
      </c>
      <c r="CT218">
        <v>189121737.34</v>
      </c>
      <c r="CU218">
        <v>0.52698149999999999</v>
      </c>
      <c r="CV218">
        <v>0</v>
      </c>
      <c r="CW218" s="10">
        <v>447326.82</v>
      </c>
      <c r="CX218" s="14">
        <f t="shared" si="3"/>
        <v>-4396180.0199999996</v>
      </c>
      <c r="CY218" s="14">
        <f>IFERROR(INDEX(CONFAZ!$A$2:$FB$440,MATCH(DATE(YEAR($A218),MONTH($A218),15),CONFAZ!$A$2:$A$440,0),2),0)</f>
        <v>4843506.84</v>
      </c>
      <c r="CZ218"/>
      <c r="DA218"/>
      <c r="DB218"/>
      <c r="DC218"/>
      <c r="DI218"/>
    </row>
    <row r="219" spans="1:113" x14ac:dyDescent="0.25">
      <c r="A219" s="1">
        <v>41108</v>
      </c>
      <c r="B219" t="s">
        <v>70</v>
      </c>
      <c r="C219" t="s">
        <v>73</v>
      </c>
      <c r="D219" s="12">
        <v>2.0287000000000002</v>
      </c>
      <c r="E219">
        <v>164064526.12</v>
      </c>
      <c r="F219">
        <v>40655.9</v>
      </c>
      <c r="G219">
        <v>324833929</v>
      </c>
      <c r="H219">
        <v>45630285.559999995</v>
      </c>
      <c r="I219">
        <v>92549914.910000011</v>
      </c>
      <c r="J219">
        <v>6761083.8700000001</v>
      </c>
      <c r="K219">
        <v>15774638</v>
      </c>
      <c r="L219" s="14">
        <v>7561149</v>
      </c>
      <c r="M219" s="14">
        <v>34272913</v>
      </c>
      <c r="N219" s="14">
        <v>41210083</v>
      </c>
      <c r="O219" s="14">
        <v>46491316</v>
      </c>
      <c r="P219" s="14">
        <v>3621829</v>
      </c>
      <c r="Q219" s="14">
        <v>46133932</v>
      </c>
      <c r="R219" s="14">
        <v>886349</v>
      </c>
      <c r="S219" s="14">
        <v>15018986</v>
      </c>
      <c r="T219" s="14">
        <v>100254608</v>
      </c>
      <c r="U219" s="14">
        <v>29342780</v>
      </c>
      <c r="V219" s="14">
        <v>886349</v>
      </c>
      <c r="W219" s="14">
        <v>15018986</v>
      </c>
      <c r="X219" s="14">
        <v>100254608</v>
      </c>
      <c r="Y219" s="14">
        <v>29342780</v>
      </c>
      <c r="Z219" s="14">
        <v>39984</v>
      </c>
      <c r="AA219" s="14">
        <v>23.6342662094</v>
      </c>
      <c r="AB219">
        <v>147.46</v>
      </c>
      <c r="AC219">
        <v>20837121787</v>
      </c>
      <c r="AD219">
        <v>18294468661</v>
      </c>
      <c r="AE219" s="14">
        <f>INDEX(CONFAZ!$DS$2:$FB$408,MATCH(DATE(YEAR($A219),MONTH($A219),15),CONFAZ!$DS$2:$DS$408,0),2)</f>
        <v>297758683</v>
      </c>
      <c r="AF219" s="14">
        <f>INDEX(CONFAZ!$DS$2:$FB$408,MATCH(DATE(YEAR($A219),MONTH($A219),15),CONFAZ!$DS$2:$DS$408,0),3)</f>
        <v>404088452</v>
      </c>
      <c r="AG219">
        <v>622</v>
      </c>
      <c r="AH219">
        <v>763103619800</v>
      </c>
      <c r="AI219">
        <v>8.07</v>
      </c>
      <c r="AJ219">
        <v>0.43</v>
      </c>
      <c r="AK219">
        <v>0</v>
      </c>
      <c r="AL219">
        <v>0</v>
      </c>
      <c r="AM219">
        <v>0</v>
      </c>
      <c r="AN219">
        <v>0</v>
      </c>
      <c r="AO219">
        <v>7.50958012279039</v>
      </c>
      <c r="AP219">
        <v>1.43</v>
      </c>
      <c r="AQ219">
        <v>205.26</v>
      </c>
      <c r="AR219">
        <v>23.05</v>
      </c>
      <c r="AS219" s="14">
        <v>409021000000</v>
      </c>
      <c r="AT219">
        <v>0</v>
      </c>
      <c r="AU219">
        <v>0</v>
      </c>
      <c r="AV219">
        <v>155006129</v>
      </c>
      <c r="AW219">
        <v>61305383</v>
      </c>
      <c r="AX219">
        <v>0</v>
      </c>
      <c r="AY219" s="14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27141029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56634712</v>
      </c>
      <c r="BL219">
        <v>0</v>
      </c>
      <c r="BM219">
        <v>9925005</v>
      </c>
      <c r="BN219">
        <v>14775476000</v>
      </c>
      <c r="BO219">
        <v>0.4</v>
      </c>
      <c r="BP219" s="3">
        <v>3704</v>
      </c>
      <c r="BQ219">
        <v>14818.48</v>
      </c>
      <c r="BR219">
        <v>1632246000</v>
      </c>
      <c r="BS219">
        <v>15686000</v>
      </c>
      <c r="BT219">
        <v>3142392000</v>
      </c>
      <c r="BU219">
        <v>7559371000</v>
      </c>
      <c r="BV219">
        <v>2425781000</v>
      </c>
      <c r="BW219">
        <v>12349695000</v>
      </c>
      <c r="BX219">
        <v>6763404000</v>
      </c>
      <c r="BY219">
        <v>0.4</v>
      </c>
      <c r="BZ219">
        <v>3704</v>
      </c>
      <c r="CA219">
        <v>7198.79</v>
      </c>
      <c r="CB219">
        <v>13932770000</v>
      </c>
      <c r="CC219">
        <v>0.4</v>
      </c>
      <c r="CD219">
        <v>354365.35</v>
      </c>
      <c r="CE219">
        <v>136735500.84</v>
      </c>
      <c r="CF219">
        <v>27850.9</v>
      </c>
      <c r="CG219">
        <v>33252.5</v>
      </c>
      <c r="CH219">
        <v>40.653455200000003</v>
      </c>
      <c r="CI219">
        <v>2.73</v>
      </c>
      <c r="CJ219">
        <v>-103010</v>
      </c>
      <c r="CK219">
        <v>-67576.67</v>
      </c>
      <c r="CL219">
        <v>35436.67</v>
      </c>
      <c r="CM219">
        <v>9736.67</v>
      </c>
      <c r="CN219">
        <v>5046920</v>
      </c>
      <c r="CO219">
        <v>-100700</v>
      </c>
      <c r="CP219">
        <v>-77543.33</v>
      </c>
      <c r="CQ219">
        <v>11541.08</v>
      </c>
      <c r="CR219">
        <v>200182495.36000001</v>
      </c>
      <c r="CS219">
        <v>28299.98</v>
      </c>
      <c r="CT219">
        <v>200235005.25</v>
      </c>
      <c r="CU219">
        <v>0.52698149999999999</v>
      </c>
      <c r="CV219">
        <v>0</v>
      </c>
      <c r="CW219" s="10">
        <v>473289.68</v>
      </c>
      <c r="CX219" s="14">
        <f t="shared" si="3"/>
        <v>-4087401.19</v>
      </c>
      <c r="CY219" s="14">
        <f>IFERROR(INDEX(CONFAZ!$A$2:$FB$440,MATCH(DATE(YEAR($A219),MONTH($A219),15),CONFAZ!$A$2:$A$440,0),2),0)</f>
        <v>4560690.87</v>
      </c>
      <c r="CZ219"/>
      <c r="DA219"/>
      <c r="DB219"/>
      <c r="DC219"/>
      <c r="DI219"/>
    </row>
    <row r="220" spans="1:113" x14ac:dyDescent="0.25">
      <c r="A220" s="1">
        <v>41139</v>
      </c>
      <c r="B220" t="s">
        <v>70</v>
      </c>
      <c r="C220" t="s">
        <v>73</v>
      </c>
      <c r="D220" s="12">
        <v>2.0293999999999999</v>
      </c>
      <c r="E220">
        <v>172707048.44999999</v>
      </c>
      <c r="F220">
        <v>24718.080000000002</v>
      </c>
      <c r="G220">
        <v>317085754</v>
      </c>
      <c r="H220">
        <v>44890958.189999998</v>
      </c>
      <c r="I220">
        <v>77593266.529999986</v>
      </c>
      <c r="J220">
        <v>6803673.5199999996</v>
      </c>
      <c r="K220">
        <v>11611766</v>
      </c>
      <c r="L220" s="14">
        <v>6650404</v>
      </c>
      <c r="M220" s="14">
        <v>35680330</v>
      </c>
      <c r="N220" s="14">
        <v>45099538</v>
      </c>
      <c r="O220" s="14">
        <v>48984435</v>
      </c>
      <c r="P220" s="14">
        <v>4154594</v>
      </c>
      <c r="Q220" s="14">
        <v>51340304</v>
      </c>
      <c r="R220" s="14">
        <v>979639</v>
      </c>
      <c r="S220" s="14">
        <v>15764084</v>
      </c>
      <c r="T220" s="14">
        <v>82925839</v>
      </c>
      <c r="U220" s="14">
        <v>25481869</v>
      </c>
      <c r="V220" s="14">
        <v>979639</v>
      </c>
      <c r="W220" s="14">
        <v>15764084</v>
      </c>
      <c r="X220" s="14">
        <v>82925839</v>
      </c>
      <c r="Y220" s="14">
        <v>25481869</v>
      </c>
      <c r="Z220" s="14">
        <v>24718</v>
      </c>
      <c r="AA220" s="14">
        <v>23.556629216400001</v>
      </c>
      <c r="AB220">
        <v>149.91</v>
      </c>
      <c r="AC220">
        <v>22241316256</v>
      </c>
      <c r="AD220">
        <v>19312716179</v>
      </c>
      <c r="AE220" s="14">
        <f>INDEX(CONFAZ!$DS$2:$FB$408,MATCH(DATE(YEAR($A220),MONTH($A220),15),CONFAZ!$DS$2:$DS$408,0),2)</f>
        <v>206697572</v>
      </c>
      <c r="AF220" s="14">
        <f>INDEX(CONFAZ!$DS$2:$FB$408,MATCH(DATE(YEAR($A220),MONTH($A220),15),CONFAZ!$DS$2:$DS$408,0),3)</f>
        <v>282258199</v>
      </c>
      <c r="AG220">
        <v>622</v>
      </c>
      <c r="AH220">
        <v>765532297400</v>
      </c>
      <c r="AI220">
        <v>7.85</v>
      </c>
      <c r="AJ220">
        <v>0.45</v>
      </c>
      <c r="AK220">
        <v>0</v>
      </c>
      <c r="AL220">
        <v>0</v>
      </c>
      <c r="AM220">
        <v>0</v>
      </c>
      <c r="AN220">
        <v>0</v>
      </c>
      <c r="AO220">
        <v>7.3647516118749099</v>
      </c>
      <c r="AP220">
        <v>1.41</v>
      </c>
      <c r="AQ220">
        <v>224.55</v>
      </c>
      <c r="AR220">
        <v>6.56</v>
      </c>
      <c r="AS220" s="14">
        <v>418752000000</v>
      </c>
      <c r="AT220">
        <v>0</v>
      </c>
      <c r="AU220">
        <v>0</v>
      </c>
      <c r="AV220">
        <v>107510541</v>
      </c>
      <c r="AW220">
        <v>59778849</v>
      </c>
      <c r="AX220">
        <v>0</v>
      </c>
      <c r="AY220" s="14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19891138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23870484</v>
      </c>
      <c r="BL220">
        <v>0</v>
      </c>
      <c r="BM220">
        <v>3970070</v>
      </c>
      <c r="BN220">
        <v>14775476000</v>
      </c>
      <c r="BO220">
        <v>0.4</v>
      </c>
      <c r="BP220" s="3">
        <v>3704</v>
      </c>
      <c r="BQ220">
        <v>14818.48</v>
      </c>
      <c r="BR220">
        <v>1632246000</v>
      </c>
      <c r="BS220">
        <v>15686000</v>
      </c>
      <c r="BT220">
        <v>3142392000</v>
      </c>
      <c r="BU220">
        <v>7559371000</v>
      </c>
      <c r="BV220">
        <v>2425781000</v>
      </c>
      <c r="BW220">
        <v>12349695000</v>
      </c>
      <c r="BX220">
        <v>6763404000</v>
      </c>
      <c r="BY220">
        <v>0.4</v>
      </c>
      <c r="BZ220">
        <v>3704</v>
      </c>
      <c r="CA220">
        <v>7198.79</v>
      </c>
      <c r="CB220">
        <v>14775476000</v>
      </c>
      <c r="CC220">
        <v>0.4</v>
      </c>
      <c r="CD220">
        <v>466080.87</v>
      </c>
      <c r="CE220">
        <v>133480376.65000001</v>
      </c>
      <c r="CF220">
        <v>20665.88</v>
      </c>
      <c r="CG220">
        <v>34670.5</v>
      </c>
      <c r="CH220">
        <v>40.653455200000003</v>
      </c>
      <c r="CI220">
        <v>2.73</v>
      </c>
      <c r="CJ220">
        <v>-103010</v>
      </c>
      <c r="CK220">
        <v>-67576.67</v>
      </c>
      <c r="CL220">
        <v>35436.67</v>
      </c>
      <c r="CM220">
        <v>9736.67</v>
      </c>
      <c r="CN220">
        <v>5046920</v>
      </c>
      <c r="CO220">
        <v>-100700</v>
      </c>
      <c r="CP220">
        <v>-77543.33</v>
      </c>
      <c r="CQ220">
        <v>11741.63</v>
      </c>
      <c r="CR220">
        <v>188700489.46000001</v>
      </c>
      <c r="CS220">
        <v>14203.47</v>
      </c>
      <c r="CT220">
        <v>188732034.56</v>
      </c>
      <c r="CU220">
        <v>0.52698149999999999</v>
      </c>
      <c r="CV220">
        <v>0</v>
      </c>
      <c r="CW220" s="10">
        <v>411044.65</v>
      </c>
      <c r="CX220" s="14">
        <f t="shared" si="3"/>
        <v>-2020732.7900000005</v>
      </c>
      <c r="CY220" s="14">
        <f>IFERROR(INDEX(CONFAZ!$A$2:$FB$440,MATCH(DATE(YEAR($A220),MONTH($A220),15),CONFAZ!$A$2:$A$440,0),2),0)</f>
        <v>2431777.4400000004</v>
      </c>
      <c r="CZ220" s="14"/>
      <c r="DA220" s="14"/>
      <c r="DB220"/>
      <c r="DC220"/>
      <c r="DI220"/>
    </row>
    <row r="221" spans="1:113" x14ac:dyDescent="0.25">
      <c r="A221" s="1">
        <v>41170</v>
      </c>
      <c r="B221" t="s">
        <v>70</v>
      </c>
      <c r="C221" t="s">
        <v>73</v>
      </c>
      <c r="D221" s="12">
        <v>2.0280999999999998</v>
      </c>
      <c r="E221">
        <v>179367000.32000005</v>
      </c>
      <c r="F221">
        <v>22147.4</v>
      </c>
      <c r="G221">
        <v>340891123</v>
      </c>
      <c r="H221">
        <v>50665167.719999991</v>
      </c>
      <c r="I221">
        <v>90116376.150000021</v>
      </c>
      <c r="J221">
        <v>6698577.5600000005</v>
      </c>
      <c r="K221">
        <v>7153816</v>
      </c>
      <c r="L221" s="14">
        <v>5704289</v>
      </c>
      <c r="M221" s="14">
        <v>36322974</v>
      </c>
      <c r="N221" s="14">
        <v>41453295</v>
      </c>
      <c r="O221" s="14">
        <v>50713015</v>
      </c>
      <c r="P221" s="14">
        <v>3946700</v>
      </c>
      <c r="Q221" s="14">
        <v>59100089</v>
      </c>
      <c r="R221" s="14">
        <v>722558</v>
      </c>
      <c r="S221" s="14">
        <v>15577226</v>
      </c>
      <c r="T221" s="14">
        <v>97521368</v>
      </c>
      <c r="U221" s="14">
        <v>29807982</v>
      </c>
      <c r="V221" s="14">
        <v>722558</v>
      </c>
      <c r="W221" s="14">
        <v>15577226</v>
      </c>
      <c r="X221" s="14">
        <v>97521368</v>
      </c>
      <c r="Y221" s="14">
        <v>29807982</v>
      </c>
      <c r="Z221" s="14">
        <v>21627</v>
      </c>
      <c r="AA221" s="14">
        <v>27.8574901466</v>
      </c>
      <c r="AB221">
        <v>141.6</v>
      </c>
      <c r="AC221" s="2">
        <v>19890116135</v>
      </c>
      <c r="AD221" s="2">
        <v>17605428014</v>
      </c>
      <c r="AE221" s="14">
        <f>INDEX(CONFAZ!$DS$2:$FB$408,MATCH(DATE(YEAR($A221),MONTH($A221),15),CONFAZ!$DS$2:$DS$408,0),2)</f>
        <v>371127997</v>
      </c>
      <c r="AF221" s="14">
        <f>INDEX(CONFAZ!$DS$2:$FB$408,MATCH(DATE(YEAR($A221),MONTH($A221),15),CONFAZ!$DS$2:$DS$408,0),3)</f>
        <v>393034108</v>
      </c>
      <c r="AG221">
        <v>622</v>
      </c>
      <c r="AH221">
        <v>768094200599.99902</v>
      </c>
      <c r="AI221">
        <v>7.39</v>
      </c>
      <c r="AJ221">
        <v>0.63</v>
      </c>
      <c r="AK221">
        <v>874.44055555555497</v>
      </c>
      <c r="AL221">
        <v>717.61400000000003</v>
      </c>
      <c r="AM221">
        <v>659.34761904761899</v>
      </c>
      <c r="AN221">
        <v>805.94039999999995</v>
      </c>
      <c r="AO221">
        <v>7.1374226316547</v>
      </c>
      <c r="AP221">
        <v>1.56999</v>
      </c>
      <c r="AQ221">
        <v>227.98</v>
      </c>
      <c r="AR221">
        <v>6.09</v>
      </c>
      <c r="AS221" s="14">
        <v>402675800000</v>
      </c>
      <c r="AT221">
        <v>0</v>
      </c>
      <c r="AU221">
        <v>0</v>
      </c>
      <c r="AV221">
        <v>159710063</v>
      </c>
      <c r="AW221">
        <v>61133522</v>
      </c>
      <c r="AX221">
        <v>0</v>
      </c>
      <c r="AY221" s="14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6594255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83139643</v>
      </c>
      <c r="BL221">
        <v>0</v>
      </c>
      <c r="BM221">
        <v>8842643</v>
      </c>
      <c r="BN221">
        <v>14775476000</v>
      </c>
      <c r="BO221" s="3">
        <v>0.4</v>
      </c>
      <c r="BP221" s="3">
        <v>3704</v>
      </c>
      <c r="BQ221" s="3">
        <v>14818.48</v>
      </c>
      <c r="BR221" s="3">
        <v>1632246000</v>
      </c>
      <c r="BS221" s="3">
        <v>15686000</v>
      </c>
      <c r="BT221" s="3">
        <v>3142392000</v>
      </c>
      <c r="BU221" s="3">
        <v>7559371000</v>
      </c>
      <c r="BV221">
        <v>2425781000</v>
      </c>
      <c r="BW221">
        <v>12349695000</v>
      </c>
      <c r="BX221">
        <v>6763404000</v>
      </c>
      <c r="BY221">
        <v>0.4</v>
      </c>
      <c r="BZ221">
        <v>3704</v>
      </c>
      <c r="CA221">
        <v>7198.79</v>
      </c>
      <c r="CB221">
        <v>14775476000</v>
      </c>
      <c r="CC221">
        <v>0.4</v>
      </c>
      <c r="CD221">
        <v>337974.94</v>
      </c>
      <c r="CE221">
        <v>138570478.83000001</v>
      </c>
      <c r="CF221">
        <v>18095.099999999999</v>
      </c>
      <c r="CG221">
        <v>30374.5</v>
      </c>
      <c r="CH221">
        <v>40.653455200000003</v>
      </c>
      <c r="CI221">
        <v>2.72</v>
      </c>
      <c r="CJ221">
        <v>-103010</v>
      </c>
      <c r="CK221">
        <v>-67576.67</v>
      </c>
      <c r="CL221">
        <v>35436.67</v>
      </c>
      <c r="CM221">
        <v>9736.67</v>
      </c>
      <c r="CN221">
        <v>5046920</v>
      </c>
      <c r="CO221">
        <v>-100700</v>
      </c>
      <c r="CP221">
        <v>-77543.33</v>
      </c>
      <c r="CQ221">
        <v>5001.24</v>
      </c>
      <c r="CR221">
        <v>211619775.44</v>
      </c>
      <c r="CS221">
        <v>11249.82</v>
      </c>
      <c r="CT221">
        <v>211636026.5</v>
      </c>
      <c r="CU221" s="3">
        <v>0.52698149999999999</v>
      </c>
      <c r="CV221">
        <v>0</v>
      </c>
      <c r="CW221" s="10">
        <v>424719.63</v>
      </c>
      <c r="CX221" s="14">
        <f t="shared" si="3"/>
        <v>-1658077.9900000002</v>
      </c>
      <c r="CY221" s="14">
        <f>IFERROR(INDEX(CONFAZ!$A$2:$FB$440,MATCH(DATE(YEAR($A221),MONTH($A221),15),CONFAZ!$A$2:$A$440,0),2),0)</f>
        <v>2082797.62</v>
      </c>
      <c r="CZ221"/>
      <c r="DA221"/>
      <c r="DB221"/>
      <c r="DC221"/>
      <c r="DI221"/>
    </row>
    <row r="222" spans="1:113" x14ac:dyDescent="0.25">
      <c r="A222" s="1">
        <v>41200</v>
      </c>
      <c r="B222" t="s">
        <v>70</v>
      </c>
      <c r="C222" t="s">
        <v>73</v>
      </c>
      <c r="D222" s="12">
        <v>2.0297999999999998</v>
      </c>
      <c r="E222">
        <v>189960756.65000007</v>
      </c>
      <c r="F222">
        <v>3909368.71</v>
      </c>
      <c r="G222">
        <v>334945022</v>
      </c>
      <c r="H222">
        <v>45584907.730000004</v>
      </c>
      <c r="I222">
        <v>72751112.61999999</v>
      </c>
      <c r="J222">
        <v>7024369.9300000006</v>
      </c>
      <c r="K222">
        <v>7391170</v>
      </c>
      <c r="L222" s="14">
        <v>6906153</v>
      </c>
      <c r="M222" s="14">
        <v>35792354</v>
      </c>
      <c r="N222" s="14">
        <v>46075897</v>
      </c>
      <c r="O222" s="14">
        <v>52252499</v>
      </c>
      <c r="P222" s="14">
        <v>4437740</v>
      </c>
      <c r="Q222" s="14">
        <v>58061723</v>
      </c>
      <c r="R222" s="14">
        <v>864905</v>
      </c>
      <c r="S222" s="14">
        <v>17644575</v>
      </c>
      <c r="T222" s="14">
        <v>77821644</v>
      </c>
      <c r="U222" s="14">
        <v>31178695</v>
      </c>
      <c r="V222" s="14">
        <v>864905</v>
      </c>
      <c r="W222" s="14">
        <v>17644575</v>
      </c>
      <c r="X222" s="14">
        <v>77821644</v>
      </c>
      <c r="Y222" s="14">
        <v>31178695</v>
      </c>
      <c r="Z222" s="14">
        <v>3908837</v>
      </c>
      <c r="AA222" s="14">
        <v>21.3938962426</v>
      </c>
      <c r="AB222">
        <v>147.71</v>
      </c>
      <c r="AC222" s="2">
        <v>21187492462</v>
      </c>
      <c r="AD222" s="2">
        <v>20395170133</v>
      </c>
      <c r="AE222" s="14">
        <f>INDEX(CONFAZ!$DS$2:$FB$408,MATCH(DATE(YEAR($A222),MONTH($A222),15),CONFAZ!$DS$2:$DS$408,0),2)</f>
        <v>370156019</v>
      </c>
      <c r="AF222" s="14">
        <f>INDEX(CONFAZ!$DS$2:$FB$408,MATCH(DATE(YEAR($A222),MONTH($A222),15),CONFAZ!$DS$2:$DS$408,0),3)</f>
        <v>734202529</v>
      </c>
      <c r="AG222">
        <v>622</v>
      </c>
      <c r="AH222">
        <v>766763039399.99902</v>
      </c>
      <c r="AI222">
        <v>7.23</v>
      </c>
      <c r="AJ222">
        <v>0.71</v>
      </c>
      <c r="AK222">
        <v>874.98611111111097</v>
      </c>
      <c r="AL222">
        <v>717.08249999999998</v>
      </c>
      <c r="AM222">
        <v>660.142857142857</v>
      </c>
      <c r="AN222">
        <v>806.19839999999999</v>
      </c>
      <c r="AO222">
        <v>6.9594997634572202</v>
      </c>
      <c r="AP222">
        <v>1.59</v>
      </c>
      <c r="AQ222">
        <v>226.36</v>
      </c>
      <c r="AR222">
        <v>13.659000000000001</v>
      </c>
      <c r="AS222" s="14">
        <v>431405500000</v>
      </c>
      <c r="AT222">
        <v>0</v>
      </c>
      <c r="AU222">
        <v>0</v>
      </c>
      <c r="AV222">
        <v>127443340</v>
      </c>
      <c r="AW222">
        <v>82930676</v>
      </c>
      <c r="AX222">
        <v>0</v>
      </c>
      <c r="AY222" s="14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12641320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24243610</v>
      </c>
      <c r="BL222">
        <v>0</v>
      </c>
      <c r="BM222">
        <v>7627734</v>
      </c>
      <c r="BN222">
        <v>14775476000</v>
      </c>
      <c r="BO222" s="3">
        <v>0.4</v>
      </c>
      <c r="BP222" s="3">
        <v>3704</v>
      </c>
      <c r="BQ222" s="3">
        <v>14818.48</v>
      </c>
      <c r="BR222" s="3">
        <v>1632246000</v>
      </c>
      <c r="BS222">
        <v>15686000</v>
      </c>
      <c r="BT222" s="3">
        <v>3142392000</v>
      </c>
      <c r="BU222">
        <v>7559371000</v>
      </c>
      <c r="BV222" s="3">
        <v>2425781000</v>
      </c>
      <c r="BW222" s="3">
        <v>12349695000</v>
      </c>
      <c r="BX222">
        <v>6763404000</v>
      </c>
      <c r="BY222">
        <v>0.4</v>
      </c>
      <c r="BZ222">
        <v>3704</v>
      </c>
      <c r="CA222">
        <v>7198.79</v>
      </c>
      <c r="CB222">
        <v>14775476000</v>
      </c>
      <c r="CC222">
        <v>0.4</v>
      </c>
      <c r="CD222">
        <v>500785.46</v>
      </c>
      <c r="CE222">
        <v>250320150.90000001</v>
      </c>
      <c r="CF222">
        <v>23158.36</v>
      </c>
      <c r="CG222">
        <v>32678.5</v>
      </c>
      <c r="CH222">
        <v>40.653455200000003</v>
      </c>
      <c r="CI222">
        <v>2.73</v>
      </c>
      <c r="CJ222">
        <v>-12740</v>
      </c>
      <c r="CK222">
        <v>31866.67</v>
      </c>
      <c r="CL222">
        <v>44606.67</v>
      </c>
      <c r="CM222">
        <v>-603.33000000000004</v>
      </c>
      <c r="CN222">
        <v>5048813.33</v>
      </c>
      <c r="CO222">
        <v>-92103.33</v>
      </c>
      <c r="CP222">
        <v>-38373.33</v>
      </c>
      <c r="CQ222">
        <v>503228.6</v>
      </c>
      <c r="CR222">
        <v>193897143.09</v>
      </c>
      <c r="CS222">
        <v>17037.78</v>
      </c>
      <c r="CT222">
        <v>194432209.47</v>
      </c>
      <c r="CU222" s="3">
        <v>0.52698149999999999</v>
      </c>
      <c r="CV222">
        <v>0</v>
      </c>
      <c r="CW222" s="10">
        <v>454504.38</v>
      </c>
      <c r="CX222" s="14">
        <f t="shared" si="3"/>
        <v>-1327764.0400000005</v>
      </c>
      <c r="CY222" s="14">
        <f>IFERROR(INDEX(CONFAZ!$A$2:$FB$440,MATCH(DATE(YEAR($A222),MONTH($A222),15),CONFAZ!$A$2:$A$440,0),2),0)</f>
        <v>1782268.4200000004</v>
      </c>
      <c r="CZ222" s="4"/>
      <c r="DA222" s="4"/>
      <c r="DB222" s="4"/>
      <c r="DC222"/>
      <c r="DI222"/>
    </row>
    <row r="223" spans="1:113" x14ac:dyDescent="0.25">
      <c r="A223" s="1">
        <v>41231</v>
      </c>
      <c r="B223" t="s">
        <v>70</v>
      </c>
      <c r="C223" t="s">
        <v>73</v>
      </c>
      <c r="D223" s="12">
        <v>2.0678000000000001</v>
      </c>
      <c r="E223">
        <v>187204465.70000005</v>
      </c>
      <c r="F223">
        <v>756437.95000000007</v>
      </c>
      <c r="G223">
        <v>369257801</v>
      </c>
      <c r="H223">
        <v>53448977.060000002</v>
      </c>
      <c r="I223">
        <v>102456047.16999999</v>
      </c>
      <c r="J223">
        <v>7671749.0600000005</v>
      </c>
      <c r="K223">
        <v>6006544</v>
      </c>
      <c r="L223" s="14">
        <v>8093670</v>
      </c>
      <c r="M223" s="14">
        <v>37895316</v>
      </c>
      <c r="N223" s="14">
        <v>44528516</v>
      </c>
      <c r="O223" s="14">
        <v>55458572</v>
      </c>
      <c r="P223" s="14">
        <v>5108083</v>
      </c>
      <c r="Q223" s="14">
        <v>57142021</v>
      </c>
      <c r="R223" s="14">
        <v>815862</v>
      </c>
      <c r="S223" s="14">
        <v>17090706</v>
      </c>
      <c r="T223" s="14">
        <v>109350944</v>
      </c>
      <c r="U223" s="14">
        <v>33017673</v>
      </c>
      <c r="V223" s="14">
        <v>815862</v>
      </c>
      <c r="W223" s="14">
        <v>17090706</v>
      </c>
      <c r="X223" s="14">
        <v>109350944</v>
      </c>
      <c r="Y223" s="14">
        <v>33017673</v>
      </c>
      <c r="Z223" s="14">
        <v>756438</v>
      </c>
      <c r="AA223" s="14">
        <v>19.9387266337</v>
      </c>
      <c r="AB223">
        <v>144.15</v>
      </c>
      <c r="AC223" s="2">
        <v>19707711615</v>
      </c>
      <c r="AD223" s="2">
        <v>20821071301</v>
      </c>
      <c r="AE223" s="14">
        <f>INDEX(CONFAZ!$DS$2:$FB$408,MATCH(DATE(YEAR($A223),MONTH($A223),15),CONFAZ!$DS$2:$DS$408,0),2)</f>
        <v>126431728</v>
      </c>
      <c r="AF223" s="14">
        <f>INDEX(CONFAZ!$DS$2:$FB$408,MATCH(DATE(YEAR($A223),MONTH($A223),15),CONFAZ!$DS$2:$DS$408,0),3)</f>
        <v>1259271312</v>
      </c>
      <c r="AG223">
        <v>622</v>
      </c>
      <c r="AH223">
        <v>782786368000</v>
      </c>
      <c r="AI223">
        <v>7.14</v>
      </c>
      <c r="AJ223">
        <v>0.54</v>
      </c>
      <c r="AK223">
        <v>877.37888888888801</v>
      </c>
      <c r="AL223">
        <v>717.30899999999997</v>
      </c>
      <c r="AM223">
        <v>660.84619047619003</v>
      </c>
      <c r="AN223">
        <v>806.75599999999997</v>
      </c>
      <c r="AO223">
        <v>6.8239579367610803</v>
      </c>
      <c r="AP223">
        <v>1.6</v>
      </c>
      <c r="AQ223">
        <v>226.01</v>
      </c>
      <c r="AR223">
        <v>5.79</v>
      </c>
      <c r="AS223" s="14">
        <v>426600400000</v>
      </c>
      <c r="AT223">
        <v>0</v>
      </c>
      <c r="AU223">
        <v>0</v>
      </c>
      <c r="AV223">
        <v>46760976</v>
      </c>
      <c r="AW223">
        <v>14523192</v>
      </c>
      <c r="AX223">
        <v>0</v>
      </c>
      <c r="AY223" s="14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17427638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8927310</v>
      </c>
      <c r="BL223">
        <v>0</v>
      </c>
      <c r="BM223">
        <v>5882836</v>
      </c>
      <c r="BN223">
        <v>14775476000</v>
      </c>
      <c r="BO223" s="3">
        <v>0.4</v>
      </c>
      <c r="BP223" s="3">
        <v>3704</v>
      </c>
      <c r="BQ223" s="3">
        <v>14818.48</v>
      </c>
      <c r="BR223" s="3">
        <v>1632246000</v>
      </c>
      <c r="BS223" s="3">
        <v>15686000</v>
      </c>
      <c r="BT223" s="3">
        <v>3142392000</v>
      </c>
      <c r="BU223">
        <v>7559371000</v>
      </c>
      <c r="BV223" s="3">
        <v>2425781000</v>
      </c>
      <c r="BW223" s="3">
        <v>12349695000</v>
      </c>
      <c r="BX223">
        <v>6763404000</v>
      </c>
      <c r="BY223">
        <v>0.4</v>
      </c>
      <c r="BZ223">
        <v>3704</v>
      </c>
      <c r="CA223">
        <v>7198.79</v>
      </c>
      <c r="CB223">
        <v>14775476000</v>
      </c>
      <c r="CC223">
        <v>0.4</v>
      </c>
      <c r="CD223">
        <v>407914.81</v>
      </c>
      <c r="CE223">
        <v>234774435.91</v>
      </c>
      <c r="CF223">
        <v>19889.740000000002</v>
      </c>
      <c r="CG223">
        <v>31729.5</v>
      </c>
      <c r="CH223">
        <v>40.653455200000003</v>
      </c>
      <c r="CI223">
        <v>2.75</v>
      </c>
      <c r="CJ223">
        <v>-12740</v>
      </c>
      <c r="CK223">
        <v>31866.67</v>
      </c>
      <c r="CL223">
        <v>44606.67</v>
      </c>
      <c r="CM223">
        <v>-603.33000000000004</v>
      </c>
      <c r="CN223">
        <v>5048813.33</v>
      </c>
      <c r="CO223">
        <v>-92103.33</v>
      </c>
      <c r="CP223">
        <v>-38373.33</v>
      </c>
      <c r="CQ223">
        <v>668457.11</v>
      </c>
      <c r="CR223">
        <v>222021210.84</v>
      </c>
      <c r="CS223">
        <v>13326.11</v>
      </c>
      <c r="CT223">
        <v>222702994.06</v>
      </c>
      <c r="CU223" s="3">
        <v>0.52698149999999999</v>
      </c>
      <c r="CV223">
        <v>0</v>
      </c>
      <c r="CW223" s="10">
        <v>418662.08</v>
      </c>
      <c r="CX223" s="14">
        <f t="shared" si="3"/>
        <v>-731971.05</v>
      </c>
      <c r="CY223" s="14">
        <f>IFERROR(INDEX(CONFAZ!$A$2:$FB$440,MATCH(DATE(YEAR($A223),MONTH($A223),15),CONFAZ!$A$2:$A$440,0),2),0)</f>
        <v>1150633.1300000001</v>
      </c>
      <c r="CZ223"/>
      <c r="DA223"/>
      <c r="DB223"/>
      <c r="DC223"/>
      <c r="DI223"/>
    </row>
    <row r="224" spans="1:113" x14ac:dyDescent="0.25">
      <c r="A224" s="1">
        <v>41261</v>
      </c>
      <c r="B224" t="s">
        <v>70</v>
      </c>
      <c r="C224" t="s">
        <v>73</v>
      </c>
      <c r="D224" s="12">
        <v>2.0777999999999999</v>
      </c>
      <c r="E224">
        <v>182670931.02999997</v>
      </c>
      <c r="F224">
        <v>1041310.39</v>
      </c>
      <c r="G224">
        <v>348307865</v>
      </c>
      <c r="H224">
        <v>51798459.43</v>
      </c>
      <c r="I224">
        <v>86031011.75999999</v>
      </c>
      <c r="J224">
        <v>8041200.0099999998</v>
      </c>
      <c r="K224">
        <v>6289645</v>
      </c>
      <c r="L224" s="14">
        <v>6590947</v>
      </c>
      <c r="M224" s="14">
        <v>34226480</v>
      </c>
      <c r="N224" s="14">
        <v>44332158</v>
      </c>
      <c r="O224" s="14">
        <v>55280829</v>
      </c>
      <c r="P224" s="14">
        <v>4818049</v>
      </c>
      <c r="Q224" s="14">
        <v>61253809</v>
      </c>
      <c r="R224" s="14">
        <v>864858</v>
      </c>
      <c r="S224" s="14">
        <v>17031210</v>
      </c>
      <c r="T224" s="14">
        <v>92399365</v>
      </c>
      <c r="U224" s="14">
        <v>30468850</v>
      </c>
      <c r="V224" s="14">
        <v>864858</v>
      </c>
      <c r="W224" s="14">
        <v>17031210</v>
      </c>
      <c r="X224" s="14">
        <v>92399365</v>
      </c>
      <c r="Y224" s="14">
        <v>30468850</v>
      </c>
      <c r="Z224" s="14">
        <v>1041310</v>
      </c>
      <c r="AA224" s="14">
        <v>20.425072379700001</v>
      </c>
      <c r="AB224">
        <v>139.52000000000001</v>
      </c>
      <c r="AC224" s="2">
        <v>19684368532</v>
      </c>
      <c r="AD224" s="2">
        <v>17662214372</v>
      </c>
      <c r="AE224" s="14">
        <f>INDEX(CONFAZ!$DS$2:$FB$408,MATCH(DATE(YEAR($A224),MONTH($A224),15),CONFAZ!$DS$2:$DS$408,0),2)</f>
        <v>199258194</v>
      </c>
      <c r="AF224" s="14">
        <f>INDEX(CONFAZ!$DS$2:$FB$408,MATCH(DATE(YEAR($A224),MONTH($A224),15),CONFAZ!$DS$2:$DS$408,0),3)</f>
        <v>296754571</v>
      </c>
      <c r="AG224">
        <v>622</v>
      </c>
      <c r="AH224">
        <v>775324836600</v>
      </c>
      <c r="AI224">
        <v>7.16</v>
      </c>
      <c r="AJ224">
        <v>0.74</v>
      </c>
      <c r="AK224">
        <v>889.25277777777706</v>
      </c>
      <c r="AL224">
        <v>727.89699999999903</v>
      </c>
      <c r="AM224">
        <v>669.18952380952305</v>
      </c>
      <c r="AN224">
        <v>818.274</v>
      </c>
      <c r="AO224">
        <v>6.9151177008518001</v>
      </c>
      <c r="AP224">
        <v>1.79</v>
      </c>
      <c r="AQ224">
        <v>228.68</v>
      </c>
      <c r="AR224">
        <v>5.99</v>
      </c>
      <c r="AS224" s="14">
        <v>413705300000</v>
      </c>
      <c r="AT224">
        <v>0</v>
      </c>
      <c r="AU224">
        <v>0</v>
      </c>
      <c r="AV224">
        <v>120634338</v>
      </c>
      <c r="AW224">
        <v>95458432</v>
      </c>
      <c r="AX224">
        <v>0</v>
      </c>
      <c r="AY224" s="1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11590637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9981120</v>
      </c>
      <c r="BL224">
        <v>0</v>
      </c>
      <c r="BM224">
        <v>3604048</v>
      </c>
      <c r="BN224">
        <v>14775476000</v>
      </c>
      <c r="BO224" s="3">
        <v>0.4</v>
      </c>
      <c r="BP224" s="3">
        <v>3704</v>
      </c>
      <c r="BQ224" s="3">
        <v>14818.48</v>
      </c>
      <c r="BR224" s="3">
        <v>1632246000</v>
      </c>
      <c r="BS224" s="3">
        <v>15686000</v>
      </c>
      <c r="BT224" s="3">
        <v>3142392000</v>
      </c>
      <c r="BU224" s="3">
        <v>7559371000</v>
      </c>
      <c r="BV224" s="3">
        <v>2425781000</v>
      </c>
      <c r="BW224" s="3">
        <v>12349695000</v>
      </c>
      <c r="BX224">
        <v>5744808000</v>
      </c>
      <c r="BY224">
        <v>0.4</v>
      </c>
      <c r="BZ224">
        <v>3704</v>
      </c>
      <c r="CA224">
        <v>6245.02</v>
      </c>
      <c r="CB224">
        <v>14775476000</v>
      </c>
      <c r="CC224">
        <v>0.4</v>
      </c>
      <c r="CD224">
        <v>465374.81</v>
      </c>
      <c r="CE224">
        <v>229098991.44</v>
      </c>
      <c r="CF224">
        <v>19178.439999999999</v>
      </c>
      <c r="CG224">
        <v>34182.5</v>
      </c>
      <c r="CH224">
        <v>40.653455200000003</v>
      </c>
      <c r="CI224">
        <v>2.75</v>
      </c>
      <c r="CJ224">
        <v>-12740</v>
      </c>
      <c r="CK224">
        <v>31866.67</v>
      </c>
      <c r="CL224">
        <v>44606.67</v>
      </c>
      <c r="CM224">
        <v>-603.33000000000004</v>
      </c>
      <c r="CN224">
        <v>5048813.33</v>
      </c>
      <c r="CO224">
        <v>-92103.33</v>
      </c>
      <c r="CP224">
        <v>-38373.33</v>
      </c>
      <c r="CQ224">
        <v>561459.05000000005</v>
      </c>
      <c r="CR224">
        <v>203926248.24000001</v>
      </c>
      <c r="CS224">
        <v>17023.57</v>
      </c>
      <c r="CT224">
        <v>204514130.86000001</v>
      </c>
      <c r="CU224" s="3">
        <v>0.52698149999999999</v>
      </c>
      <c r="CV224">
        <v>0</v>
      </c>
      <c r="CW224" s="10">
        <v>464191.67</v>
      </c>
      <c r="CX224" s="14">
        <f t="shared" si="3"/>
        <v>-341055.47999999992</v>
      </c>
      <c r="CY224" s="14">
        <f>IFERROR(INDEX(CONFAZ!$A$2:$FB$440,MATCH(DATE(YEAR($A224),MONTH($A224),15),CONFAZ!$A$2:$A$440,0),2),0)</f>
        <v>805247.14999999991</v>
      </c>
      <c r="CZ224"/>
      <c r="DA224"/>
      <c r="DB224"/>
      <c r="DC224"/>
      <c r="DI224"/>
    </row>
    <row r="225" spans="1:113" x14ac:dyDescent="0.25">
      <c r="A225" s="1">
        <v>41292</v>
      </c>
      <c r="B225" t="s">
        <v>70</v>
      </c>
      <c r="C225" t="s">
        <v>73</v>
      </c>
      <c r="D225" s="12">
        <v>2.0310999999999999</v>
      </c>
      <c r="E225">
        <v>230450284.26999995</v>
      </c>
      <c r="F225">
        <v>72851.330000000016</v>
      </c>
      <c r="G225">
        <v>383895201</v>
      </c>
      <c r="H225">
        <v>50703478.059999995</v>
      </c>
      <c r="I225">
        <v>74877655.75999999</v>
      </c>
      <c r="J225">
        <v>9186322.790000001</v>
      </c>
      <c r="K225">
        <v>14765777</v>
      </c>
      <c r="L225" s="14">
        <v>8477736</v>
      </c>
      <c r="M225" s="14">
        <v>38006861</v>
      </c>
      <c r="N225" s="14">
        <v>68668976</v>
      </c>
      <c r="O225" s="14">
        <v>53730231</v>
      </c>
      <c r="P225" s="14">
        <v>5160368</v>
      </c>
      <c r="Q225" s="14">
        <v>66604895</v>
      </c>
      <c r="R225" s="14">
        <v>816983</v>
      </c>
      <c r="S225" s="14">
        <v>18816205</v>
      </c>
      <c r="T225" s="14">
        <v>93755253</v>
      </c>
      <c r="U225" s="14">
        <v>29784842</v>
      </c>
      <c r="V225" s="14">
        <v>816983</v>
      </c>
      <c r="W225" s="14">
        <v>18816205</v>
      </c>
      <c r="X225" s="14">
        <v>93755253</v>
      </c>
      <c r="Y225" s="14">
        <v>29784842</v>
      </c>
      <c r="Z225" s="14">
        <v>72851</v>
      </c>
      <c r="AA225" s="14">
        <v>23.608735510500001</v>
      </c>
      <c r="AB225">
        <v>139.32</v>
      </c>
      <c r="AC225" s="2">
        <v>15757148192</v>
      </c>
      <c r="AD225" s="2">
        <v>20156726433</v>
      </c>
      <c r="AE225" s="14">
        <f>INDEX(CONFAZ!$DS$2:$FB$408,MATCH(DATE(YEAR($A225),MONTH($A225),15),CONFAZ!$DS$2:$DS$408,0),2)</f>
        <v>173325757</v>
      </c>
      <c r="AF225" s="14">
        <f>INDEX(CONFAZ!$DS$2:$FB$408,MATCH(DATE(YEAR($A225),MONTH($A225),15),CONFAZ!$DS$2:$DS$408,0),3)</f>
        <v>1241458349</v>
      </c>
      <c r="AG225">
        <v>678</v>
      </c>
      <c r="AH225">
        <v>758447268700</v>
      </c>
      <c r="AI225">
        <v>7.11</v>
      </c>
      <c r="AJ225">
        <v>0.92</v>
      </c>
      <c r="AK225">
        <v>888.66611111111104</v>
      </c>
      <c r="AL225">
        <v>736.44050000000004</v>
      </c>
      <c r="AM225">
        <v>680.10761904761898</v>
      </c>
      <c r="AN225">
        <v>820.46839999999997</v>
      </c>
      <c r="AO225">
        <v>7.26691933976314</v>
      </c>
      <c r="AP225">
        <v>1.86</v>
      </c>
      <c r="AQ225">
        <v>227.02</v>
      </c>
      <c r="AR225">
        <v>8.64</v>
      </c>
      <c r="AS225" s="14">
        <v>408889700000</v>
      </c>
      <c r="AT225">
        <v>0</v>
      </c>
      <c r="AU225">
        <v>0</v>
      </c>
      <c r="AV225">
        <v>90976723</v>
      </c>
      <c r="AW225">
        <v>80958888</v>
      </c>
      <c r="AX225">
        <v>0</v>
      </c>
      <c r="AY225" s="14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3847426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6170409</v>
      </c>
      <c r="BN225">
        <v>18211488000</v>
      </c>
      <c r="BO225" s="3">
        <v>0.4</v>
      </c>
      <c r="BP225" s="3">
        <v>3704</v>
      </c>
      <c r="BQ225" s="3">
        <v>17996.55</v>
      </c>
      <c r="BR225" s="3">
        <v>1871630000</v>
      </c>
      <c r="BS225" s="3">
        <v>17679000</v>
      </c>
      <c r="BT225">
        <v>3901623000</v>
      </c>
      <c r="BU225">
        <v>8985524000</v>
      </c>
      <c r="BV225" s="3">
        <v>3435031000</v>
      </c>
      <c r="BW225">
        <v>14776457000</v>
      </c>
      <c r="BX225">
        <v>5744808000</v>
      </c>
      <c r="BY225">
        <v>0.4</v>
      </c>
      <c r="BZ225">
        <v>3704</v>
      </c>
      <c r="CA225">
        <v>6245.02</v>
      </c>
      <c r="CB225">
        <v>14775476000</v>
      </c>
      <c r="CC225">
        <v>0.4</v>
      </c>
      <c r="CD225">
        <v>659966.97</v>
      </c>
      <c r="CE225">
        <v>413542084.13</v>
      </c>
      <c r="CF225">
        <v>16851.490000000002</v>
      </c>
      <c r="CG225">
        <v>33784.910000000003</v>
      </c>
      <c r="CH225">
        <v>38.131496400000003</v>
      </c>
      <c r="CI225">
        <v>2.76</v>
      </c>
      <c r="CJ225">
        <v>91423.33</v>
      </c>
      <c r="CK225">
        <v>116293.33</v>
      </c>
      <c r="CL225">
        <v>24870</v>
      </c>
      <c r="CM225">
        <v>50243.33</v>
      </c>
      <c r="CN225">
        <v>5001793.33</v>
      </c>
      <c r="CO225">
        <v>-88190</v>
      </c>
      <c r="CP225">
        <v>-7746.67</v>
      </c>
      <c r="CQ225">
        <v>42361.599999999999</v>
      </c>
      <c r="CR225">
        <v>227667345.62</v>
      </c>
      <c r="CS225">
        <v>28415.759999999998</v>
      </c>
      <c r="CT225">
        <v>227739922.97999999</v>
      </c>
      <c r="CU225" s="3">
        <v>0.53078559999999997</v>
      </c>
      <c r="CV225">
        <v>0</v>
      </c>
      <c r="CW225" s="10">
        <v>459888.96</v>
      </c>
      <c r="CX225" s="14">
        <f t="shared" si="3"/>
        <v>-2348497.61</v>
      </c>
      <c r="CY225" s="14">
        <f>IFERROR(INDEX(CONFAZ!$A$2:$FB$440,MATCH(DATE(YEAR($A225),MONTH($A225),15),CONFAZ!$A$2:$A$440,0),2),0)</f>
        <v>2808386.57</v>
      </c>
      <c r="CZ225"/>
      <c r="DA225"/>
      <c r="DB225"/>
      <c r="DC225"/>
      <c r="DI225"/>
    </row>
    <row r="226" spans="1:113" x14ac:dyDescent="0.25">
      <c r="A226" s="1">
        <v>41323</v>
      </c>
      <c r="B226" t="s">
        <v>70</v>
      </c>
      <c r="C226" t="s">
        <v>73</v>
      </c>
      <c r="D226" s="12">
        <v>1.9732000000000001</v>
      </c>
      <c r="E226">
        <v>192478249.55000001</v>
      </c>
      <c r="F226">
        <v>42820.630000000005</v>
      </c>
      <c r="G226">
        <v>359357830</v>
      </c>
      <c r="H226">
        <v>47736995.320000008</v>
      </c>
      <c r="I226">
        <v>94957518.829999998</v>
      </c>
      <c r="J226">
        <v>6873949.8300000001</v>
      </c>
      <c r="K226">
        <v>38699100</v>
      </c>
      <c r="L226" s="14">
        <v>5250177</v>
      </c>
      <c r="M226" s="14">
        <v>36441134</v>
      </c>
      <c r="N226" s="14">
        <v>44182672</v>
      </c>
      <c r="O226" s="14">
        <v>51104558</v>
      </c>
      <c r="P226" s="14">
        <v>4091516</v>
      </c>
      <c r="Q226" s="14">
        <v>53778155</v>
      </c>
      <c r="R226" s="14">
        <v>758067</v>
      </c>
      <c r="S226" s="14">
        <v>14574522</v>
      </c>
      <c r="T226" s="14">
        <v>119636394</v>
      </c>
      <c r="U226" s="14">
        <v>29497814</v>
      </c>
      <c r="V226" s="14">
        <v>758067</v>
      </c>
      <c r="W226" s="14">
        <v>14574522</v>
      </c>
      <c r="X226" s="14">
        <v>119636394</v>
      </c>
      <c r="Y226" s="14">
        <v>29497814</v>
      </c>
      <c r="Z226" s="14">
        <v>42821</v>
      </c>
      <c r="AA226" s="14">
        <v>21.835082719999999</v>
      </c>
      <c r="AB226">
        <v>136.13999999999999</v>
      </c>
      <c r="AC226" s="2">
        <v>15478937787</v>
      </c>
      <c r="AD226" s="2">
        <v>16981570962</v>
      </c>
      <c r="AE226" s="14">
        <f>INDEX(CONFAZ!$DS$2:$FB$408,MATCH(DATE(YEAR($A226),MONTH($A226),15),CONFAZ!$DS$2:$DS$408,0),2)</f>
        <v>126611985</v>
      </c>
      <c r="AF226" s="14">
        <f>INDEX(CONFAZ!$DS$2:$FB$408,MATCH(DATE(YEAR($A226),MONTH($A226),15),CONFAZ!$DS$2:$DS$408,0),3)</f>
        <v>597827834</v>
      </c>
      <c r="AG226">
        <v>678</v>
      </c>
      <c r="AH226">
        <v>737467714400</v>
      </c>
      <c r="AI226">
        <v>7.12</v>
      </c>
      <c r="AJ226">
        <v>0.52</v>
      </c>
      <c r="AK226">
        <v>891.79055555555499</v>
      </c>
      <c r="AL226">
        <v>738.86299999999903</v>
      </c>
      <c r="AM226">
        <v>681.30761904761903</v>
      </c>
      <c r="AN226">
        <v>824.51919999999996</v>
      </c>
      <c r="AO226">
        <v>7.7835220745117297</v>
      </c>
      <c r="AP226">
        <v>1.6</v>
      </c>
      <c r="AQ226">
        <v>226.97</v>
      </c>
      <c r="AR226">
        <v>-1.57</v>
      </c>
      <c r="AS226" s="14">
        <v>398093600000</v>
      </c>
      <c r="AT226">
        <v>0</v>
      </c>
      <c r="AU226">
        <v>0</v>
      </c>
      <c r="AV226">
        <v>100876607</v>
      </c>
      <c r="AW226">
        <v>82835952</v>
      </c>
      <c r="AX226">
        <v>0</v>
      </c>
      <c r="AY226" s="14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14401278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10000</v>
      </c>
      <c r="BM226">
        <v>3629377</v>
      </c>
      <c r="BN226">
        <v>18211488000</v>
      </c>
      <c r="BO226" s="3">
        <v>0.4</v>
      </c>
      <c r="BP226" s="3">
        <v>3704</v>
      </c>
      <c r="BQ226">
        <v>17996.55</v>
      </c>
      <c r="BR226" s="3">
        <v>1871630000</v>
      </c>
      <c r="BS226">
        <v>17679000</v>
      </c>
      <c r="BT226" s="3">
        <v>3901623000</v>
      </c>
      <c r="BU226" s="3">
        <v>8985524000</v>
      </c>
      <c r="BV226" s="3">
        <v>3435031000</v>
      </c>
      <c r="BW226" s="3">
        <v>14776457000</v>
      </c>
      <c r="BX226">
        <v>5744808000</v>
      </c>
      <c r="BY226">
        <v>0.4</v>
      </c>
      <c r="BZ226">
        <v>3704</v>
      </c>
      <c r="CA226">
        <v>6245.02</v>
      </c>
      <c r="CB226">
        <v>14775476000</v>
      </c>
      <c r="CC226">
        <v>0.4</v>
      </c>
      <c r="CD226">
        <v>488742.57</v>
      </c>
      <c r="CE226">
        <v>298984590.13999999</v>
      </c>
      <c r="CF226">
        <v>12166.04</v>
      </c>
      <c r="CG226">
        <v>32783.910000000003</v>
      </c>
      <c r="CH226">
        <v>38.131496400000003</v>
      </c>
      <c r="CI226">
        <v>2.89</v>
      </c>
      <c r="CJ226">
        <v>91423.33</v>
      </c>
      <c r="CK226">
        <v>116293.33</v>
      </c>
      <c r="CL226">
        <v>24870</v>
      </c>
      <c r="CM226">
        <v>50243.33</v>
      </c>
      <c r="CN226">
        <v>5001793.33</v>
      </c>
      <c r="CO226">
        <v>-88190</v>
      </c>
      <c r="CP226">
        <v>-7746.67</v>
      </c>
      <c r="CQ226">
        <v>26630.81</v>
      </c>
      <c r="CR226">
        <v>228503965.74000001</v>
      </c>
      <c r="CS226">
        <v>64045.34</v>
      </c>
      <c r="CT226">
        <v>228594641.88999999</v>
      </c>
      <c r="CU226" s="3">
        <v>0.53078559999999997</v>
      </c>
      <c r="CV226">
        <v>0</v>
      </c>
      <c r="CW226" s="10">
        <v>487572.43</v>
      </c>
      <c r="CX226" s="14">
        <f t="shared" si="3"/>
        <v>-7983910.9600000009</v>
      </c>
      <c r="CY226" s="14">
        <f>IFERROR(INDEX(CONFAZ!$A$2:$FB$440,MATCH(DATE(YEAR($A226),MONTH($A226),15),CONFAZ!$A$2:$A$440,0),2),0)</f>
        <v>8471483.3900000006</v>
      </c>
      <c r="CZ226"/>
      <c r="DA226"/>
      <c r="DB226"/>
      <c r="DC226"/>
      <c r="DI226"/>
    </row>
    <row r="227" spans="1:113" x14ac:dyDescent="0.25">
      <c r="A227" s="1">
        <v>41351</v>
      </c>
      <c r="B227" t="s">
        <v>70</v>
      </c>
      <c r="C227" t="s">
        <v>73</v>
      </c>
      <c r="D227" s="12">
        <v>1.9827999999999999</v>
      </c>
      <c r="E227">
        <v>175253445.88999999</v>
      </c>
      <c r="F227">
        <v>80980.900000000009</v>
      </c>
      <c r="G227">
        <v>320393730</v>
      </c>
      <c r="H227">
        <v>43943061.229999989</v>
      </c>
      <c r="I227">
        <v>80116369.590000004</v>
      </c>
      <c r="J227">
        <v>6545974.4600000009</v>
      </c>
      <c r="K227">
        <v>66614800</v>
      </c>
      <c r="L227" s="14">
        <v>4320074</v>
      </c>
      <c r="M227" s="14">
        <v>35275698</v>
      </c>
      <c r="N227" s="14">
        <v>40364368</v>
      </c>
      <c r="O227" s="14">
        <v>47302059</v>
      </c>
      <c r="P227" s="14">
        <v>3926641</v>
      </c>
      <c r="Q227" s="14">
        <v>50220221</v>
      </c>
      <c r="R227" s="14">
        <v>615776</v>
      </c>
      <c r="S227" s="14">
        <v>17654758</v>
      </c>
      <c r="T227" s="14">
        <v>96258493</v>
      </c>
      <c r="U227" s="14">
        <v>24374661</v>
      </c>
      <c r="V227" s="14">
        <v>615776</v>
      </c>
      <c r="W227" s="14">
        <v>17654758</v>
      </c>
      <c r="X227" s="14">
        <v>96258493</v>
      </c>
      <c r="Y227" s="14">
        <v>24374661</v>
      </c>
      <c r="Z227" s="14">
        <v>80981</v>
      </c>
      <c r="AA227" s="14">
        <v>24.628607322099999</v>
      </c>
      <c r="AB227">
        <v>148.01</v>
      </c>
      <c r="AC227" s="2">
        <v>18360470433</v>
      </c>
      <c r="AD227" s="2">
        <v>19281997605</v>
      </c>
      <c r="AE227" s="14">
        <f>INDEX(CONFAZ!$DS$2:$FB$408,MATCH(DATE(YEAR($A227),MONTH($A227),15),CONFAZ!$DS$2:$DS$408,0),2)</f>
        <v>145683324</v>
      </c>
      <c r="AF227" s="14">
        <f>INDEX(CONFAZ!$DS$2:$FB$408,MATCH(DATE(YEAR($A227),MONTH($A227),15),CONFAZ!$DS$2:$DS$408,0),3)</f>
        <v>743903686</v>
      </c>
      <c r="AG227">
        <v>678</v>
      </c>
      <c r="AH227">
        <v>747384735200</v>
      </c>
      <c r="AI227">
        <v>7.15</v>
      </c>
      <c r="AJ227">
        <v>0.6</v>
      </c>
      <c r="AK227">
        <v>891.84222222222195</v>
      </c>
      <c r="AL227">
        <v>735.40549999999996</v>
      </c>
      <c r="AM227">
        <v>680.12857142857104</v>
      </c>
      <c r="AN227">
        <v>824.9384</v>
      </c>
      <c r="AO227">
        <v>8.0632265206962295</v>
      </c>
      <c r="AP227">
        <v>1.47</v>
      </c>
      <c r="AQ227">
        <v>217.33</v>
      </c>
      <c r="AR227">
        <v>-0.01</v>
      </c>
      <c r="AS227" s="14">
        <v>434630100000</v>
      </c>
      <c r="AT227">
        <v>0</v>
      </c>
      <c r="AU227">
        <v>0</v>
      </c>
      <c r="AV227">
        <v>55764801</v>
      </c>
      <c r="AW227">
        <v>42826535</v>
      </c>
      <c r="AX227">
        <v>0</v>
      </c>
      <c r="AY227" s="14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2950286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6912896</v>
      </c>
      <c r="BL227">
        <v>0</v>
      </c>
      <c r="BM227">
        <v>3075084</v>
      </c>
      <c r="BN227">
        <v>18211488000</v>
      </c>
      <c r="BO227" s="3">
        <v>0.4</v>
      </c>
      <c r="BP227" s="3">
        <v>3704</v>
      </c>
      <c r="BQ227">
        <v>17996.55</v>
      </c>
      <c r="BR227" s="3">
        <v>1871630000</v>
      </c>
      <c r="BS227" s="3">
        <v>17679000</v>
      </c>
      <c r="BT227" s="3">
        <v>3901623000</v>
      </c>
      <c r="BU227">
        <v>8985524000</v>
      </c>
      <c r="BV227" s="3">
        <v>3435031000</v>
      </c>
      <c r="BW227" s="3">
        <v>14776457000</v>
      </c>
      <c r="BX227">
        <v>5744808000</v>
      </c>
      <c r="BY227">
        <v>0.4</v>
      </c>
      <c r="BZ227">
        <v>3704</v>
      </c>
      <c r="CA227">
        <v>6245.02</v>
      </c>
      <c r="CB227">
        <v>14775476000</v>
      </c>
      <c r="CC227">
        <v>0.4</v>
      </c>
      <c r="CD227">
        <v>232235.11</v>
      </c>
      <c r="CE227">
        <v>123674177.06</v>
      </c>
      <c r="CF227">
        <v>16598.439999999999</v>
      </c>
      <c r="CG227">
        <v>34380.910000000003</v>
      </c>
      <c r="CH227">
        <v>38.131496400000003</v>
      </c>
      <c r="CI227">
        <v>2.89</v>
      </c>
      <c r="CJ227">
        <v>91423.33</v>
      </c>
      <c r="CK227">
        <v>116293.33</v>
      </c>
      <c r="CL227">
        <v>24870</v>
      </c>
      <c r="CM227">
        <v>50243.33</v>
      </c>
      <c r="CN227">
        <v>5001793.33</v>
      </c>
      <c r="CO227">
        <v>-88190</v>
      </c>
      <c r="CP227">
        <v>-7746.67</v>
      </c>
      <c r="CQ227">
        <v>19528.310000000001</v>
      </c>
      <c r="CR227">
        <v>197075815.94</v>
      </c>
      <c r="CS227">
        <v>116507.94</v>
      </c>
      <c r="CT227">
        <v>197211852.19</v>
      </c>
      <c r="CU227" s="3">
        <v>0.53078559999999997</v>
      </c>
      <c r="CV227">
        <v>0</v>
      </c>
      <c r="CW227" s="10">
        <v>483004.59</v>
      </c>
      <c r="CX227" s="14">
        <f t="shared" si="3"/>
        <v>-15911520.289999999</v>
      </c>
      <c r="CY227" s="14">
        <f>IFERROR(INDEX(CONFAZ!$A$2:$FB$440,MATCH(DATE(YEAR($A227),MONTH($A227),15),CONFAZ!$A$2:$A$440,0),2),0)</f>
        <v>16394524.879999999</v>
      </c>
      <c r="CZ227" s="14"/>
      <c r="DA227" s="14"/>
      <c r="DB227"/>
      <c r="DC227"/>
      <c r="DI227"/>
    </row>
    <row r="228" spans="1:113" x14ac:dyDescent="0.25">
      <c r="A228" s="1">
        <v>41382</v>
      </c>
      <c r="B228" t="s">
        <v>70</v>
      </c>
      <c r="C228" t="s">
        <v>73</v>
      </c>
      <c r="D228" s="12">
        <v>2.0022000000000002</v>
      </c>
      <c r="E228">
        <v>183837888.06</v>
      </c>
      <c r="F228">
        <v>55866.66</v>
      </c>
      <c r="G228">
        <v>332909068</v>
      </c>
      <c r="H228">
        <v>50966610.419999994</v>
      </c>
      <c r="I228">
        <v>76083323.670000017</v>
      </c>
      <c r="J228">
        <v>7247766.8100000005</v>
      </c>
      <c r="K228">
        <v>51142080</v>
      </c>
      <c r="L228" s="14">
        <v>6080245</v>
      </c>
      <c r="M228" s="14">
        <v>35747834</v>
      </c>
      <c r="N228" s="14">
        <v>47393780</v>
      </c>
      <c r="O228" s="14">
        <v>54211770</v>
      </c>
      <c r="P228" s="14">
        <v>5010039</v>
      </c>
      <c r="Q228" s="14">
        <v>56073184</v>
      </c>
      <c r="R228" s="14">
        <v>533921</v>
      </c>
      <c r="S228" s="14">
        <v>19676864</v>
      </c>
      <c r="T228" s="14">
        <v>84783054</v>
      </c>
      <c r="U228" s="14">
        <v>23342510</v>
      </c>
      <c r="V228" s="14">
        <v>533921</v>
      </c>
      <c r="W228" s="14">
        <v>19676864</v>
      </c>
      <c r="X228" s="14">
        <v>84783054</v>
      </c>
      <c r="Y228" s="14">
        <v>23342510</v>
      </c>
      <c r="Z228" s="14">
        <v>55867</v>
      </c>
      <c r="AA228" s="14">
        <v>25.270852797</v>
      </c>
      <c r="AB228">
        <v>149.79</v>
      </c>
      <c r="AC228" s="2">
        <v>20550843458</v>
      </c>
      <c r="AD228" s="2">
        <v>21788737806</v>
      </c>
      <c r="AE228" s="14">
        <f>INDEX(CONFAZ!$DS$2:$FB$408,MATCH(DATE(YEAR($A228),MONTH($A228),15),CONFAZ!$DS$2:$DS$408,0),2)</f>
        <v>284417058</v>
      </c>
      <c r="AF228" s="14">
        <f>INDEX(CONFAZ!$DS$2:$FB$408,MATCH(DATE(YEAR($A228),MONTH($A228),15),CONFAZ!$DS$2:$DS$408,0),3)</f>
        <v>445383627</v>
      </c>
      <c r="AG228">
        <v>678</v>
      </c>
      <c r="AH228">
        <v>758163063000</v>
      </c>
      <c r="AI228">
        <v>7.26</v>
      </c>
      <c r="AJ228">
        <v>0.59</v>
      </c>
      <c r="AK228">
        <v>891.81666666666604</v>
      </c>
      <c r="AL228">
        <v>735.572</v>
      </c>
      <c r="AM228">
        <v>680.37809523809506</v>
      </c>
      <c r="AN228">
        <v>823.60519999999997</v>
      </c>
      <c r="AO228">
        <v>7.93074902654143</v>
      </c>
      <c r="AP228">
        <v>1.55</v>
      </c>
      <c r="AQ228">
        <v>208.19</v>
      </c>
      <c r="AR228">
        <v>5.98</v>
      </c>
      <c r="AS228" s="14">
        <v>446504900000</v>
      </c>
      <c r="AT228">
        <v>0</v>
      </c>
      <c r="AU228">
        <v>0</v>
      </c>
      <c r="AV228">
        <v>111272126</v>
      </c>
      <c r="AW228">
        <v>51816650</v>
      </c>
      <c r="AX228">
        <v>0</v>
      </c>
      <c r="AY228" s="14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54881830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4573646</v>
      </c>
      <c r="BN228">
        <v>18211488000</v>
      </c>
      <c r="BO228" s="3">
        <v>0.4</v>
      </c>
      <c r="BP228" s="3">
        <v>3704</v>
      </c>
      <c r="BQ228">
        <v>17996.55</v>
      </c>
      <c r="BR228" s="3">
        <v>1871630000</v>
      </c>
      <c r="BS228" s="3">
        <v>17679000</v>
      </c>
      <c r="BT228" s="3">
        <v>3901623000</v>
      </c>
      <c r="BU228" s="3">
        <v>8985524000</v>
      </c>
      <c r="BV228" s="3">
        <v>3435031000</v>
      </c>
      <c r="BW228" s="3">
        <v>14776457000</v>
      </c>
      <c r="BX228">
        <v>5744808000</v>
      </c>
      <c r="BY228">
        <v>0.4</v>
      </c>
      <c r="BZ228">
        <v>3704</v>
      </c>
      <c r="CA228">
        <v>6245.02</v>
      </c>
      <c r="CB228">
        <v>14775476000</v>
      </c>
      <c r="CC228">
        <v>0.4</v>
      </c>
      <c r="CD228">
        <v>388096.63</v>
      </c>
      <c r="CE228">
        <v>201476740.94</v>
      </c>
      <c r="CF228">
        <v>10578.97</v>
      </c>
      <c r="CG228">
        <v>35553.910000000003</v>
      </c>
      <c r="CH228">
        <v>38.131496400000003</v>
      </c>
      <c r="CI228">
        <v>2.88</v>
      </c>
      <c r="CJ228">
        <v>-195580</v>
      </c>
      <c r="CK228">
        <v>-168270</v>
      </c>
      <c r="CL228">
        <v>27306.67</v>
      </c>
      <c r="CM228">
        <v>-4916.67</v>
      </c>
      <c r="CN228">
        <v>4955310</v>
      </c>
      <c r="CO228">
        <v>-103413.33</v>
      </c>
      <c r="CP228">
        <v>-38406.67</v>
      </c>
      <c r="CQ228">
        <v>33148.01</v>
      </c>
      <c r="CR228">
        <v>190209669.61000001</v>
      </c>
      <c r="CS228">
        <v>89934.25</v>
      </c>
      <c r="CT228">
        <v>190332751.87</v>
      </c>
      <c r="CU228" s="3">
        <v>0.53078559999999997</v>
      </c>
      <c r="CV228">
        <v>0</v>
      </c>
      <c r="CW228" s="10">
        <v>424585.88</v>
      </c>
      <c r="CX228" s="14">
        <f t="shared" si="3"/>
        <v>-12458524.42</v>
      </c>
      <c r="CY228" s="14">
        <f>IFERROR(INDEX(CONFAZ!$A$2:$FB$440,MATCH(DATE(YEAR($A228),MONTH($A228),15),CONFAZ!$A$2:$A$440,0),2),0)</f>
        <v>12883110.300000001</v>
      </c>
      <c r="CZ228"/>
      <c r="DA228"/>
      <c r="DB228"/>
      <c r="DC228"/>
      <c r="DI228"/>
    </row>
    <row r="229" spans="1:113" x14ac:dyDescent="0.25">
      <c r="A229" s="1">
        <v>41412</v>
      </c>
      <c r="B229" t="s">
        <v>70</v>
      </c>
      <c r="C229" t="s">
        <v>73</v>
      </c>
      <c r="D229" s="12">
        <v>2.0348000000000002</v>
      </c>
      <c r="E229">
        <v>179854829.62</v>
      </c>
      <c r="F229">
        <v>240895.37</v>
      </c>
      <c r="G229">
        <v>344472322</v>
      </c>
      <c r="H229">
        <v>51380450.080000006</v>
      </c>
      <c r="I229">
        <v>87697850.510000005</v>
      </c>
      <c r="J229">
        <v>7467310.3100000005</v>
      </c>
      <c r="K229">
        <v>33870360</v>
      </c>
      <c r="L229" s="14">
        <v>4617815</v>
      </c>
      <c r="M229" s="14">
        <v>36561240</v>
      </c>
      <c r="N229" s="14">
        <v>44045474</v>
      </c>
      <c r="O229" s="14">
        <v>55893677</v>
      </c>
      <c r="P229" s="14">
        <v>4908996</v>
      </c>
      <c r="Q229" s="14">
        <v>56260912</v>
      </c>
      <c r="R229" s="14">
        <v>745440</v>
      </c>
      <c r="S229" s="14">
        <v>18961725</v>
      </c>
      <c r="T229" s="14">
        <v>100088420</v>
      </c>
      <c r="U229" s="14">
        <v>22149152</v>
      </c>
      <c r="V229" s="14">
        <v>745440</v>
      </c>
      <c r="W229" s="14">
        <v>18961725</v>
      </c>
      <c r="X229" s="14">
        <v>100088420</v>
      </c>
      <c r="Y229" s="14">
        <v>22149152</v>
      </c>
      <c r="Z229" s="14">
        <v>239471</v>
      </c>
      <c r="AA229" s="14">
        <v>26.761438720899999</v>
      </c>
      <c r="AB229">
        <v>147.03</v>
      </c>
      <c r="AC229" s="2">
        <v>21654862456</v>
      </c>
      <c r="AD229" s="2">
        <v>21203755901</v>
      </c>
      <c r="AE229" s="14">
        <f>INDEX(CONFAZ!$DS$2:$FB$408,MATCH(DATE(YEAR($A229),MONTH($A229),15),CONFAZ!$DS$2:$DS$408,0),2)</f>
        <v>218218007</v>
      </c>
      <c r="AF229" s="14">
        <f>INDEX(CONFAZ!$DS$2:$FB$408,MATCH(DATE(YEAR($A229),MONTH($A229),15),CONFAZ!$DS$2:$DS$408,0),3)</f>
        <v>720568794</v>
      </c>
      <c r="AG229">
        <v>678</v>
      </c>
      <c r="AH229">
        <v>761863711600</v>
      </c>
      <c r="AI229">
        <v>7.42</v>
      </c>
      <c r="AJ229">
        <v>0.35</v>
      </c>
      <c r="AK229">
        <v>849.82500000000005</v>
      </c>
      <c r="AL229">
        <v>689.72249999999997</v>
      </c>
      <c r="AM229">
        <v>637.78619047618997</v>
      </c>
      <c r="AN229">
        <v>777.33519999999999</v>
      </c>
      <c r="AO229">
        <v>7.6683832152143898</v>
      </c>
      <c r="AP229">
        <v>1.37</v>
      </c>
      <c r="AQ229">
        <v>212.16</v>
      </c>
      <c r="AR229">
        <v>11.88</v>
      </c>
      <c r="AS229" s="14">
        <v>441335200000</v>
      </c>
      <c r="AT229">
        <v>0</v>
      </c>
      <c r="AU229">
        <v>0</v>
      </c>
      <c r="AV229">
        <v>109344195</v>
      </c>
      <c r="AW229">
        <v>87452155</v>
      </c>
      <c r="AX229">
        <v>0</v>
      </c>
      <c r="AY229" s="14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18960569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2931471</v>
      </c>
      <c r="BN229">
        <v>18211488000</v>
      </c>
      <c r="BO229" s="3">
        <v>0.4</v>
      </c>
      <c r="BP229" s="3">
        <v>3704</v>
      </c>
      <c r="BQ229" s="3">
        <v>17996.55</v>
      </c>
      <c r="BR229">
        <v>1871630000</v>
      </c>
      <c r="BS229" s="3">
        <v>17679000</v>
      </c>
      <c r="BT229" s="3">
        <v>3901623000</v>
      </c>
      <c r="BU229" s="3">
        <v>8985524000</v>
      </c>
      <c r="BV229" s="3">
        <v>3435031000</v>
      </c>
      <c r="BW229" s="3">
        <v>14776457000</v>
      </c>
      <c r="BX229">
        <v>5744808000</v>
      </c>
      <c r="BY229">
        <v>0.4</v>
      </c>
      <c r="BZ229">
        <v>3704</v>
      </c>
      <c r="CA229">
        <v>6245.02</v>
      </c>
      <c r="CB229">
        <v>14775476000</v>
      </c>
      <c r="CC229">
        <v>0.4</v>
      </c>
      <c r="CD229">
        <v>448624.03</v>
      </c>
      <c r="CE229">
        <v>136860545.66999999</v>
      </c>
      <c r="CF229">
        <v>16067.81</v>
      </c>
      <c r="CG229">
        <v>34883.910000000003</v>
      </c>
      <c r="CH229">
        <v>38.131496400000003</v>
      </c>
      <c r="CI229">
        <v>2.86</v>
      </c>
      <c r="CJ229">
        <v>-195580</v>
      </c>
      <c r="CK229">
        <v>-168270</v>
      </c>
      <c r="CL229">
        <v>27306.67</v>
      </c>
      <c r="CM229">
        <v>-4916.67</v>
      </c>
      <c r="CN229">
        <v>4955310</v>
      </c>
      <c r="CO229">
        <v>-103413.33</v>
      </c>
      <c r="CP229">
        <v>-38406.67</v>
      </c>
      <c r="CQ229">
        <v>157749.15</v>
      </c>
      <c r="CR229">
        <v>201048255.05000001</v>
      </c>
      <c r="CS229">
        <v>60838.62</v>
      </c>
      <c r="CT229">
        <v>201266842.81999999</v>
      </c>
      <c r="CU229" s="3">
        <v>0.53078559999999997</v>
      </c>
      <c r="CV229">
        <v>0</v>
      </c>
      <c r="CW229" s="10">
        <v>420572.71</v>
      </c>
      <c r="CX229" s="14">
        <f t="shared" si="3"/>
        <v>-7478067.9099999992</v>
      </c>
      <c r="CY229" s="14">
        <f>IFERROR(INDEX(CONFAZ!$A$2:$FB$440,MATCH(DATE(YEAR($A229),MONTH($A229),15),CONFAZ!$A$2:$A$440,0),2),0)</f>
        <v>7898640.6199999992</v>
      </c>
      <c r="CZ229" s="4"/>
      <c r="DA229" s="4"/>
      <c r="DB229" s="4"/>
      <c r="DC229"/>
      <c r="DI229"/>
    </row>
    <row r="230" spans="1:113" x14ac:dyDescent="0.25">
      <c r="A230" s="1">
        <v>41443</v>
      </c>
      <c r="B230" t="s">
        <v>70</v>
      </c>
      <c r="C230" t="s">
        <v>73</v>
      </c>
      <c r="D230" s="12">
        <v>2.173</v>
      </c>
      <c r="E230">
        <v>185583514.49000001</v>
      </c>
      <c r="F230">
        <v>1368360.53</v>
      </c>
      <c r="G230">
        <v>332679440</v>
      </c>
      <c r="H230">
        <v>55079428.710000001</v>
      </c>
      <c r="I230">
        <v>68301674.290000007</v>
      </c>
      <c r="J230">
        <v>7803498.3199999994</v>
      </c>
      <c r="K230">
        <v>19965144</v>
      </c>
      <c r="L230" s="14">
        <v>4949192</v>
      </c>
      <c r="M230" s="14">
        <v>37094494</v>
      </c>
      <c r="N230" s="14">
        <v>46601849</v>
      </c>
      <c r="O230" s="14">
        <v>51430216</v>
      </c>
      <c r="P230" s="14">
        <v>3916371</v>
      </c>
      <c r="Q230" s="14">
        <v>62470166</v>
      </c>
      <c r="R230" s="14">
        <v>496283</v>
      </c>
      <c r="S230" s="14">
        <v>17222197</v>
      </c>
      <c r="T230" s="14">
        <v>83853374</v>
      </c>
      <c r="U230" s="14">
        <v>23278480</v>
      </c>
      <c r="V230" s="14">
        <v>496283</v>
      </c>
      <c r="W230" s="14">
        <v>17222197</v>
      </c>
      <c r="X230" s="14">
        <v>83853374</v>
      </c>
      <c r="Y230" s="14">
        <v>23278480</v>
      </c>
      <c r="Z230" s="14">
        <v>1366818</v>
      </c>
      <c r="AA230" s="14">
        <v>23.428895827400002</v>
      </c>
      <c r="AB230">
        <v>144.87</v>
      </c>
      <c r="AC230" s="2">
        <v>19331841435</v>
      </c>
      <c r="AD230" s="2">
        <v>18986750021</v>
      </c>
      <c r="AE230" s="14">
        <f>INDEX(CONFAZ!$DS$2:$FB$408,MATCH(DATE(YEAR($A230),MONTH($A230),15),CONFAZ!$DS$2:$DS$408,0),2)</f>
        <v>220113537</v>
      </c>
      <c r="AF230" s="14">
        <f>INDEX(CONFAZ!$DS$2:$FB$408,MATCH(DATE(YEAR($A230),MONTH($A230),15),CONFAZ!$DS$2:$DS$408,0),3)</f>
        <v>459031872</v>
      </c>
      <c r="AG230">
        <v>678</v>
      </c>
      <c r="AH230">
        <v>802710546000</v>
      </c>
      <c r="AI230">
        <v>7.9</v>
      </c>
      <c r="AJ230">
        <v>0.28000000000000003</v>
      </c>
      <c r="AK230">
        <v>900.41</v>
      </c>
      <c r="AL230">
        <v>732.46100000000001</v>
      </c>
      <c r="AM230">
        <v>673.88142857142805</v>
      </c>
      <c r="AN230">
        <v>827.05679999999995</v>
      </c>
      <c r="AO230">
        <v>7.5252946804828804</v>
      </c>
      <c r="AP230">
        <v>1.26</v>
      </c>
      <c r="AQ230">
        <v>224.99</v>
      </c>
      <c r="AR230">
        <v>9.41</v>
      </c>
      <c r="AS230" s="14">
        <v>434739600000</v>
      </c>
      <c r="AT230">
        <v>0</v>
      </c>
      <c r="AU230">
        <v>0</v>
      </c>
      <c r="AV230">
        <v>57608966</v>
      </c>
      <c r="AW230">
        <v>53598458</v>
      </c>
      <c r="AX230">
        <v>0</v>
      </c>
      <c r="AY230" s="14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1814892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2195616</v>
      </c>
      <c r="BN230">
        <v>18211488000</v>
      </c>
      <c r="BO230" s="3">
        <v>0.4</v>
      </c>
      <c r="BP230" s="3">
        <v>3704</v>
      </c>
      <c r="BQ230" s="3">
        <v>17996.55</v>
      </c>
      <c r="BR230" s="3">
        <v>1871630000</v>
      </c>
      <c r="BS230" s="3">
        <v>17679000</v>
      </c>
      <c r="BT230" s="3">
        <v>3901623000</v>
      </c>
      <c r="BU230">
        <v>8985524000</v>
      </c>
      <c r="BV230" s="3">
        <v>3435031000</v>
      </c>
      <c r="BW230" s="3">
        <v>14776457000</v>
      </c>
      <c r="BX230">
        <v>5744808000</v>
      </c>
      <c r="BY230">
        <v>0.4</v>
      </c>
      <c r="BZ230">
        <v>3704</v>
      </c>
      <c r="CA230">
        <v>6245.02</v>
      </c>
      <c r="CB230">
        <v>14775476000</v>
      </c>
      <c r="CC230">
        <v>0.4</v>
      </c>
      <c r="CD230">
        <v>392636.88</v>
      </c>
      <c r="CE230">
        <v>117936590.55</v>
      </c>
      <c r="CF230">
        <v>14906.87</v>
      </c>
      <c r="CG230">
        <v>34397.910000000003</v>
      </c>
      <c r="CH230">
        <v>38.131496400000003</v>
      </c>
      <c r="CI230">
        <v>2.85</v>
      </c>
      <c r="CJ230">
        <v>-195580</v>
      </c>
      <c r="CK230">
        <v>-168270</v>
      </c>
      <c r="CL230">
        <v>27306.67</v>
      </c>
      <c r="CM230">
        <v>-4916.67</v>
      </c>
      <c r="CN230">
        <v>4955310</v>
      </c>
      <c r="CO230">
        <v>-103413.33</v>
      </c>
      <c r="CP230">
        <v>-38406.67</v>
      </c>
      <c r="CQ230">
        <v>1121061.9099999999</v>
      </c>
      <c r="CR230">
        <v>188545659.80000001</v>
      </c>
      <c r="CS230">
        <v>35420.69</v>
      </c>
      <c r="CT230">
        <v>189702142.40000001</v>
      </c>
      <c r="CU230" s="3">
        <v>0.53078559999999997</v>
      </c>
      <c r="CV230">
        <v>0</v>
      </c>
      <c r="CW230" s="10">
        <v>389784.13</v>
      </c>
      <c r="CX230" s="14">
        <f t="shared" si="3"/>
        <v>-4951277.3899999997</v>
      </c>
      <c r="CY230" s="14">
        <f>IFERROR(INDEX(CONFAZ!$A$2:$FB$440,MATCH(DATE(YEAR($A230),MONTH($A230),15),CONFAZ!$A$2:$A$440,0),2),0)</f>
        <v>5341061.5199999996</v>
      </c>
      <c r="CZ230"/>
      <c r="DA230"/>
      <c r="DB230"/>
      <c r="DC230"/>
      <c r="DI230"/>
    </row>
    <row r="231" spans="1:113" x14ac:dyDescent="0.25">
      <c r="A231" s="1">
        <v>41473</v>
      </c>
      <c r="B231" t="s">
        <v>70</v>
      </c>
      <c r="C231" t="s">
        <v>73</v>
      </c>
      <c r="D231" s="12">
        <v>2.2522000000000002</v>
      </c>
      <c r="E231">
        <v>195324928.36000004</v>
      </c>
      <c r="F231">
        <v>9636951.4700000007</v>
      </c>
      <c r="G231">
        <v>366418175</v>
      </c>
      <c r="H231">
        <v>56829002.560000002</v>
      </c>
      <c r="I231">
        <v>80524951.140000015</v>
      </c>
      <c r="J231">
        <v>8049425.8300000001</v>
      </c>
      <c r="K231">
        <v>16478927</v>
      </c>
      <c r="L231" s="14">
        <v>6174392</v>
      </c>
      <c r="M231" s="14">
        <v>37127864</v>
      </c>
      <c r="N231" s="14">
        <v>48996711</v>
      </c>
      <c r="O231" s="14">
        <v>56047492</v>
      </c>
      <c r="P231" s="14">
        <v>5038151</v>
      </c>
      <c r="Q231" s="14">
        <v>62069356</v>
      </c>
      <c r="R231" s="14">
        <v>861727</v>
      </c>
      <c r="S231" s="14">
        <v>18512563</v>
      </c>
      <c r="T231" s="14">
        <v>96468090</v>
      </c>
      <c r="U231" s="14">
        <v>25474738</v>
      </c>
      <c r="V231" s="14">
        <v>861727</v>
      </c>
      <c r="W231" s="14">
        <v>18512563</v>
      </c>
      <c r="X231" s="14">
        <v>96468090</v>
      </c>
      <c r="Y231" s="14">
        <v>25474738</v>
      </c>
      <c r="Z231" s="14">
        <v>9647091</v>
      </c>
      <c r="AA231" s="14">
        <v>25.075471855899998</v>
      </c>
      <c r="AB231">
        <v>152.13</v>
      </c>
      <c r="AC231" s="2">
        <v>20357391663</v>
      </c>
      <c r="AD231" s="2">
        <v>22867575854</v>
      </c>
      <c r="AE231" s="14">
        <f>INDEX(CONFAZ!$DS$2:$FB$408,MATCH(DATE(YEAR($A231),MONTH($A231),15),CONFAZ!$DS$2:$DS$408,0),2)</f>
        <v>235879249</v>
      </c>
      <c r="AF231" s="14">
        <f>INDEX(CONFAZ!$DS$2:$FB$408,MATCH(DATE(YEAR($A231),MONTH($A231),15),CONFAZ!$DS$2:$DS$408,0),3)</f>
        <v>360227500</v>
      </c>
      <c r="AG231">
        <v>678</v>
      </c>
      <c r="AH231">
        <v>837741825200</v>
      </c>
      <c r="AI231">
        <v>8.23</v>
      </c>
      <c r="AJ231">
        <v>-0.13</v>
      </c>
      <c r="AK231">
        <v>854.72555555555505</v>
      </c>
      <c r="AL231">
        <v>689.40800000000002</v>
      </c>
      <c r="AM231">
        <v>633.46190476190395</v>
      </c>
      <c r="AN231">
        <v>781.43719999999996</v>
      </c>
      <c r="AO231">
        <v>7.3808240903591704</v>
      </c>
      <c r="AP231">
        <v>1.03</v>
      </c>
      <c r="AQ231">
        <v>238.29</v>
      </c>
      <c r="AR231">
        <v>28.84</v>
      </c>
      <c r="AS231" s="14">
        <v>452597500000</v>
      </c>
      <c r="AT231">
        <v>0</v>
      </c>
      <c r="AU231">
        <v>0</v>
      </c>
      <c r="AV231">
        <v>73856404</v>
      </c>
      <c r="AW231">
        <v>58385804</v>
      </c>
      <c r="AX231">
        <v>0</v>
      </c>
      <c r="AY231" s="14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14107426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1363174</v>
      </c>
      <c r="BN231">
        <v>18211488000</v>
      </c>
      <c r="BO231" s="3">
        <v>0.4</v>
      </c>
      <c r="BP231" s="3">
        <v>3704</v>
      </c>
      <c r="BQ231" s="3">
        <v>17996.55</v>
      </c>
      <c r="BR231" s="3">
        <v>1871630000</v>
      </c>
      <c r="BS231" s="3">
        <v>17679000</v>
      </c>
      <c r="BT231">
        <v>3901623000</v>
      </c>
      <c r="BU231" s="3">
        <v>8985524000</v>
      </c>
      <c r="BV231" s="3">
        <v>3435031000</v>
      </c>
      <c r="BW231" s="3">
        <v>14776457000</v>
      </c>
      <c r="BX231">
        <v>5744808000</v>
      </c>
      <c r="BY231">
        <v>0.4</v>
      </c>
      <c r="BZ231">
        <v>3704</v>
      </c>
      <c r="CA231">
        <v>6245.02</v>
      </c>
      <c r="CB231">
        <v>14775476000</v>
      </c>
      <c r="CC231">
        <v>0.4</v>
      </c>
      <c r="CD231">
        <v>376176.84</v>
      </c>
      <c r="CE231">
        <v>204687031.03</v>
      </c>
      <c r="CF231">
        <v>11050.93</v>
      </c>
      <c r="CG231">
        <v>35183.910000000003</v>
      </c>
      <c r="CH231">
        <v>38.131496400000003</v>
      </c>
      <c r="CI231">
        <v>2.84</v>
      </c>
      <c r="CJ231">
        <v>-13366.67</v>
      </c>
      <c r="CK231">
        <v>7183.33</v>
      </c>
      <c r="CL231">
        <v>20550</v>
      </c>
      <c r="CM231">
        <v>6713.33</v>
      </c>
      <c r="CN231">
        <v>5095290</v>
      </c>
      <c r="CO231">
        <v>-80373.33</v>
      </c>
      <c r="CP231">
        <v>-27106.67</v>
      </c>
      <c r="CQ231">
        <v>5795348.1100000003</v>
      </c>
      <c r="CR231">
        <v>208091123.03</v>
      </c>
      <c r="CS231">
        <v>21261.32</v>
      </c>
      <c r="CT231">
        <v>213915329.31999999</v>
      </c>
      <c r="CU231" s="3">
        <v>0.53078559999999997</v>
      </c>
      <c r="CV231">
        <v>0</v>
      </c>
      <c r="CW231" s="10">
        <v>427744.22</v>
      </c>
      <c r="CX231" s="14">
        <f t="shared" si="3"/>
        <v>-3454811.4400000004</v>
      </c>
      <c r="CY231" s="14">
        <f>IFERROR(INDEX(CONFAZ!$A$2:$FB$440,MATCH(DATE(YEAR($A231),MONTH($A231),15),CONFAZ!$A$2:$A$440,0),2),0)</f>
        <v>3882555.66</v>
      </c>
      <c r="CZ231"/>
      <c r="DA231"/>
      <c r="DB231"/>
      <c r="DC231"/>
      <c r="DI231"/>
    </row>
    <row r="232" spans="1:113" x14ac:dyDescent="0.25">
      <c r="A232" s="1">
        <v>41504</v>
      </c>
      <c r="B232" t="s">
        <v>70</v>
      </c>
      <c r="C232" t="s">
        <v>73</v>
      </c>
      <c r="D232" s="12">
        <v>2.3422000000000001</v>
      </c>
      <c r="E232">
        <v>199280756.95000002</v>
      </c>
      <c r="F232">
        <v>525281.83000000007</v>
      </c>
      <c r="G232">
        <v>383635706</v>
      </c>
      <c r="H232">
        <v>53930832.550000004</v>
      </c>
      <c r="I232">
        <v>104158921.67999999</v>
      </c>
      <c r="J232">
        <v>8079245.3299999991</v>
      </c>
      <c r="K232">
        <v>11351446</v>
      </c>
      <c r="L232" s="14">
        <v>6677943</v>
      </c>
      <c r="M232" s="14">
        <v>38640636</v>
      </c>
      <c r="N232" s="14">
        <v>47564473</v>
      </c>
      <c r="O232" s="14">
        <v>56555794</v>
      </c>
      <c r="P232" s="14">
        <v>5375210</v>
      </c>
      <c r="Q232" s="14">
        <v>66580986</v>
      </c>
      <c r="R232" s="14">
        <v>760521</v>
      </c>
      <c r="S232" s="14">
        <v>19278260</v>
      </c>
      <c r="T232" s="14">
        <v>114700706</v>
      </c>
      <c r="U232" s="14">
        <v>26975895</v>
      </c>
      <c r="V232" s="14">
        <v>760521</v>
      </c>
      <c r="W232" s="14">
        <v>19278260</v>
      </c>
      <c r="X232" s="14">
        <v>114700706</v>
      </c>
      <c r="Y232" s="14">
        <v>26975895</v>
      </c>
      <c r="Z232" s="14">
        <v>525282</v>
      </c>
      <c r="AA232" s="14">
        <v>25.829981981300001</v>
      </c>
      <c r="AB232">
        <v>151.81</v>
      </c>
      <c r="AC232" s="2">
        <v>21214505830</v>
      </c>
      <c r="AD232" s="2">
        <v>20364218693</v>
      </c>
      <c r="AE232" s="14">
        <f>INDEX(CONFAZ!$DS$2:$FB$408,MATCH(DATE(YEAR($A232),MONTH($A232),15),CONFAZ!$DS$2:$DS$408,0),2)</f>
        <v>194682695</v>
      </c>
      <c r="AF232" s="14">
        <f>INDEX(CONFAZ!$DS$2:$FB$408,MATCH(DATE(YEAR($A232),MONTH($A232),15),CONFAZ!$DS$2:$DS$408,0),3)</f>
        <v>205071958</v>
      </c>
      <c r="AG232">
        <v>678</v>
      </c>
      <c r="AH232">
        <v>859592084400</v>
      </c>
      <c r="AI232">
        <v>8.4499999999999993</v>
      </c>
      <c r="AJ232">
        <v>0.16</v>
      </c>
      <c r="AK232">
        <v>851.32222222222197</v>
      </c>
      <c r="AL232">
        <v>688.46550000000002</v>
      </c>
      <c r="AM232">
        <v>632.50666666666598</v>
      </c>
      <c r="AN232">
        <v>778.04279999999903</v>
      </c>
      <c r="AO232">
        <v>7.2006184455452598</v>
      </c>
      <c r="AP232">
        <v>1.24</v>
      </c>
      <c r="AQ232">
        <v>263.25</v>
      </c>
      <c r="AR232">
        <v>18.420000000000002</v>
      </c>
      <c r="AS232" s="14">
        <v>453781600000</v>
      </c>
      <c r="AT232">
        <v>0</v>
      </c>
      <c r="AU232">
        <v>0</v>
      </c>
      <c r="AV232">
        <v>69275434</v>
      </c>
      <c r="AW232">
        <v>63945407</v>
      </c>
      <c r="AX232">
        <v>0</v>
      </c>
      <c r="AY232" s="14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1504925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3825102</v>
      </c>
      <c r="BN232">
        <v>18211488000</v>
      </c>
      <c r="BO232" s="3">
        <v>0.4</v>
      </c>
      <c r="BP232" s="3">
        <v>3704</v>
      </c>
      <c r="BQ232" s="3">
        <v>17996.55</v>
      </c>
      <c r="BR232" s="3">
        <v>1871630000</v>
      </c>
      <c r="BS232" s="3">
        <v>17679000</v>
      </c>
      <c r="BT232" s="3">
        <v>3901623000</v>
      </c>
      <c r="BU232">
        <v>8985524000</v>
      </c>
      <c r="BV232" s="3">
        <v>3435031000</v>
      </c>
      <c r="BW232" s="3">
        <v>14776457000</v>
      </c>
      <c r="BX232">
        <v>5744808000</v>
      </c>
      <c r="BY232">
        <v>0.4</v>
      </c>
      <c r="BZ232">
        <v>3704</v>
      </c>
      <c r="CA232">
        <v>6245.02</v>
      </c>
      <c r="CB232">
        <v>18211488000</v>
      </c>
      <c r="CC232">
        <v>0.4</v>
      </c>
      <c r="CD232">
        <v>506719.23</v>
      </c>
      <c r="CE232">
        <v>193756208.19</v>
      </c>
      <c r="CF232">
        <v>13989.29</v>
      </c>
      <c r="CG232">
        <v>35190.910000000003</v>
      </c>
      <c r="CH232">
        <v>38.131496400000003</v>
      </c>
      <c r="CI232">
        <v>2.84</v>
      </c>
      <c r="CJ232">
        <v>-13366.67</v>
      </c>
      <c r="CK232">
        <v>7183.33</v>
      </c>
      <c r="CL232">
        <v>20550</v>
      </c>
      <c r="CM232">
        <v>6713.33</v>
      </c>
      <c r="CN232">
        <v>5095290</v>
      </c>
      <c r="CO232">
        <v>-80373.33</v>
      </c>
      <c r="CP232">
        <v>-27106.67</v>
      </c>
      <c r="CQ232">
        <v>179636.06</v>
      </c>
      <c r="CR232">
        <v>230154963.15000001</v>
      </c>
      <c r="CS232">
        <v>18086.45</v>
      </c>
      <c r="CT232">
        <v>230354285.66</v>
      </c>
      <c r="CU232" s="3">
        <v>0.53078559999999997</v>
      </c>
      <c r="CV232">
        <v>0</v>
      </c>
      <c r="CW232" s="10">
        <v>463242.58</v>
      </c>
      <c r="CX232" s="14">
        <f t="shared" si="3"/>
        <v>-1962256.02</v>
      </c>
      <c r="CY232" s="14">
        <f>IFERROR(INDEX(CONFAZ!$A$2:$FB$440,MATCH(DATE(YEAR($A232),MONTH($A232),15),CONFAZ!$A$2:$A$440,0),2),0)</f>
        <v>2425498.6</v>
      </c>
      <c r="CZ232"/>
      <c r="DA232"/>
      <c r="DB232"/>
      <c r="DC232"/>
      <c r="DI232"/>
    </row>
    <row r="233" spans="1:113" x14ac:dyDescent="0.25">
      <c r="A233" s="1">
        <v>41535</v>
      </c>
      <c r="B233" t="s">
        <v>70</v>
      </c>
      <c r="C233" t="s">
        <v>73</v>
      </c>
      <c r="D233" s="12">
        <v>2.2705000000000002</v>
      </c>
      <c r="E233">
        <v>195954192.37</v>
      </c>
      <c r="F233">
        <v>3550013.3200000003</v>
      </c>
      <c r="G233">
        <v>403898875</v>
      </c>
      <c r="H233">
        <v>61696141.030000001</v>
      </c>
      <c r="I233">
        <v>117409632.21000001</v>
      </c>
      <c r="J233">
        <v>7965059.2999999989</v>
      </c>
      <c r="K233">
        <v>8800958</v>
      </c>
      <c r="L233" s="14">
        <v>6562486</v>
      </c>
      <c r="M233" s="14">
        <v>38987846</v>
      </c>
      <c r="N233" s="14">
        <v>48441796</v>
      </c>
      <c r="O233" s="14">
        <v>58571691</v>
      </c>
      <c r="P233" s="14">
        <v>7096869</v>
      </c>
      <c r="Q233" s="14">
        <v>65807134</v>
      </c>
      <c r="R233" s="14">
        <v>854525</v>
      </c>
      <c r="S233" s="14">
        <v>20284451</v>
      </c>
      <c r="T233" s="14">
        <v>128112171</v>
      </c>
      <c r="U233" s="14">
        <v>25630247</v>
      </c>
      <c r="V233" s="14">
        <v>854525</v>
      </c>
      <c r="W233" s="14">
        <v>20284451</v>
      </c>
      <c r="X233" s="14">
        <v>128112171</v>
      </c>
      <c r="Y233" s="14">
        <v>25630247</v>
      </c>
      <c r="Z233" s="14">
        <v>3549659</v>
      </c>
      <c r="AA233" s="14">
        <v>28.411340093900002</v>
      </c>
      <c r="AB233">
        <v>147.27000000000001</v>
      </c>
      <c r="AC233" s="2">
        <v>20745602464</v>
      </c>
      <c r="AD233" s="2">
        <v>19035573348</v>
      </c>
      <c r="AE233" s="14">
        <f>INDEX(CONFAZ!$DS$2:$FB$408,MATCH(DATE(YEAR($A233),MONTH($A233),15),CONFAZ!$DS$2:$DS$408,0),2)</f>
        <v>213093215</v>
      </c>
      <c r="AF233" s="14">
        <f>INDEX(CONFAZ!$DS$2:$FB$408,MATCH(DATE(YEAR($A233),MONTH($A233),15),CONFAZ!$DS$2:$DS$408,0),3)</f>
        <v>398962688</v>
      </c>
      <c r="AG233">
        <v>678</v>
      </c>
      <c r="AH233">
        <v>837028907000</v>
      </c>
      <c r="AI233">
        <v>8.9</v>
      </c>
      <c r="AJ233">
        <v>0.27</v>
      </c>
      <c r="AK233">
        <v>863.74111111111097</v>
      </c>
      <c r="AL233">
        <v>697.72149999999999</v>
      </c>
      <c r="AM233">
        <v>640.72095238095199</v>
      </c>
      <c r="AN233">
        <v>789.15120000000002</v>
      </c>
      <c r="AO233">
        <v>7.0317424812412304</v>
      </c>
      <c r="AP233">
        <v>1.35</v>
      </c>
      <c r="AQ233">
        <v>256.42</v>
      </c>
      <c r="AR233">
        <v>27.199200000000001</v>
      </c>
      <c r="AS233" s="14">
        <v>447754900000</v>
      </c>
      <c r="AT233">
        <v>0</v>
      </c>
      <c r="AU233">
        <v>0</v>
      </c>
      <c r="AV233">
        <v>44437822</v>
      </c>
      <c r="AW233">
        <v>38888082</v>
      </c>
      <c r="AX233">
        <v>0</v>
      </c>
      <c r="AY233" s="14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1801701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3748039</v>
      </c>
      <c r="BN233">
        <v>18211488000</v>
      </c>
      <c r="BO233" s="3">
        <v>0.4</v>
      </c>
      <c r="BP233" s="3">
        <v>3704</v>
      </c>
      <c r="BQ233">
        <v>17996.55</v>
      </c>
      <c r="BR233" s="3">
        <v>1871630000</v>
      </c>
      <c r="BS233" s="3">
        <v>17679000</v>
      </c>
      <c r="BT233" s="3">
        <v>3901623000</v>
      </c>
      <c r="BU233" s="3">
        <v>8985524000</v>
      </c>
      <c r="BV233" s="3">
        <v>3435031000</v>
      </c>
      <c r="BW233" s="3">
        <v>14776457000</v>
      </c>
      <c r="BX233">
        <v>5744808000</v>
      </c>
      <c r="BY233">
        <v>0.4</v>
      </c>
      <c r="BZ233">
        <v>3704</v>
      </c>
      <c r="CA233">
        <v>6245.02</v>
      </c>
      <c r="CB233">
        <v>18211488000</v>
      </c>
      <c r="CC233">
        <v>0.4</v>
      </c>
      <c r="CD233">
        <v>359217.39</v>
      </c>
      <c r="CE233">
        <v>205651388.52000001</v>
      </c>
      <c r="CF233">
        <v>22020.35</v>
      </c>
      <c r="CG233">
        <v>33462.910000000003</v>
      </c>
      <c r="CH233">
        <v>38.131496400000003</v>
      </c>
      <c r="CI233">
        <v>2.83</v>
      </c>
      <c r="CJ233">
        <v>-13366.67</v>
      </c>
      <c r="CK233">
        <v>7183.33</v>
      </c>
      <c r="CL233">
        <v>20550</v>
      </c>
      <c r="CM233">
        <v>6713.33</v>
      </c>
      <c r="CN233">
        <v>5095290</v>
      </c>
      <c r="CO233">
        <v>-80373.33</v>
      </c>
      <c r="CP233">
        <v>-27106.67</v>
      </c>
      <c r="CQ233">
        <v>2742061.48</v>
      </c>
      <c r="CR233">
        <v>242722899.22999999</v>
      </c>
      <c r="CS233">
        <v>7321.41</v>
      </c>
      <c r="CT233">
        <v>245472282.12</v>
      </c>
      <c r="CU233" s="3">
        <v>0.53078559999999997</v>
      </c>
      <c r="CV233">
        <v>0</v>
      </c>
      <c r="CW233" s="10">
        <v>488659.45</v>
      </c>
      <c r="CX233" s="14">
        <f t="shared" si="3"/>
        <v>-1813159.0000000002</v>
      </c>
      <c r="CY233" s="14">
        <f>IFERROR(INDEX(CONFAZ!$A$2:$FB$440,MATCH(DATE(YEAR($A233),MONTH($A233),15),CONFAZ!$A$2:$A$440,0),2),0)</f>
        <v>2301818.4500000002</v>
      </c>
      <c r="CZ233"/>
      <c r="DA233"/>
      <c r="DB233"/>
      <c r="DC233"/>
      <c r="DI233"/>
    </row>
    <row r="234" spans="1:113" x14ac:dyDescent="0.25">
      <c r="A234" s="1">
        <v>41565</v>
      </c>
      <c r="B234" t="s">
        <v>70</v>
      </c>
      <c r="C234" t="s">
        <v>73</v>
      </c>
      <c r="D234" s="12">
        <v>2.1886000000000001</v>
      </c>
      <c r="E234">
        <v>192574301.99999997</v>
      </c>
      <c r="F234">
        <v>431592.70999999996</v>
      </c>
      <c r="G234">
        <v>364972896</v>
      </c>
      <c r="H234">
        <v>56151058.32</v>
      </c>
      <c r="I234">
        <v>89181706.049999997</v>
      </c>
      <c r="J234">
        <v>8367449.0100000007</v>
      </c>
      <c r="K234">
        <v>7633384</v>
      </c>
      <c r="L234" s="14">
        <v>5999909</v>
      </c>
      <c r="M234" s="14">
        <v>39163357</v>
      </c>
      <c r="N234" s="14">
        <v>46223134</v>
      </c>
      <c r="O234" s="14">
        <v>54918314</v>
      </c>
      <c r="P234" s="14">
        <v>5724496</v>
      </c>
      <c r="Q234" s="14">
        <v>59348233</v>
      </c>
      <c r="R234" s="14">
        <v>1077150</v>
      </c>
      <c r="S234" s="14">
        <v>23141302</v>
      </c>
      <c r="T234" s="14">
        <v>103428214</v>
      </c>
      <c r="U234" s="14">
        <v>25517194</v>
      </c>
      <c r="V234" s="14">
        <v>1077150</v>
      </c>
      <c r="W234" s="14">
        <v>23141302</v>
      </c>
      <c r="X234" s="14">
        <v>103428214</v>
      </c>
      <c r="Y234" s="14">
        <v>25517194</v>
      </c>
      <c r="Z234" s="14">
        <v>431593</v>
      </c>
      <c r="AA234" s="14">
        <v>26.253209445100001</v>
      </c>
      <c r="AB234">
        <v>151.9</v>
      </c>
      <c r="AC234" s="2">
        <v>20636722332</v>
      </c>
      <c r="AD234" s="2">
        <v>23201590344</v>
      </c>
      <c r="AE234" s="14">
        <f>INDEX(CONFAZ!$DS$2:$FB$408,MATCH(DATE(YEAR($A234),MONTH($A234),15),CONFAZ!$DS$2:$DS$408,0),2)</f>
        <v>219579675</v>
      </c>
      <c r="AF234" s="14">
        <f>INDEX(CONFAZ!$DS$2:$FB$408,MATCH(DATE(YEAR($A234),MONTH($A234),15),CONFAZ!$DS$2:$DS$408,0),3)</f>
        <v>620315024</v>
      </c>
      <c r="AG234">
        <v>678</v>
      </c>
      <c r="AH234">
        <v>797755643000</v>
      </c>
      <c r="AI234">
        <v>9.25</v>
      </c>
      <c r="AJ234">
        <v>0.61</v>
      </c>
      <c r="AK234">
        <v>866.33777777777698</v>
      </c>
      <c r="AL234">
        <v>702.44550000000004</v>
      </c>
      <c r="AM234">
        <v>646.33000000000004</v>
      </c>
      <c r="AN234">
        <v>792.87959999999998</v>
      </c>
      <c r="AO234">
        <v>6.7936469175747503</v>
      </c>
      <c r="AP234">
        <v>1.5699000000000001</v>
      </c>
      <c r="AQ234">
        <v>239.44</v>
      </c>
      <c r="AR234">
        <v>0.28999999999999998</v>
      </c>
      <c r="AS234" s="14">
        <v>475713600000</v>
      </c>
      <c r="AT234">
        <v>0</v>
      </c>
      <c r="AU234">
        <v>0</v>
      </c>
      <c r="AV234">
        <v>95305059</v>
      </c>
      <c r="AW234">
        <v>90896637</v>
      </c>
      <c r="AX234">
        <v>0</v>
      </c>
      <c r="AY234" s="1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1490419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2918003</v>
      </c>
      <c r="BN234">
        <v>18211488000</v>
      </c>
      <c r="BO234" s="3">
        <v>0.4</v>
      </c>
      <c r="BP234" s="3">
        <v>3704</v>
      </c>
      <c r="BQ234">
        <v>17996.55</v>
      </c>
      <c r="BR234" s="3">
        <v>1871630000</v>
      </c>
      <c r="BS234">
        <v>17679000</v>
      </c>
      <c r="BT234" s="3">
        <v>3901623000</v>
      </c>
      <c r="BU234" s="3">
        <v>8985524000</v>
      </c>
      <c r="BV234" s="3">
        <v>3435031000</v>
      </c>
      <c r="BW234" s="3">
        <v>14776457000</v>
      </c>
      <c r="BX234">
        <v>5744808000</v>
      </c>
      <c r="BY234">
        <v>0.4</v>
      </c>
      <c r="BZ234">
        <v>3704</v>
      </c>
      <c r="CA234">
        <v>6245.02</v>
      </c>
      <c r="CB234">
        <v>18211488000</v>
      </c>
      <c r="CC234">
        <v>0.4</v>
      </c>
      <c r="CD234">
        <v>410312.48</v>
      </c>
      <c r="CE234">
        <v>150351101.22</v>
      </c>
      <c r="CF234">
        <v>25117.11</v>
      </c>
      <c r="CG234">
        <v>34006.910000000003</v>
      </c>
      <c r="CH234">
        <v>38.131496400000003</v>
      </c>
      <c r="CI234">
        <v>2.83</v>
      </c>
      <c r="CJ234">
        <v>12250</v>
      </c>
      <c r="CK234">
        <v>41443.33</v>
      </c>
      <c r="CL234">
        <v>29196.67</v>
      </c>
      <c r="CM234">
        <v>12620</v>
      </c>
      <c r="CN234">
        <v>5225070</v>
      </c>
      <c r="CO234">
        <v>-59996.67</v>
      </c>
      <c r="CP234">
        <v>-11466.67</v>
      </c>
      <c r="CQ234">
        <v>152348.96</v>
      </c>
      <c r="CR234">
        <v>206136253.11000001</v>
      </c>
      <c r="CS234">
        <v>4238.1400000000003</v>
      </c>
      <c r="CT234">
        <v>206302695.74000001</v>
      </c>
      <c r="CU234" s="3">
        <v>0.53078559999999997</v>
      </c>
      <c r="CV234">
        <v>0</v>
      </c>
      <c r="CW234" s="10">
        <v>524624.67000000004</v>
      </c>
      <c r="CX234" s="14">
        <f t="shared" si="3"/>
        <v>-1204311.67</v>
      </c>
      <c r="CY234" s="14">
        <f>IFERROR(INDEX(CONFAZ!$A$2:$FB$440,MATCH(DATE(YEAR($A234),MONTH($A234),15),CONFAZ!$A$2:$A$440,0),2),0)</f>
        <v>1728936.34</v>
      </c>
      <c r="CZ234" s="14"/>
      <c r="DA234" s="14"/>
      <c r="DB234"/>
      <c r="DC234"/>
      <c r="DI234"/>
    </row>
    <row r="235" spans="1:113" x14ac:dyDescent="0.25">
      <c r="A235" s="1">
        <v>41596</v>
      </c>
      <c r="B235" t="s">
        <v>70</v>
      </c>
      <c r="C235" t="s">
        <v>73</v>
      </c>
      <c r="D235" s="12">
        <v>2.2953999999999999</v>
      </c>
      <c r="E235">
        <v>196880741.47999996</v>
      </c>
      <c r="F235">
        <v>465972.51</v>
      </c>
      <c r="G235">
        <v>401678095</v>
      </c>
      <c r="H235">
        <v>65332926.220000006</v>
      </c>
      <c r="I235">
        <v>112580341.85000002</v>
      </c>
      <c r="J235">
        <v>8236175.54</v>
      </c>
      <c r="K235">
        <v>6303664</v>
      </c>
      <c r="L235" s="14">
        <v>6773709</v>
      </c>
      <c r="M235" s="14">
        <v>39281134</v>
      </c>
      <c r="N235" s="14">
        <v>46188819</v>
      </c>
      <c r="O235" s="14">
        <v>63197367</v>
      </c>
      <c r="P235" s="14">
        <v>6336206</v>
      </c>
      <c r="Q235" s="14">
        <v>59985944</v>
      </c>
      <c r="R235" s="14">
        <v>1257373</v>
      </c>
      <c r="S235" s="14">
        <v>21867068</v>
      </c>
      <c r="T235" s="14">
        <v>126374847</v>
      </c>
      <c r="U235" s="14">
        <v>29949670</v>
      </c>
      <c r="V235" s="14">
        <v>1257373</v>
      </c>
      <c r="W235" s="14">
        <v>21867068</v>
      </c>
      <c r="X235" s="14">
        <v>126374847</v>
      </c>
      <c r="Y235" s="14">
        <v>29949670</v>
      </c>
      <c r="Z235" s="14">
        <v>465958</v>
      </c>
      <c r="AA235" s="14">
        <v>28.8333434388</v>
      </c>
      <c r="AB235">
        <v>147.79</v>
      </c>
      <c r="AC235" s="2">
        <v>18918406070</v>
      </c>
      <c r="AD235" s="2">
        <v>19280001764</v>
      </c>
      <c r="AE235" s="14">
        <f>INDEX(CONFAZ!$DS$2:$FB$408,MATCH(DATE(YEAR($A235),MONTH($A235),15),CONFAZ!$DS$2:$DS$408,0),2)</f>
        <v>151016927</v>
      </c>
      <c r="AF235" s="14">
        <f>INDEX(CONFAZ!$DS$2:$FB$408,MATCH(DATE(YEAR($A235),MONTH($A235),15),CONFAZ!$DS$2:$DS$408,0),3)</f>
        <v>299164243</v>
      </c>
      <c r="AG235">
        <v>678</v>
      </c>
      <c r="AH235">
        <v>831875914000</v>
      </c>
      <c r="AI235">
        <v>9.4499999999999993</v>
      </c>
      <c r="AJ235">
        <v>0.54</v>
      </c>
      <c r="AK235">
        <v>880.44111111111101</v>
      </c>
      <c r="AL235">
        <v>717.18049999999903</v>
      </c>
      <c r="AM235">
        <v>663.09809523809497</v>
      </c>
      <c r="AN235">
        <v>806.56</v>
      </c>
      <c r="AO235">
        <v>6.5657847966282397</v>
      </c>
      <c r="AP235">
        <v>1.54</v>
      </c>
      <c r="AQ235">
        <v>245.97</v>
      </c>
      <c r="AR235">
        <v>-6.63</v>
      </c>
      <c r="AS235" s="14">
        <v>470325000000</v>
      </c>
      <c r="AT235">
        <v>0</v>
      </c>
      <c r="AU235">
        <v>0</v>
      </c>
      <c r="AV235">
        <v>74595231</v>
      </c>
      <c r="AW235">
        <v>71142559</v>
      </c>
      <c r="AX235">
        <v>0</v>
      </c>
      <c r="AY235" s="14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1307673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2144999</v>
      </c>
      <c r="BN235">
        <v>18211488000</v>
      </c>
      <c r="BO235" s="3">
        <v>0.4</v>
      </c>
      <c r="BP235" s="3">
        <v>3704</v>
      </c>
      <c r="BQ235" s="3">
        <v>17996.55</v>
      </c>
      <c r="BR235" s="3">
        <v>1871630000</v>
      </c>
      <c r="BS235" s="3">
        <v>17679000</v>
      </c>
      <c r="BT235" s="3">
        <v>3901623000</v>
      </c>
      <c r="BU235" s="3">
        <v>8985524000</v>
      </c>
      <c r="BV235">
        <v>3435031000</v>
      </c>
      <c r="BW235" s="3">
        <v>14776457000</v>
      </c>
      <c r="BX235">
        <v>5744808000</v>
      </c>
      <c r="BY235">
        <v>0.4</v>
      </c>
      <c r="BZ235">
        <v>3704</v>
      </c>
      <c r="CA235">
        <v>6245.02</v>
      </c>
      <c r="CB235">
        <v>18211488000</v>
      </c>
      <c r="CC235">
        <v>0.4</v>
      </c>
      <c r="CD235">
        <v>571452.17000000004</v>
      </c>
      <c r="CE235">
        <v>166696743.43000001</v>
      </c>
      <c r="CF235">
        <v>25817.66</v>
      </c>
      <c r="CG235">
        <v>33155.910000000003</v>
      </c>
      <c r="CH235">
        <v>38.131496400000003</v>
      </c>
      <c r="CI235">
        <v>2.84</v>
      </c>
      <c r="CJ235">
        <v>12250</v>
      </c>
      <c r="CK235">
        <v>41443.33</v>
      </c>
      <c r="CL235">
        <v>29196.67</v>
      </c>
      <c r="CM235">
        <v>12620</v>
      </c>
      <c r="CN235">
        <v>5225070</v>
      </c>
      <c r="CO235">
        <v>-59996.67</v>
      </c>
      <c r="CP235">
        <v>-11466.67</v>
      </c>
      <c r="CQ235">
        <v>165897.25</v>
      </c>
      <c r="CR235">
        <v>234904306.66999999</v>
      </c>
      <c r="CS235">
        <v>9470.07</v>
      </c>
      <c r="CT235">
        <v>235079673.99000001</v>
      </c>
      <c r="CU235" s="3">
        <v>0.53078559999999997</v>
      </c>
      <c r="CV235">
        <v>0</v>
      </c>
      <c r="CW235" s="10">
        <v>519808.95</v>
      </c>
      <c r="CX235" s="14">
        <f t="shared" si="3"/>
        <v>-780929.08000000007</v>
      </c>
      <c r="CY235" s="14">
        <f>IFERROR(INDEX(CONFAZ!$A$2:$FB$440,MATCH(DATE(YEAR($A235),MONTH($A235),15),CONFAZ!$A$2:$A$440,0),2),0)</f>
        <v>1300738.03</v>
      </c>
      <c r="CZ235"/>
      <c r="DA235"/>
      <c r="DB235"/>
      <c r="DC235"/>
      <c r="DI235"/>
    </row>
    <row r="236" spans="1:113" x14ac:dyDescent="0.25">
      <c r="A236" s="1">
        <v>41626</v>
      </c>
      <c r="B236" t="s">
        <v>70</v>
      </c>
      <c r="C236" t="s">
        <v>73</v>
      </c>
      <c r="D236" s="12">
        <v>2.3454999999999999</v>
      </c>
      <c r="E236">
        <v>212913070.29000002</v>
      </c>
      <c r="F236">
        <v>2170821.77</v>
      </c>
      <c r="G236">
        <v>395999509</v>
      </c>
      <c r="H236">
        <v>60194869.259999998</v>
      </c>
      <c r="I236">
        <v>94332315.789999992</v>
      </c>
      <c r="J236">
        <v>9166968.9299999997</v>
      </c>
      <c r="K236">
        <v>7322648</v>
      </c>
      <c r="L236" s="14">
        <v>12988275</v>
      </c>
      <c r="M236" s="14">
        <v>39191611</v>
      </c>
      <c r="N236" s="14">
        <v>49634503</v>
      </c>
      <c r="O236" s="14">
        <v>60927799</v>
      </c>
      <c r="P236" s="14">
        <v>4694258</v>
      </c>
      <c r="Q236" s="14">
        <v>66006521</v>
      </c>
      <c r="R236" s="14">
        <v>1246125</v>
      </c>
      <c r="S236" s="14">
        <v>21560586</v>
      </c>
      <c r="T236" s="14">
        <v>108530530</v>
      </c>
      <c r="U236" s="14">
        <v>29048479</v>
      </c>
      <c r="V236" s="14">
        <v>1246125</v>
      </c>
      <c r="W236" s="14">
        <v>21560586</v>
      </c>
      <c r="X236" s="14">
        <v>108530530</v>
      </c>
      <c r="Y236" s="14">
        <v>29048479</v>
      </c>
      <c r="Z236" s="14">
        <v>2170822</v>
      </c>
      <c r="AA236" s="14">
        <v>29.700412500399999</v>
      </c>
      <c r="AB236">
        <v>145.77000000000001</v>
      </c>
      <c r="AC236" s="2">
        <v>19537523486</v>
      </c>
      <c r="AD236" s="2">
        <v>18352387728</v>
      </c>
      <c r="AE236" s="14">
        <f>INDEX(CONFAZ!$DS$2:$FB$408,MATCH(DATE(YEAR($A236),MONTH($A236),15),CONFAZ!$DS$2:$DS$408,0),2)</f>
        <v>159285516</v>
      </c>
      <c r="AF236" s="14">
        <f>INDEX(CONFAZ!$DS$2:$FB$408,MATCH(DATE(YEAR($A236),MONTH($A236),15),CONFAZ!$DS$2:$DS$408,0),3)</f>
        <v>742094282</v>
      </c>
      <c r="AG236">
        <v>678</v>
      </c>
      <c r="AH236">
        <v>841584164000</v>
      </c>
      <c r="AI236">
        <v>9.9</v>
      </c>
      <c r="AJ236">
        <v>0.72</v>
      </c>
      <c r="AK236">
        <v>882.53166666666596</v>
      </c>
      <c r="AL236">
        <v>718.32500000000005</v>
      </c>
      <c r="AM236">
        <v>664.57714285714201</v>
      </c>
      <c r="AN236">
        <v>808.78279999999995</v>
      </c>
      <c r="AO236">
        <v>6.2560388930136996</v>
      </c>
      <c r="AP236">
        <v>1.92</v>
      </c>
      <c r="AQ236">
        <v>259.49</v>
      </c>
      <c r="AR236">
        <v>21.82</v>
      </c>
      <c r="AS236" s="14">
        <v>467253200000</v>
      </c>
      <c r="AT236">
        <v>0</v>
      </c>
      <c r="AU236">
        <v>0</v>
      </c>
      <c r="AV236">
        <v>69701445</v>
      </c>
      <c r="AW236">
        <v>66224057</v>
      </c>
      <c r="AX236">
        <v>0</v>
      </c>
      <c r="AY236" s="14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1177218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2300170</v>
      </c>
      <c r="BN236">
        <v>18211488000</v>
      </c>
      <c r="BO236" s="3">
        <v>0.4</v>
      </c>
      <c r="BP236" s="3">
        <v>3704</v>
      </c>
      <c r="BQ236">
        <v>17996.55</v>
      </c>
      <c r="BR236" s="3">
        <v>1871630000</v>
      </c>
      <c r="BS236" s="3">
        <v>17679000</v>
      </c>
      <c r="BT236">
        <v>3901623000</v>
      </c>
      <c r="BU236" s="3">
        <v>8985524000</v>
      </c>
      <c r="BV236" s="3">
        <v>3435031000</v>
      </c>
      <c r="BW236" s="3">
        <v>14776457000</v>
      </c>
      <c r="BX236">
        <v>27308046000</v>
      </c>
      <c r="BY236">
        <v>0.4</v>
      </c>
      <c r="BZ236">
        <v>3704</v>
      </c>
      <c r="CA236">
        <v>25660.71</v>
      </c>
      <c r="CB236">
        <v>18211488000</v>
      </c>
      <c r="CC236">
        <v>0.4</v>
      </c>
      <c r="CD236">
        <v>431628.42</v>
      </c>
      <c r="CE236">
        <v>162552704.72999999</v>
      </c>
      <c r="CF236">
        <v>64985.89</v>
      </c>
      <c r="CG236">
        <v>35777.910000000003</v>
      </c>
      <c r="CH236">
        <v>38.131496400000003</v>
      </c>
      <c r="CI236">
        <v>2.95</v>
      </c>
      <c r="CJ236">
        <v>12250</v>
      </c>
      <c r="CK236">
        <v>41443.33</v>
      </c>
      <c r="CL236">
        <v>29196.67</v>
      </c>
      <c r="CM236">
        <v>12620</v>
      </c>
      <c r="CN236">
        <v>5225070</v>
      </c>
      <c r="CO236">
        <v>-59996.67</v>
      </c>
      <c r="CP236">
        <v>-11466.67</v>
      </c>
      <c r="CQ236">
        <v>977442.35</v>
      </c>
      <c r="CR236">
        <v>232715518.52000001</v>
      </c>
      <c r="CS236">
        <v>11761.88</v>
      </c>
      <c r="CT236">
        <v>233705602.75</v>
      </c>
      <c r="CU236" s="3">
        <v>0.53078559999999997</v>
      </c>
      <c r="CV236">
        <v>0</v>
      </c>
      <c r="CW236" s="10">
        <v>499415.77</v>
      </c>
      <c r="CX236" s="14">
        <f t="shared" si="3"/>
        <v>-1045598.2100000002</v>
      </c>
      <c r="CY236" s="14">
        <f>IFERROR(INDEX(CONFAZ!$A$2:$FB$440,MATCH(DATE(YEAR($A236),MONTH($A236),15),CONFAZ!$A$2:$A$440,0),2),0)</f>
        <v>1545013.9800000002</v>
      </c>
      <c r="CZ236" s="4"/>
      <c r="DA236" s="4"/>
      <c r="DB236" s="4"/>
      <c r="DC236"/>
      <c r="DI236"/>
    </row>
    <row r="237" spans="1:113" x14ac:dyDescent="0.25">
      <c r="A237" s="1">
        <v>41657</v>
      </c>
      <c r="B237" t="s">
        <v>70</v>
      </c>
      <c r="C237" t="s">
        <v>73</v>
      </c>
      <c r="D237" s="12">
        <v>2.3822000000000001</v>
      </c>
      <c r="E237">
        <v>209297378.42000002</v>
      </c>
      <c r="F237">
        <v>1078402.21</v>
      </c>
      <c r="G237">
        <v>408968190</v>
      </c>
      <c r="H237">
        <v>59260900.059999995</v>
      </c>
      <c r="I237">
        <v>110233885.31999998</v>
      </c>
      <c r="J237">
        <v>10049869.33</v>
      </c>
      <c r="K237">
        <v>36080528</v>
      </c>
      <c r="L237" s="14">
        <v>6145083</v>
      </c>
      <c r="M237" s="14">
        <v>39492994</v>
      </c>
      <c r="N237" s="14">
        <v>63839353</v>
      </c>
      <c r="O237" s="14">
        <v>57773868</v>
      </c>
      <c r="P237" s="14">
        <v>5490411</v>
      </c>
      <c r="Q237" s="14">
        <v>60687473</v>
      </c>
      <c r="R237" s="14">
        <v>1372349</v>
      </c>
      <c r="S237" s="14">
        <v>17566068</v>
      </c>
      <c r="T237" s="14">
        <v>128203584</v>
      </c>
      <c r="U237" s="14">
        <v>27319023</v>
      </c>
      <c r="V237" s="14">
        <v>1372349</v>
      </c>
      <c r="W237" s="14">
        <v>17566068</v>
      </c>
      <c r="X237" s="14">
        <v>128203584</v>
      </c>
      <c r="Y237" s="14">
        <v>27319023</v>
      </c>
      <c r="Z237" s="14">
        <v>1077984</v>
      </c>
      <c r="AA237" s="14">
        <v>31.4951749568</v>
      </c>
      <c r="AB237">
        <v>142.72</v>
      </c>
      <c r="AC237" s="2">
        <v>15741666773</v>
      </c>
      <c r="AD237" s="2">
        <v>20238121344</v>
      </c>
      <c r="AE237" s="14">
        <f>INDEX(CONFAZ!$DS$2:$FB$408,MATCH(DATE(YEAR($A237),MONTH($A237),15),CONFAZ!$DS$2:$DS$408,0),2)</f>
        <v>124244864</v>
      </c>
      <c r="AF237" s="14">
        <f>INDEX(CONFAZ!$DS$2:$FB$408,MATCH(DATE(YEAR($A237),MONTH($A237),15),CONFAZ!$DS$2:$DS$408,0),3)</f>
        <v>622440259</v>
      </c>
      <c r="AG237">
        <v>724</v>
      </c>
      <c r="AH237">
        <v>859821739200</v>
      </c>
      <c r="AI237">
        <v>10.17</v>
      </c>
      <c r="AJ237">
        <v>0.63</v>
      </c>
      <c r="AK237">
        <v>887.21444444444398</v>
      </c>
      <c r="AL237">
        <v>720.17049999999995</v>
      </c>
      <c r="AM237">
        <v>663.80904761904696</v>
      </c>
      <c r="AN237">
        <v>812.46680000000003</v>
      </c>
      <c r="AO237">
        <v>6.4774566591674896</v>
      </c>
      <c r="AP237">
        <v>1.55</v>
      </c>
      <c r="AQ237">
        <v>258.98</v>
      </c>
      <c r="AR237">
        <v>9.4499999999999993</v>
      </c>
      <c r="AS237" s="14">
        <v>453279800000</v>
      </c>
      <c r="AT237">
        <v>0</v>
      </c>
      <c r="AU237">
        <v>0</v>
      </c>
      <c r="AV237">
        <v>71073929</v>
      </c>
      <c r="AW237">
        <v>64609275</v>
      </c>
      <c r="AX237">
        <v>0</v>
      </c>
      <c r="AY237" s="14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825022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5639632</v>
      </c>
      <c r="BN237">
        <v>19952970000</v>
      </c>
      <c r="BO237" s="3">
        <v>0.4</v>
      </c>
      <c r="BP237" s="3">
        <v>3704</v>
      </c>
      <c r="BQ237">
        <v>19420.27</v>
      </c>
      <c r="BR237" s="3">
        <v>1978456000</v>
      </c>
      <c r="BS237" s="3">
        <v>17243000</v>
      </c>
      <c r="BT237">
        <v>4755647000</v>
      </c>
      <c r="BU237" s="3">
        <v>9151223000</v>
      </c>
      <c r="BV237">
        <v>4050400000</v>
      </c>
      <c r="BW237" s="3">
        <v>15902570000</v>
      </c>
      <c r="BX237">
        <v>0</v>
      </c>
      <c r="BY237">
        <v>0</v>
      </c>
      <c r="BZ237">
        <v>0</v>
      </c>
      <c r="CA237">
        <v>0</v>
      </c>
      <c r="CB237">
        <v>18211488000</v>
      </c>
      <c r="CC237">
        <v>0.4</v>
      </c>
      <c r="CD237">
        <v>425729.18</v>
      </c>
      <c r="CE237">
        <v>160815502.22</v>
      </c>
      <c r="CF237">
        <v>35712.050000000003</v>
      </c>
      <c r="CG237">
        <v>35489.67</v>
      </c>
      <c r="CH237">
        <v>36.417150700000001</v>
      </c>
      <c r="CI237">
        <v>2.96</v>
      </c>
      <c r="CJ237">
        <v>-98936.67</v>
      </c>
      <c r="CK237">
        <v>-72023.33</v>
      </c>
      <c r="CL237">
        <v>26913.33</v>
      </c>
      <c r="CM237">
        <v>27313.33</v>
      </c>
      <c r="CN237">
        <v>5313706.67</v>
      </c>
      <c r="CO237">
        <v>-72436.67</v>
      </c>
      <c r="CP237">
        <v>-180</v>
      </c>
      <c r="CQ237">
        <v>298368.06</v>
      </c>
      <c r="CR237">
        <v>239848735.65000001</v>
      </c>
      <c r="CS237">
        <v>54392.11</v>
      </c>
      <c r="CT237">
        <v>240206895.81999999</v>
      </c>
      <c r="CU237" s="3">
        <v>0.53101100000000001</v>
      </c>
      <c r="CV237">
        <v>24241128.66</v>
      </c>
      <c r="CW237" s="10">
        <v>502410.3</v>
      </c>
      <c r="CX237" s="14">
        <f t="shared" si="3"/>
        <v>-3488326.5500000003</v>
      </c>
      <c r="CY237" s="14">
        <f>IFERROR(INDEX(CONFAZ!$A$2:$FB$440,MATCH(DATE(YEAR($A237),MONTH($A237),15),CONFAZ!$A$2:$A$440,0),2),0)</f>
        <v>3990736.85</v>
      </c>
      <c r="CZ237"/>
      <c r="DA237"/>
      <c r="DB237"/>
      <c r="DC237"/>
      <c r="DI237"/>
    </row>
    <row r="238" spans="1:113" x14ac:dyDescent="0.25">
      <c r="A238" s="1">
        <v>41688</v>
      </c>
      <c r="B238" t="s">
        <v>70</v>
      </c>
      <c r="C238" t="s">
        <v>73</v>
      </c>
      <c r="D238" s="12">
        <v>2.3837000000000002</v>
      </c>
      <c r="E238">
        <v>180095103.95000002</v>
      </c>
      <c r="F238">
        <v>341233.74</v>
      </c>
      <c r="G238">
        <v>368326939</v>
      </c>
      <c r="H238">
        <v>49508847.280000009</v>
      </c>
      <c r="I238">
        <v>112045399.51000002</v>
      </c>
      <c r="J238">
        <v>7826411.3799999999</v>
      </c>
      <c r="K238">
        <v>36338235</v>
      </c>
      <c r="L238" s="14">
        <v>4588752</v>
      </c>
      <c r="M238" s="14">
        <v>37981875</v>
      </c>
      <c r="N238" s="14">
        <v>41559318</v>
      </c>
      <c r="O238" s="14">
        <v>51699312</v>
      </c>
      <c r="P238" s="14">
        <v>5905476</v>
      </c>
      <c r="Q238" s="14">
        <v>50725107</v>
      </c>
      <c r="R238" s="14">
        <v>1308159</v>
      </c>
      <c r="S238" s="14">
        <v>16351514</v>
      </c>
      <c r="T238" s="14">
        <v>129787464</v>
      </c>
      <c r="U238" s="14">
        <v>28078728</v>
      </c>
      <c r="V238" s="14">
        <v>1308159</v>
      </c>
      <c r="W238" s="14">
        <v>16351514</v>
      </c>
      <c r="X238" s="14">
        <v>129787464</v>
      </c>
      <c r="Y238" s="14">
        <v>28078728</v>
      </c>
      <c r="Z238" s="14">
        <v>341234</v>
      </c>
      <c r="AA238" s="14">
        <v>31.251538226299999</v>
      </c>
      <c r="AB238">
        <v>143.53</v>
      </c>
      <c r="AC238" s="2">
        <v>15825850012</v>
      </c>
      <c r="AD238" s="2">
        <v>18190582391</v>
      </c>
      <c r="AE238" s="14">
        <f>INDEX(CONFAZ!$DS$2:$FB$408,MATCH(DATE(YEAR($A238),MONTH($A238),15),CONFAZ!$DS$2:$DS$408,0),2)</f>
        <v>124927193</v>
      </c>
      <c r="AF238" s="14">
        <f>INDEX(CONFAZ!$DS$2:$FB$408,MATCH(DATE(YEAR($A238),MONTH($A238),15),CONFAZ!$DS$2:$DS$408,0),3)</f>
        <v>632266880</v>
      </c>
      <c r="AG238">
        <v>724</v>
      </c>
      <c r="AH238">
        <v>864546536700</v>
      </c>
      <c r="AI238">
        <v>10.43</v>
      </c>
      <c r="AJ238">
        <v>0.64</v>
      </c>
      <c r="AK238">
        <v>891.49277777777695</v>
      </c>
      <c r="AL238">
        <v>721.95699999999999</v>
      </c>
      <c r="AM238">
        <v>665.92190476190399</v>
      </c>
      <c r="AN238">
        <v>815.89480000000003</v>
      </c>
      <c r="AO238">
        <v>6.8251097382539401</v>
      </c>
      <c r="AP238">
        <v>1.69</v>
      </c>
      <c r="AQ238">
        <v>257.24</v>
      </c>
      <c r="AR238">
        <v>41.82</v>
      </c>
      <c r="AS238" s="14">
        <v>455502300000</v>
      </c>
      <c r="AT238">
        <v>0</v>
      </c>
      <c r="AU238">
        <v>0</v>
      </c>
      <c r="AV238">
        <v>66181943</v>
      </c>
      <c r="AW238">
        <v>62219776</v>
      </c>
      <c r="AX238">
        <v>0</v>
      </c>
      <c r="AY238" s="14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55080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3907087</v>
      </c>
      <c r="BN238">
        <v>19952970000</v>
      </c>
      <c r="BO238" s="3">
        <v>0.4</v>
      </c>
      <c r="BP238" s="3">
        <v>3704</v>
      </c>
      <c r="BQ238" s="3">
        <v>19420.27</v>
      </c>
      <c r="BR238" s="3">
        <v>1978456000</v>
      </c>
      <c r="BS238" s="3">
        <v>17243000</v>
      </c>
      <c r="BT238" s="3">
        <v>4755647000</v>
      </c>
      <c r="BU238" s="3">
        <v>9151223000</v>
      </c>
      <c r="BV238" s="3">
        <v>4050400000</v>
      </c>
      <c r="BW238" s="3">
        <v>15902570000</v>
      </c>
      <c r="BX238">
        <v>0</v>
      </c>
      <c r="BY238">
        <v>0</v>
      </c>
      <c r="BZ238">
        <v>0</v>
      </c>
      <c r="CA238">
        <v>0</v>
      </c>
      <c r="CB238">
        <v>18211488000</v>
      </c>
      <c r="CC238">
        <v>0.4</v>
      </c>
      <c r="CD238">
        <v>534518.97</v>
      </c>
      <c r="CE238">
        <v>172407518.66999999</v>
      </c>
      <c r="CF238">
        <v>38614.769999999997</v>
      </c>
      <c r="CG238">
        <v>34704.67</v>
      </c>
      <c r="CH238">
        <v>36.417150700000001</v>
      </c>
      <c r="CI238">
        <v>2.96</v>
      </c>
      <c r="CJ238">
        <v>-98936.67</v>
      </c>
      <c r="CK238">
        <v>-72023.33</v>
      </c>
      <c r="CL238">
        <v>26913.33</v>
      </c>
      <c r="CM238">
        <v>27313.33</v>
      </c>
      <c r="CN238">
        <v>5313706.67</v>
      </c>
      <c r="CO238">
        <v>-72436.67</v>
      </c>
      <c r="CP238">
        <v>-180</v>
      </c>
      <c r="CQ238">
        <v>107972.39</v>
      </c>
      <c r="CR238">
        <v>226970337.65000001</v>
      </c>
      <c r="CS238">
        <v>46179.22</v>
      </c>
      <c r="CT238">
        <v>227127489.25999999</v>
      </c>
      <c r="CU238" s="3">
        <v>0.53101100000000001</v>
      </c>
      <c r="CV238">
        <v>1348748537</v>
      </c>
      <c r="CW238" s="4">
        <v>551285.56999999995</v>
      </c>
      <c r="CX238" s="14">
        <f t="shared" si="3"/>
        <v>-11530106.129999999</v>
      </c>
      <c r="CY238" s="14">
        <f>IFERROR(INDEX(CONFAZ!$A$2:$FB$440,MATCH(DATE(YEAR($A238),MONTH($A238),15),CONFAZ!$A$2:$A$440,0),2),0)</f>
        <v>12081391.699999999</v>
      </c>
      <c r="CZ238"/>
      <c r="DA238"/>
      <c r="DB238"/>
      <c r="DC238"/>
      <c r="DI238"/>
    </row>
    <row r="239" spans="1:113" x14ac:dyDescent="0.25">
      <c r="A239" s="1">
        <v>41716</v>
      </c>
      <c r="B239" t="s">
        <v>70</v>
      </c>
      <c r="C239" t="s">
        <v>73</v>
      </c>
      <c r="D239" s="12">
        <v>2.3260999999999998</v>
      </c>
      <c r="E239">
        <v>181725438.09</v>
      </c>
      <c r="F239">
        <v>539250.41999999993</v>
      </c>
      <c r="G239">
        <v>370486561</v>
      </c>
      <c r="H239">
        <v>48880619.609999999</v>
      </c>
      <c r="I239">
        <v>114442002.04000002</v>
      </c>
      <c r="J239">
        <v>7770627.9099999992</v>
      </c>
      <c r="K239">
        <v>67309111</v>
      </c>
      <c r="L239" s="14">
        <v>4782023</v>
      </c>
      <c r="M239" s="14">
        <v>40925888</v>
      </c>
      <c r="N239" s="14">
        <v>40558006</v>
      </c>
      <c r="O239" s="14">
        <v>51153625</v>
      </c>
      <c r="P239" s="14">
        <v>4685342</v>
      </c>
      <c r="Q239" s="14">
        <v>50249691</v>
      </c>
      <c r="R239" s="14">
        <v>1142904</v>
      </c>
      <c r="S239" s="14">
        <v>16597360</v>
      </c>
      <c r="T239" s="14">
        <v>134456589</v>
      </c>
      <c r="U239" s="14">
        <v>25395883</v>
      </c>
      <c r="V239" s="14">
        <v>1142904</v>
      </c>
      <c r="W239" s="14">
        <v>16597360</v>
      </c>
      <c r="X239" s="14">
        <v>134456589</v>
      </c>
      <c r="Y239" s="14">
        <v>25395883</v>
      </c>
      <c r="Z239" s="14">
        <v>539250</v>
      </c>
      <c r="AA239" s="14">
        <v>31.785482936099999</v>
      </c>
      <c r="AB239">
        <v>149.03</v>
      </c>
      <c r="AC239" s="2">
        <v>17467727891</v>
      </c>
      <c r="AD239" s="2">
        <v>17640547408</v>
      </c>
      <c r="AE239" s="14">
        <f>INDEX(CONFAZ!$DS$2:$FB$408,MATCH(DATE(YEAR($A239),MONTH($A239),15),CONFAZ!$DS$2:$DS$408,0),2)</f>
        <v>124649529</v>
      </c>
      <c r="AF239" s="14">
        <f>INDEX(CONFAZ!$DS$2:$FB$408,MATCH(DATE(YEAR($A239),MONTH($A239),15),CONFAZ!$DS$2:$DS$408,0),3)</f>
        <v>565141622</v>
      </c>
      <c r="AG239">
        <v>724</v>
      </c>
      <c r="AH239">
        <v>846500355400</v>
      </c>
      <c r="AI239">
        <v>10.65</v>
      </c>
      <c r="AJ239">
        <v>0.82</v>
      </c>
      <c r="AK239">
        <v>905.89222222222202</v>
      </c>
      <c r="AL239">
        <v>724.84849999999994</v>
      </c>
      <c r="AM239">
        <v>668.05095238095203</v>
      </c>
      <c r="AN239">
        <v>823.71400000000006</v>
      </c>
      <c r="AO239">
        <v>7.24261387263304</v>
      </c>
      <c r="AP239">
        <v>1.92</v>
      </c>
      <c r="AQ239">
        <v>251.79</v>
      </c>
      <c r="AR239">
        <v>7.3998999999999997</v>
      </c>
      <c r="AS239" s="14">
        <v>477200000000</v>
      </c>
      <c r="AT239">
        <v>0</v>
      </c>
      <c r="AU239">
        <v>0</v>
      </c>
      <c r="AV239">
        <v>57313454</v>
      </c>
      <c r="AW239">
        <v>51134659</v>
      </c>
      <c r="AX239">
        <v>0</v>
      </c>
      <c r="AY239" s="14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56561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6122234</v>
      </c>
      <c r="BN239">
        <v>19952970000</v>
      </c>
      <c r="BO239" s="3">
        <v>0.4</v>
      </c>
      <c r="BP239" s="3">
        <v>3704</v>
      </c>
      <c r="BQ239" s="3">
        <v>19420.27</v>
      </c>
      <c r="BR239" s="3">
        <v>1978456000</v>
      </c>
      <c r="BS239">
        <v>17243000</v>
      </c>
      <c r="BT239" s="3">
        <v>4755647000</v>
      </c>
      <c r="BU239">
        <v>9151223000</v>
      </c>
      <c r="BV239">
        <v>4050400000</v>
      </c>
      <c r="BW239" s="3">
        <v>15902570000</v>
      </c>
      <c r="BX239">
        <v>0</v>
      </c>
      <c r="BY239">
        <v>0</v>
      </c>
      <c r="BZ239">
        <v>0</v>
      </c>
      <c r="CA239">
        <v>0</v>
      </c>
      <c r="CB239">
        <v>18211488000</v>
      </c>
      <c r="CC239">
        <v>0.4</v>
      </c>
      <c r="CD239">
        <v>437529.67</v>
      </c>
      <c r="CE239">
        <v>153880411.28999999</v>
      </c>
      <c r="CF239">
        <v>28895.89</v>
      </c>
      <c r="CG239">
        <v>34821.67</v>
      </c>
      <c r="CH239">
        <v>36.417150700000001</v>
      </c>
      <c r="CI239">
        <v>2.98</v>
      </c>
      <c r="CJ239">
        <v>-98936.67</v>
      </c>
      <c r="CK239">
        <v>-72023.33</v>
      </c>
      <c r="CL239">
        <v>26913.33</v>
      </c>
      <c r="CM239">
        <v>27313.33</v>
      </c>
      <c r="CN239">
        <v>5313706.67</v>
      </c>
      <c r="CO239">
        <v>-72436.67</v>
      </c>
      <c r="CP239">
        <v>-180</v>
      </c>
      <c r="CQ239">
        <v>205097.11</v>
      </c>
      <c r="CR239">
        <v>236390809.81</v>
      </c>
      <c r="CS239">
        <v>94067.83</v>
      </c>
      <c r="CT239">
        <v>236689974.75</v>
      </c>
      <c r="CU239" s="3">
        <v>0.53101100000000001</v>
      </c>
      <c r="CV239">
        <v>25459572.699999999</v>
      </c>
      <c r="CW239" s="4">
        <v>554357.66</v>
      </c>
      <c r="CX239" s="14">
        <f t="shared" si="3"/>
        <v>-16613428.390000001</v>
      </c>
      <c r="CY239" s="14">
        <f>IFERROR(INDEX(CONFAZ!$A$2:$FB$440,MATCH(DATE(YEAR($A239),MONTH($A239),15),CONFAZ!$A$2:$A$440,0),2),0)</f>
        <v>17167786.050000001</v>
      </c>
      <c r="CZ239"/>
      <c r="DA239"/>
      <c r="DB239"/>
      <c r="DC239"/>
      <c r="DI239"/>
    </row>
    <row r="240" spans="1:113" x14ac:dyDescent="0.25">
      <c r="A240" s="1">
        <v>41747</v>
      </c>
      <c r="B240" t="s">
        <v>70</v>
      </c>
      <c r="C240" t="s">
        <v>73</v>
      </c>
      <c r="D240" s="12">
        <v>2.2328000000000001</v>
      </c>
      <c r="E240">
        <v>181083609.44</v>
      </c>
      <c r="F240">
        <v>411627.1</v>
      </c>
      <c r="G240">
        <v>332790209</v>
      </c>
      <c r="H240">
        <v>50248534.63000001</v>
      </c>
      <c r="I240">
        <v>77864497.640000001</v>
      </c>
      <c r="J240">
        <v>7793150.3399999989</v>
      </c>
      <c r="K240">
        <v>48268482</v>
      </c>
      <c r="L240" s="14">
        <v>4951240</v>
      </c>
      <c r="M240" s="14">
        <v>37252926</v>
      </c>
      <c r="N240" s="14">
        <v>41915173</v>
      </c>
      <c r="O240" s="14">
        <v>53145562</v>
      </c>
      <c r="P240" s="14">
        <v>5216593</v>
      </c>
      <c r="Q240" s="14">
        <v>47935426</v>
      </c>
      <c r="R240" s="14">
        <v>1103084</v>
      </c>
      <c r="S240" s="14">
        <v>15809374</v>
      </c>
      <c r="T240" s="14">
        <v>100131212</v>
      </c>
      <c r="U240" s="14">
        <v>24917992</v>
      </c>
      <c r="V240" s="14">
        <v>1103084</v>
      </c>
      <c r="W240" s="14">
        <v>15809374</v>
      </c>
      <c r="X240" s="14">
        <v>100131212</v>
      </c>
      <c r="Y240" s="14">
        <v>24917992</v>
      </c>
      <c r="Z240" s="14">
        <v>411627</v>
      </c>
      <c r="AA240" s="14">
        <v>35.2818164571</v>
      </c>
      <c r="AB240">
        <v>147.69</v>
      </c>
      <c r="AC240" s="2">
        <v>19577249934</v>
      </c>
      <c r="AD240" s="2">
        <v>19352300589</v>
      </c>
      <c r="AE240" s="14">
        <f>INDEX(CONFAZ!$DS$2:$FB$408,MATCH(DATE(YEAR($A240),MONTH($A240),15),CONFAZ!$DS$2:$DS$408,0),2)</f>
        <v>268769815</v>
      </c>
      <c r="AF240" s="14">
        <f>INDEX(CONFAZ!$DS$2:$FB$408,MATCH(DATE(YEAR($A240),MONTH($A240),15),CONFAZ!$DS$2:$DS$408,0),3)</f>
        <v>534436147</v>
      </c>
      <c r="AG240">
        <v>724</v>
      </c>
      <c r="AH240">
        <v>818805717600</v>
      </c>
      <c r="AI240">
        <v>10.87</v>
      </c>
      <c r="AJ240">
        <v>0.78</v>
      </c>
      <c r="AK240">
        <v>902.56999999999903</v>
      </c>
      <c r="AL240">
        <v>724.34249999999997</v>
      </c>
      <c r="AM240">
        <v>667.76</v>
      </c>
      <c r="AN240">
        <v>821.39239999999995</v>
      </c>
      <c r="AO240">
        <v>7.21830985915493</v>
      </c>
      <c r="AP240">
        <v>1.67</v>
      </c>
      <c r="AQ240">
        <v>239.83</v>
      </c>
      <c r="AR240">
        <v>-8.1690000000000005</v>
      </c>
      <c r="AS240" s="14">
        <v>479719200000</v>
      </c>
      <c r="AT240">
        <v>0</v>
      </c>
      <c r="AU240">
        <v>0</v>
      </c>
      <c r="AV240">
        <v>99335185</v>
      </c>
      <c r="AW240">
        <v>95901750</v>
      </c>
      <c r="AX240">
        <v>0</v>
      </c>
      <c r="AY240" s="14">
        <v>0</v>
      </c>
      <c r="AZ240">
        <v>0</v>
      </c>
      <c r="BA240">
        <v>0</v>
      </c>
      <c r="BB240">
        <v>0</v>
      </c>
      <c r="BC240">
        <v>37000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3396435</v>
      </c>
      <c r="BN240">
        <v>19952970000</v>
      </c>
      <c r="BO240" s="3">
        <v>0.4</v>
      </c>
      <c r="BP240" s="3">
        <v>3704</v>
      </c>
      <c r="BQ240" s="3">
        <v>19420.27</v>
      </c>
      <c r="BR240" s="3">
        <v>1978456000</v>
      </c>
      <c r="BS240" s="3">
        <v>17243000</v>
      </c>
      <c r="BT240" s="3">
        <v>4755647000</v>
      </c>
      <c r="BU240" s="3">
        <v>9151223000</v>
      </c>
      <c r="BV240" s="3">
        <v>4050400000</v>
      </c>
      <c r="BW240">
        <v>15902570000</v>
      </c>
      <c r="BX240">
        <v>0</v>
      </c>
      <c r="BY240">
        <v>0</v>
      </c>
      <c r="BZ240">
        <v>0</v>
      </c>
      <c r="CA240">
        <v>0</v>
      </c>
      <c r="CB240">
        <v>18211488000</v>
      </c>
      <c r="CC240">
        <v>0.4</v>
      </c>
      <c r="CD240">
        <v>200078.98</v>
      </c>
      <c r="CE240">
        <v>138920788.28</v>
      </c>
      <c r="CF240">
        <v>30775.61</v>
      </c>
      <c r="CG240">
        <v>35732.67</v>
      </c>
      <c r="CH240">
        <v>36.417150700000001</v>
      </c>
      <c r="CI240">
        <v>2.99</v>
      </c>
      <c r="CJ240">
        <v>-165786.67000000001</v>
      </c>
      <c r="CK240">
        <v>-199903.33</v>
      </c>
      <c r="CL240">
        <v>-34116.67</v>
      </c>
      <c r="CM240">
        <v>-21836.67</v>
      </c>
      <c r="CN240">
        <v>5286606.67</v>
      </c>
      <c r="CO240">
        <v>-85496.67</v>
      </c>
      <c r="CP240">
        <v>-8013.33</v>
      </c>
      <c r="CQ240">
        <v>206402.21</v>
      </c>
      <c r="CR240">
        <v>199754573.97999999</v>
      </c>
      <c r="CS240">
        <v>70259.72</v>
      </c>
      <c r="CT240">
        <v>200048798.50999999</v>
      </c>
      <c r="CU240" s="3">
        <v>0.53101100000000001</v>
      </c>
      <c r="CV240">
        <v>22380274.02</v>
      </c>
      <c r="CW240" s="10">
        <v>543238.68000000005</v>
      </c>
      <c r="CX240" s="14">
        <f t="shared" si="3"/>
        <v>-8945509.4400000013</v>
      </c>
      <c r="CY240" s="14">
        <f>IFERROR(INDEX(CONFAZ!$A$2:$FB$440,MATCH(DATE(YEAR($A240),MONTH($A240),15),CONFAZ!$A$2:$A$440,0),2),0)</f>
        <v>9488748.120000001</v>
      </c>
      <c r="CZ240"/>
      <c r="DA240"/>
      <c r="DB240"/>
      <c r="DC240"/>
      <c r="DI240"/>
    </row>
    <row r="241" spans="1:113" x14ac:dyDescent="0.25">
      <c r="A241" s="1">
        <v>41777</v>
      </c>
      <c r="B241" t="s">
        <v>70</v>
      </c>
      <c r="C241" t="s">
        <v>73</v>
      </c>
      <c r="D241" s="12">
        <v>2.2208999999999999</v>
      </c>
      <c r="E241">
        <v>184903368.41</v>
      </c>
      <c r="F241">
        <v>1324708.56</v>
      </c>
      <c r="G241">
        <v>379816299</v>
      </c>
      <c r="H241">
        <v>49155025.229999989</v>
      </c>
      <c r="I241">
        <v>119431583.81</v>
      </c>
      <c r="J241">
        <v>8260396.8599999994</v>
      </c>
      <c r="K241">
        <v>36208970</v>
      </c>
      <c r="L241" s="14">
        <v>5913382</v>
      </c>
      <c r="M241" s="14">
        <v>36139783</v>
      </c>
      <c r="N241" s="14">
        <v>48272401</v>
      </c>
      <c r="O241" s="14">
        <v>53059221</v>
      </c>
      <c r="P241" s="14">
        <v>4998989</v>
      </c>
      <c r="Q241" s="14">
        <v>45662235</v>
      </c>
      <c r="R241" s="14">
        <v>1043744</v>
      </c>
      <c r="S241" s="14">
        <v>16198398</v>
      </c>
      <c r="T241" s="14">
        <v>142293993</v>
      </c>
      <c r="U241" s="14">
        <v>24909444</v>
      </c>
      <c r="V241" s="14">
        <v>1043744</v>
      </c>
      <c r="W241" s="14">
        <v>16198398</v>
      </c>
      <c r="X241" s="14">
        <v>142293993</v>
      </c>
      <c r="Y241" s="14">
        <v>24909444</v>
      </c>
      <c r="Z241" s="14">
        <v>1324709</v>
      </c>
      <c r="AA241" s="14">
        <v>35.037019802300001</v>
      </c>
      <c r="AB241">
        <v>147.13999999999999</v>
      </c>
      <c r="AC241" s="2">
        <v>20540376531</v>
      </c>
      <c r="AD241" s="2">
        <v>20229371571</v>
      </c>
      <c r="AE241" s="14">
        <f>INDEX(CONFAZ!$DS$2:$FB$408,MATCH(DATE(YEAR($A241),MONTH($A241),15),CONFAZ!$DS$2:$DS$408,0),2)</f>
        <v>194445167</v>
      </c>
      <c r="AF241" s="14">
        <f>INDEX(CONFAZ!$DS$2:$FB$408,MATCH(DATE(YEAR($A241),MONTH($A241),15),CONFAZ!$DS$2:$DS$408,0),3)</f>
        <v>429533398</v>
      </c>
      <c r="AG241">
        <v>724</v>
      </c>
      <c r="AH241">
        <v>818961316800</v>
      </c>
      <c r="AI241">
        <v>10.9</v>
      </c>
      <c r="AJ241">
        <v>0.6</v>
      </c>
      <c r="AK241">
        <v>902.69555555555496</v>
      </c>
      <c r="AL241">
        <v>721.90099999999995</v>
      </c>
      <c r="AM241">
        <v>666.70952380952303</v>
      </c>
      <c r="AN241">
        <v>820.41759999999999</v>
      </c>
      <c r="AO241">
        <v>7.0521119922317501</v>
      </c>
      <c r="AP241">
        <v>1.46</v>
      </c>
      <c r="AQ241">
        <v>242.34</v>
      </c>
      <c r="AR241">
        <v>-22.47</v>
      </c>
      <c r="AS241" s="14">
        <v>481273000000</v>
      </c>
      <c r="AT241">
        <v>0</v>
      </c>
      <c r="AU241">
        <v>0</v>
      </c>
      <c r="AV241">
        <v>76277076</v>
      </c>
      <c r="AW241">
        <v>68418261</v>
      </c>
      <c r="AX241">
        <v>0</v>
      </c>
      <c r="AY241" s="14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7858815</v>
      </c>
      <c r="BN241">
        <v>19952970000</v>
      </c>
      <c r="BO241" s="3">
        <v>0.4</v>
      </c>
      <c r="BP241" s="3">
        <v>3704</v>
      </c>
      <c r="BQ241">
        <v>19420.27</v>
      </c>
      <c r="BR241">
        <v>1978456000</v>
      </c>
      <c r="BS241" s="3">
        <v>17243000</v>
      </c>
      <c r="BT241">
        <v>4755647000</v>
      </c>
      <c r="BU241" s="3">
        <v>9151223000</v>
      </c>
      <c r="BV241">
        <v>4050400000</v>
      </c>
      <c r="BW241" s="3">
        <v>15902570000</v>
      </c>
      <c r="BX241">
        <v>0</v>
      </c>
      <c r="BY241">
        <v>0</v>
      </c>
      <c r="BZ241">
        <v>0</v>
      </c>
      <c r="CA241">
        <v>0</v>
      </c>
      <c r="CB241">
        <v>18211488000</v>
      </c>
      <c r="CC241">
        <v>0.4</v>
      </c>
      <c r="CD241">
        <v>680176.43</v>
      </c>
      <c r="CE241">
        <v>167164285.18000001</v>
      </c>
      <c r="CF241">
        <v>31778.85</v>
      </c>
      <c r="CG241">
        <v>36283.67</v>
      </c>
      <c r="CH241">
        <v>36.417150700000001</v>
      </c>
      <c r="CI241">
        <v>2.98</v>
      </c>
      <c r="CJ241">
        <v>-165786.67000000001</v>
      </c>
      <c r="CK241">
        <v>-199903.33</v>
      </c>
      <c r="CL241">
        <v>-34116.67</v>
      </c>
      <c r="CM241">
        <v>-21836.67</v>
      </c>
      <c r="CN241">
        <v>5286606.67</v>
      </c>
      <c r="CO241">
        <v>-85496.67</v>
      </c>
      <c r="CP241">
        <v>-8013.33</v>
      </c>
      <c r="CQ241">
        <v>533428</v>
      </c>
      <c r="CR241">
        <v>240909930.34</v>
      </c>
      <c r="CS241">
        <v>54626.51</v>
      </c>
      <c r="CT241">
        <v>241497984.84999999</v>
      </c>
      <c r="CU241" s="3">
        <v>0.53101100000000001</v>
      </c>
      <c r="CV241">
        <v>22168736.5</v>
      </c>
      <c r="CW241" s="10">
        <v>502843.86</v>
      </c>
      <c r="CX241" s="14">
        <f t="shared" si="3"/>
        <v>-7061792.2600000007</v>
      </c>
      <c r="CY241" s="14">
        <f>IFERROR(INDEX(CONFAZ!$A$2:$FB$440,MATCH(DATE(YEAR($A241),MONTH($A241),15),CONFAZ!$A$2:$A$440,0),2),0)</f>
        <v>7564636.120000001</v>
      </c>
      <c r="CZ241" s="14"/>
      <c r="DA241" s="14"/>
      <c r="DB241"/>
      <c r="DC241"/>
      <c r="DI241"/>
    </row>
    <row r="242" spans="1:113" x14ac:dyDescent="0.25">
      <c r="A242" s="1">
        <v>41808</v>
      </c>
      <c r="B242" t="s">
        <v>70</v>
      </c>
      <c r="C242" t="s">
        <v>73</v>
      </c>
      <c r="D242" s="12">
        <v>2.2355</v>
      </c>
      <c r="E242">
        <v>183547572.01999998</v>
      </c>
      <c r="F242">
        <v>913324.10000000009</v>
      </c>
      <c r="G242">
        <v>368954997</v>
      </c>
      <c r="H242">
        <v>55170304.649999991</v>
      </c>
      <c r="I242">
        <v>104588762.72999999</v>
      </c>
      <c r="J242">
        <v>8310100.2000000002</v>
      </c>
      <c r="K242">
        <v>22111417</v>
      </c>
      <c r="L242" s="14">
        <v>5907109</v>
      </c>
      <c r="M242" s="14">
        <v>39424136</v>
      </c>
      <c r="N242" s="14">
        <v>48939994</v>
      </c>
      <c r="O242" s="14">
        <v>54358989</v>
      </c>
      <c r="P242" s="14">
        <v>4925841</v>
      </c>
      <c r="Q242" s="14">
        <v>47445861</v>
      </c>
      <c r="R242" s="14">
        <v>986618</v>
      </c>
      <c r="S242" s="14">
        <v>15305536</v>
      </c>
      <c r="T242" s="14">
        <v>124874399</v>
      </c>
      <c r="U242" s="14">
        <v>25873190</v>
      </c>
      <c r="V242" s="14">
        <v>986618</v>
      </c>
      <c r="W242" s="14">
        <v>15305536</v>
      </c>
      <c r="X242" s="14">
        <v>124874399</v>
      </c>
      <c r="Y242" s="14">
        <v>25873190</v>
      </c>
      <c r="Z242" s="14">
        <v>913324</v>
      </c>
      <c r="AA242" s="14">
        <v>36.153228851999998</v>
      </c>
      <c r="AB242">
        <v>140.88</v>
      </c>
      <c r="AC242" s="2">
        <v>20288075461</v>
      </c>
      <c r="AD242" s="2">
        <v>18260985106</v>
      </c>
      <c r="AE242" s="14">
        <f>INDEX(CONFAZ!$DS$2:$FB$408,MATCH(DATE(YEAR($A242),MONTH($A242),15),CONFAZ!$DS$2:$DS$408,0),2)</f>
        <v>279182455</v>
      </c>
      <c r="AF242" s="14">
        <f>INDEX(CONFAZ!$DS$2:$FB$408,MATCH(DATE(YEAR($A242),MONTH($A242),15),CONFAZ!$DS$2:$DS$408,0),3)</f>
        <v>651956473</v>
      </c>
      <c r="AG242">
        <v>724</v>
      </c>
      <c r="AH242">
        <v>834995018000</v>
      </c>
      <c r="AI242">
        <v>10.9</v>
      </c>
      <c r="AJ242">
        <v>0.26</v>
      </c>
      <c r="AK242">
        <v>902.19222222222197</v>
      </c>
      <c r="AL242">
        <v>720.45899999999995</v>
      </c>
      <c r="AM242">
        <v>665.14761904761895</v>
      </c>
      <c r="AN242">
        <v>818.71360000000004</v>
      </c>
      <c r="AO242">
        <v>6.9317734064801604</v>
      </c>
      <c r="AP242">
        <v>1.4</v>
      </c>
      <c r="AQ242">
        <v>250.22</v>
      </c>
      <c r="AR242">
        <v>2.56</v>
      </c>
      <c r="AS242" s="14">
        <v>461330600000</v>
      </c>
      <c r="AT242">
        <v>0</v>
      </c>
      <c r="AU242">
        <v>0</v>
      </c>
      <c r="AV242">
        <v>76655579</v>
      </c>
      <c r="AW242">
        <v>72382049</v>
      </c>
      <c r="AX242">
        <v>0</v>
      </c>
      <c r="AY242" s="14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4273530</v>
      </c>
      <c r="BN242">
        <v>19952970000</v>
      </c>
      <c r="BO242" s="3">
        <v>0.4</v>
      </c>
      <c r="BP242" s="3">
        <v>3704</v>
      </c>
      <c r="BQ242">
        <v>19420.27</v>
      </c>
      <c r="BR242" s="3">
        <v>1978456000</v>
      </c>
      <c r="BS242" s="3">
        <v>17243000</v>
      </c>
      <c r="BT242" s="3">
        <v>4755647000</v>
      </c>
      <c r="BU242">
        <v>9151223000</v>
      </c>
      <c r="BV242" s="3">
        <v>4050400000</v>
      </c>
      <c r="BW242" s="3">
        <v>15902570000</v>
      </c>
      <c r="BX242">
        <v>0</v>
      </c>
      <c r="BY242">
        <v>0</v>
      </c>
      <c r="BZ242">
        <v>0</v>
      </c>
      <c r="CA242">
        <v>0</v>
      </c>
      <c r="CB242">
        <v>18211488000</v>
      </c>
      <c r="CC242">
        <v>0.4</v>
      </c>
      <c r="CD242">
        <v>355247.15</v>
      </c>
      <c r="CE242">
        <v>119365728.94</v>
      </c>
      <c r="CF242">
        <v>22545.32</v>
      </c>
      <c r="CG242">
        <v>34258.67</v>
      </c>
      <c r="CH242">
        <v>36.417150700000001</v>
      </c>
      <c r="CI242">
        <v>2.97</v>
      </c>
      <c r="CJ242">
        <v>-165786.67000000001</v>
      </c>
      <c r="CK242">
        <v>-199903.33</v>
      </c>
      <c r="CL242">
        <v>-34116.67</v>
      </c>
      <c r="CM242">
        <v>-21836.67</v>
      </c>
      <c r="CN242">
        <v>5286606.67</v>
      </c>
      <c r="CO242">
        <v>-85496.67</v>
      </c>
      <c r="CP242">
        <v>-8013.33</v>
      </c>
      <c r="CQ242">
        <v>378753.64</v>
      </c>
      <c r="CR242">
        <v>222512541.75999999</v>
      </c>
      <c r="CS242">
        <v>21714.639999999999</v>
      </c>
      <c r="CT242">
        <v>222913010.03999999</v>
      </c>
      <c r="CU242" s="3">
        <v>0.53101100000000001</v>
      </c>
      <c r="CV242">
        <v>20545844.899999999</v>
      </c>
      <c r="CW242" s="10">
        <v>539685.67000000004</v>
      </c>
      <c r="CX242" s="14">
        <f t="shared" si="3"/>
        <v>-5521103.9500000002</v>
      </c>
      <c r="CY242" s="14">
        <f>IFERROR(INDEX(CONFAZ!$A$2:$FB$440,MATCH(DATE(YEAR($A242),MONTH($A242),15),CONFAZ!$A$2:$A$440,0),2),0)</f>
        <v>6060789.6200000001</v>
      </c>
      <c r="CZ242"/>
      <c r="DA242"/>
      <c r="DB242"/>
      <c r="DC242"/>
      <c r="DI242"/>
    </row>
    <row r="243" spans="1:113" x14ac:dyDescent="0.25">
      <c r="A243" s="1">
        <v>41838</v>
      </c>
      <c r="B243" t="s">
        <v>70</v>
      </c>
      <c r="C243" t="s">
        <v>73</v>
      </c>
      <c r="D243" s="12">
        <v>2.2246000000000001</v>
      </c>
      <c r="E243">
        <v>187296588.71000004</v>
      </c>
      <c r="F243">
        <v>1572939.3600000003</v>
      </c>
      <c r="G243">
        <v>371819620</v>
      </c>
      <c r="H243">
        <v>51986018.729999989</v>
      </c>
      <c r="I243">
        <v>105785154.76000001</v>
      </c>
      <c r="J243">
        <v>8351777.0500000007</v>
      </c>
      <c r="K243">
        <v>21415264</v>
      </c>
      <c r="L243" s="14">
        <v>7092525</v>
      </c>
      <c r="M243" s="14">
        <v>36569844</v>
      </c>
      <c r="N243" s="14">
        <v>45187121</v>
      </c>
      <c r="O243" s="14">
        <v>54370055</v>
      </c>
      <c r="P243" s="14">
        <v>5171804</v>
      </c>
      <c r="Q243" s="14">
        <v>49572232</v>
      </c>
      <c r="R243" s="14">
        <v>1226806</v>
      </c>
      <c r="S243" s="14">
        <v>17006870</v>
      </c>
      <c r="T243" s="14">
        <v>127584752</v>
      </c>
      <c r="U243" s="14">
        <v>26465674</v>
      </c>
      <c r="V243" s="14">
        <v>1226806</v>
      </c>
      <c r="W243" s="14">
        <v>17006870</v>
      </c>
      <c r="X243" s="14">
        <v>127584752</v>
      </c>
      <c r="Y243" s="14">
        <v>26465674</v>
      </c>
      <c r="Z243" s="14">
        <v>1571937</v>
      </c>
      <c r="AA243" s="14">
        <v>38.323561941100003</v>
      </c>
      <c r="AB243">
        <v>149.85</v>
      </c>
      <c r="AC243" s="2">
        <v>21921458082</v>
      </c>
      <c r="AD243" s="2">
        <v>21610393823</v>
      </c>
      <c r="AE243" s="14">
        <f>INDEX(CONFAZ!$DS$2:$FB$408,MATCH(DATE(YEAR($A243),MONTH($A243),15),CONFAZ!$DS$2:$DS$408,0),2)</f>
        <v>326379196</v>
      </c>
      <c r="AF243" s="14">
        <f>INDEX(CONFAZ!$DS$2:$FB$408,MATCH(DATE(YEAR($A243),MONTH($A243),15),CONFAZ!$DS$2:$DS$408,0),3)</f>
        <v>570414792</v>
      </c>
      <c r="AG243">
        <v>724</v>
      </c>
      <c r="AH243">
        <v>838211483200</v>
      </c>
      <c r="AI243">
        <v>10.9</v>
      </c>
      <c r="AJ243">
        <v>0.13</v>
      </c>
      <c r="AK243">
        <v>903.02111111111105</v>
      </c>
      <c r="AL243">
        <v>721.51049999999998</v>
      </c>
      <c r="AM243">
        <v>667.54047619047606</v>
      </c>
      <c r="AN243">
        <v>820.33879999999999</v>
      </c>
      <c r="AO243">
        <v>6.98595534000202</v>
      </c>
      <c r="AP243">
        <v>1.01</v>
      </c>
      <c r="AQ243">
        <v>242.95</v>
      </c>
      <c r="AR243">
        <v>-5.34</v>
      </c>
      <c r="AS243" s="14">
        <v>486915700000</v>
      </c>
      <c r="AT243">
        <v>0</v>
      </c>
      <c r="AU243">
        <v>0</v>
      </c>
      <c r="AV243">
        <v>113908512</v>
      </c>
      <c r="AW243">
        <v>108294016</v>
      </c>
      <c r="AX243">
        <v>0</v>
      </c>
      <c r="AY243" s="14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5614496</v>
      </c>
      <c r="BN243">
        <v>19952970000</v>
      </c>
      <c r="BO243" s="3">
        <v>0.4</v>
      </c>
      <c r="BP243" s="3">
        <v>3704</v>
      </c>
      <c r="BQ243" s="3">
        <v>19420.27</v>
      </c>
      <c r="BR243" s="3">
        <v>1978456000</v>
      </c>
      <c r="BS243" s="3">
        <v>17243000</v>
      </c>
      <c r="BT243">
        <v>4755647000</v>
      </c>
      <c r="BU243" s="3">
        <v>9151223000</v>
      </c>
      <c r="BV243">
        <v>4050400000</v>
      </c>
      <c r="BW243">
        <v>15902570000</v>
      </c>
      <c r="BX243">
        <v>0</v>
      </c>
      <c r="BY243">
        <v>0</v>
      </c>
      <c r="BZ243">
        <v>0</v>
      </c>
      <c r="CA243">
        <v>0</v>
      </c>
      <c r="CB243">
        <v>18211488000</v>
      </c>
      <c r="CC243">
        <v>0.4</v>
      </c>
      <c r="CD243">
        <v>359741.02</v>
      </c>
      <c r="CE243">
        <v>149889699.80000001</v>
      </c>
      <c r="CF243">
        <v>35316.35</v>
      </c>
      <c r="CG243">
        <v>36691.67</v>
      </c>
      <c r="CH243">
        <v>36.417150700000001</v>
      </c>
      <c r="CI243">
        <v>2.96</v>
      </c>
      <c r="CJ243">
        <v>90346.67</v>
      </c>
      <c r="CK243">
        <v>170813.33</v>
      </c>
      <c r="CL243">
        <v>80466.67</v>
      </c>
      <c r="CM243">
        <v>-15230</v>
      </c>
      <c r="CN243">
        <v>5487293.3300000001</v>
      </c>
      <c r="CO243">
        <v>-104603.33</v>
      </c>
      <c r="CP243">
        <v>-11020</v>
      </c>
      <c r="CQ243">
        <v>334705.34000000003</v>
      </c>
      <c r="CR243">
        <v>226095193.88999999</v>
      </c>
      <c r="CS243">
        <v>31633.52</v>
      </c>
      <c r="CT243">
        <v>226462132.75</v>
      </c>
      <c r="CU243" s="3">
        <v>0.53101100000000001</v>
      </c>
      <c r="CV243">
        <v>22546752.75</v>
      </c>
      <c r="CW243" s="10">
        <v>501719.35</v>
      </c>
      <c r="CX243" s="14">
        <f t="shared" si="3"/>
        <v>-3762586.73</v>
      </c>
      <c r="CY243" s="14">
        <f>IFERROR(INDEX(CONFAZ!$A$2:$FB$440,MATCH(DATE(YEAR($A243),MONTH($A243),15),CONFAZ!$A$2:$A$440,0),2),0)</f>
        <v>4264306.08</v>
      </c>
      <c r="CZ243" s="4"/>
      <c r="DA243" s="4"/>
      <c r="DB243" s="4"/>
      <c r="DC243"/>
      <c r="DI243"/>
    </row>
    <row r="244" spans="1:113" x14ac:dyDescent="0.25">
      <c r="A244" s="1">
        <v>41869</v>
      </c>
      <c r="B244" t="s">
        <v>70</v>
      </c>
      <c r="C244" t="s">
        <v>73</v>
      </c>
      <c r="D244" s="12">
        <v>2.2679999999999998</v>
      </c>
      <c r="E244">
        <v>195283644.34999999</v>
      </c>
      <c r="F244">
        <v>1905145.96</v>
      </c>
      <c r="G244">
        <v>404306209</v>
      </c>
      <c r="H244">
        <v>54994039.370000005</v>
      </c>
      <c r="I244">
        <v>123360833.8</v>
      </c>
      <c r="J244">
        <v>8647628.0099999998</v>
      </c>
      <c r="K244">
        <v>16214552</v>
      </c>
      <c r="L244" s="14">
        <v>6201537</v>
      </c>
      <c r="M244" s="14">
        <v>36183990</v>
      </c>
      <c r="N244" s="14">
        <v>49216650</v>
      </c>
      <c r="O244" s="14">
        <v>58613807</v>
      </c>
      <c r="P244" s="14">
        <v>6350384</v>
      </c>
      <c r="Q244" s="14">
        <v>51116543</v>
      </c>
      <c r="R244" s="14">
        <v>1681085</v>
      </c>
      <c r="S244" s="14">
        <v>16182605</v>
      </c>
      <c r="T244" s="14">
        <v>148931144</v>
      </c>
      <c r="U244" s="14">
        <v>27943409</v>
      </c>
      <c r="V244" s="14">
        <v>1681085</v>
      </c>
      <c r="W244" s="14">
        <v>16182605</v>
      </c>
      <c r="X244" s="14">
        <v>148931144</v>
      </c>
      <c r="Y244" s="14">
        <v>27943409</v>
      </c>
      <c r="Z244" s="14">
        <v>1885055</v>
      </c>
      <c r="AA244" s="14">
        <v>39.070714666199997</v>
      </c>
      <c r="AB244">
        <v>148.27000000000001</v>
      </c>
      <c r="AC244" s="2">
        <v>19224653901</v>
      </c>
      <c r="AD244" s="2">
        <v>19437036957</v>
      </c>
      <c r="AE244" s="14">
        <f>INDEX(CONFAZ!$DS$2:$FB$408,MATCH(DATE(YEAR($A244),MONTH($A244),15),CONFAZ!$DS$2:$DS$408,0),2)</f>
        <v>272558694</v>
      </c>
      <c r="AF244" s="14">
        <f>INDEX(CONFAZ!$DS$2:$FB$408,MATCH(DATE(YEAR($A244),MONTH($A244),15),CONFAZ!$DS$2:$DS$408,0),3)</f>
        <v>415612559</v>
      </c>
      <c r="AG244">
        <v>724</v>
      </c>
      <c r="AH244">
        <v>859928075999.99902</v>
      </c>
      <c r="AI244">
        <v>10.9</v>
      </c>
      <c r="AJ244">
        <v>0.18</v>
      </c>
      <c r="AK244">
        <v>901.97333333333302</v>
      </c>
      <c r="AL244">
        <v>720.16849999999999</v>
      </c>
      <c r="AM244">
        <v>666.19571428571396</v>
      </c>
      <c r="AN244">
        <v>817.89080000000001</v>
      </c>
      <c r="AO244">
        <v>6.9821959056645699</v>
      </c>
      <c r="AP244">
        <v>1.25</v>
      </c>
      <c r="AQ244">
        <v>236.02</v>
      </c>
      <c r="AR244">
        <v>-14.769</v>
      </c>
      <c r="AS244" s="14">
        <v>483783100000</v>
      </c>
      <c r="AT244">
        <v>0</v>
      </c>
      <c r="AU244">
        <v>0</v>
      </c>
      <c r="AV244">
        <v>62610707</v>
      </c>
      <c r="AW244">
        <v>61197556</v>
      </c>
      <c r="AX244">
        <v>0</v>
      </c>
      <c r="AY244" s="1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1413151</v>
      </c>
      <c r="BN244">
        <v>19952970000</v>
      </c>
      <c r="BO244" s="3">
        <v>0.4</v>
      </c>
      <c r="BP244" s="3">
        <v>3704</v>
      </c>
      <c r="BQ244" s="3">
        <v>19420.27</v>
      </c>
      <c r="BR244" s="3">
        <v>1978456000</v>
      </c>
      <c r="BS244" s="3">
        <v>17243000</v>
      </c>
      <c r="BT244" s="3">
        <v>4755647000</v>
      </c>
      <c r="BU244">
        <v>9151223000</v>
      </c>
      <c r="BV244" s="3">
        <v>4050400000</v>
      </c>
      <c r="BW244" s="3">
        <v>15902570000</v>
      </c>
      <c r="BX244">
        <v>0</v>
      </c>
      <c r="BY244">
        <v>0</v>
      </c>
      <c r="BZ244">
        <v>0</v>
      </c>
      <c r="CA244">
        <v>0</v>
      </c>
      <c r="CB244">
        <v>19952970000</v>
      </c>
      <c r="CC244">
        <v>0.4</v>
      </c>
      <c r="CD244">
        <v>314441.59999999998</v>
      </c>
      <c r="CE244">
        <v>150346780.34999999</v>
      </c>
      <c r="CF244">
        <v>31848.16</v>
      </c>
      <c r="CG244">
        <v>35577.67</v>
      </c>
      <c r="CH244">
        <v>36.417150700000001</v>
      </c>
      <c r="CI244">
        <v>2.96</v>
      </c>
      <c r="CJ244">
        <v>90346.67</v>
      </c>
      <c r="CK244">
        <v>170813.33</v>
      </c>
      <c r="CL244">
        <v>80466.67</v>
      </c>
      <c r="CM244">
        <v>-15230</v>
      </c>
      <c r="CN244">
        <v>5487293.3300000001</v>
      </c>
      <c r="CO244">
        <v>-104603.33</v>
      </c>
      <c r="CP244">
        <v>-11020</v>
      </c>
      <c r="CQ244">
        <v>310605.14</v>
      </c>
      <c r="CR244">
        <v>249013187.18000001</v>
      </c>
      <c r="CS244">
        <v>193509.02</v>
      </c>
      <c r="CT244">
        <v>249528101.34</v>
      </c>
      <c r="CU244" s="3">
        <v>0.53101100000000001</v>
      </c>
      <c r="CV244">
        <v>24417900.75</v>
      </c>
      <c r="CW244" s="10">
        <v>539823.04</v>
      </c>
      <c r="CX244" s="14">
        <f t="shared" si="3"/>
        <v>-3820783.05</v>
      </c>
      <c r="CY244" s="14">
        <f>IFERROR(INDEX(CONFAZ!$A$2:$FB$440,MATCH(DATE(YEAR($A244),MONTH($A244),15),CONFAZ!$A$2:$A$440,0),2),0)</f>
        <v>4360606.09</v>
      </c>
      <c r="CZ244"/>
      <c r="DA244"/>
      <c r="DB244"/>
      <c r="DC244"/>
      <c r="DI244"/>
    </row>
    <row r="245" spans="1:113" x14ac:dyDescent="0.25">
      <c r="A245" s="1">
        <v>41900</v>
      </c>
      <c r="B245" t="s">
        <v>70</v>
      </c>
      <c r="C245" t="s">
        <v>73</v>
      </c>
      <c r="D245" s="12">
        <v>2.3329</v>
      </c>
      <c r="E245">
        <v>208882834.09999999</v>
      </c>
      <c r="F245">
        <v>3414248.4899999993</v>
      </c>
      <c r="G245">
        <v>398901506</v>
      </c>
      <c r="H245">
        <v>58379521.089999989</v>
      </c>
      <c r="I245">
        <v>101034484.97999999</v>
      </c>
      <c r="J245">
        <v>9262166.4300000016</v>
      </c>
      <c r="K245">
        <v>12599932</v>
      </c>
      <c r="L245" s="14">
        <v>7177787</v>
      </c>
      <c r="M245" s="14">
        <v>36894524</v>
      </c>
      <c r="N245" s="14">
        <v>50760227</v>
      </c>
      <c r="O245" s="14">
        <v>60820194</v>
      </c>
      <c r="P245" s="14">
        <v>5160085</v>
      </c>
      <c r="Q245" s="14">
        <v>57598091</v>
      </c>
      <c r="R245" s="14">
        <v>1663067</v>
      </c>
      <c r="S245" s="14">
        <v>17858997</v>
      </c>
      <c r="T245" s="14">
        <v>130576152</v>
      </c>
      <c r="U245" s="14">
        <v>26978134</v>
      </c>
      <c r="V245" s="14">
        <v>1663067</v>
      </c>
      <c r="W245" s="14">
        <v>17858997</v>
      </c>
      <c r="X245" s="14">
        <v>130576152</v>
      </c>
      <c r="Y245" s="14">
        <v>26978134</v>
      </c>
      <c r="Z245" s="14">
        <v>3414248</v>
      </c>
      <c r="AA245" s="14">
        <v>40.778422608299998</v>
      </c>
      <c r="AB245">
        <v>148.12</v>
      </c>
      <c r="AC245" s="2">
        <v>19370174258</v>
      </c>
      <c r="AD245" s="2">
        <v>20722266356</v>
      </c>
      <c r="AE245" s="14">
        <f>INDEX(CONFAZ!$DS$2:$FB$408,MATCH(DATE(YEAR($A245),MONTH($A245),15),CONFAZ!$DS$2:$DS$408,0),2)</f>
        <v>315724988</v>
      </c>
      <c r="AF245" s="14">
        <f>INDEX(CONFAZ!$DS$2:$FB$408,MATCH(DATE(YEAR($A245),MONTH($A245),15),CONFAZ!$DS$2:$DS$408,0),3)</f>
        <v>656651583</v>
      </c>
      <c r="AG245">
        <v>724</v>
      </c>
      <c r="AH245">
        <v>876034277700</v>
      </c>
      <c r="AI245">
        <v>10.9</v>
      </c>
      <c r="AJ245">
        <v>0.49</v>
      </c>
      <c r="AK245">
        <v>912.44722222222197</v>
      </c>
      <c r="AL245">
        <v>723.55449999999996</v>
      </c>
      <c r="AM245">
        <v>669.275714285714</v>
      </c>
      <c r="AN245">
        <v>824.67039999999997</v>
      </c>
      <c r="AO245">
        <v>6.8656204960743397</v>
      </c>
      <c r="AP245">
        <v>1.56999</v>
      </c>
      <c r="AQ245">
        <v>232.3</v>
      </c>
      <c r="AR245">
        <v>12.09</v>
      </c>
      <c r="AS245" s="14">
        <v>491426800000</v>
      </c>
      <c r="AT245">
        <v>0</v>
      </c>
      <c r="AU245">
        <v>0</v>
      </c>
      <c r="AV245">
        <v>103048443</v>
      </c>
      <c r="AW245">
        <v>95164683</v>
      </c>
      <c r="AX245">
        <v>0</v>
      </c>
      <c r="AY245" s="14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7883760</v>
      </c>
      <c r="BN245">
        <v>19952970000</v>
      </c>
      <c r="BO245" s="3">
        <v>0.4</v>
      </c>
      <c r="BP245" s="3">
        <v>3704</v>
      </c>
      <c r="BQ245" s="3">
        <v>19420.27</v>
      </c>
      <c r="BR245" s="3">
        <v>1978456000</v>
      </c>
      <c r="BS245">
        <v>17243000</v>
      </c>
      <c r="BT245" s="3">
        <v>4755647000</v>
      </c>
      <c r="BU245">
        <v>9151223000</v>
      </c>
      <c r="BV245">
        <v>4050400000</v>
      </c>
      <c r="BW245" s="3">
        <v>15902570000</v>
      </c>
      <c r="BX245">
        <v>0</v>
      </c>
      <c r="BY245">
        <v>0</v>
      </c>
      <c r="BZ245">
        <v>0</v>
      </c>
      <c r="CA245">
        <v>0</v>
      </c>
      <c r="CB245">
        <v>19952970000</v>
      </c>
      <c r="CC245">
        <v>0.4</v>
      </c>
      <c r="CD245">
        <v>541844.73</v>
      </c>
      <c r="CE245">
        <v>117176604.98999999</v>
      </c>
      <c r="CF245">
        <v>33959.480000000003</v>
      </c>
      <c r="CG245">
        <v>35651.67</v>
      </c>
      <c r="CH245">
        <v>36.417150700000001</v>
      </c>
      <c r="CI245">
        <v>2.96</v>
      </c>
      <c r="CJ245">
        <v>90346.67</v>
      </c>
      <c r="CK245">
        <v>170813.33</v>
      </c>
      <c r="CL245">
        <v>80466.67</v>
      </c>
      <c r="CM245">
        <v>-15230</v>
      </c>
      <c r="CN245">
        <v>5487293.3300000001</v>
      </c>
      <c r="CO245">
        <v>-104603.33</v>
      </c>
      <c r="CP245">
        <v>-11020</v>
      </c>
      <c r="CQ245">
        <v>2429385.16</v>
      </c>
      <c r="CR245">
        <v>235521707.25999999</v>
      </c>
      <c r="CS245">
        <v>42885.31</v>
      </c>
      <c r="CT245">
        <v>237997977.72999999</v>
      </c>
      <c r="CU245" s="3">
        <v>0.53101100000000001</v>
      </c>
      <c r="CV245">
        <v>25757645.059999999</v>
      </c>
      <c r="CW245" s="10">
        <v>551391.06999999995</v>
      </c>
      <c r="CX245" s="14">
        <f t="shared" si="3"/>
        <v>-2768037.3400000003</v>
      </c>
      <c r="CY245" s="14">
        <f>IFERROR(INDEX(CONFAZ!$A$2:$FB$440,MATCH(DATE(YEAR($A245),MONTH($A245),15),CONFAZ!$A$2:$A$440,0),2),0)</f>
        <v>3319428.41</v>
      </c>
      <c r="CZ245"/>
      <c r="DA245"/>
      <c r="DB245"/>
      <c r="DC245"/>
      <c r="DI245"/>
    </row>
    <row r="246" spans="1:113" x14ac:dyDescent="0.25">
      <c r="A246" s="1">
        <v>41930</v>
      </c>
      <c r="B246" t="s">
        <v>70</v>
      </c>
      <c r="C246" t="s">
        <v>73</v>
      </c>
      <c r="D246" s="12">
        <v>2.4483000000000001</v>
      </c>
      <c r="E246">
        <v>215607354.77000004</v>
      </c>
      <c r="F246">
        <v>1970591.4000000001</v>
      </c>
      <c r="G246">
        <v>450620284</v>
      </c>
      <c r="H246">
        <v>62725765.420000032</v>
      </c>
      <c r="I246">
        <v>139837554.49000001</v>
      </c>
      <c r="J246">
        <v>9249164.3300000001</v>
      </c>
      <c r="K246">
        <v>9888773</v>
      </c>
      <c r="L246" s="14">
        <v>7242264</v>
      </c>
      <c r="M246" s="14">
        <v>36895502</v>
      </c>
      <c r="N246" s="14">
        <v>49558076</v>
      </c>
      <c r="O246" s="14">
        <v>63139838</v>
      </c>
      <c r="P246" s="14">
        <v>5437267</v>
      </c>
      <c r="Q246" s="14">
        <v>61120398</v>
      </c>
      <c r="R246" s="14">
        <v>1910935</v>
      </c>
      <c r="S246" s="14">
        <v>18721629</v>
      </c>
      <c r="T246" s="14">
        <v>170890498</v>
      </c>
      <c r="U246" s="14">
        <v>33733286</v>
      </c>
      <c r="V246" s="14">
        <v>1910935</v>
      </c>
      <c r="W246" s="14">
        <v>18721629</v>
      </c>
      <c r="X246" s="14">
        <v>170890498</v>
      </c>
      <c r="Y246" s="14">
        <v>33733286</v>
      </c>
      <c r="Z246" s="14">
        <v>1970591</v>
      </c>
      <c r="AA246" s="14">
        <v>45.710829028500001</v>
      </c>
      <c r="AB246">
        <v>149.69999999999999</v>
      </c>
      <c r="AC246" s="2">
        <v>18169787901</v>
      </c>
      <c r="AD246" s="2">
        <v>19635310320</v>
      </c>
      <c r="AE246" s="14">
        <f>INDEX(CONFAZ!$DS$2:$FB$408,MATCH(DATE(YEAR($A246),MONTH($A246),15),CONFAZ!$DS$2:$DS$408,0),2)</f>
        <v>332050826</v>
      </c>
      <c r="AF246" s="14">
        <f>INDEX(CONFAZ!$DS$2:$FB$408,MATCH(DATE(YEAR($A246),MONTH($A246),15),CONFAZ!$DS$2:$DS$408,0),3)</f>
        <v>615990886</v>
      </c>
      <c r="AG246">
        <v>724</v>
      </c>
      <c r="AH246">
        <v>920151933900</v>
      </c>
      <c r="AI246">
        <v>10.92</v>
      </c>
      <c r="AJ246">
        <v>0.38</v>
      </c>
      <c r="AK246">
        <v>914.46055555555495</v>
      </c>
      <c r="AL246">
        <v>723.55150000000003</v>
      </c>
      <c r="AM246">
        <v>669.38047619047597</v>
      </c>
      <c r="AN246">
        <v>825.35559999999998</v>
      </c>
      <c r="AO246">
        <v>6.7062553469880699</v>
      </c>
      <c r="AP246">
        <v>1.42</v>
      </c>
      <c r="AQ246">
        <v>219.8</v>
      </c>
      <c r="AR246">
        <v>24.6</v>
      </c>
      <c r="AS246" s="14">
        <v>508920800000</v>
      </c>
      <c r="AT246">
        <v>0</v>
      </c>
      <c r="AU246">
        <v>0</v>
      </c>
      <c r="AV246">
        <v>99813533</v>
      </c>
      <c r="AW246">
        <v>95463517</v>
      </c>
      <c r="AX246">
        <v>0</v>
      </c>
      <c r="AY246" s="14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14720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4335296</v>
      </c>
      <c r="BN246">
        <v>19952970000</v>
      </c>
      <c r="BO246" s="3">
        <v>0.4</v>
      </c>
      <c r="BP246" s="3">
        <v>3704</v>
      </c>
      <c r="BQ246" s="3">
        <v>19420.27</v>
      </c>
      <c r="BR246" s="3">
        <v>1978456000</v>
      </c>
      <c r="BS246" s="3">
        <v>17243000</v>
      </c>
      <c r="BT246" s="3">
        <v>4755647000</v>
      </c>
      <c r="BU246" s="3">
        <v>9151223000</v>
      </c>
      <c r="BV246" s="3">
        <v>4050400000</v>
      </c>
      <c r="BW246" s="3">
        <v>15902570000</v>
      </c>
      <c r="BX246">
        <v>0</v>
      </c>
      <c r="BY246">
        <v>0</v>
      </c>
      <c r="BZ246">
        <v>0</v>
      </c>
      <c r="CA246">
        <v>0</v>
      </c>
      <c r="CB246">
        <v>19952970000</v>
      </c>
      <c r="CC246">
        <v>0.4</v>
      </c>
      <c r="CD246">
        <v>369443.28</v>
      </c>
      <c r="CE246">
        <v>130335239.15000001</v>
      </c>
      <c r="CF246">
        <v>39540.339999999997</v>
      </c>
      <c r="CG246">
        <v>35825.67</v>
      </c>
      <c r="CH246">
        <v>36.417150700000001</v>
      </c>
      <c r="CI246">
        <v>2.96</v>
      </c>
      <c r="CJ246">
        <v>186006.67</v>
      </c>
      <c r="CK246">
        <v>199016.67</v>
      </c>
      <c r="CL246">
        <v>13010</v>
      </c>
      <c r="CM246">
        <v>333.33</v>
      </c>
      <c r="CN246">
        <v>5543293.3300000001</v>
      </c>
      <c r="CO246">
        <v>-114503.33</v>
      </c>
      <c r="CP246">
        <v>-29976.67</v>
      </c>
      <c r="CQ246">
        <v>533188.84</v>
      </c>
      <c r="CR246">
        <v>277914367.31</v>
      </c>
      <c r="CS246">
        <v>18262.21</v>
      </c>
      <c r="CT246">
        <v>278469519.36000001</v>
      </c>
      <c r="CU246" s="3">
        <v>0.53101100000000001</v>
      </c>
      <c r="CV246">
        <v>27653401.649999999</v>
      </c>
      <c r="CW246" s="10">
        <v>551086.94999999995</v>
      </c>
      <c r="CX246" s="14">
        <f t="shared" si="3"/>
        <v>-1179412.4200000002</v>
      </c>
      <c r="CY246" s="14">
        <f>IFERROR(INDEX(CONFAZ!$A$2:$FB$440,MATCH(DATE(YEAR($A246),MONTH($A246),15),CONFAZ!$A$2:$A$440,0),2),0)</f>
        <v>1730499.37</v>
      </c>
      <c r="CZ246"/>
      <c r="DA246"/>
      <c r="DB246"/>
      <c r="DC246"/>
      <c r="DI246"/>
    </row>
    <row r="247" spans="1:113" x14ac:dyDescent="0.25">
      <c r="A247" s="1">
        <v>41961</v>
      </c>
      <c r="B247" t="s">
        <v>70</v>
      </c>
      <c r="C247" t="s">
        <v>73</v>
      </c>
      <c r="D247" s="12">
        <v>2.5484</v>
      </c>
      <c r="E247">
        <v>215619445.06</v>
      </c>
      <c r="F247">
        <v>1290485.95</v>
      </c>
      <c r="G247">
        <v>421482728</v>
      </c>
      <c r="H247">
        <v>60555963.460000001</v>
      </c>
      <c r="I247">
        <v>112546680.82999998</v>
      </c>
      <c r="J247">
        <v>9666442.0899999999</v>
      </c>
      <c r="K247">
        <v>7983555</v>
      </c>
      <c r="L247" s="14">
        <v>8418998</v>
      </c>
      <c r="M247" s="14">
        <v>37433047</v>
      </c>
      <c r="N247" s="14">
        <v>53657647</v>
      </c>
      <c r="O247" s="14">
        <v>61903491</v>
      </c>
      <c r="P247" s="14">
        <v>5381193</v>
      </c>
      <c r="Q247" s="14">
        <v>56819026</v>
      </c>
      <c r="R247" s="14">
        <v>1208286</v>
      </c>
      <c r="S247" s="14">
        <v>17466928</v>
      </c>
      <c r="T247" s="14">
        <v>140058199</v>
      </c>
      <c r="U247" s="14">
        <v>37845427</v>
      </c>
      <c r="V247" s="14">
        <v>1208286</v>
      </c>
      <c r="W247" s="14">
        <v>17466928</v>
      </c>
      <c r="X247" s="14">
        <v>140058199</v>
      </c>
      <c r="Y247" s="14">
        <v>37845427</v>
      </c>
      <c r="Z247" s="14">
        <v>1290486</v>
      </c>
      <c r="AA247" s="14">
        <v>40.9092905969</v>
      </c>
      <c r="AB247">
        <v>144.91999999999999</v>
      </c>
      <c r="AC247" s="2">
        <v>15506384370</v>
      </c>
      <c r="AD247" s="2">
        <v>18191864947</v>
      </c>
      <c r="AE247" s="14">
        <f>INDEX(CONFAZ!$DS$2:$FB$408,MATCH(DATE(YEAR($A247),MONTH($A247),15),CONFAZ!$DS$2:$DS$408,0),2)</f>
        <v>226443009</v>
      </c>
      <c r="AF247" s="14">
        <f>INDEX(CONFAZ!$DS$2:$FB$408,MATCH(DATE(YEAR($A247),MONTH($A247),15),CONFAZ!$DS$2:$DS$408,0),3)</f>
        <v>689658702</v>
      </c>
      <c r="AG247">
        <v>724</v>
      </c>
      <c r="AH247">
        <v>956735618400</v>
      </c>
      <c r="AI247">
        <v>11.15</v>
      </c>
      <c r="AJ247">
        <v>0.53</v>
      </c>
      <c r="AK247">
        <v>908.11444444444396</v>
      </c>
      <c r="AL247">
        <v>719.74950000000001</v>
      </c>
      <c r="AM247">
        <v>665.36095238095197</v>
      </c>
      <c r="AN247">
        <v>819.48919999999998</v>
      </c>
      <c r="AO247">
        <v>6.5933181809039096</v>
      </c>
      <c r="AP247">
        <v>1.51</v>
      </c>
      <c r="AQ247">
        <v>198.47</v>
      </c>
      <c r="AR247">
        <v>14.65</v>
      </c>
      <c r="AS247" s="14">
        <v>498489100000</v>
      </c>
      <c r="AT247">
        <v>0</v>
      </c>
      <c r="AU247">
        <v>0</v>
      </c>
      <c r="AV247">
        <v>104955980</v>
      </c>
      <c r="AW247">
        <v>101528013</v>
      </c>
      <c r="AX247">
        <v>0</v>
      </c>
      <c r="AY247" s="14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3427967</v>
      </c>
      <c r="BN247">
        <v>19952970000</v>
      </c>
      <c r="BO247" s="3">
        <v>0.4</v>
      </c>
      <c r="BP247" s="3">
        <v>3704</v>
      </c>
      <c r="BQ247">
        <v>19420.27</v>
      </c>
      <c r="BR247" s="3">
        <v>1978456000</v>
      </c>
      <c r="BS247">
        <v>17243000</v>
      </c>
      <c r="BT247" s="3">
        <v>4755647000</v>
      </c>
      <c r="BU247">
        <v>9151223000</v>
      </c>
      <c r="BV247" s="3">
        <v>4050400000</v>
      </c>
      <c r="BW247">
        <v>15902570000</v>
      </c>
      <c r="BX247">
        <v>0</v>
      </c>
      <c r="BY247">
        <v>0</v>
      </c>
      <c r="BZ247">
        <v>0</v>
      </c>
      <c r="CA247">
        <v>0</v>
      </c>
      <c r="CB247">
        <v>19952970000</v>
      </c>
      <c r="CC247">
        <v>0.4</v>
      </c>
      <c r="CD247">
        <v>449888.14</v>
      </c>
      <c r="CE247">
        <v>120722490.63</v>
      </c>
      <c r="CF247">
        <v>38422.31</v>
      </c>
      <c r="CG247">
        <v>31797.67</v>
      </c>
      <c r="CH247">
        <v>36.417150700000001</v>
      </c>
      <c r="CI247">
        <v>3.01</v>
      </c>
      <c r="CJ247">
        <v>186006.67</v>
      </c>
      <c r="CK247">
        <v>199016.67</v>
      </c>
      <c r="CL247">
        <v>13010</v>
      </c>
      <c r="CM247">
        <v>333.33</v>
      </c>
      <c r="CN247">
        <v>5543293.3300000001</v>
      </c>
      <c r="CO247">
        <v>-114503.33</v>
      </c>
      <c r="CP247">
        <v>-29976.67</v>
      </c>
      <c r="CQ247">
        <v>355862.47</v>
      </c>
      <c r="CR247">
        <v>256231379.27000001</v>
      </c>
      <c r="CS247">
        <v>11058.9</v>
      </c>
      <c r="CT247">
        <v>256599600.63999999</v>
      </c>
      <c r="CU247" s="3">
        <v>0.53101100000000001</v>
      </c>
      <c r="CV247">
        <v>27399561.050000001</v>
      </c>
      <c r="CW247" s="10">
        <v>533921.96</v>
      </c>
      <c r="CX247" s="14">
        <f t="shared" si="3"/>
        <v>-1358918.2000000002</v>
      </c>
      <c r="CY247" s="14">
        <f>IFERROR(INDEX(CONFAZ!$A$2:$FB$440,MATCH(DATE(YEAR($A247),MONTH($A247),15),CONFAZ!$A$2:$A$440,0),2),0)</f>
        <v>1892840.1600000001</v>
      </c>
      <c r="CZ247"/>
      <c r="DA247"/>
      <c r="DB247"/>
      <c r="DC247"/>
      <c r="DI247"/>
    </row>
    <row r="248" spans="1:113" x14ac:dyDescent="0.25">
      <c r="A248" s="1">
        <v>41991</v>
      </c>
      <c r="B248" t="s">
        <v>70</v>
      </c>
      <c r="C248" t="s">
        <v>73</v>
      </c>
      <c r="D248" s="12">
        <v>2.6394000000000002</v>
      </c>
      <c r="E248">
        <v>220479532.93000001</v>
      </c>
      <c r="F248">
        <v>2545523.7400000002</v>
      </c>
      <c r="G248">
        <v>439152449</v>
      </c>
      <c r="H248">
        <v>61824875.460000001</v>
      </c>
      <c r="I248">
        <v>122533614.06999999</v>
      </c>
      <c r="J248">
        <v>10173551.409999998</v>
      </c>
      <c r="K248">
        <v>9459285</v>
      </c>
      <c r="L248" s="14">
        <v>11439375</v>
      </c>
      <c r="M248" s="14">
        <v>35180163</v>
      </c>
      <c r="N248" s="14">
        <v>56429168</v>
      </c>
      <c r="O248" s="14">
        <v>59261255</v>
      </c>
      <c r="P248" s="14">
        <v>6242466</v>
      </c>
      <c r="Q248" s="14">
        <v>56009451</v>
      </c>
      <c r="R248" s="14">
        <v>1657646</v>
      </c>
      <c r="S248" s="14">
        <v>17393321</v>
      </c>
      <c r="T248" s="14">
        <v>149491094</v>
      </c>
      <c r="U248" s="14">
        <v>43503302</v>
      </c>
      <c r="V248" s="14">
        <v>1657646</v>
      </c>
      <c r="W248" s="14">
        <v>17393321</v>
      </c>
      <c r="X248" s="14">
        <v>149491094</v>
      </c>
      <c r="Y248" s="14">
        <v>43503302</v>
      </c>
      <c r="Z248" s="14">
        <v>2545208</v>
      </c>
      <c r="AA248" s="14">
        <v>42.577529470100004</v>
      </c>
      <c r="AB248">
        <v>145.47999999999999</v>
      </c>
      <c r="AC248" s="2">
        <v>17289831724</v>
      </c>
      <c r="AD248" s="2">
        <v>17314237984</v>
      </c>
      <c r="AE248" s="14">
        <f>INDEX(CONFAZ!$DS$2:$FB$408,MATCH(DATE(YEAR($A248),MONTH($A248),15),CONFAZ!$DS$2:$DS$408,0),2)</f>
        <v>206112902</v>
      </c>
      <c r="AF248" s="14">
        <f>INDEX(CONFAZ!$DS$2:$FB$408,MATCH(DATE(YEAR($A248),MONTH($A248),15),CONFAZ!$DS$2:$DS$408,0),3)</f>
        <v>685883312</v>
      </c>
      <c r="AG248">
        <v>724</v>
      </c>
      <c r="AH248">
        <v>959556509400</v>
      </c>
      <c r="AI248">
        <v>11.58</v>
      </c>
      <c r="AJ248">
        <v>0.62</v>
      </c>
      <c r="AK248">
        <v>909.81999999999903</v>
      </c>
      <c r="AL248">
        <v>722.59050000000002</v>
      </c>
      <c r="AM248">
        <v>668.44714285714201</v>
      </c>
      <c r="AN248">
        <v>823.28639999999996</v>
      </c>
      <c r="AO248">
        <v>6.5868143131324297</v>
      </c>
      <c r="AP248">
        <v>1.78</v>
      </c>
      <c r="AQ248">
        <v>170.85</v>
      </c>
      <c r="AR248">
        <v>22.09</v>
      </c>
      <c r="AS248" s="14">
        <v>501112600000</v>
      </c>
      <c r="AT248">
        <v>0</v>
      </c>
      <c r="AU248">
        <v>0</v>
      </c>
      <c r="AV248">
        <v>75328096</v>
      </c>
      <c r="AW248">
        <v>73963134</v>
      </c>
      <c r="AX248">
        <v>0</v>
      </c>
      <c r="AY248" s="14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1364962</v>
      </c>
      <c r="BN248">
        <v>19952970000</v>
      </c>
      <c r="BO248" s="3">
        <v>0.4</v>
      </c>
      <c r="BP248" s="3">
        <v>3704</v>
      </c>
      <c r="BQ248" s="3">
        <v>19420.27</v>
      </c>
      <c r="BR248" s="3">
        <v>1978456000</v>
      </c>
      <c r="BS248">
        <v>17243000</v>
      </c>
      <c r="BT248">
        <v>4755647000</v>
      </c>
      <c r="BU248" s="3">
        <v>9151223000</v>
      </c>
      <c r="BV248">
        <v>4050400000</v>
      </c>
      <c r="BW248">
        <v>15902570000</v>
      </c>
      <c r="BX248">
        <v>0</v>
      </c>
      <c r="BY248">
        <v>0</v>
      </c>
      <c r="BZ248">
        <v>0</v>
      </c>
      <c r="CA248">
        <v>0</v>
      </c>
      <c r="CB248">
        <v>19952970000</v>
      </c>
      <c r="CC248">
        <v>0.4</v>
      </c>
      <c r="CD248">
        <v>800749.09</v>
      </c>
      <c r="CE248">
        <v>130249497.68000001</v>
      </c>
      <c r="CF248">
        <v>58014.8</v>
      </c>
      <c r="CG248">
        <v>30079.67</v>
      </c>
      <c r="CH248">
        <v>36.417150700000001</v>
      </c>
      <c r="CI248">
        <v>3.03</v>
      </c>
      <c r="CJ248">
        <v>186006.67</v>
      </c>
      <c r="CK248">
        <v>199016.67</v>
      </c>
      <c r="CL248">
        <v>13010</v>
      </c>
      <c r="CM248">
        <v>333.33</v>
      </c>
      <c r="CN248">
        <v>5543293.3300000001</v>
      </c>
      <c r="CO248">
        <v>-114503.33</v>
      </c>
      <c r="CP248">
        <v>-29976.67</v>
      </c>
      <c r="CQ248">
        <v>1128602.78</v>
      </c>
      <c r="CR248">
        <v>260787076.75</v>
      </c>
      <c r="CS248">
        <v>12455.65</v>
      </c>
      <c r="CT248">
        <v>261928135.18000001</v>
      </c>
      <c r="CU248" s="3">
        <v>0.53101100000000001</v>
      </c>
      <c r="CV248">
        <v>26324619.609999999</v>
      </c>
      <c r="CW248" s="10">
        <v>528240.43000000005</v>
      </c>
      <c r="CX248" s="14">
        <f t="shared" si="3"/>
        <v>-1262570.7600000002</v>
      </c>
      <c r="CY248" s="14">
        <f>IFERROR(INDEX(CONFAZ!$A$2:$FB$440,MATCH(DATE(YEAR($A248),MONTH($A248),15),CONFAZ!$A$2:$A$440,0),2),0)</f>
        <v>1790811.1900000002</v>
      </c>
      <c r="CZ248" s="14"/>
      <c r="DA248" s="14"/>
      <c r="DB248"/>
      <c r="DC248"/>
      <c r="DI248"/>
    </row>
    <row r="249" spans="1:113" x14ac:dyDescent="0.25">
      <c r="A249" s="1">
        <v>42022</v>
      </c>
      <c r="B249" t="s">
        <v>70</v>
      </c>
      <c r="C249" t="s">
        <v>73</v>
      </c>
      <c r="D249" s="12">
        <v>2.6341999999999999</v>
      </c>
      <c r="E249">
        <v>226614407.24999997</v>
      </c>
      <c r="F249">
        <v>1429841.9200000002</v>
      </c>
      <c r="G249">
        <v>394196775</v>
      </c>
      <c r="H249">
        <v>61400448.63000001</v>
      </c>
      <c r="I249">
        <v>73426144.51000002</v>
      </c>
      <c r="J249">
        <v>11621989.75</v>
      </c>
      <c r="K249">
        <v>50434917</v>
      </c>
      <c r="L249" s="14">
        <v>9271269</v>
      </c>
      <c r="M249" s="14">
        <v>39622925</v>
      </c>
      <c r="N249" s="14">
        <v>71410687</v>
      </c>
      <c r="O249" s="14">
        <v>61820943</v>
      </c>
      <c r="P249" s="14">
        <v>6771622</v>
      </c>
      <c r="Q249" s="14">
        <v>62912188</v>
      </c>
      <c r="R249" s="14">
        <v>1426988</v>
      </c>
      <c r="S249" s="14">
        <v>15545701</v>
      </c>
      <c r="T249" s="14">
        <v>87566298</v>
      </c>
      <c r="U249" s="14">
        <v>36418312</v>
      </c>
      <c r="V249" s="14">
        <v>1426988</v>
      </c>
      <c r="W249" s="14">
        <v>15545701</v>
      </c>
      <c r="X249" s="14">
        <v>87566298</v>
      </c>
      <c r="Y249" s="14">
        <v>36418312</v>
      </c>
      <c r="Z249" s="14">
        <v>1429842</v>
      </c>
      <c r="AA249" s="14">
        <v>45.212938099699997</v>
      </c>
      <c r="AB249">
        <v>138.72999999999999</v>
      </c>
      <c r="AC249" s="2">
        <v>13481501333</v>
      </c>
      <c r="AD249" s="2">
        <v>17000888866</v>
      </c>
      <c r="AE249" s="14">
        <f>INDEX(CONFAZ!$DS$2:$FB$408,MATCH(DATE(YEAR($A249),MONTH($A249),15),CONFAZ!$DS$2:$DS$408,0),2)</f>
        <v>242306269</v>
      </c>
      <c r="AF249" s="14">
        <f>INDEX(CONFAZ!$DS$2:$FB$408,MATCH(DATE(YEAR($A249),MONTH($A249),15),CONFAZ!$DS$2:$DS$408,0),3)</f>
        <v>752928998</v>
      </c>
      <c r="AG249">
        <v>788</v>
      </c>
      <c r="AH249">
        <v>952966631400</v>
      </c>
      <c r="AI249">
        <v>11.82</v>
      </c>
      <c r="AJ249">
        <v>1.48</v>
      </c>
      <c r="AK249">
        <v>908.09833333333302</v>
      </c>
      <c r="AL249">
        <v>724.54750000000001</v>
      </c>
      <c r="AM249">
        <v>668.79857142857099</v>
      </c>
      <c r="AN249">
        <v>823.202</v>
      </c>
      <c r="AO249">
        <v>6.8994940571795702</v>
      </c>
      <c r="AP249">
        <v>2.2400000000000002</v>
      </c>
      <c r="AQ249">
        <v>136.93</v>
      </c>
      <c r="AR249">
        <v>8.82</v>
      </c>
      <c r="AS249" s="14">
        <v>474246000000</v>
      </c>
      <c r="AT249">
        <v>0</v>
      </c>
      <c r="AU249">
        <v>0</v>
      </c>
      <c r="AV249">
        <v>122441905</v>
      </c>
      <c r="AW249">
        <v>119789752</v>
      </c>
      <c r="AX249">
        <v>0</v>
      </c>
      <c r="AY249" s="14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3234</v>
      </c>
      <c r="BK249">
        <v>0</v>
      </c>
      <c r="BL249">
        <v>3081</v>
      </c>
      <c r="BM249">
        <v>2645838</v>
      </c>
      <c r="BN249">
        <v>22677841000</v>
      </c>
      <c r="BO249" s="3">
        <v>0.4</v>
      </c>
      <c r="BP249" s="3">
        <v>3704</v>
      </c>
      <c r="BQ249">
        <v>21813.8</v>
      </c>
      <c r="BR249" s="3">
        <v>2192496000</v>
      </c>
      <c r="BS249">
        <v>18229000</v>
      </c>
      <c r="BT249" s="3">
        <v>5389738000</v>
      </c>
      <c r="BU249" s="3">
        <v>10405398000</v>
      </c>
      <c r="BV249" s="3">
        <v>4671980000</v>
      </c>
      <c r="BW249">
        <v>18005861000</v>
      </c>
      <c r="BX249">
        <v>0</v>
      </c>
      <c r="BY249">
        <v>0</v>
      </c>
      <c r="BZ249">
        <v>0</v>
      </c>
      <c r="CA249">
        <v>0</v>
      </c>
      <c r="CB249">
        <v>19952970000</v>
      </c>
      <c r="CC249">
        <v>0.4</v>
      </c>
      <c r="CD249">
        <v>1020945.96</v>
      </c>
      <c r="CE249">
        <v>121531260.25</v>
      </c>
      <c r="CF249">
        <v>634944.46</v>
      </c>
      <c r="CG249">
        <v>26902.75</v>
      </c>
      <c r="CH249">
        <v>33.148744999999998</v>
      </c>
      <c r="CI249">
        <v>3.03</v>
      </c>
      <c r="CJ249">
        <v>-18890</v>
      </c>
      <c r="CK249">
        <v>10526.67</v>
      </c>
      <c r="CL249">
        <v>29416.67</v>
      </c>
      <c r="CM249">
        <v>51800</v>
      </c>
      <c r="CN249">
        <v>5491053.3300000001</v>
      </c>
      <c r="CO249">
        <v>-84816.67</v>
      </c>
      <c r="CP249">
        <v>-35513.33</v>
      </c>
      <c r="CQ249">
        <v>434238.29</v>
      </c>
      <c r="CR249">
        <v>221871740.38999999</v>
      </c>
      <c r="CS249">
        <v>109948.47</v>
      </c>
      <c r="CT249">
        <v>222415927.15000001</v>
      </c>
      <c r="CU249" s="3">
        <v>0.5278716</v>
      </c>
      <c r="CV249">
        <v>18723585.620000001</v>
      </c>
      <c r="CW249" s="10">
        <v>455367.31</v>
      </c>
      <c r="CX249" s="14">
        <f t="shared" si="3"/>
        <v>-5613797.5700000003</v>
      </c>
      <c r="CY249" s="14">
        <f>IFERROR(INDEX(CONFAZ!$A$2:$FB$440,MATCH(DATE(YEAR($A249),MONTH($A249),15),CONFAZ!$A$2:$A$440,0),2),0)</f>
        <v>6069164.8799999999</v>
      </c>
      <c r="CZ249"/>
      <c r="DA249"/>
      <c r="DB249"/>
      <c r="DC249"/>
      <c r="DI249"/>
    </row>
    <row r="250" spans="1:113" x14ac:dyDescent="0.25">
      <c r="A250" s="1">
        <v>42053</v>
      </c>
      <c r="B250" t="s">
        <v>70</v>
      </c>
      <c r="C250" t="s">
        <v>73</v>
      </c>
      <c r="D250" s="12">
        <v>2.8163999999999998</v>
      </c>
      <c r="E250">
        <v>186462795.20999998</v>
      </c>
      <c r="F250">
        <v>1777840.27</v>
      </c>
      <c r="G250">
        <v>418874217</v>
      </c>
      <c r="H250">
        <v>49860966.510000013</v>
      </c>
      <c r="I250">
        <v>150233722.02000001</v>
      </c>
      <c r="J250">
        <v>8466216.7999999989</v>
      </c>
      <c r="K250">
        <v>58505803</v>
      </c>
      <c r="L250" s="14">
        <v>9124248</v>
      </c>
      <c r="M250" s="14">
        <v>38878159</v>
      </c>
      <c r="N250" s="14">
        <v>46684958</v>
      </c>
      <c r="O250" s="14">
        <v>53093135</v>
      </c>
      <c r="P250" s="14">
        <v>3874991</v>
      </c>
      <c r="Q250" s="14">
        <v>50801196</v>
      </c>
      <c r="R250" s="14">
        <v>1635248</v>
      </c>
      <c r="S250" s="14">
        <v>13824579</v>
      </c>
      <c r="T250" s="14">
        <v>164953101</v>
      </c>
      <c r="U250" s="14">
        <v>34226762</v>
      </c>
      <c r="V250" s="14">
        <v>1635248</v>
      </c>
      <c r="W250" s="14">
        <v>13824579</v>
      </c>
      <c r="X250" s="14">
        <v>164953101</v>
      </c>
      <c r="Y250" s="14">
        <v>34226762</v>
      </c>
      <c r="Z250" s="14">
        <v>1777840</v>
      </c>
      <c r="AA250" s="14">
        <v>4.33</v>
      </c>
      <c r="AB250">
        <v>136.56</v>
      </c>
      <c r="AC250" s="2">
        <v>12010576962</v>
      </c>
      <c r="AD250" s="2">
        <v>15063076630</v>
      </c>
      <c r="AE250" s="14">
        <f>INDEX(CONFAZ!$DS$2:$FB$408,MATCH(DATE(YEAR($A250),MONTH($A250),15),CONFAZ!$DS$2:$DS$408,0),2)</f>
        <v>153366084</v>
      </c>
      <c r="AF250" s="14">
        <f>INDEX(CONFAZ!$DS$2:$FB$408,MATCH(DATE(YEAR($A250),MONTH($A250),15),CONFAZ!$DS$2:$DS$408,0),3)</f>
        <v>474831301</v>
      </c>
      <c r="AG250">
        <v>788</v>
      </c>
      <c r="AH250">
        <v>1021077370799.99</v>
      </c>
      <c r="AI250">
        <v>12.15</v>
      </c>
      <c r="AJ250">
        <v>1.1599999999999999</v>
      </c>
      <c r="AK250">
        <v>909.32222222222197</v>
      </c>
      <c r="AL250">
        <v>724.53199999999902</v>
      </c>
      <c r="AM250">
        <v>668.25904761904701</v>
      </c>
      <c r="AN250">
        <v>822.9212</v>
      </c>
      <c r="AO250">
        <v>7.5236931214810898</v>
      </c>
      <c r="AP250">
        <v>2.2200000000000002</v>
      </c>
      <c r="AQ250">
        <v>159.79</v>
      </c>
      <c r="AR250">
        <v>-3.53</v>
      </c>
      <c r="AS250" s="14">
        <v>466790500000</v>
      </c>
      <c r="AT250">
        <v>0</v>
      </c>
      <c r="AU250">
        <v>0</v>
      </c>
      <c r="AV250">
        <v>63454998</v>
      </c>
      <c r="AW250">
        <v>59900359</v>
      </c>
      <c r="AX250">
        <v>0</v>
      </c>
      <c r="AY250" s="14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3624</v>
      </c>
      <c r="BK250">
        <v>0</v>
      </c>
      <c r="BL250">
        <v>2404</v>
      </c>
      <c r="BM250">
        <v>3548611</v>
      </c>
      <c r="BN250">
        <v>22677841000</v>
      </c>
      <c r="BO250" s="3">
        <v>0.4</v>
      </c>
      <c r="BP250" s="3">
        <v>3704</v>
      </c>
      <c r="BQ250" s="3">
        <v>21813.8</v>
      </c>
      <c r="BR250" s="3">
        <v>2192496000</v>
      </c>
      <c r="BS250" s="3">
        <v>18229000</v>
      </c>
      <c r="BT250" s="3">
        <v>5389738000</v>
      </c>
      <c r="BU250" s="3">
        <v>10405398000</v>
      </c>
      <c r="BV250" s="3">
        <v>4671980000</v>
      </c>
      <c r="BW250">
        <v>18005861000</v>
      </c>
      <c r="BX250">
        <v>0</v>
      </c>
      <c r="BY250">
        <v>0</v>
      </c>
      <c r="BZ250">
        <v>0</v>
      </c>
      <c r="CA250">
        <v>0</v>
      </c>
      <c r="CB250">
        <v>19952970000</v>
      </c>
      <c r="CC250">
        <v>0.4</v>
      </c>
      <c r="CD250">
        <v>680583.1</v>
      </c>
      <c r="CE250">
        <v>127623705.09999999</v>
      </c>
      <c r="CF250">
        <v>30317.29</v>
      </c>
      <c r="CG250">
        <v>25256.75</v>
      </c>
      <c r="CH250">
        <v>33.148744999999998</v>
      </c>
      <c r="CI250">
        <v>3.3</v>
      </c>
      <c r="CJ250">
        <v>-18890</v>
      </c>
      <c r="CK250">
        <v>10526.67</v>
      </c>
      <c r="CL250">
        <v>29416.67</v>
      </c>
      <c r="CM250">
        <v>51800</v>
      </c>
      <c r="CN250">
        <v>5491053.3300000001</v>
      </c>
      <c r="CO250">
        <v>-84816.67</v>
      </c>
      <c r="CP250">
        <v>-35513.33</v>
      </c>
      <c r="CQ250">
        <v>421127.8</v>
      </c>
      <c r="CR250">
        <v>274019820.73000002</v>
      </c>
      <c r="CS250">
        <v>100064.96000000001</v>
      </c>
      <c r="CT250">
        <v>274541287.35000002</v>
      </c>
      <c r="CU250" s="3">
        <v>0.5278716</v>
      </c>
      <c r="CV250">
        <v>16950967.199999999</v>
      </c>
      <c r="CW250" s="10">
        <v>412256.31</v>
      </c>
      <c r="CX250" s="14">
        <f t="shared" si="3"/>
        <v>-19561793.57</v>
      </c>
      <c r="CY250" s="14">
        <f>IFERROR(INDEX(CONFAZ!$A$2:$FB$440,MATCH(DATE(YEAR($A250),MONTH($A250),15),CONFAZ!$A$2:$A$440,0),2),0)</f>
        <v>19974049.879999999</v>
      </c>
      <c r="CZ250" s="4"/>
      <c r="DA250" s="4"/>
      <c r="DB250" s="4"/>
      <c r="DC250"/>
      <c r="DI250"/>
    </row>
    <row r="251" spans="1:113" x14ac:dyDescent="0.25">
      <c r="A251" s="1">
        <v>42081</v>
      </c>
      <c r="B251" t="s">
        <v>70</v>
      </c>
      <c r="C251" t="s">
        <v>73</v>
      </c>
      <c r="D251" s="12">
        <v>3.1395</v>
      </c>
      <c r="E251">
        <v>189877914.28</v>
      </c>
      <c r="F251">
        <v>3386533.6900000004</v>
      </c>
      <c r="G251">
        <v>381999281</v>
      </c>
      <c r="H251">
        <v>46350895.099999994</v>
      </c>
      <c r="I251">
        <v>113451190.37</v>
      </c>
      <c r="J251">
        <v>8365090.2799999993</v>
      </c>
      <c r="K251">
        <v>65500076</v>
      </c>
      <c r="L251" s="14">
        <v>8094178</v>
      </c>
      <c r="M251" s="14">
        <v>34619621</v>
      </c>
      <c r="N251" s="14">
        <v>46229174</v>
      </c>
      <c r="O251" s="14">
        <v>53779588</v>
      </c>
      <c r="P251" s="14">
        <v>3605164</v>
      </c>
      <c r="Q251" s="14">
        <v>44424788</v>
      </c>
      <c r="R251" s="14">
        <v>1575335</v>
      </c>
      <c r="S251" s="14">
        <v>19412914</v>
      </c>
      <c r="T251" s="14">
        <v>127877257</v>
      </c>
      <c r="U251" s="14">
        <v>38994803</v>
      </c>
      <c r="V251" s="14">
        <v>1575335</v>
      </c>
      <c r="W251" s="14">
        <v>19412914</v>
      </c>
      <c r="X251" s="14">
        <v>127877257</v>
      </c>
      <c r="Y251" s="14">
        <v>38994803</v>
      </c>
      <c r="Z251" s="14">
        <v>3386459</v>
      </c>
      <c r="AA251" s="14">
        <v>3.94</v>
      </c>
      <c r="AB251">
        <v>149.5</v>
      </c>
      <c r="AC251" s="2">
        <v>16748831110</v>
      </c>
      <c r="AD251" s="2">
        <v>16660194460</v>
      </c>
      <c r="AE251" s="14">
        <f>INDEX(CONFAZ!$DS$2:$FB$408,MATCH(DATE(YEAR($A251),MONTH($A251),15),CONFAZ!$DS$2:$DS$408,0),2)</f>
        <v>221346930</v>
      </c>
      <c r="AF251" s="14">
        <f>INDEX(CONFAZ!$DS$2:$FB$408,MATCH(DATE(YEAR($A251),MONTH($A251),15),CONFAZ!$DS$2:$DS$408,0),3)</f>
        <v>370016706</v>
      </c>
      <c r="AG251">
        <v>788</v>
      </c>
      <c r="AH251">
        <v>1138834788000</v>
      </c>
      <c r="AI251">
        <v>12.58</v>
      </c>
      <c r="AJ251">
        <v>1.51</v>
      </c>
      <c r="AK251">
        <v>928.04</v>
      </c>
      <c r="AL251">
        <v>744.34849999999994</v>
      </c>
      <c r="AM251">
        <v>687.00666666666598</v>
      </c>
      <c r="AN251">
        <v>842.55840000000001</v>
      </c>
      <c r="AO251">
        <v>8.0444368894177405</v>
      </c>
      <c r="AP251">
        <v>2.3199999999999998</v>
      </c>
      <c r="AQ251">
        <v>176.96</v>
      </c>
      <c r="AR251">
        <v>42.33</v>
      </c>
      <c r="AS251" s="14">
        <v>515617200000</v>
      </c>
      <c r="AT251">
        <v>0</v>
      </c>
      <c r="AU251">
        <v>0</v>
      </c>
      <c r="AV251">
        <v>103213470</v>
      </c>
      <c r="AW251">
        <v>101365165</v>
      </c>
      <c r="AX251">
        <v>0</v>
      </c>
      <c r="AY251" s="14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1848305</v>
      </c>
      <c r="BN251">
        <v>22677841000</v>
      </c>
      <c r="BO251" s="3">
        <v>0.4</v>
      </c>
      <c r="BP251" s="3">
        <v>3704</v>
      </c>
      <c r="BQ251" s="3">
        <v>21813.8</v>
      </c>
      <c r="BR251">
        <v>2192496000</v>
      </c>
      <c r="BS251" s="3">
        <v>18229000</v>
      </c>
      <c r="BT251" s="3">
        <v>5389738000</v>
      </c>
      <c r="BU251" s="3">
        <v>10405398000</v>
      </c>
      <c r="BV251" s="3">
        <v>4671980000</v>
      </c>
      <c r="BW251" s="3">
        <v>18005861000</v>
      </c>
      <c r="BX251">
        <v>0</v>
      </c>
      <c r="BY251">
        <v>0</v>
      </c>
      <c r="BZ251">
        <v>0</v>
      </c>
      <c r="CA251">
        <v>0</v>
      </c>
      <c r="CB251">
        <v>19952970000</v>
      </c>
      <c r="CC251">
        <v>0.4</v>
      </c>
      <c r="CD251">
        <v>551301.27</v>
      </c>
      <c r="CE251">
        <v>104092481.70999999</v>
      </c>
      <c r="CF251">
        <v>53343.21</v>
      </c>
      <c r="CG251">
        <v>26771.75</v>
      </c>
      <c r="CH251">
        <v>33.148744999999998</v>
      </c>
      <c r="CI251">
        <v>3.32</v>
      </c>
      <c r="CJ251">
        <v>-18890</v>
      </c>
      <c r="CK251">
        <v>10526.67</v>
      </c>
      <c r="CL251">
        <v>29416.67</v>
      </c>
      <c r="CM251">
        <v>51800</v>
      </c>
      <c r="CN251">
        <v>5491053.3300000001</v>
      </c>
      <c r="CO251">
        <v>-84816.67</v>
      </c>
      <c r="CP251">
        <v>-35513.33</v>
      </c>
      <c r="CQ251">
        <v>724313.46</v>
      </c>
      <c r="CR251">
        <v>234650243.22</v>
      </c>
      <c r="CS251">
        <v>128229.23</v>
      </c>
      <c r="CT251">
        <v>235507985.91</v>
      </c>
      <c r="CU251" s="3">
        <v>0.5278716</v>
      </c>
      <c r="CV251">
        <v>12487605.300000001</v>
      </c>
      <c r="CW251" s="10">
        <v>303705.03000000003</v>
      </c>
      <c r="CX251" s="14">
        <f t="shared" si="3"/>
        <v>-12343253.160000002</v>
      </c>
      <c r="CY251" s="14">
        <f>IFERROR(INDEX(CONFAZ!$A$2:$FB$440,MATCH(DATE(YEAR($A251),MONTH($A251),15),CONFAZ!$A$2:$A$440,0),2),0)</f>
        <v>12646958.190000001</v>
      </c>
      <c r="CZ251"/>
      <c r="DA251"/>
      <c r="DB251"/>
      <c r="DC251"/>
      <c r="DI251"/>
    </row>
    <row r="252" spans="1:113" x14ac:dyDescent="0.25">
      <c r="A252" s="1">
        <v>42112</v>
      </c>
      <c r="B252" t="s">
        <v>70</v>
      </c>
      <c r="C252" t="s">
        <v>73</v>
      </c>
      <c r="D252" s="12">
        <v>3.0432000000000001</v>
      </c>
      <c r="E252">
        <v>199249654.64000005</v>
      </c>
      <c r="F252">
        <v>1858267.7000000002</v>
      </c>
      <c r="G252">
        <v>385289171</v>
      </c>
      <c r="H252">
        <v>59674178.689999983</v>
      </c>
      <c r="I252">
        <v>98714114.349999994</v>
      </c>
      <c r="J252">
        <v>8844352.8399999999</v>
      </c>
      <c r="K252">
        <v>48411965</v>
      </c>
      <c r="L252" s="14">
        <v>7745469</v>
      </c>
      <c r="M252" s="14">
        <v>42279606</v>
      </c>
      <c r="N252" s="14">
        <v>50094442</v>
      </c>
      <c r="O252" s="14">
        <v>64764003</v>
      </c>
      <c r="P252" s="14">
        <v>3989438</v>
      </c>
      <c r="Q252" s="14">
        <v>48490605</v>
      </c>
      <c r="R252" s="14">
        <v>1461398</v>
      </c>
      <c r="S252" s="14">
        <v>16071413</v>
      </c>
      <c r="T252" s="14">
        <v>108325082</v>
      </c>
      <c r="U252" s="14">
        <v>40212068</v>
      </c>
      <c r="V252" s="14">
        <v>1461398</v>
      </c>
      <c r="W252" s="14">
        <v>16071413</v>
      </c>
      <c r="X252" s="14">
        <v>108325082</v>
      </c>
      <c r="Y252" s="14">
        <v>40212068</v>
      </c>
      <c r="Z252" s="14">
        <v>1855647</v>
      </c>
      <c r="AA252" s="14">
        <v>1.7509999999999999</v>
      </c>
      <c r="AB252">
        <v>142.41999999999999</v>
      </c>
      <c r="AC252" s="2">
        <v>14986768884</v>
      </c>
      <c r="AD252" s="2">
        <v>14799978318</v>
      </c>
      <c r="AE252" s="14">
        <f>INDEX(CONFAZ!$DS$2:$FB$408,MATCH(DATE(YEAR($A252),MONTH($A252),15),CONFAZ!$DS$2:$DS$408,0),2)</f>
        <v>279562647</v>
      </c>
      <c r="AF252" s="14">
        <f>INDEX(CONFAZ!$DS$2:$FB$408,MATCH(DATE(YEAR($A252),MONTH($A252),15),CONFAZ!$DS$2:$DS$408,0),3)</f>
        <v>389964319</v>
      </c>
      <c r="AG252">
        <v>788</v>
      </c>
      <c r="AH252">
        <v>1109164233600</v>
      </c>
      <c r="AI252">
        <v>12.68</v>
      </c>
      <c r="AJ252">
        <v>0.71</v>
      </c>
      <c r="AK252">
        <v>934.66055555555499</v>
      </c>
      <c r="AL252">
        <v>747.46600000000001</v>
      </c>
      <c r="AM252">
        <v>688.58666666666602</v>
      </c>
      <c r="AN252">
        <v>847.03240000000005</v>
      </c>
      <c r="AO252">
        <v>8.1264265850668291</v>
      </c>
      <c r="AP252">
        <v>1.71</v>
      </c>
      <c r="AQ252">
        <v>183.71</v>
      </c>
      <c r="AR252">
        <v>56.04</v>
      </c>
      <c r="AS252" s="14">
        <v>497123300000</v>
      </c>
      <c r="AT252">
        <v>0</v>
      </c>
      <c r="AU252">
        <v>0</v>
      </c>
      <c r="AV252">
        <v>89219450</v>
      </c>
      <c r="AW252">
        <v>88142328</v>
      </c>
      <c r="AX252">
        <v>0</v>
      </c>
      <c r="AY252" s="14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1077122</v>
      </c>
      <c r="BN252">
        <v>22677841000</v>
      </c>
      <c r="BO252" s="3">
        <v>0.4</v>
      </c>
      <c r="BP252" s="3">
        <v>3704</v>
      </c>
      <c r="BQ252" s="3">
        <v>21813.8</v>
      </c>
      <c r="BR252" s="3">
        <v>2192496000</v>
      </c>
      <c r="BS252" s="3">
        <v>18229000</v>
      </c>
      <c r="BT252" s="3">
        <v>5389738000</v>
      </c>
      <c r="BU252" s="3">
        <v>10405398000</v>
      </c>
      <c r="BV252" s="3">
        <v>4671980000</v>
      </c>
      <c r="BW252" s="3">
        <v>18005861000</v>
      </c>
      <c r="BX252">
        <v>0</v>
      </c>
      <c r="BY252">
        <v>0</v>
      </c>
      <c r="BZ252">
        <v>0</v>
      </c>
      <c r="CA252">
        <v>0</v>
      </c>
      <c r="CB252">
        <v>19952970000</v>
      </c>
      <c r="CC252">
        <v>0.4</v>
      </c>
      <c r="CD252">
        <v>445371.2</v>
      </c>
      <c r="CE252">
        <v>110212123.59999999</v>
      </c>
      <c r="CF252">
        <v>31898.18</v>
      </c>
      <c r="CG252">
        <v>23144.75</v>
      </c>
      <c r="CH252">
        <v>33.148744999999998</v>
      </c>
      <c r="CI252">
        <v>3.31</v>
      </c>
      <c r="CJ252">
        <v>-318116.67</v>
      </c>
      <c r="CK252">
        <v>-287250</v>
      </c>
      <c r="CL252">
        <v>30866.67</v>
      </c>
      <c r="CM252">
        <v>135963.32999999999</v>
      </c>
      <c r="CN252">
        <v>5559233.3300000001</v>
      </c>
      <c r="CO252">
        <v>-70326.67</v>
      </c>
      <c r="CP252">
        <v>-160553.32999999999</v>
      </c>
      <c r="CQ252">
        <v>900453.72</v>
      </c>
      <c r="CR252">
        <v>227681841.96000001</v>
      </c>
      <c r="CS252">
        <v>88757.57</v>
      </c>
      <c r="CT252">
        <v>228671053.25</v>
      </c>
      <c r="CU252" s="3">
        <v>0.5278716</v>
      </c>
      <c r="CV252">
        <v>14155235.460000001</v>
      </c>
      <c r="CW252" s="10">
        <v>344262.66</v>
      </c>
      <c r="CX252" s="14">
        <f t="shared" si="3"/>
        <v>-8911300.9000000004</v>
      </c>
      <c r="CY252" s="14">
        <f>IFERROR(INDEX(CONFAZ!$A$2:$FB$440,MATCH(DATE(YEAR($A252),MONTH($A252),15),CONFAZ!$A$2:$A$440,0),2),0)</f>
        <v>9255563.5600000005</v>
      </c>
      <c r="CZ252"/>
      <c r="DA252"/>
      <c r="DB252"/>
      <c r="DC252"/>
      <c r="DI252"/>
    </row>
    <row r="253" spans="1:113" x14ac:dyDescent="0.25">
      <c r="A253" s="1">
        <v>42142</v>
      </c>
      <c r="B253" t="s">
        <v>70</v>
      </c>
      <c r="C253" t="s">
        <v>73</v>
      </c>
      <c r="D253" s="12">
        <v>3.0617000000000001</v>
      </c>
      <c r="E253">
        <v>204178327.54000002</v>
      </c>
      <c r="F253">
        <v>2935744.71</v>
      </c>
      <c r="G253">
        <v>387236434</v>
      </c>
      <c r="H253">
        <v>49349850.579999998</v>
      </c>
      <c r="I253">
        <v>101515404.3</v>
      </c>
      <c r="J253">
        <v>9039053.7599999998</v>
      </c>
      <c r="K253">
        <v>40753304</v>
      </c>
      <c r="L253" s="14">
        <v>8234119</v>
      </c>
      <c r="M253" s="14">
        <v>39522622</v>
      </c>
      <c r="N253" s="14">
        <v>54990051</v>
      </c>
      <c r="O253" s="14">
        <v>55386372</v>
      </c>
      <c r="P253" s="14">
        <v>3891187</v>
      </c>
      <c r="Q253" s="14">
        <v>49614446</v>
      </c>
      <c r="R253" s="14">
        <v>1176912</v>
      </c>
      <c r="S253" s="14">
        <v>15985497</v>
      </c>
      <c r="T253" s="14">
        <v>117014989</v>
      </c>
      <c r="U253" s="14">
        <v>38563136</v>
      </c>
      <c r="V253" s="14">
        <v>1176912</v>
      </c>
      <c r="W253" s="14">
        <v>15985497</v>
      </c>
      <c r="X253" s="14">
        <v>117014989</v>
      </c>
      <c r="Y253" s="14">
        <v>38563136</v>
      </c>
      <c r="Z253" s="14">
        <v>2857103</v>
      </c>
      <c r="AA253" s="14">
        <v>1.8191467405999999</v>
      </c>
      <c r="AB253">
        <v>139.81</v>
      </c>
      <c r="AC253" s="2">
        <v>16625676410</v>
      </c>
      <c r="AD253" s="2">
        <v>14153162462</v>
      </c>
      <c r="AE253" s="14">
        <f>INDEX(CONFAZ!$DS$2:$FB$408,MATCH(DATE(YEAR($A253),MONTH($A253),15),CONFAZ!$DS$2:$DS$408,0),2)</f>
        <v>284874691</v>
      </c>
      <c r="AF253" s="14">
        <f>INDEX(CONFAZ!$DS$2:$FB$408,MATCH(DATE(YEAR($A253),MONTH($A253),15),CONFAZ!$DS$2:$DS$408,0),3)</f>
        <v>315653151</v>
      </c>
      <c r="AG253">
        <v>788</v>
      </c>
      <c r="AH253">
        <v>1122563119900</v>
      </c>
      <c r="AI253">
        <v>13.15</v>
      </c>
      <c r="AJ253">
        <v>0.99</v>
      </c>
      <c r="AK253">
        <v>942.20166666666603</v>
      </c>
      <c r="AL253">
        <v>749.47749999999996</v>
      </c>
      <c r="AM253">
        <v>689.86857142857104</v>
      </c>
      <c r="AN253">
        <v>850.99360000000001</v>
      </c>
      <c r="AO253">
        <v>8.2539303244820097</v>
      </c>
      <c r="AP253">
        <v>1.74</v>
      </c>
      <c r="AQ253">
        <v>201.76</v>
      </c>
      <c r="AR253">
        <v>3.0299</v>
      </c>
      <c r="AS253" s="14">
        <v>492283400000</v>
      </c>
      <c r="AT253">
        <v>0</v>
      </c>
      <c r="AU253">
        <v>0</v>
      </c>
      <c r="AV253">
        <v>77468492</v>
      </c>
      <c r="AW253">
        <v>75263113</v>
      </c>
      <c r="AX253">
        <v>0</v>
      </c>
      <c r="AY253" s="14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2205379</v>
      </c>
      <c r="BN253">
        <v>22677841000</v>
      </c>
      <c r="BO253" s="3">
        <v>0.4</v>
      </c>
      <c r="BP253" s="3">
        <v>3704</v>
      </c>
      <c r="BQ253" s="3">
        <v>21813.8</v>
      </c>
      <c r="BR253">
        <v>2192496000</v>
      </c>
      <c r="BS253">
        <v>18229000</v>
      </c>
      <c r="BT253" s="3">
        <v>5389738000</v>
      </c>
      <c r="BU253">
        <v>10405398000</v>
      </c>
      <c r="BV253" s="3">
        <v>4671980000</v>
      </c>
      <c r="BW253" s="3">
        <v>18005861000</v>
      </c>
      <c r="BX253">
        <v>0</v>
      </c>
      <c r="BY253">
        <v>0</v>
      </c>
      <c r="BZ253">
        <v>0</v>
      </c>
      <c r="CA253">
        <v>0</v>
      </c>
      <c r="CB253">
        <v>19952970000</v>
      </c>
      <c r="CC253">
        <v>0.4</v>
      </c>
      <c r="CD253">
        <v>388574.17</v>
      </c>
      <c r="CE253">
        <v>120440594.06</v>
      </c>
      <c r="CF253">
        <v>27308.9</v>
      </c>
      <c r="CG253">
        <v>24121.75</v>
      </c>
      <c r="CH253">
        <v>33.148744999999998</v>
      </c>
      <c r="CI253">
        <v>3.3</v>
      </c>
      <c r="CJ253">
        <v>-318116.67</v>
      </c>
      <c r="CK253">
        <v>-287250</v>
      </c>
      <c r="CL253">
        <v>30866.67</v>
      </c>
      <c r="CM253">
        <v>135963.32999999999</v>
      </c>
      <c r="CN253">
        <v>5559233.3300000001</v>
      </c>
      <c r="CO253">
        <v>-70326.67</v>
      </c>
      <c r="CP253">
        <v>-160553.32999999999</v>
      </c>
      <c r="CQ253">
        <v>1086516.78</v>
      </c>
      <c r="CR253">
        <v>233132633.94999999</v>
      </c>
      <c r="CS253">
        <v>75040.37</v>
      </c>
      <c r="CT253">
        <v>234297791.09999999</v>
      </c>
      <c r="CU253" s="3">
        <v>0.5278716</v>
      </c>
      <c r="CV253">
        <v>16410145.32</v>
      </c>
      <c r="CW253" s="10">
        <v>399103.24</v>
      </c>
      <c r="CX253" s="14">
        <f t="shared" si="3"/>
        <v>-8190474.1100000013</v>
      </c>
      <c r="CY253" s="14">
        <f>IFERROR(INDEX(CONFAZ!$A$2:$FB$440,MATCH(DATE(YEAR($A253),MONTH($A253),15),CONFAZ!$A$2:$A$440,0),2),0)</f>
        <v>8589577.3500000015</v>
      </c>
      <c r="CZ253"/>
      <c r="DA253"/>
      <c r="DB253"/>
      <c r="DC253"/>
      <c r="DI253"/>
    </row>
    <row r="254" spans="1:113" x14ac:dyDescent="0.25">
      <c r="A254" s="1">
        <v>42173</v>
      </c>
      <c r="B254" t="s">
        <v>70</v>
      </c>
      <c r="C254" t="s">
        <v>73</v>
      </c>
      <c r="D254" s="12">
        <v>3.1116999999999999</v>
      </c>
      <c r="E254">
        <v>202961383.36999997</v>
      </c>
      <c r="F254">
        <v>2501135.94</v>
      </c>
      <c r="G254">
        <v>442114020</v>
      </c>
      <c r="H254">
        <v>56066094.149999999</v>
      </c>
      <c r="I254">
        <v>146094187.69</v>
      </c>
      <c r="J254">
        <v>9425402.4699999988</v>
      </c>
      <c r="K254">
        <v>27371280</v>
      </c>
      <c r="L254" s="14">
        <v>8744092</v>
      </c>
      <c r="M254" s="14">
        <v>36240566</v>
      </c>
      <c r="N254" s="14">
        <v>55962659</v>
      </c>
      <c r="O254" s="14">
        <v>64008213</v>
      </c>
      <c r="P254" s="14">
        <v>3444727</v>
      </c>
      <c r="Q254" s="14">
        <v>55249531</v>
      </c>
      <c r="R254" s="14">
        <v>1170005</v>
      </c>
      <c r="S254" s="14">
        <v>14415448</v>
      </c>
      <c r="T254" s="14">
        <v>161407664</v>
      </c>
      <c r="U254" s="14">
        <v>38969979</v>
      </c>
      <c r="V254" s="14">
        <v>1170005</v>
      </c>
      <c r="W254" s="14">
        <v>14415448</v>
      </c>
      <c r="X254" s="14">
        <v>161407664</v>
      </c>
      <c r="Y254" s="14">
        <v>38969979</v>
      </c>
      <c r="Z254" s="14">
        <v>2501136</v>
      </c>
      <c r="AA254" s="14">
        <v>2.8484006100000001</v>
      </c>
      <c r="AB254">
        <v>138.53</v>
      </c>
      <c r="AC254" s="2">
        <v>18746127441</v>
      </c>
      <c r="AD254" s="2">
        <v>15239765263</v>
      </c>
      <c r="AE254" s="14">
        <f>INDEX(CONFAZ!$DS$2:$FB$408,MATCH(DATE(YEAR($A254),MONTH($A254),15),CONFAZ!$DS$2:$DS$408,0),2)</f>
        <v>338112742</v>
      </c>
      <c r="AF254" s="14">
        <f>INDEX(CONFAZ!$DS$2:$FB$408,MATCH(DATE(YEAR($A254),MONTH($A254),15),CONFAZ!$DS$2:$DS$408,0),3)</f>
        <v>323681148</v>
      </c>
      <c r="AG254">
        <v>788</v>
      </c>
      <c r="AH254">
        <v>1147184215600</v>
      </c>
      <c r="AI254">
        <v>13.58</v>
      </c>
      <c r="AJ254">
        <v>0.77</v>
      </c>
      <c r="AK254">
        <v>945.21500000000003</v>
      </c>
      <c r="AL254">
        <v>753.34649999999999</v>
      </c>
      <c r="AM254">
        <v>693.66047619047595</v>
      </c>
      <c r="AN254">
        <v>854.57640000000004</v>
      </c>
      <c r="AO254">
        <v>8.4349906200680902</v>
      </c>
      <c r="AP254">
        <v>1.79</v>
      </c>
      <c r="AQ254">
        <v>198.71</v>
      </c>
      <c r="AR254">
        <v>6.43</v>
      </c>
      <c r="AS254" s="14">
        <v>490558400000</v>
      </c>
      <c r="AT254">
        <v>0</v>
      </c>
      <c r="AU254">
        <v>0</v>
      </c>
      <c r="AV254">
        <v>99060288</v>
      </c>
      <c r="AW254">
        <v>97469035</v>
      </c>
      <c r="AX254">
        <v>0</v>
      </c>
      <c r="AY254" s="1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1591253</v>
      </c>
      <c r="BN254">
        <v>22677841000</v>
      </c>
      <c r="BO254" s="3">
        <v>0.4</v>
      </c>
      <c r="BP254" s="3">
        <v>3704</v>
      </c>
      <c r="BQ254" s="3">
        <v>21813.8</v>
      </c>
      <c r="BR254" s="3">
        <v>2192496000</v>
      </c>
      <c r="BS254" s="3">
        <v>18229000</v>
      </c>
      <c r="BT254">
        <v>5389738000</v>
      </c>
      <c r="BU254" s="3">
        <v>10405398000</v>
      </c>
      <c r="BV254" s="3">
        <v>4671980000</v>
      </c>
      <c r="BW254" s="3">
        <v>18005861000</v>
      </c>
      <c r="BX254">
        <v>0</v>
      </c>
      <c r="BY254">
        <v>0</v>
      </c>
      <c r="BZ254">
        <v>0</v>
      </c>
      <c r="CA254">
        <v>0</v>
      </c>
      <c r="CB254">
        <v>19952970000</v>
      </c>
      <c r="CC254">
        <v>0.4</v>
      </c>
      <c r="CD254">
        <v>683929.52</v>
      </c>
      <c r="CE254">
        <v>108967963.98</v>
      </c>
      <c r="CF254">
        <v>129531.35</v>
      </c>
      <c r="CG254">
        <v>26602.75</v>
      </c>
      <c r="CH254">
        <v>33.148744999999998</v>
      </c>
      <c r="CI254">
        <v>3.3</v>
      </c>
      <c r="CJ254">
        <v>-318116.67</v>
      </c>
      <c r="CK254">
        <v>-287250</v>
      </c>
      <c r="CL254">
        <v>30866.67</v>
      </c>
      <c r="CM254">
        <v>135963.32999999999</v>
      </c>
      <c r="CN254">
        <v>5559233.3300000001</v>
      </c>
      <c r="CO254">
        <v>-70326.67</v>
      </c>
      <c r="CP254">
        <v>-160553.32999999999</v>
      </c>
      <c r="CQ254">
        <v>554191.16</v>
      </c>
      <c r="CR254">
        <v>277505335.18000001</v>
      </c>
      <c r="CS254">
        <v>42526.61</v>
      </c>
      <c r="CT254">
        <v>278104852.94999999</v>
      </c>
      <c r="CU254" s="3">
        <v>0.5278716</v>
      </c>
      <c r="CV254">
        <v>16448636.789999999</v>
      </c>
      <c r="CW254" s="10">
        <v>400039.37</v>
      </c>
      <c r="CX254" s="14">
        <f t="shared" si="3"/>
        <v>-6109324.7599999998</v>
      </c>
      <c r="CY254" s="14">
        <f>IFERROR(INDEX(CONFAZ!$A$2:$FB$440,MATCH(DATE(YEAR($A254),MONTH($A254),15),CONFAZ!$A$2:$A$440,0),2),0)</f>
        <v>6509364.1299999999</v>
      </c>
      <c r="CZ254"/>
      <c r="DA254"/>
      <c r="DB254"/>
      <c r="DC254"/>
      <c r="DI254"/>
    </row>
    <row r="255" spans="1:113" x14ac:dyDescent="0.25">
      <c r="A255" s="1">
        <v>42203</v>
      </c>
      <c r="B255" t="s">
        <v>70</v>
      </c>
      <c r="C255" t="s">
        <v>73</v>
      </c>
      <c r="D255" s="12">
        <v>3.2231000000000001</v>
      </c>
      <c r="E255">
        <v>212889277.59999999</v>
      </c>
      <c r="F255">
        <v>1907261.55</v>
      </c>
      <c r="G255">
        <v>390345304</v>
      </c>
      <c r="H255">
        <v>54266511.859999999</v>
      </c>
      <c r="I255">
        <v>92353330.00999999</v>
      </c>
      <c r="J255">
        <v>9865569.2399999984</v>
      </c>
      <c r="K255">
        <v>21941951</v>
      </c>
      <c r="L255" s="14">
        <v>10387717</v>
      </c>
      <c r="M255" s="14">
        <v>37225155</v>
      </c>
      <c r="N255" s="14">
        <v>58531341</v>
      </c>
      <c r="O255" s="14">
        <v>61855950</v>
      </c>
      <c r="P255" s="14">
        <v>4210315</v>
      </c>
      <c r="Q255" s="14">
        <v>54078868</v>
      </c>
      <c r="R255" s="14">
        <v>1546766</v>
      </c>
      <c r="S255" s="14">
        <v>14742160</v>
      </c>
      <c r="T255" s="14">
        <v>104142933</v>
      </c>
      <c r="U255" s="14">
        <v>41716837</v>
      </c>
      <c r="V255" s="14">
        <v>1546766</v>
      </c>
      <c r="W255" s="14">
        <v>14742160</v>
      </c>
      <c r="X255" s="14">
        <v>104142933</v>
      </c>
      <c r="Y255" s="14">
        <v>41716837</v>
      </c>
      <c r="Z255" s="14">
        <v>1907262</v>
      </c>
      <c r="AA255" s="14">
        <v>0.84183458</v>
      </c>
      <c r="AB255">
        <v>143.13</v>
      </c>
      <c r="AC255" s="2">
        <v>18334876601</v>
      </c>
      <c r="AD255" s="2">
        <v>16286388117</v>
      </c>
      <c r="AE255" s="14">
        <f>INDEX(CONFAZ!$DS$2:$FB$408,MATCH(DATE(YEAR($A255),MONTH($A255),15),CONFAZ!$DS$2:$DS$408,0),2)</f>
        <v>362947045</v>
      </c>
      <c r="AF255" s="14">
        <f>INDEX(CONFAZ!$DS$2:$FB$408,MATCH(DATE(YEAR($A255),MONTH($A255),15),CONFAZ!$DS$2:$DS$408,0),3)</f>
        <v>193308886</v>
      </c>
      <c r="AG255">
        <v>788</v>
      </c>
      <c r="AH255">
        <v>1186913021200</v>
      </c>
      <c r="AI255">
        <v>13.69</v>
      </c>
      <c r="AJ255">
        <v>0.57999999999999996</v>
      </c>
      <c r="AK255">
        <v>949.41111111111104</v>
      </c>
      <c r="AL255">
        <v>753.85149999999999</v>
      </c>
      <c r="AM255">
        <v>691.82190476190397</v>
      </c>
      <c r="AN255">
        <v>856.12959999999998</v>
      </c>
      <c r="AO255">
        <v>8.6758488212054292</v>
      </c>
      <c r="AP255">
        <v>1.62</v>
      </c>
      <c r="AQ255">
        <v>187.64</v>
      </c>
      <c r="AR255">
        <v>9.34</v>
      </c>
      <c r="AS255" s="14">
        <v>507080900000</v>
      </c>
      <c r="AT255">
        <v>0</v>
      </c>
      <c r="AU255">
        <v>0</v>
      </c>
      <c r="AV255">
        <v>137964144</v>
      </c>
      <c r="AW255">
        <v>134350507</v>
      </c>
      <c r="AX255">
        <v>0</v>
      </c>
      <c r="AY255" s="14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3613637</v>
      </c>
      <c r="BN255">
        <v>22677841000</v>
      </c>
      <c r="BO255" s="3">
        <v>0.4</v>
      </c>
      <c r="BP255" s="3">
        <v>3704</v>
      </c>
      <c r="BQ255">
        <v>21813.8</v>
      </c>
      <c r="BR255">
        <v>2192496000</v>
      </c>
      <c r="BS255">
        <v>18229000</v>
      </c>
      <c r="BT255" s="3">
        <v>5389738000</v>
      </c>
      <c r="BU255" s="3">
        <v>10405398000</v>
      </c>
      <c r="BV255" s="3">
        <v>4671980000</v>
      </c>
      <c r="BW255" s="3">
        <v>18005861000</v>
      </c>
      <c r="BX255">
        <v>0</v>
      </c>
      <c r="BY255">
        <v>0</v>
      </c>
      <c r="BZ255">
        <v>0</v>
      </c>
      <c r="CA255">
        <v>0</v>
      </c>
      <c r="CB255">
        <v>19952970000</v>
      </c>
      <c r="CC255">
        <v>0.4</v>
      </c>
      <c r="CD255">
        <v>328156.83</v>
      </c>
      <c r="CE255">
        <v>100299768.23999999</v>
      </c>
      <c r="CF255">
        <v>24402.22</v>
      </c>
      <c r="CG255">
        <v>25184.75</v>
      </c>
      <c r="CH255">
        <v>33.148744999999998</v>
      </c>
      <c r="CI255">
        <v>3.3</v>
      </c>
      <c r="CJ255">
        <v>231793.33</v>
      </c>
      <c r="CK255">
        <v>265970</v>
      </c>
      <c r="CL255">
        <v>34180</v>
      </c>
      <c r="CM255">
        <v>61476.67</v>
      </c>
      <c r="CN255">
        <v>5400883.3300000001</v>
      </c>
      <c r="CO255">
        <v>-92853.33</v>
      </c>
      <c r="CP255">
        <v>-227073.33</v>
      </c>
      <c r="CQ255">
        <v>1168813.6499999999</v>
      </c>
      <c r="CR255">
        <v>231786906.28</v>
      </c>
      <c r="CS255">
        <v>39143</v>
      </c>
      <c r="CT255">
        <v>232994862.93000001</v>
      </c>
      <c r="CU255" s="3">
        <v>0.5278716</v>
      </c>
      <c r="CV255">
        <v>18701380.710000001</v>
      </c>
      <c r="CW255" s="10">
        <v>454827.27</v>
      </c>
      <c r="CX255" s="14">
        <f t="shared" si="3"/>
        <v>-4013896.19</v>
      </c>
      <c r="CY255" s="14">
        <f>IFERROR(INDEX(CONFAZ!$A$2:$FB$440,MATCH(DATE(YEAR($A255),MONTH($A255),15),CONFAZ!$A$2:$A$440,0),2),0)</f>
        <v>4468723.46</v>
      </c>
      <c r="CZ255" s="14"/>
      <c r="DA255" s="14"/>
      <c r="DB255"/>
      <c r="DC255"/>
      <c r="DI255"/>
    </row>
    <row r="256" spans="1:113" x14ac:dyDescent="0.25">
      <c r="A256" s="1">
        <v>42234</v>
      </c>
      <c r="B256" t="s">
        <v>70</v>
      </c>
      <c r="C256" t="s">
        <v>73</v>
      </c>
      <c r="D256" s="12">
        <v>3.5143</v>
      </c>
      <c r="E256">
        <v>228295100.79000002</v>
      </c>
      <c r="F256">
        <v>5182341.4399999995</v>
      </c>
      <c r="G256">
        <v>439220383</v>
      </c>
      <c r="H256">
        <v>53541504.380000003</v>
      </c>
      <c r="I256">
        <v>115529352.78999999</v>
      </c>
      <c r="J256">
        <v>10004663.109999999</v>
      </c>
      <c r="K256">
        <v>15495007</v>
      </c>
      <c r="L256" s="14">
        <v>13649265</v>
      </c>
      <c r="M256" s="14">
        <v>37214752</v>
      </c>
      <c r="N256" s="14">
        <v>60025301</v>
      </c>
      <c r="O256" s="14">
        <v>62613976</v>
      </c>
      <c r="P256" s="14">
        <v>4725334</v>
      </c>
      <c r="Q256" s="14">
        <v>61137043</v>
      </c>
      <c r="R256" s="14">
        <v>1344902</v>
      </c>
      <c r="S256" s="14">
        <v>15520488</v>
      </c>
      <c r="T256" s="14">
        <v>134984313</v>
      </c>
      <c r="U256" s="14">
        <v>42822747</v>
      </c>
      <c r="V256" s="14">
        <v>1344902</v>
      </c>
      <c r="W256" s="14">
        <v>15520488</v>
      </c>
      <c r="X256" s="14">
        <v>134984313</v>
      </c>
      <c r="Y256" s="14">
        <v>42822747</v>
      </c>
      <c r="Z256" s="14">
        <v>5182262</v>
      </c>
      <c r="AA256" s="14">
        <v>0.92322010239999996</v>
      </c>
      <c r="AB256">
        <v>140.83000000000001</v>
      </c>
      <c r="AC256" s="2">
        <v>15320171814</v>
      </c>
      <c r="AD256" s="2">
        <v>12937800630</v>
      </c>
      <c r="AE256" s="14">
        <f>INDEX(CONFAZ!$DS$2:$FB$408,MATCH(DATE(YEAR($A256),MONTH($A256),15),CONFAZ!$DS$2:$DS$408,0),2)</f>
        <v>255012041</v>
      </c>
      <c r="AF256" s="14">
        <f>INDEX(CONFAZ!$DS$2:$FB$408,MATCH(DATE(YEAR($A256),MONTH($A256),15),CONFAZ!$DS$2:$DS$408,0),3)</f>
        <v>68838762</v>
      </c>
      <c r="AG256">
        <v>788</v>
      </c>
      <c r="AH256">
        <v>1293821173700</v>
      </c>
      <c r="AI256">
        <v>14.15</v>
      </c>
      <c r="AJ256">
        <v>0.25</v>
      </c>
      <c r="AK256">
        <v>948.02722222222201</v>
      </c>
      <c r="AL256">
        <v>751.24199999999996</v>
      </c>
      <c r="AM256">
        <v>689.83523809523797</v>
      </c>
      <c r="AN256">
        <v>856.05880000000002</v>
      </c>
      <c r="AO256">
        <v>8.8533117101437799</v>
      </c>
      <c r="AP256">
        <v>1.22</v>
      </c>
      <c r="AQ256">
        <v>171.48</v>
      </c>
      <c r="AR256">
        <v>16.52</v>
      </c>
      <c r="AS256" s="14">
        <v>501421200000</v>
      </c>
      <c r="AT256">
        <v>0</v>
      </c>
      <c r="AU256">
        <v>0</v>
      </c>
      <c r="AV256">
        <v>62453705</v>
      </c>
      <c r="AW256">
        <v>60623047</v>
      </c>
      <c r="AX256">
        <v>0</v>
      </c>
      <c r="AY256" s="14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1830658</v>
      </c>
      <c r="BN256">
        <v>22677841000</v>
      </c>
      <c r="BO256" s="3">
        <v>0.4</v>
      </c>
      <c r="BP256" s="3">
        <v>3704</v>
      </c>
      <c r="BQ256" s="3">
        <v>21813.8</v>
      </c>
      <c r="BR256" s="3">
        <v>2192496000</v>
      </c>
      <c r="BS256" s="3">
        <v>18229000</v>
      </c>
      <c r="BT256" s="3">
        <v>5389738000</v>
      </c>
      <c r="BU256" s="3">
        <v>10405398000</v>
      </c>
      <c r="BV256">
        <v>4671980000</v>
      </c>
      <c r="BW256">
        <v>18005861000</v>
      </c>
      <c r="BX256">
        <v>0</v>
      </c>
      <c r="BY256">
        <v>0</v>
      </c>
      <c r="BZ256">
        <v>0</v>
      </c>
      <c r="CA256">
        <v>0</v>
      </c>
      <c r="CB256">
        <v>22677841000</v>
      </c>
      <c r="CC256">
        <v>0.4</v>
      </c>
      <c r="CD256">
        <v>478701.23</v>
      </c>
      <c r="CE256">
        <v>138197533.72999999</v>
      </c>
      <c r="CF256">
        <v>24446.880000000001</v>
      </c>
      <c r="CG256">
        <v>24097.75</v>
      </c>
      <c r="CH256">
        <v>33.148744999999998</v>
      </c>
      <c r="CI256">
        <v>3.3</v>
      </c>
      <c r="CJ256">
        <v>231793.33</v>
      </c>
      <c r="CK256">
        <v>265970</v>
      </c>
      <c r="CL256">
        <v>34180</v>
      </c>
      <c r="CM256">
        <v>61476.67</v>
      </c>
      <c r="CN256">
        <v>5400883.3300000001</v>
      </c>
      <c r="CO256">
        <v>-92853.33</v>
      </c>
      <c r="CP256">
        <v>-227073.33</v>
      </c>
      <c r="CQ256">
        <v>4612494.67</v>
      </c>
      <c r="CR256">
        <v>267171738.41</v>
      </c>
      <c r="CS256">
        <v>25157.84</v>
      </c>
      <c r="CT256">
        <v>271811390.92000002</v>
      </c>
      <c r="CU256" s="3">
        <v>0.5278716</v>
      </c>
      <c r="CV256">
        <v>17361243</v>
      </c>
      <c r="CW256" s="10">
        <v>422234.43</v>
      </c>
      <c r="CX256" s="14">
        <f t="shared" si="3"/>
        <v>-2660120.48</v>
      </c>
      <c r="CY256" s="14">
        <f>IFERROR(INDEX(CONFAZ!$A$2:$FB$440,MATCH(DATE(YEAR($A256),MONTH($A256),15),CONFAZ!$A$2:$A$440,0),2),0)</f>
        <v>3082354.91</v>
      </c>
      <c r="CZ256"/>
      <c r="DA256"/>
      <c r="DB256"/>
      <c r="DC256"/>
      <c r="DI256"/>
    </row>
    <row r="257" spans="1:113" x14ac:dyDescent="0.25">
      <c r="A257" s="1">
        <v>42265</v>
      </c>
      <c r="B257" t="s">
        <v>70</v>
      </c>
      <c r="C257" t="s">
        <v>73</v>
      </c>
      <c r="D257" s="12">
        <v>3.9064999999999999</v>
      </c>
      <c r="E257">
        <v>232623259.96000001</v>
      </c>
      <c r="F257">
        <v>1351316.63</v>
      </c>
      <c r="G257">
        <v>449472669</v>
      </c>
      <c r="H257">
        <v>60716163.940000013</v>
      </c>
      <c r="I257">
        <v>123344644.91</v>
      </c>
      <c r="J257">
        <v>10086557.310000002</v>
      </c>
      <c r="K257">
        <v>13664449</v>
      </c>
      <c r="L257" s="14">
        <v>12599330</v>
      </c>
      <c r="M257" s="14">
        <v>37987617</v>
      </c>
      <c r="N257" s="14">
        <v>57236081</v>
      </c>
      <c r="O257" s="14">
        <v>67354585</v>
      </c>
      <c r="P257" s="14">
        <v>4605982</v>
      </c>
      <c r="Q257" s="14">
        <v>61003431</v>
      </c>
      <c r="R257" s="14">
        <v>1593029</v>
      </c>
      <c r="S257" s="14">
        <v>13791637</v>
      </c>
      <c r="T257" s="14">
        <v>143175451</v>
      </c>
      <c r="U257" s="14">
        <v>48774856</v>
      </c>
      <c r="V257" s="14">
        <v>1593029</v>
      </c>
      <c r="W257" s="14">
        <v>13791637</v>
      </c>
      <c r="X257" s="14">
        <v>143175451</v>
      </c>
      <c r="Y257" s="14">
        <v>48774856</v>
      </c>
      <c r="Z257" s="14">
        <v>1350670</v>
      </c>
      <c r="AA257" s="14">
        <v>1.3859943563999999</v>
      </c>
      <c r="AB257">
        <v>138.06</v>
      </c>
      <c r="AC257" s="2">
        <v>15467635572</v>
      </c>
      <c r="AD257" s="2">
        <v>13336913433</v>
      </c>
      <c r="AE257" s="14">
        <f>INDEX(CONFAZ!$DS$2:$FB$408,MATCH(DATE(YEAR($A257),MONTH($A257),15),CONFAZ!$DS$2:$DS$408,0),2)</f>
        <v>285787481</v>
      </c>
      <c r="AF257" s="14">
        <f>INDEX(CONFAZ!$DS$2:$FB$408,MATCH(DATE(YEAR($A257),MONTH($A257),15),CONFAZ!$DS$2:$DS$408,0),3)</f>
        <v>178655964</v>
      </c>
      <c r="AG257">
        <v>788</v>
      </c>
      <c r="AH257">
        <v>1411691905000</v>
      </c>
      <c r="AI257">
        <v>14.15</v>
      </c>
      <c r="AJ257">
        <v>0.51</v>
      </c>
      <c r="AK257">
        <v>964.59222222222195</v>
      </c>
      <c r="AL257">
        <v>753.48400000000004</v>
      </c>
      <c r="AM257">
        <v>690.34238095238004</v>
      </c>
      <c r="AN257">
        <v>863.51840000000004</v>
      </c>
      <c r="AO257">
        <v>9.0307239970795408</v>
      </c>
      <c r="AP257">
        <v>1.54</v>
      </c>
      <c r="AQ257">
        <v>195.6</v>
      </c>
      <c r="AR257">
        <v>31.22</v>
      </c>
      <c r="AS257" s="14">
        <v>499726000000</v>
      </c>
      <c r="AT257">
        <v>0</v>
      </c>
      <c r="AU257">
        <v>0</v>
      </c>
      <c r="AV257">
        <v>103897999</v>
      </c>
      <c r="AW257">
        <v>102793336</v>
      </c>
      <c r="AX257">
        <v>0</v>
      </c>
      <c r="AY257" s="14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1104663</v>
      </c>
      <c r="BN257">
        <v>22677841000</v>
      </c>
      <c r="BO257" s="3">
        <v>0.4</v>
      </c>
      <c r="BP257" s="3">
        <v>3704</v>
      </c>
      <c r="BQ257" s="3">
        <v>21813.8</v>
      </c>
      <c r="BR257" s="3">
        <v>2192496000</v>
      </c>
      <c r="BS257" s="3">
        <v>18229000</v>
      </c>
      <c r="BT257">
        <v>5389738000</v>
      </c>
      <c r="BU257" s="3">
        <v>10405398000</v>
      </c>
      <c r="BV257">
        <v>4671980000</v>
      </c>
      <c r="BW257">
        <v>18005861000</v>
      </c>
      <c r="BX257">
        <v>0</v>
      </c>
      <c r="BY257">
        <v>0</v>
      </c>
      <c r="BZ257">
        <v>0</v>
      </c>
      <c r="CA257">
        <v>0</v>
      </c>
      <c r="CB257">
        <v>22677841000</v>
      </c>
      <c r="CC257">
        <v>0.4</v>
      </c>
      <c r="CD257">
        <v>545940.56000000006</v>
      </c>
      <c r="CE257">
        <v>143777331.55000001</v>
      </c>
      <c r="CF257">
        <v>53047.28</v>
      </c>
      <c r="CG257">
        <v>18352.75</v>
      </c>
      <c r="CH257">
        <v>33.148744999999998</v>
      </c>
      <c r="CI257">
        <v>3.28</v>
      </c>
      <c r="CJ257">
        <v>231793.33</v>
      </c>
      <c r="CK257">
        <v>265970</v>
      </c>
      <c r="CL257">
        <v>34180</v>
      </c>
      <c r="CM257">
        <v>61476.67</v>
      </c>
      <c r="CN257">
        <v>5400883.3300000001</v>
      </c>
      <c r="CO257">
        <v>-92853.33</v>
      </c>
      <c r="CP257">
        <v>-227073.33</v>
      </c>
      <c r="CQ257">
        <v>612470.25</v>
      </c>
      <c r="CR257">
        <v>277737133.31999999</v>
      </c>
      <c r="CS257">
        <v>15731.04</v>
      </c>
      <c r="CT257">
        <v>278365334.61000001</v>
      </c>
      <c r="CU257" s="3">
        <v>0.5278716</v>
      </c>
      <c r="CV257">
        <v>17549240.219999999</v>
      </c>
      <c r="CW257" s="10">
        <v>426806.62</v>
      </c>
      <c r="CX257" s="14">
        <f t="shared" si="3"/>
        <v>-2191346.2999999998</v>
      </c>
      <c r="CY257" s="14">
        <f>IFERROR(INDEX(CONFAZ!$A$2:$FB$440,MATCH(DATE(YEAR($A257),MONTH($A257),15),CONFAZ!$A$2:$A$440,0),2),0)</f>
        <v>2618152.92</v>
      </c>
      <c r="CZ257" s="4"/>
      <c r="DA257"/>
      <c r="DB257"/>
      <c r="DC257"/>
      <c r="DI257"/>
    </row>
    <row r="258" spans="1:113" x14ac:dyDescent="0.25">
      <c r="A258" s="1">
        <v>42295</v>
      </c>
      <c r="B258" t="s">
        <v>70</v>
      </c>
      <c r="C258" t="s">
        <v>73</v>
      </c>
      <c r="D258" s="12">
        <v>3.8801000000000001</v>
      </c>
      <c r="E258">
        <v>231825591.59999996</v>
      </c>
      <c r="F258">
        <v>1858356.8599999999</v>
      </c>
      <c r="G258">
        <v>468904662</v>
      </c>
      <c r="H258">
        <v>59023643.170000002</v>
      </c>
      <c r="I258">
        <v>143117296.10000002</v>
      </c>
      <c r="J258">
        <v>9648851.879999999</v>
      </c>
      <c r="K258">
        <v>10130769</v>
      </c>
      <c r="L258" s="14">
        <v>13614228</v>
      </c>
      <c r="M258" s="14">
        <v>37241168</v>
      </c>
      <c r="N258" s="14">
        <v>53285476</v>
      </c>
      <c r="O258" s="14">
        <v>65138342</v>
      </c>
      <c r="P258" s="14">
        <v>5042790</v>
      </c>
      <c r="Q258" s="14">
        <v>59700963</v>
      </c>
      <c r="R258" s="14">
        <v>1165221</v>
      </c>
      <c r="S258" s="14">
        <v>16205641</v>
      </c>
      <c r="T258" s="14">
        <v>160734752</v>
      </c>
      <c r="U258" s="14">
        <v>54919431</v>
      </c>
      <c r="V258" s="14">
        <v>1165221</v>
      </c>
      <c r="W258" s="14">
        <v>16205641</v>
      </c>
      <c r="X258" s="14">
        <v>160734752</v>
      </c>
      <c r="Y258" s="14">
        <v>54919431</v>
      </c>
      <c r="Z258" s="14">
        <v>1856650</v>
      </c>
      <c r="AA258" s="14">
        <v>1.1214698258</v>
      </c>
      <c r="AB258">
        <v>140.18</v>
      </c>
      <c r="AC258" s="2">
        <v>15762365201</v>
      </c>
      <c r="AD258" s="2">
        <v>14194772010</v>
      </c>
      <c r="AE258" s="14">
        <f>INDEX(CONFAZ!$DS$2:$FB$408,MATCH(DATE(YEAR($A258),MONTH($A258),15),CONFAZ!$DS$2:$DS$408,0),2)</f>
        <v>245244510</v>
      </c>
      <c r="AF258" s="14">
        <f>INDEX(CONFAZ!$DS$2:$FB$408,MATCH(DATE(YEAR($A258),MONTH($A258),15),CONFAZ!$DS$2:$DS$408,0),3)</f>
        <v>197065028</v>
      </c>
      <c r="AG258">
        <v>788</v>
      </c>
      <c r="AH258">
        <v>1401608523000</v>
      </c>
      <c r="AI258">
        <v>14.15</v>
      </c>
      <c r="AJ258">
        <v>0.77</v>
      </c>
      <c r="AK258">
        <v>968.29333333333295</v>
      </c>
      <c r="AL258">
        <v>754.78700000000003</v>
      </c>
      <c r="AM258">
        <v>694.55714285714203</v>
      </c>
      <c r="AN258">
        <v>867.88519999999903</v>
      </c>
      <c r="AO258">
        <v>9.1046831955922798</v>
      </c>
      <c r="AP258">
        <v>1.82</v>
      </c>
      <c r="AQ258">
        <v>195.12</v>
      </c>
      <c r="AR258">
        <v>70.260000000000005</v>
      </c>
      <c r="AS258" s="14">
        <v>521387200000</v>
      </c>
      <c r="AT258">
        <v>0</v>
      </c>
      <c r="AU258">
        <v>0</v>
      </c>
      <c r="AV258">
        <v>69120499</v>
      </c>
      <c r="AW258">
        <v>67712205</v>
      </c>
      <c r="AX258">
        <v>0</v>
      </c>
      <c r="AY258" s="14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1408294</v>
      </c>
      <c r="BN258">
        <v>22677841000</v>
      </c>
      <c r="BO258" s="3">
        <v>0.4</v>
      </c>
      <c r="BP258" s="3">
        <v>3704</v>
      </c>
      <c r="BQ258" s="3">
        <v>21813.8</v>
      </c>
      <c r="BR258" s="3">
        <v>2192496000</v>
      </c>
      <c r="BS258" s="3">
        <v>18229000</v>
      </c>
      <c r="BT258" s="3">
        <v>5389738000</v>
      </c>
      <c r="BU258">
        <v>10405398000</v>
      </c>
      <c r="BV258" s="3">
        <v>4671980000</v>
      </c>
      <c r="BW258" s="3">
        <v>18005861000</v>
      </c>
      <c r="BX258">
        <v>0</v>
      </c>
      <c r="BY258">
        <v>0</v>
      </c>
      <c r="BZ258">
        <v>0</v>
      </c>
      <c r="CA258">
        <v>0</v>
      </c>
      <c r="CB258">
        <v>22677841000</v>
      </c>
      <c r="CC258">
        <v>0.4</v>
      </c>
      <c r="CD258">
        <v>396858.47</v>
      </c>
      <c r="CE258">
        <v>128303605.86</v>
      </c>
      <c r="CF258">
        <v>26799.35</v>
      </c>
      <c r="CG258">
        <v>20484.75</v>
      </c>
      <c r="CH258">
        <v>33.148744999999998</v>
      </c>
      <c r="CI258">
        <v>3.48</v>
      </c>
      <c r="CJ258">
        <v>5573.33</v>
      </c>
      <c r="CK258">
        <v>38970</v>
      </c>
      <c r="CL258">
        <v>33396.67</v>
      </c>
      <c r="CM258">
        <v>217776.67</v>
      </c>
      <c r="CN258">
        <v>5408160</v>
      </c>
      <c r="CO258">
        <v>-57770</v>
      </c>
      <c r="CP258">
        <v>-117726.67</v>
      </c>
      <c r="CQ258">
        <v>525729.62</v>
      </c>
      <c r="CR258">
        <v>295999591.60000002</v>
      </c>
      <c r="CS258">
        <v>8507.73</v>
      </c>
      <c r="CT258">
        <v>296533828.94999999</v>
      </c>
      <c r="CU258" s="3">
        <v>0.5278716</v>
      </c>
      <c r="CV258">
        <v>15856083.449999999</v>
      </c>
      <c r="CW258" s="10">
        <v>385628.17</v>
      </c>
      <c r="CX258" s="14">
        <f t="shared" si="3"/>
        <v>-1340704.8400000003</v>
      </c>
      <c r="CY258" s="14">
        <f>IFERROR(INDEX(CONFAZ!$A$2:$FB$440,MATCH(DATE(YEAR($A258),MONTH($A258),15),CONFAZ!$A$2:$A$440,0),2),0)</f>
        <v>1726333.0100000002</v>
      </c>
      <c r="CZ258"/>
      <c r="DA258"/>
      <c r="DB258"/>
      <c r="DC258"/>
      <c r="DI258"/>
    </row>
    <row r="259" spans="1:113" x14ac:dyDescent="0.25">
      <c r="A259" s="1">
        <v>42326</v>
      </c>
      <c r="B259" t="s">
        <v>70</v>
      </c>
      <c r="C259" t="s">
        <v>73</v>
      </c>
      <c r="D259" s="12">
        <v>3.7765</v>
      </c>
      <c r="E259">
        <v>241509395.89999998</v>
      </c>
      <c r="F259">
        <v>1117435.74</v>
      </c>
      <c r="G259">
        <v>446485005</v>
      </c>
      <c r="H259">
        <v>62945501.080000013</v>
      </c>
      <c r="I259">
        <v>109368479.09</v>
      </c>
      <c r="J259">
        <v>10036714.370000001</v>
      </c>
      <c r="K259">
        <v>11290697</v>
      </c>
      <c r="L259" s="14">
        <v>13812094</v>
      </c>
      <c r="M259" s="14">
        <v>37363420</v>
      </c>
      <c r="N259" s="14">
        <v>56890569</v>
      </c>
      <c r="O259" s="14">
        <v>69340467</v>
      </c>
      <c r="P259" s="14">
        <v>4383969</v>
      </c>
      <c r="Q259" s="14">
        <v>66217814</v>
      </c>
      <c r="R259" s="14">
        <v>1391555</v>
      </c>
      <c r="S259" s="14">
        <v>14773351</v>
      </c>
      <c r="T259" s="14">
        <v>131517322</v>
      </c>
      <c r="U259" s="14">
        <v>49677008</v>
      </c>
      <c r="V259" s="14">
        <v>1391555</v>
      </c>
      <c r="W259" s="14">
        <v>14773351</v>
      </c>
      <c r="X259" s="14">
        <v>131517322</v>
      </c>
      <c r="Y259" s="14">
        <v>49677008</v>
      </c>
      <c r="Z259" s="14">
        <v>1117436</v>
      </c>
      <c r="AA259" s="14">
        <v>2.1047329507999999</v>
      </c>
      <c r="AB259">
        <v>135.94</v>
      </c>
      <c r="AC259" s="2">
        <v>13603593709</v>
      </c>
      <c r="AD259" s="2">
        <v>12744978873</v>
      </c>
      <c r="AE259" s="14">
        <f>INDEX(CONFAZ!$DS$2:$FB$408,MATCH(DATE(YEAR($A259),MONTH($A259),15),CONFAZ!$DS$2:$DS$408,0),2)</f>
        <v>172791553</v>
      </c>
      <c r="AF259" s="14">
        <f>INDEX(CONFAZ!$DS$2:$FB$408,MATCH(DATE(YEAR($A259),MONTH($A259),15),CONFAZ!$DS$2:$DS$408,0),3)</f>
        <v>281740261</v>
      </c>
      <c r="AG259">
        <v>788</v>
      </c>
      <c r="AH259">
        <v>1348270924000</v>
      </c>
      <c r="AI259">
        <v>14.15</v>
      </c>
      <c r="AJ259">
        <v>1.1100000000000001</v>
      </c>
      <c r="AK259">
        <v>967.43611111111102</v>
      </c>
      <c r="AL259">
        <v>755.04049999999995</v>
      </c>
      <c r="AM259">
        <v>695.75904761904701</v>
      </c>
      <c r="AN259">
        <v>869.05200000000002</v>
      </c>
      <c r="AO259">
        <v>9.1430877980585503</v>
      </c>
      <c r="AP259">
        <v>2.0099999999999998</v>
      </c>
      <c r="AQ259">
        <v>179.09</v>
      </c>
      <c r="AR259">
        <v>33.169499999999999</v>
      </c>
      <c r="AS259" s="14">
        <v>513641500000</v>
      </c>
      <c r="AT259">
        <v>0</v>
      </c>
      <c r="AU259">
        <v>0</v>
      </c>
      <c r="AV259">
        <v>76560987</v>
      </c>
      <c r="AW259">
        <v>74752344</v>
      </c>
      <c r="AX259">
        <v>0</v>
      </c>
      <c r="AY259" s="14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1808643</v>
      </c>
      <c r="BN259">
        <v>22677841000</v>
      </c>
      <c r="BO259" s="3">
        <v>0.4</v>
      </c>
      <c r="BP259" s="3">
        <v>3704</v>
      </c>
      <c r="BQ259" s="3">
        <v>21813.8</v>
      </c>
      <c r="BR259">
        <v>2192496000</v>
      </c>
      <c r="BS259" s="3">
        <v>18229000</v>
      </c>
      <c r="BT259" s="3">
        <v>5389738000</v>
      </c>
      <c r="BU259">
        <v>10405398000</v>
      </c>
      <c r="BV259" s="3">
        <v>4671980000</v>
      </c>
      <c r="BW259">
        <v>18005861000</v>
      </c>
      <c r="BX259">
        <v>0</v>
      </c>
      <c r="BY259">
        <v>0</v>
      </c>
      <c r="BZ259">
        <v>0</v>
      </c>
      <c r="CA259">
        <v>0</v>
      </c>
      <c r="CB259">
        <v>22677841000</v>
      </c>
      <c r="CC259">
        <v>0.4</v>
      </c>
      <c r="CD259">
        <v>421329.98</v>
      </c>
      <c r="CE259">
        <v>156076586.65000001</v>
      </c>
      <c r="CF259">
        <v>32091.55</v>
      </c>
      <c r="CG259">
        <v>18352.75</v>
      </c>
      <c r="CH259">
        <v>33.148744999999998</v>
      </c>
      <c r="CI259">
        <v>3.58</v>
      </c>
      <c r="CJ259">
        <v>5573.33</v>
      </c>
      <c r="CK259">
        <v>38970</v>
      </c>
      <c r="CL259">
        <v>33396.67</v>
      </c>
      <c r="CM259">
        <v>217776.67</v>
      </c>
      <c r="CN259">
        <v>5408160</v>
      </c>
      <c r="CO259">
        <v>-57770</v>
      </c>
      <c r="CP259">
        <v>-117726.67</v>
      </c>
      <c r="CQ259">
        <v>526114.47</v>
      </c>
      <c r="CR259">
        <v>267999452.72</v>
      </c>
      <c r="CS259">
        <v>11978.11</v>
      </c>
      <c r="CT259">
        <v>268556457.27999997</v>
      </c>
      <c r="CU259" s="3">
        <v>0.5278716</v>
      </c>
      <c r="CV259">
        <v>16078000.77</v>
      </c>
      <c r="CW259" s="10">
        <v>391025.31</v>
      </c>
      <c r="CX259" s="14">
        <f t="shared" ref="CX259:CX322" si="4">CW259-CY259</f>
        <v>-1753069.21</v>
      </c>
      <c r="CY259" s="14">
        <f>IFERROR(INDEX(CONFAZ!$A$2:$FB$440,MATCH(DATE(YEAR($A259),MONTH($A259),15),CONFAZ!$A$2:$A$440,0),2),0)</f>
        <v>2144094.52</v>
      </c>
      <c r="CZ259"/>
      <c r="DA259"/>
      <c r="DB259"/>
      <c r="DC259"/>
      <c r="DI259"/>
    </row>
    <row r="260" spans="1:113" x14ac:dyDescent="0.25">
      <c r="A260" s="1">
        <v>42356</v>
      </c>
      <c r="B260" t="s">
        <v>70</v>
      </c>
      <c r="C260" t="s">
        <v>73</v>
      </c>
      <c r="D260" s="12">
        <v>3.8711000000000002</v>
      </c>
      <c r="E260">
        <v>228325744.11000001</v>
      </c>
      <c r="F260">
        <v>1598380.27</v>
      </c>
      <c r="G260">
        <v>414817466</v>
      </c>
      <c r="H260">
        <v>66988144.75999999</v>
      </c>
      <c r="I260">
        <v>84245853.61999999</v>
      </c>
      <c r="J260">
        <v>10653755.42</v>
      </c>
      <c r="K260">
        <v>12538686</v>
      </c>
      <c r="L260" s="14">
        <v>14723311</v>
      </c>
      <c r="M260" s="14">
        <v>33841425</v>
      </c>
      <c r="N260" s="14">
        <v>59184628</v>
      </c>
      <c r="O260" s="14">
        <v>65263928</v>
      </c>
      <c r="P260" s="14">
        <v>4699165</v>
      </c>
      <c r="Q260" s="14">
        <v>65631138</v>
      </c>
      <c r="R260" s="14">
        <v>1123896</v>
      </c>
      <c r="S260" s="14">
        <v>14780538</v>
      </c>
      <c r="T260" s="14">
        <v>106923345</v>
      </c>
      <c r="U260" s="14">
        <v>47047712</v>
      </c>
      <c r="V260" s="14">
        <v>1123896</v>
      </c>
      <c r="W260" s="14">
        <v>14780538</v>
      </c>
      <c r="X260" s="14">
        <v>106923345</v>
      </c>
      <c r="Y260" s="14">
        <v>47047712</v>
      </c>
      <c r="Z260" s="14">
        <v>1598380</v>
      </c>
      <c r="AA260" s="14">
        <v>0.57523916909999995</v>
      </c>
      <c r="AB260">
        <v>136.22</v>
      </c>
      <c r="AC260" s="2">
        <v>15694230026</v>
      </c>
      <c r="AD260" s="2">
        <v>10686340015</v>
      </c>
      <c r="AE260" s="14">
        <f>INDEX(CONFAZ!$DS$2:$FB$408,MATCH(DATE(YEAR($A260),MONTH($A260),15),CONFAZ!$DS$2:$DS$408,0),2)</f>
        <v>208734995</v>
      </c>
      <c r="AF260" s="14">
        <f>INDEX(CONFAZ!$DS$2:$FB$408,MATCH(DATE(YEAR($A260),MONTH($A260),15),CONFAZ!$DS$2:$DS$408,0),3)</f>
        <v>75313611</v>
      </c>
      <c r="AG260">
        <v>788</v>
      </c>
      <c r="AH260">
        <v>1379907790400</v>
      </c>
      <c r="AI260">
        <v>14.15</v>
      </c>
      <c r="AJ260">
        <v>0.9</v>
      </c>
      <c r="AK260">
        <v>967.74444444444396</v>
      </c>
      <c r="AL260">
        <v>756.26900000000001</v>
      </c>
      <c r="AM260">
        <v>696.58571428571395</v>
      </c>
      <c r="AN260">
        <v>869.42399999999998</v>
      </c>
      <c r="AO260">
        <v>9.0778438398236005</v>
      </c>
      <c r="AP260">
        <v>1.96</v>
      </c>
      <c r="AQ260">
        <v>157.4</v>
      </c>
      <c r="AR260">
        <v>-14.2</v>
      </c>
      <c r="AS260" s="14">
        <v>515911400000</v>
      </c>
      <c r="AT260">
        <v>12300000</v>
      </c>
      <c r="AU260">
        <v>0</v>
      </c>
      <c r="AV260">
        <v>93547415</v>
      </c>
      <c r="AW260">
        <v>80167005</v>
      </c>
      <c r="AX260">
        <v>0</v>
      </c>
      <c r="AY260" s="14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1080410</v>
      </c>
      <c r="BN260">
        <v>22677841000</v>
      </c>
      <c r="BO260" s="3">
        <v>0.4</v>
      </c>
      <c r="BP260" s="3">
        <v>3704</v>
      </c>
      <c r="BQ260" s="3">
        <v>21813.8</v>
      </c>
      <c r="BR260">
        <v>2192496000</v>
      </c>
      <c r="BS260" s="3">
        <v>18229000</v>
      </c>
      <c r="BT260">
        <v>5389738000</v>
      </c>
      <c r="BU260" s="3">
        <v>10405398000</v>
      </c>
      <c r="BV260">
        <v>4671980000</v>
      </c>
      <c r="BW260">
        <v>18005861000</v>
      </c>
      <c r="BX260">
        <v>0</v>
      </c>
      <c r="BY260">
        <v>0</v>
      </c>
      <c r="BZ260">
        <v>0</v>
      </c>
      <c r="CA260">
        <v>0</v>
      </c>
      <c r="CB260">
        <v>22677841000</v>
      </c>
      <c r="CC260">
        <v>0.4</v>
      </c>
      <c r="CD260">
        <v>379747.71</v>
      </c>
      <c r="CE260">
        <v>159850541.36000001</v>
      </c>
      <c r="CF260">
        <v>8071.91</v>
      </c>
      <c r="CG260">
        <v>21838.75</v>
      </c>
      <c r="CH260">
        <v>33.148744999999998</v>
      </c>
      <c r="CI260">
        <v>3.63</v>
      </c>
      <c r="CJ260">
        <v>5573.33</v>
      </c>
      <c r="CK260">
        <v>38970</v>
      </c>
      <c r="CL260">
        <v>33396.67</v>
      </c>
      <c r="CM260">
        <v>217776.67</v>
      </c>
      <c r="CN260">
        <v>5408160</v>
      </c>
      <c r="CO260">
        <v>-57770</v>
      </c>
      <c r="CP260">
        <v>-117726.67</v>
      </c>
      <c r="CQ260">
        <v>777972.7</v>
      </c>
      <c r="CR260">
        <v>236404789.05000001</v>
      </c>
      <c r="CS260">
        <v>4134.1099999999997</v>
      </c>
      <c r="CT260">
        <v>237187395.86000001</v>
      </c>
      <c r="CU260" s="3">
        <v>0.5278716</v>
      </c>
      <c r="CV260">
        <v>17155939.859999999</v>
      </c>
      <c r="CW260" s="10">
        <v>417241.35</v>
      </c>
      <c r="CX260" s="14">
        <f t="shared" si="4"/>
        <v>-1056312.19</v>
      </c>
      <c r="CY260" s="14">
        <f>IFERROR(INDEX(CONFAZ!$A$2:$FB$440,MATCH(DATE(YEAR($A260),MONTH($A260),15),CONFAZ!$A$2:$A$440,0),2),0)</f>
        <v>1473553.54</v>
      </c>
      <c r="CZ260"/>
      <c r="DA260"/>
      <c r="DB260"/>
      <c r="DC260"/>
      <c r="DI260"/>
    </row>
    <row r="261" spans="1:113" x14ac:dyDescent="0.25">
      <c r="A261" s="1">
        <v>42387</v>
      </c>
      <c r="B261" t="s">
        <v>70</v>
      </c>
      <c r="C261" t="s">
        <v>73</v>
      </c>
      <c r="D261" s="12">
        <v>4.0523999999999996</v>
      </c>
      <c r="E261">
        <v>250609227.00999996</v>
      </c>
      <c r="F261">
        <v>2001696.2200000002</v>
      </c>
      <c r="G261">
        <v>539014540</v>
      </c>
      <c r="H261">
        <v>65421601.500000015</v>
      </c>
      <c r="I261">
        <v>182185541.00999999</v>
      </c>
      <c r="J261">
        <v>12330961.33</v>
      </c>
      <c r="K261">
        <v>32099957</v>
      </c>
      <c r="L261" s="14">
        <v>13879473</v>
      </c>
      <c r="M261" s="14">
        <v>38283336</v>
      </c>
      <c r="N261" s="14">
        <v>75966928</v>
      </c>
      <c r="O261" s="14">
        <v>74301108</v>
      </c>
      <c r="P261" s="14">
        <v>4040376</v>
      </c>
      <c r="Q261" s="14">
        <v>72896086</v>
      </c>
      <c r="R261" s="14">
        <v>1404508</v>
      </c>
      <c r="S261" s="14">
        <v>20341081</v>
      </c>
      <c r="T261" s="14">
        <v>186610644</v>
      </c>
      <c r="U261" s="14">
        <v>49289304</v>
      </c>
      <c r="V261" s="14">
        <v>1404508</v>
      </c>
      <c r="W261" s="14">
        <v>20341081</v>
      </c>
      <c r="X261" s="14">
        <v>186610644</v>
      </c>
      <c r="Y261" s="14">
        <v>49289304</v>
      </c>
      <c r="Z261" s="14">
        <v>2001696</v>
      </c>
      <c r="AA261" s="14">
        <v>2.4638480875000002</v>
      </c>
      <c r="AB261">
        <v>128.25</v>
      </c>
      <c r="AC261" s="2">
        <v>11024617489</v>
      </c>
      <c r="AD261" s="2">
        <v>10455954695</v>
      </c>
      <c r="AE261" s="14">
        <f>INDEX(CONFAZ!$DS$2:$FB$408,MATCH(DATE(YEAR($A261),MONTH($A261),15),CONFAZ!$DS$2:$DS$408,0),2)</f>
        <v>147537499</v>
      </c>
      <c r="AF261" s="14">
        <f>INDEX(CONFAZ!$DS$2:$FB$408,MATCH(DATE(YEAR($A261),MONTH($A261),15),CONFAZ!$DS$2:$DS$408,0),3)</f>
        <v>62383725</v>
      </c>
      <c r="AG261">
        <v>880</v>
      </c>
      <c r="AH261">
        <v>1448761366799.99</v>
      </c>
      <c r="AI261">
        <v>14.15</v>
      </c>
      <c r="AJ261">
        <v>1.51</v>
      </c>
      <c r="AK261">
        <v>966.74944444444395</v>
      </c>
      <c r="AL261">
        <v>760.27700000000004</v>
      </c>
      <c r="AM261">
        <v>700.73095238095198</v>
      </c>
      <c r="AN261">
        <v>869.73119999999994</v>
      </c>
      <c r="AO261">
        <v>9.6204774796948005</v>
      </c>
      <c r="AP261">
        <v>2.27</v>
      </c>
      <c r="AQ261">
        <v>134.36000000000001</v>
      </c>
      <c r="AR261">
        <v>-6.9196</v>
      </c>
      <c r="AS261" s="14">
        <v>481818500000</v>
      </c>
      <c r="AT261">
        <v>0</v>
      </c>
      <c r="AU261">
        <v>0</v>
      </c>
      <c r="AV261">
        <v>68272113</v>
      </c>
      <c r="AW261">
        <v>66621927</v>
      </c>
      <c r="AX261">
        <v>0</v>
      </c>
      <c r="AY261" s="14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1650186</v>
      </c>
      <c r="BN261">
        <v>23134440000</v>
      </c>
      <c r="BO261" s="3">
        <v>0.4</v>
      </c>
      <c r="BP261" s="3">
        <v>3704</v>
      </c>
      <c r="BQ261" s="3">
        <v>21950.81</v>
      </c>
      <c r="BR261" s="3">
        <v>2353922000</v>
      </c>
      <c r="BS261" s="3">
        <v>23590000</v>
      </c>
      <c r="BT261" s="3">
        <v>4905638000</v>
      </c>
      <c r="BU261" s="3">
        <v>11308785000</v>
      </c>
      <c r="BV261">
        <v>4542506000</v>
      </c>
      <c r="BW261" s="3">
        <v>18591934000</v>
      </c>
      <c r="BX261">
        <v>0</v>
      </c>
      <c r="BY261">
        <v>0</v>
      </c>
      <c r="BZ261">
        <v>0</v>
      </c>
      <c r="CA261">
        <v>0</v>
      </c>
      <c r="CB261">
        <v>22677841000</v>
      </c>
      <c r="CC261">
        <v>0.4</v>
      </c>
      <c r="CD261">
        <v>245093.89</v>
      </c>
      <c r="CE261">
        <v>223891314.99000001</v>
      </c>
      <c r="CF261">
        <v>35148.76</v>
      </c>
      <c r="CG261">
        <v>30959.58</v>
      </c>
      <c r="CH261">
        <v>31.7388555</v>
      </c>
      <c r="CI261">
        <v>3.68</v>
      </c>
      <c r="CJ261">
        <v>275516.67</v>
      </c>
      <c r="CK261">
        <v>324236.67</v>
      </c>
      <c r="CL261">
        <v>48720</v>
      </c>
      <c r="CM261">
        <v>-23906.67</v>
      </c>
      <c r="CN261">
        <v>5524086.6699999999</v>
      </c>
      <c r="CO261">
        <v>-25583.33</v>
      </c>
      <c r="CP261">
        <v>-97413.33</v>
      </c>
      <c r="CQ261">
        <v>702290.18</v>
      </c>
      <c r="CR261">
        <v>338139893.12</v>
      </c>
      <c r="CS261">
        <v>44342.78</v>
      </c>
      <c r="CT261">
        <v>338889126.07999998</v>
      </c>
      <c r="CU261" s="3">
        <v>0.52966100000000005</v>
      </c>
      <c r="CV261">
        <v>20015514.300000001</v>
      </c>
      <c r="CW261" s="10">
        <v>343159.13</v>
      </c>
      <c r="CX261" s="14">
        <f t="shared" si="4"/>
        <v>-6613014.5</v>
      </c>
      <c r="CY261" s="14">
        <f>IFERROR(INDEX(CONFAZ!$A$2:$FB$440,MATCH(DATE(YEAR($A261),MONTH($A261),15),CONFAZ!$A$2:$A$440,0),2),0)</f>
        <v>6956173.6299999999</v>
      </c>
      <c r="CZ261"/>
      <c r="DA261"/>
      <c r="DB261"/>
      <c r="DC261"/>
      <c r="DI261"/>
    </row>
    <row r="262" spans="1:113" x14ac:dyDescent="0.25">
      <c r="A262" s="1">
        <v>42418</v>
      </c>
      <c r="B262" t="s">
        <v>70</v>
      </c>
      <c r="C262" t="s">
        <v>73</v>
      </c>
      <c r="D262" s="12">
        <v>3.9737</v>
      </c>
      <c r="E262">
        <v>223415929.58000004</v>
      </c>
      <c r="F262">
        <v>1342192.2599999998</v>
      </c>
      <c r="G262">
        <v>458879584</v>
      </c>
      <c r="H262">
        <v>58395999.789999999</v>
      </c>
      <c r="I262">
        <v>139169640.11999997</v>
      </c>
      <c r="J262">
        <v>9653058.0999999996</v>
      </c>
      <c r="K262">
        <v>92302269</v>
      </c>
      <c r="L262" s="14">
        <v>13526582</v>
      </c>
      <c r="M262" s="14">
        <v>35670812</v>
      </c>
      <c r="N262" s="14">
        <v>59044356</v>
      </c>
      <c r="O262" s="14">
        <v>56282822</v>
      </c>
      <c r="P262" s="14">
        <v>3784398</v>
      </c>
      <c r="Q262" s="14">
        <v>61599303</v>
      </c>
      <c r="R262" s="14">
        <v>1988631</v>
      </c>
      <c r="S262" s="14">
        <v>23378829</v>
      </c>
      <c r="T262" s="14">
        <v>151965046</v>
      </c>
      <c r="U262" s="14">
        <v>50297891</v>
      </c>
      <c r="V262" s="14">
        <v>1988631</v>
      </c>
      <c r="W262" s="14">
        <v>23378829</v>
      </c>
      <c r="X262" s="14">
        <v>151965046</v>
      </c>
      <c r="Y262" s="14">
        <v>50297891</v>
      </c>
      <c r="Z262" s="14">
        <v>1340914</v>
      </c>
      <c r="AA262" s="14">
        <v>1.8207618135999999</v>
      </c>
      <c r="AB262">
        <v>130.81</v>
      </c>
      <c r="AC262" s="2">
        <v>13103865483</v>
      </c>
      <c r="AD262" s="2">
        <v>10448566313</v>
      </c>
      <c r="AE262" s="14">
        <f>INDEX(CONFAZ!$DS$2:$FB$408,MATCH(DATE(YEAR($A262),MONTH($A262),15),CONFAZ!$DS$2:$DS$408,0),2)</f>
        <v>139541291</v>
      </c>
      <c r="AF262" s="14">
        <f>INDEX(CONFAZ!$DS$2:$FB$408,MATCH(DATE(YEAR($A262),MONTH($A262),15),CONFAZ!$DS$2:$DS$408,0),3)</f>
        <v>142581099</v>
      </c>
      <c r="AG262">
        <v>880</v>
      </c>
      <c r="AH262">
        <v>1428020621600</v>
      </c>
      <c r="AI262">
        <v>14.15</v>
      </c>
      <c r="AJ262">
        <v>0.95</v>
      </c>
      <c r="AK262">
        <v>978.94555555555496</v>
      </c>
      <c r="AL262">
        <v>775.34349999999995</v>
      </c>
      <c r="AM262">
        <v>715.69761904761901</v>
      </c>
      <c r="AN262">
        <v>879.76919999999996</v>
      </c>
      <c r="AO262">
        <v>10.350041730079999</v>
      </c>
      <c r="AP262">
        <v>1.9</v>
      </c>
      <c r="AQ262">
        <v>132.55000000000001</v>
      </c>
      <c r="AR262">
        <v>13.199</v>
      </c>
      <c r="AS262" s="14">
        <v>490477900000</v>
      </c>
      <c r="AT262">
        <v>0</v>
      </c>
      <c r="AU262">
        <v>0</v>
      </c>
      <c r="AV262">
        <v>52082269</v>
      </c>
      <c r="AW262">
        <v>50282929</v>
      </c>
      <c r="AX262">
        <v>0</v>
      </c>
      <c r="AY262" s="14">
        <v>0</v>
      </c>
      <c r="AZ262">
        <v>0</v>
      </c>
      <c r="BA262">
        <v>0</v>
      </c>
      <c r="BB262">
        <v>29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1799311</v>
      </c>
      <c r="BN262">
        <v>23134440000</v>
      </c>
      <c r="BO262" s="3">
        <v>0.4</v>
      </c>
      <c r="BP262" s="3">
        <v>3704</v>
      </c>
      <c r="BQ262" s="3">
        <v>21950.81</v>
      </c>
      <c r="BR262" s="3">
        <v>2353922000</v>
      </c>
      <c r="BS262" s="3">
        <v>23590000</v>
      </c>
      <c r="BT262">
        <v>4905638000</v>
      </c>
      <c r="BU262" s="3">
        <v>11308785000</v>
      </c>
      <c r="BV262">
        <v>4542506000</v>
      </c>
      <c r="BW262" s="3">
        <v>18591934000</v>
      </c>
      <c r="BX262">
        <v>0</v>
      </c>
      <c r="BY262">
        <v>0</v>
      </c>
      <c r="BZ262">
        <v>0</v>
      </c>
      <c r="CA262">
        <v>0</v>
      </c>
      <c r="CB262">
        <v>22677841000</v>
      </c>
      <c r="CC262">
        <v>0.4</v>
      </c>
      <c r="CD262">
        <v>255363.84</v>
      </c>
      <c r="CE262">
        <v>190589106.41</v>
      </c>
      <c r="CF262">
        <v>26301.74</v>
      </c>
      <c r="CG262">
        <v>26732.58</v>
      </c>
      <c r="CH262">
        <v>31.7388555</v>
      </c>
      <c r="CI262">
        <v>3.71</v>
      </c>
      <c r="CJ262">
        <v>275516.67</v>
      </c>
      <c r="CK262">
        <v>324236.67</v>
      </c>
      <c r="CL262">
        <v>48720</v>
      </c>
      <c r="CM262">
        <v>-23906.67</v>
      </c>
      <c r="CN262">
        <v>5524086.6699999999</v>
      </c>
      <c r="CO262">
        <v>-25583.33</v>
      </c>
      <c r="CP262">
        <v>-97413.33</v>
      </c>
      <c r="CQ262">
        <v>695863.67</v>
      </c>
      <c r="CR262">
        <v>272616679.47000003</v>
      </c>
      <c r="CS262">
        <v>159955.66</v>
      </c>
      <c r="CT262">
        <v>273473198.80000001</v>
      </c>
      <c r="CU262" s="3">
        <v>0.52966100000000005</v>
      </c>
      <c r="CV262">
        <v>18120585.039999999</v>
      </c>
      <c r="CW262" s="10">
        <v>335664.69</v>
      </c>
      <c r="CX262" s="14">
        <f t="shared" si="4"/>
        <v>-19665300.749999996</v>
      </c>
      <c r="CY262" s="14">
        <f>IFERROR(INDEX(CONFAZ!$A$2:$FB$440,MATCH(DATE(YEAR($A262),MONTH($A262),15),CONFAZ!$A$2:$A$440,0),2),0)</f>
        <v>20000965.439999998</v>
      </c>
      <c r="CZ262" s="14"/>
      <c r="DA262" s="14"/>
      <c r="DB262"/>
      <c r="DC262"/>
      <c r="DI262"/>
    </row>
    <row r="263" spans="1:113" x14ac:dyDescent="0.25">
      <c r="A263" s="1">
        <v>42447</v>
      </c>
      <c r="B263" t="s">
        <v>70</v>
      </c>
      <c r="C263" t="s">
        <v>73</v>
      </c>
      <c r="D263" s="12">
        <v>3.7039</v>
      </c>
      <c r="E263">
        <v>234040632.91000003</v>
      </c>
      <c r="F263">
        <v>1271021.99</v>
      </c>
      <c r="G263">
        <v>430172334</v>
      </c>
      <c r="H263">
        <v>52415069.380000018</v>
      </c>
      <c r="I263">
        <v>110240401.08999999</v>
      </c>
      <c r="J263">
        <v>9469409.5199999996</v>
      </c>
      <c r="K263">
        <v>53595376</v>
      </c>
      <c r="L263" s="14">
        <v>22479833</v>
      </c>
      <c r="M263" s="14">
        <v>34986446</v>
      </c>
      <c r="N263" s="14">
        <v>57526125</v>
      </c>
      <c r="O263" s="14">
        <v>67191902</v>
      </c>
      <c r="P263" s="14">
        <v>5260089</v>
      </c>
      <c r="Q263" s="14">
        <v>49444878</v>
      </c>
      <c r="R263" s="14">
        <v>3499698</v>
      </c>
      <c r="S263" s="14">
        <v>22975445</v>
      </c>
      <c r="T263" s="14">
        <v>111611912</v>
      </c>
      <c r="U263" s="14">
        <v>53926585</v>
      </c>
      <c r="V263" s="14">
        <v>3499698</v>
      </c>
      <c r="W263" s="14">
        <v>22975445</v>
      </c>
      <c r="X263" s="14">
        <v>111611912</v>
      </c>
      <c r="Y263" s="14">
        <v>53926585</v>
      </c>
      <c r="Z263" s="14">
        <v>1269421</v>
      </c>
      <c r="AA263" s="14">
        <v>2.1953758583999998</v>
      </c>
      <c r="AB263">
        <v>140.27000000000001</v>
      </c>
      <c r="AC263" s="2">
        <v>15845539947</v>
      </c>
      <c r="AD263" s="2">
        <v>11706198715</v>
      </c>
      <c r="AE263" s="14">
        <f>INDEX(CONFAZ!$DS$2:$FB$408,MATCH(DATE(YEAR($A263),MONTH($A263),15),CONFAZ!$DS$2:$DS$408,0),2)</f>
        <v>201463034</v>
      </c>
      <c r="AF263" s="14">
        <f>INDEX(CONFAZ!$DS$2:$FB$408,MATCH(DATE(YEAR($A263),MONTH($A263),15),CONFAZ!$DS$2:$DS$408,0),3)</f>
        <v>411147314</v>
      </c>
      <c r="AG263">
        <v>880</v>
      </c>
      <c r="AH263">
        <v>1324877622200</v>
      </c>
      <c r="AI263">
        <v>14.15</v>
      </c>
      <c r="AJ263">
        <v>0.44</v>
      </c>
      <c r="AK263">
        <v>997.68722222222198</v>
      </c>
      <c r="AL263">
        <v>791.53549999999996</v>
      </c>
      <c r="AM263">
        <v>730.52333333333297</v>
      </c>
      <c r="AN263">
        <v>897.70439999999996</v>
      </c>
      <c r="AO263">
        <v>11.0609967741619</v>
      </c>
      <c r="AP263">
        <v>1.43</v>
      </c>
      <c r="AQ263">
        <v>148.22999999999999</v>
      </c>
      <c r="AR263">
        <v>-8.9</v>
      </c>
      <c r="AS263" s="14">
        <v>528022800000.00006</v>
      </c>
      <c r="AT263">
        <v>0</v>
      </c>
      <c r="AU263">
        <v>0</v>
      </c>
      <c r="AV263">
        <v>87531218</v>
      </c>
      <c r="AW263">
        <v>85378631</v>
      </c>
      <c r="AX263">
        <v>0</v>
      </c>
      <c r="AY263" s="14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2152587</v>
      </c>
      <c r="BN263">
        <v>23134440000</v>
      </c>
      <c r="BO263" s="3">
        <v>0.4</v>
      </c>
      <c r="BP263" s="3">
        <v>3704</v>
      </c>
      <c r="BQ263" s="3">
        <v>21950.81</v>
      </c>
      <c r="BR263">
        <v>2353922000</v>
      </c>
      <c r="BS263" s="3">
        <v>23590000</v>
      </c>
      <c r="BT263" s="3">
        <v>4905638000</v>
      </c>
      <c r="BU263" s="3">
        <v>11308785000</v>
      </c>
      <c r="BV263" s="3">
        <v>4542506000</v>
      </c>
      <c r="BW263" s="3">
        <v>18591934000</v>
      </c>
      <c r="BX263">
        <v>0</v>
      </c>
      <c r="BY263">
        <v>0</v>
      </c>
      <c r="BZ263">
        <v>0</v>
      </c>
      <c r="CA263">
        <v>0</v>
      </c>
      <c r="CB263">
        <v>22677841000</v>
      </c>
      <c r="CC263">
        <v>0.4</v>
      </c>
      <c r="CD263">
        <v>210162.37</v>
      </c>
      <c r="CE263">
        <v>166310345.09</v>
      </c>
      <c r="CF263">
        <v>16311.48</v>
      </c>
      <c r="CG263">
        <v>31064.58</v>
      </c>
      <c r="CH263">
        <v>31.7388555</v>
      </c>
      <c r="CI263">
        <v>3.73</v>
      </c>
      <c r="CJ263">
        <v>275516.67</v>
      </c>
      <c r="CK263">
        <v>324236.67</v>
      </c>
      <c r="CL263">
        <v>48720</v>
      </c>
      <c r="CM263">
        <v>-23906.67</v>
      </c>
      <c r="CN263">
        <v>5524086.6699999999</v>
      </c>
      <c r="CO263">
        <v>-25583.33</v>
      </c>
      <c r="CP263">
        <v>-97413.33</v>
      </c>
      <c r="CQ263">
        <v>649439.48</v>
      </c>
      <c r="CR263">
        <v>235610645.09</v>
      </c>
      <c r="CS263">
        <v>79442.5</v>
      </c>
      <c r="CT263">
        <v>236341627.06999999</v>
      </c>
      <c r="CU263" s="3">
        <v>0.52966100000000005</v>
      </c>
      <c r="CV263">
        <v>13349250.67</v>
      </c>
      <c r="CW263" s="10">
        <v>261179.12</v>
      </c>
      <c r="CX263" s="14">
        <f t="shared" si="4"/>
        <v>-13290937.790000001</v>
      </c>
      <c r="CY263" s="14">
        <f>IFERROR(INDEX(CONFAZ!$A$2:$FB$440,MATCH(DATE(YEAR($A263),MONTH($A263),15),CONFAZ!$A$2:$A$440,0),2),0)</f>
        <v>13552116.91</v>
      </c>
      <c r="CZ263"/>
      <c r="DA263"/>
      <c r="DB263"/>
      <c r="DC263"/>
      <c r="DI263"/>
    </row>
    <row r="264" spans="1:113" x14ac:dyDescent="0.25">
      <c r="A264" s="1">
        <v>42478</v>
      </c>
      <c r="B264" t="s">
        <v>70</v>
      </c>
      <c r="C264" t="s">
        <v>73</v>
      </c>
      <c r="D264" s="12">
        <v>3.5657999999999999</v>
      </c>
      <c r="E264">
        <v>239414160.86000001</v>
      </c>
      <c r="F264">
        <v>1953140.8000000003</v>
      </c>
      <c r="G264">
        <v>470860226</v>
      </c>
      <c r="H264">
        <v>65628424.639999986</v>
      </c>
      <c r="I264">
        <v>128565691.96000001</v>
      </c>
      <c r="J264">
        <v>10102107.359999999</v>
      </c>
      <c r="K264">
        <v>46623762</v>
      </c>
      <c r="L264" s="14">
        <v>13052834</v>
      </c>
      <c r="M264" s="14">
        <v>37932664</v>
      </c>
      <c r="N264" s="14">
        <v>56335122</v>
      </c>
      <c r="O264" s="14">
        <v>74461280</v>
      </c>
      <c r="P264" s="14">
        <v>4589015</v>
      </c>
      <c r="Q264" s="14">
        <v>56613525</v>
      </c>
      <c r="R264" s="14">
        <v>2535725</v>
      </c>
      <c r="S264" s="14">
        <v>38338310</v>
      </c>
      <c r="T264" s="14">
        <v>138774998</v>
      </c>
      <c r="U264" s="14">
        <v>46273612</v>
      </c>
      <c r="V264" s="14">
        <v>2535725</v>
      </c>
      <c r="W264" s="14">
        <v>38338310</v>
      </c>
      <c r="X264" s="14">
        <v>138774998</v>
      </c>
      <c r="Y264" s="14">
        <v>46273612</v>
      </c>
      <c r="Z264" s="14">
        <v>1953141</v>
      </c>
      <c r="AA264" s="14">
        <v>-0.70648736130000001</v>
      </c>
      <c r="AB264">
        <v>136.01</v>
      </c>
      <c r="AC264" s="2">
        <v>15082231392</v>
      </c>
      <c r="AD264" s="2">
        <v>10658991407</v>
      </c>
      <c r="AE264" s="14">
        <f>INDEX(CONFAZ!$DS$2:$FB$408,MATCH(DATE(YEAR($A264),MONTH($A264),15),CONFAZ!$DS$2:$DS$408,0),2)</f>
        <v>220655795</v>
      </c>
      <c r="AF264" s="14">
        <f>INDEX(CONFAZ!$DS$2:$FB$408,MATCH(DATE(YEAR($A264),MONTH($A264),15),CONFAZ!$DS$2:$DS$408,0),3)</f>
        <v>134503507</v>
      </c>
      <c r="AG264">
        <v>880</v>
      </c>
      <c r="AH264">
        <v>1291536325800</v>
      </c>
      <c r="AI264">
        <v>14.15</v>
      </c>
      <c r="AJ264">
        <v>0.64</v>
      </c>
      <c r="AK264">
        <v>994.05</v>
      </c>
      <c r="AL264">
        <v>793.23699999999997</v>
      </c>
      <c r="AM264">
        <v>729.91809523809502</v>
      </c>
      <c r="AN264">
        <v>894.71640000000002</v>
      </c>
      <c r="AO264">
        <v>11.336864883919</v>
      </c>
      <c r="AP264">
        <v>1.61</v>
      </c>
      <c r="AQ264">
        <v>153.27000000000001</v>
      </c>
      <c r="AR264">
        <v>-21.71</v>
      </c>
      <c r="AS264" s="14">
        <v>520821400000</v>
      </c>
      <c r="AT264">
        <v>0</v>
      </c>
      <c r="AU264">
        <v>0</v>
      </c>
      <c r="AV264">
        <v>69557294</v>
      </c>
      <c r="AW264">
        <v>68746496</v>
      </c>
      <c r="AX264">
        <v>0</v>
      </c>
      <c r="AY264" s="1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751441</v>
      </c>
      <c r="BN264">
        <v>23134440000</v>
      </c>
      <c r="BO264" s="3">
        <v>0.4</v>
      </c>
      <c r="BP264" s="3">
        <v>3704</v>
      </c>
      <c r="BQ264">
        <v>21950.81</v>
      </c>
      <c r="BR264" s="3">
        <v>2353922000</v>
      </c>
      <c r="BS264" s="3">
        <v>23590000</v>
      </c>
      <c r="BT264">
        <v>4905638000</v>
      </c>
      <c r="BU264" s="3">
        <v>11308785000</v>
      </c>
      <c r="BV264" s="3">
        <v>4542506000</v>
      </c>
      <c r="BW264" s="3">
        <v>18591934000</v>
      </c>
      <c r="BX264">
        <v>0</v>
      </c>
      <c r="BY264">
        <v>0</v>
      </c>
      <c r="BZ264">
        <v>0</v>
      </c>
      <c r="CA264">
        <v>0</v>
      </c>
      <c r="CB264">
        <v>22677841000</v>
      </c>
      <c r="CC264">
        <v>0.4</v>
      </c>
      <c r="CD264">
        <v>189492.65</v>
      </c>
      <c r="CE264">
        <v>158248282.86000001</v>
      </c>
      <c r="CF264">
        <v>22677.48</v>
      </c>
      <c r="CG264">
        <v>26378.58</v>
      </c>
      <c r="CH264">
        <v>31.7388555</v>
      </c>
      <c r="CI264">
        <v>3.72</v>
      </c>
      <c r="CJ264">
        <v>-147856.67000000001</v>
      </c>
      <c r="CK264">
        <v>-110150</v>
      </c>
      <c r="CL264">
        <v>37706.67</v>
      </c>
      <c r="CM264">
        <v>-85460</v>
      </c>
      <c r="CN264">
        <v>5414663.3300000001</v>
      </c>
      <c r="CO264">
        <v>-41550</v>
      </c>
      <c r="CP264">
        <v>-215410</v>
      </c>
      <c r="CQ264">
        <v>1071772.77</v>
      </c>
      <c r="CR264">
        <v>243302765.25</v>
      </c>
      <c r="CS264">
        <v>70555.89</v>
      </c>
      <c r="CT264">
        <v>244445093.91</v>
      </c>
      <c r="CU264" s="3">
        <v>0.52966100000000005</v>
      </c>
      <c r="CV264">
        <v>15131947.42</v>
      </c>
      <c r="CW264" s="10">
        <v>256831.65</v>
      </c>
      <c r="CX264" s="14">
        <f t="shared" si="4"/>
        <v>-10217863.290000001</v>
      </c>
      <c r="CY264" s="14">
        <f>IFERROR(INDEX(CONFAZ!$A$2:$FB$440,MATCH(DATE(YEAR($A264),MONTH($A264),15),CONFAZ!$A$2:$A$440,0),2),0)</f>
        <v>10474694.940000001</v>
      </c>
      <c r="CZ264" s="4"/>
      <c r="DA264"/>
      <c r="DB264"/>
      <c r="DC264"/>
      <c r="DI264"/>
    </row>
    <row r="265" spans="1:113" x14ac:dyDescent="0.25">
      <c r="A265" s="1">
        <v>42508</v>
      </c>
      <c r="B265" t="s">
        <v>70</v>
      </c>
      <c r="C265" t="s">
        <v>73</v>
      </c>
      <c r="D265" s="12">
        <v>3.5392999999999999</v>
      </c>
      <c r="E265">
        <v>272315025.07000005</v>
      </c>
      <c r="F265">
        <v>3106400.9399999995</v>
      </c>
      <c r="G265">
        <v>466345929</v>
      </c>
      <c r="H265">
        <v>57349291.600000009</v>
      </c>
      <c r="I265">
        <v>100637974.88999999</v>
      </c>
      <c r="J265">
        <v>10930264.029999997</v>
      </c>
      <c r="K265">
        <v>39434075</v>
      </c>
      <c r="L265" s="14">
        <v>32053857</v>
      </c>
      <c r="M265" s="14">
        <v>37586293</v>
      </c>
      <c r="N265" s="14">
        <v>61121386</v>
      </c>
      <c r="O265" s="14">
        <v>83442094</v>
      </c>
      <c r="P265" s="14">
        <v>4704163</v>
      </c>
      <c r="Q265" s="14">
        <v>53265680</v>
      </c>
      <c r="R265" s="14">
        <v>3019854</v>
      </c>
      <c r="S265" s="14">
        <v>31701523</v>
      </c>
      <c r="T265" s="14">
        <v>112627358</v>
      </c>
      <c r="U265" s="14">
        <v>43715631</v>
      </c>
      <c r="V265" s="14">
        <v>3019854</v>
      </c>
      <c r="W265" s="14">
        <v>31701523</v>
      </c>
      <c r="X265" s="14">
        <v>112627358</v>
      </c>
      <c r="Y265" s="14">
        <v>43715631</v>
      </c>
      <c r="Z265" s="14">
        <v>3108090</v>
      </c>
      <c r="AA265" s="14">
        <v>0.52453482699999998</v>
      </c>
      <c r="AB265">
        <v>133.54</v>
      </c>
      <c r="AC265" s="2">
        <v>16596334743</v>
      </c>
      <c r="AD265" s="2">
        <v>11291198938</v>
      </c>
      <c r="AE265" s="14">
        <f>INDEX(CONFAZ!$DS$2:$FB$408,MATCH(DATE(YEAR($A265),MONTH($A265),15),CONFAZ!$DS$2:$DS$408,0),2)</f>
        <v>206297751</v>
      </c>
      <c r="AF265" s="14">
        <f>INDEX(CONFAZ!$DS$2:$FB$408,MATCH(DATE(YEAR($A265),MONTH($A265),15),CONFAZ!$DS$2:$DS$408,0),3)</f>
        <v>190526387</v>
      </c>
      <c r="AG265">
        <v>880</v>
      </c>
      <c r="AH265">
        <v>1286347967100</v>
      </c>
      <c r="AI265">
        <v>14.15</v>
      </c>
      <c r="AJ265">
        <v>0.98</v>
      </c>
      <c r="AK265">
        <v>1003.13944444444</v>
      </c>
      <c r="AL265">
        <v>797.56700000000001</v>
      </c>
      <c r="AM265">
        <v>734.46476190476096</v>
      </c>
      <c r="AN265">
        <v>900.40719999999999</v>
      </c>
      <c r="AO265">
        <v>11.3192421250219</v>
      </c>
      <c r="AP265">
        <v>1.78</v>
      </c>
      <c r="AQ265">
        <v>166.8</v>
      </c>
      <c r="AR265">
        <v>7.38</v>
      </c>
      <c r="AS265" s="14">
        <v>516516800000</v>
      </c>
      <c r="AT265">
        <v>0</v>
      </c>
      <c r="AU265">
        <v>0</v>
      </c>
      <c r="AV265">
        <v>92773014</v>
      </c>
      <c r="AW265">
        <v>77463030</v>
      </c>
      <c r="AX265">
        <v>0</v>
      </c>
      <c r="AY265" s="14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14563003</v>
      </c>
      <c r="BL265">
        <v>0</v>
      </c>
      <c r="BM265">
        <v>746981</v>
      </c>
      <c r="BN265">
        <v>23134440000</v>
      </c>
      <c r="BO265" s="3">
        <v>0.4</v>
      </c>
      <c r="BP265" s="3">
        <v>3704</v>
      </c>
      <c r="BQ265" s="3">
        <v>21950.81</v>
      </c>
      <c r="BR265" s="3">
        <v>2353922000</v>
      </c>
      <c r="BS265" s="3">
        <v>23590000</v>
      </c>
      <c r="BT265">
        <v>4905638000</v>
      </c>
      <c r="BU265" s="3">
        <v>11308785000</v>
      </c>
      <c r="BV265" s="3">
        <v>4542506000</v>
      </c>
      <c r="BW265" s="3">
        <v>18591934000</v>
      </c>
      <c r="BX265">
        <v>0</v>
      </c>
      <c r="BY265">
        <v>0</v>
      </c>
      <c r="BZ265">
        <v>0</v>
      </c>
      <c r="CA265">
        <v>0</v>
      </c>
      <c r="CB265">
        <v>22677841000</v>
      </c>
      <c r="CC265">
        <v>0.4</v>
      </c>
      <c r="CD265">
        <v>248736.73</v>
      </c>
      <c r="CE265">
        <v>165371281.44999999</v>
      </c>
      <c r="CF265">
        <v>29308.77</v>
      </c>
      <c r="CG265">
        <v>24411.58</v>
      </c>
      <c r="CH265">
        <v>31.7388555</v>
      </c>
      <c r="CI265">
        <v>3.67</v>
      </c>
      <c r="CJ265">
        <v>-147856.67000000001</v>
      </c>
      <c r="CK265">
        <v>-110150</v>
      </c>
      <c r="CL265">
        <v>37706.67</v>
      </c>
      <c r="CM265">
        <v>-85460</v>
      </c>
      <c r="CN265">
        <v>5414663.3300000001</v>
      </c>
      <c r="CO265">
        <v>-41550</v>
      </c>
      <c r="CP265">
        <v>-215410</v>
      </c>
      <c r="CQ265">
        <v>1267532.25</v>
      </c>
      <c r="CR265">
        <v>238988416.97999999</v>
      </c>
      <c r="CS265">
        <v>71219.89</v>
      </c>
      <c r="CT265">
        <v>240327169.12</v>
      </c>
      <c r="CU265" s="3">
        <v>0.52966100000000005</v>
      </c>
      <c r="CV265">
        <v>17542446.350000001</v>
      </c>
      <c r="CW265" s="10">
        <v>294132.09000000003</v>
      </c>
      <c r="CX265" s="14">
        <f t="shared" si="4"/>
        <v>-8997784.870000001</v>
      </c>
      <c r="CY265" s="14">
        <f>IFERROR(INDEX(CONFAZ!$A$2:$FB$440,MATCH(DATE(YEAR($A265),MONTH($A265),15),CONFAZ!$A$2:$A$440,0),2),0)</f>
        <v>9291916.9600000009</v>
      </c>
      <c r="CZ265"/>
      <c r="DA265"/>
      <c r="DB265"/>
      <c r="DC265"/>
      <c r="DI265"/>
    </row>
    <row r="266" spans="1:113" x14ac:dyDescent="0.25">
      <c r="A266" s="1">
        <v>42539</v>
      </c>
      <c r="B266" t="s">
        <v>70</v>
      </c>
      <c r="C266" t="s">
        <v>73</v>
      </c>
      <c r="D266" s="12">
        <v>3.4245000000000001</v>
      </c>
      <c r="E266">
        <v>287107375.57999998</v>
      </c>
      <c r="F266">
        <v>1209298.19</v>
      </c>
      <c r="G266">
        <v>503405083</v>
      </c>
      <c r="H266">
        <v>61116624.599999994</v>
      </c>
      <c r="I266">
        <v>118799245.16000001</v>
      </c>
      <c r="J266">
        <v>11278705.27</v>
      </c>
      <c r="K266">
        <v>28744692</v>
      </c>
      <c r="L266" s="14">
        <v>12100384</v>
      </c>
      <c r="M266" s="14">
        <v>37801155</v>
      </c>
      <c r="N266" s="14">
        <v>62232930</v>
      </c>
      <c r="O266" s="14">
        <v>79556637</v>
      </c>
      <c r="P266" s="14">
        <v>5842584</v>
      </c>
      <c r="Q266" s="14">
        <v>57789003</v>
      </c>
      <c r="R266" s="14">
        <v>2788903</v>
      </c>
      <c r="S266" s="14">
        <v>68316128</v>
      </c>
      <c r="T266" s="14">
        <v>131710366</v>
      </c>
      <c r="U266" s="14">
        <v>44057695</v>
      </c>
      <c r="V266" s="14">
        <v>2788903</v>
      </c>
      <c r="W266" s="14">
        <v>68316128</v>
      </c>
      <c r="X266" s="14">
        <v>131710366</v>
      </c>
      <c r="Y266" s="14">
        <v>44057695</v>
      </c>
      <c r="Z266" s="14">
        <v>1209298</v>
      </c>
      <c r="AA266" s="14">
        <v>1.1950322214</v>
      </c>
      <c r="AB266">
        <v>135.27000000000001</v>
      </c>
      <c r="AC266" s="2">
        <v>16602945756</v>
      </c>
      <c r="AD266" s="2">
        <v>12923892615</v>
      </c>
      <c r="AE266" s="14">
        <f>INDEX(CONFAZ!$DS$2:$FB$408,MATCH(DATE(YEAR($A266),MONTH($A266),15),CONFAZ!$DS$2:$DS$408,0),2)</f>
        <v>203570736</v>
      </c>
      <c r="AF266" s="14">
        <f>INDEX(CONFAZ!$DS$2:$FB$408,MATCH(DATE(YEAR($A266),MONTH($A266),15),CONFAZ!$DS$2:$DS$408,0),3)</f>
        <v>208326610</v>
      </c>
      <c r="AG266">
        <v>880</v>
      </c>
      <c r="AH266">
        <v>1247038524000</v>
      </c>
      <c r="AI266">
        <v>14.15</v>
      </c>
      <c r="AJ266">
        <v>0.47</v>
      </c>
      <c r="AK266">
        <v>1005.70833333333</v>
      </c>
      <c r="AL266">
        <v>799.83</v>
      </c>
      <c r="AM266">
        <v>733.67809523809501</v>
      </c>
      <c r="AN266">
        <v>900.94960000000003</v>
      </c>
      <c r="AO266">
        <v>11.442635439353801</v>
      </c>
      <c r="AP266">
        <v>1.35</v>
      </c>
      <c r="AQ266">
        <v>169.69</v>
      </c>
      <c r="AR266">
        <v>17.649999999999999</v>
      </c>
      <c r="AS266" s="14">
        <v>521732700000</v>
      </c>
      <c r="AT266">
        <v>0</v>
      </c>
      <c r="AU266">
        <v>0</v>
      </c>
      <c r="AV266">
        <v>84973853</v>
      </c>
      <c r="AW266">
        <v>69280622</v>
      </c>
      <c r="AX266">
        <v>0</v>
      </c>
      <c r="AY266" s="14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15453051</v>
      </c>
      <c r="BL266">
        <v>0</v>
      </c>
      <c r="BM266">
        <v>212634</v>
      </c>
      <c r="BN266">
        <v>23134440000</v>
      </c>
      <c r="BO266" s="3">
        <v>0.4</v>
      </c>
      <c r="BP266" s="3">
        <v>3704</v>
      </c>
      <c r="BQ266" s="3">
        <v>21950.81</v>
      </c>
      <c r="BR266" s="3">
        <v>2353922000</v>
      </c>
      <c r="BS266" s="3">
        <v>23590000</v>
      </c>
      <c r="BT266" s="3">
        <v>4905638000</v>
      </c>
      <c r="BU266" s="3">
        <v>11308785000</v>
      </c>
      <c r="BV266" s="3">
        <v>4542506000</v>
      </c>
      <c r="BW266" s="3">
        <v>18591934000</v>
      </c>
      <c r="BX266">
        <v>0</v>
      </c>
      <c r="BY266">
        <v>0</v>
      </c>
      <c r="BZ266">
        <v>0</v>
      </c>
      <c r="CA266">
        <v>0</v>
      </c>
      <c r="CB266">
        <v>22677841000</v>
      </c>
      <c r="CC266">
        <v>0.4</v>
      </c>
      <c r="CD266">
        <v>255722.66</v>
      </c>
      <c r="CE266">
        <v>113913979.76000001</v>
      </c>
      <c r="CF266">
        <v>45989.46</v>
      </c>
      <c r="CG266">
        <v>26668.58</v>
      </c>
      <c r="CH266">
        <v>31.7388555</v>
      </c>
      <c r="CI266">
        <v>3.65</v>
      </c>
      <c r="CJ266">
        <v>-147856.67000000001</v>
      </c>
      <c r="CK266">
        <v>-110150</v>
      </c>
      <c r="CL266">
        <v>37706.67</v>
      </c>
      <c r="CM266">
        <v>-85460</v>
      </c>
      <c r="CN266">
        <v>5414663.3300000001</v>
      </c>
      <c r="CO266">
        <v>-41550</v>
      </c>
      <c r="CP266">
        <v>-215410</v>
      </c>
      <c r="CQ266">
        <v>524161.31</v>
      </c>
      <c r="CR266">
        <v>226214155.77000001</v>
      </c>
      <c r="CS266">
        <v>49800.03</v>
      </c>
      <c r="CT266">
        <v>226788117.11000001</v>
      </c>
      <c r="CU266" s="3">
        <v>0.52966100000000005</v>
      </c>
      <c r="CV266">
        <v>17583593.620000001</v>
      </c>
      <c r="CW266" s="10">
        <v>294227.44</v>
      </c>
      <c r="CX266" s="14">
        <f t="shared" si="4"/>
        <v>-5860447.2300000004</v>
      </c>
      <c r="CY266" s="14">
        <f>IFERROR(INDEX(CONFAZ!$A$2:$FB$440,MATCH(DATE(YEAR($A266),MONTH($A266),15),CONFAZ!$A$2:$A$440,0),2),0)</f>
        <v>6154674.6700000009</v>
      </c>
      <c r="CZ266"/>
      <c r="DA266"/>
      <c r="DB266"/>
      <c r="DC266"/>
      <c r="DI266"/>
    </row>
    <row r="267" spans="1:113" x14ac:dyDescent="0.25">
      <c r="A267" s="1">
        <v>42569</v>
      </c>
      <c r="B267" t="s">
        <v>70</v>
      </c>
      <c r="C267" t="s">
        <v>73</v>
      </c>
      <c r="D267" s="12">
        <v>3.2755999999999998</v>
      </c>
      <c r="E267">
        <v>285255253.85000002</v>
      </c>
      <c r="F267">
        <v>1248882.7399999998</v>
      </c>
      <c r="G267">
        <v>522024903</v>
      </c>
      <c r="H267">
        <v>62787628.739999987</v>
      </c>
      <c r="I267">
        <v>136457137.97999999</v>
      </c>
      <c r="J267">
        <v>11640950.049999997</v>
      </c>
      <c r="K267">
        <v>23331878</v>
      </c>
      <c r="L267" s="14">
        <v>11329231</v>
      </c>
      <c r="M267" s="14">
        <v>36724101</v>
      </c>
      <c r="N267" s="14">
        <v>63313309</v>
      </c>
      <c r="O267" s="14">
        <v>76818742</v>
      </c>
      <c r="P267" s="14">
        <v>5271398</v>
      </c>
      <c r="Q267" s="14">
        <v>63051844</v>
      </c>
      <c r="R267" s="14">
        <v>3205256</v>
      </c>
      <c r="S267" s="14">
        <v>68552323</v>
      </c>
      <c r="T267" s="14">
        <v>148344888</v>
      </c>
      <c r="U267" s="14">
        <v>44174376</v>
      </c>
      <c r="V267" s="14">
        <v>3205256</v>
      </c>
      <c r="W267" s="14">
        <v>68552323</v>
      </c>
      <c r="X267" s="14">
        <v>148344888</v>
      </c>
      <c r="Y267" s="14">
        <v>44174376</v>
      </c>
      <c r="Z267" s="14">
        <v>1239435</v>
      </c>
      <c r="AA267" s="14">
        <v>0.7140823879</v>
      </c>
      <c r="AB267">
        <v>136.72</v>
      </c>
      <c r="AC267" s="2">
        <v>15142715725</v>
      </c>
      <c r="AD267" s="2">
        <v>11906417753</v>
      </c>
      <c r="AE267" s="14">
        <f>INDEX(CONFAZ!$DS$2:$FB$408,MATCH(DATE(YEAR($A267),MONTH($A267),15),CONFAZ!$DS$2:$DS$408,0),2)</f>
        <v>182102079</v>
      </c>
      <c r="AF267" s="14">
        <f>INDEX(CONFAZ!$DS$2:$FB$408,MATCH(DATE(YEAR($A267),MONTH($A267),15),CONFAZ!$DS$2:$DS$408,0),3)</f>
        <v>194392319</v>
      </c>
      <c r="AG267">
        <v>880</v>
      </c>
      <c r="AH267">
        <v>1209810104000</v>
      </c>
      <c r="AI267">
        <v>14.15</v>
      </c>
      <c r="AJ267">
        <v>0.64</v>
      </c>
      <c r="AK267">
        <v>1021</v>
      </c>
      <c r="AL267">
        <v>815.91449999999998</v>
      </c>
      <c r="AM267">
        <v>748.04047619047606</v>
      </c>
      <c r="AN267">
        <v>918.22399999999902</v>
      </c>
      <c r="AO267">
        <v>11.7072646230841</v>
      </c>
      <c r="AP267">
        <v>1.52</v>
      </c>
      <c r="AQ267">
        <v>151.94999999999999</v>
      </c>
      <c r="AR267">
        <v>-7.9797000000000002</v>
      </c>
      <c r="AS267" s="14">
        <v>522070800000</v>
      </c>
      <c r="AT267">
        <v>0</v>
      </c>
      <c r="AU267">
        <v>0</v>
      </c>
      <c r="AV267">
        <v>70479830</v>
      </c>
      <c r="AW267">
        <v>70293162</v>
      </c>
      <c r="AX267">
        <v>0</v>
      </c>
      <c r="AY267" s="14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186668</v>
      </c>
      <c r="BN267">
        <v>23134440000</v>
      </c>
      <c r="BO267" s="3">
        <v>0.4</v>
      </c>
      <c r="BP267" s="3">
        <v>3704</v>
      </c>
      <c r="BQ267" s="3">
        <v>21950.81</v>
      </c>
      <c r="BR267" s="3">
        <v>2353922000</v>
      </c>
      <c r="BS267">
        <v>23590000</v>
      </c>
      <c r="BT267" s="3">
        <v>4905638000</v>
      </c>
      <c r="BU267" s="3">
        <v>11308785000</v>
      </c>
      <c r="BV267" s="3">
        <v>4542506000</v>
      </c>
      <c r="BW267" s="3">
        <v>18591934000</v>
      </c>
      <c r="BX267">
        <v>0</v>
      </c>
      <c r="BY267">
        <v>0</v>
      </c>
      <c r="BZ267">
        <v>0</v>
      </c>
      <c r="CA267">
        <v>0</v>
      </c>
      <c r="CB267">
        <v>22677841000</v>
      </c>
      <c r="CC267">
        <v>0.4</v>
      </c>
      <c r="CD267">
        <v>240676.04</v>
      </c>
      <c r="CE267">
        <v>146156617.16</v>
      </c>
      <c r="CF267">
        <v>9323.19</v>
      </c>
      <c r="CG267">
        <v>26536.58</v>
      </c>
      <c r="CH267">
        <v>31.7388555</v>
      </c>
      <c r="CI267">
        <v>3.64</v>
      </c>
      <c r="CJ267">
        <v>94660</v>
      </c>
      <c r="CK267">
        <v>127093.33</v>
      </c>
      <c r="CL267">
        <v>32433.33</v>
      </c>
      <c r="CM267">
        <v>-25496.67</v>
      </c>
      <c r="CN267">
        <v>5230266.67</v>
      </c>
      <c r="CO267">
        <v>-49340</v>
      </c>
      <c r="CP267">
        <v>-171766.67</v>
      </c>
      <c r="CQ267">
        <v>581601.02</v>
      </c>
      <c r="CR267">
        <v>223478468.16</v>
      </c>
      <c r="CS267">
        <v>22305.15</v>
      </c>
      <c r="CT267">
        <v>224082374.33000001</v>
      </c>
      <c r="CU267" s="3">
        <v>0.52966100000000005</v>
      </c>
      <c r="CV267">
        <v>19991777.02</v>
      </c>
      <c r="CW267" s="10">
        <v>383562.35</v>
      </c>
      <c r="CX267" s="14">
        <f t="shared" si="4"/>
        <v>-4851473.4600000009</v>
      </c>
      <c r="CY267" s="14">
        <f>IFERROR(INDEX(CONFAZ!$A$2:$FB$440,MATCH(DATE(YEAR($A267),MONTH($A267),15),CONFAZ!$A$2:$A$440,0),2),0)</f>
        <v>5235035.8100000005</v>
      </c>
      <c r="CZ267"/>
      <c r="DA267"/>
      <c r="DB267"/>
      <c r="DC267"/>
      <c r="DI267"/>
    </row>
    <row r="268" spans="1:113" x14ac:dyDescent="0.25">
      <c r="A268" s="1">
        <v>42600</v>
      </c>
      <c r="B268" t="s">
        <v>70</v>
      </c>
      <c r="C268" t="s">
        <v>73</v>
      </c>
      <c r="D268" s="12">
        <v>3.2097000000000002</v>
      </c>
      <c r="E268">
        <v>308208740.50999999</v>
      </c>
      <c r="F268">
        <v>1916473.4</v>
      </c>
      <c r="G268">
        <v>452569497</v>
      </c>
      <c r="H268">
        <v>68456332.920000002</v>
      </c>
      <c r="I268">
        <v>39318045.789999984</v>
      </c>
      <c r="J268">
        <v>12420227.91</v>
      </c>
      <c r="K268">
        <v>20949670</v>
      </c>
      <c r="L268" s="14">
        <v>14683131</v>
      </c>
      <c r="M268" s="14">
        <v>37669485</v>
      </c>
      <c r="N268" s="14">
        <v>69544403</v>
      </c>
      <c r="O268" s="14">
        <v>85072780</v>
      </c>
      <c r="P268" s="14">
        <v>5447410</v>
      </c>
      <c r="Q268" s="14">
        <v>66673732</v>
      </c>
      <c r="R268" s="14">
        <v>4749007</v>
      </c>
      <c r="S268" s="14">
        <v>68079308</v>
      </c>
      <c r="T268" s="14">
        <v>53618485</v>
      </c>
      <c r="U268" s="14">
        <v>45117314</v>
      </c>
      <c r="V268" s="14">
        <v>4749007</v>
      </c>
      <c r="W268" s="14">
        <v>68079308</v>
      </c>
      <c r="X268" s="14">
        <v>53618485</v>
      </c>
      <c r="Y268" s="14">
        <v>45117314</v>
      </c>
      <c r="Z268" s="14">
        <v>1914442</v>
      </c>
      <c r="AA268" s="14">
        <v>1.7313640144</v>
      </c>
      <c r="AB268">
        <v>138.16</v>
      </c>
      <c r="AC268" s="2">
        <v>16863031142</v>
      </c>
      <c r="AD268" s="2">
        <v>13000671538</v>
      </c>
      <c r="AE268" s="14">
        <f>INDEX(CONFAZ!$DS$2:$FB$408,MATCH(DATE(YEAR($A268),MONTH($A268),15),CONFAZ!$DS$2:$DS$408,0),2)</f>
        <v>213928840</v>
      </c>
      <c r="AF268" s="14">
        <f>INDEX(CONFAZ!$DS$2:$FB$408,MATCH(DATE(YEAR($A268),MONTH($A268),15),CONFAZ!$DS$2:$DS$408,0),3)</f>
        <v>218734676</v>
      </c>
      <c r="AG268">
        <v>880</v>
      </c>
      <c r="AH268">
        <v>1186115747700</v>
      </c>
      <c r="AI268">
        <v>14.15</v>
      </c>
      <c r="AJ268">
        <v>0.31</v>
      </c>
      <c r="AK268">
        <v>1021.3</v>
      </c>
      <c r="AL268">
        <v>818.03800000000001</v>
      </c>
      <c r="AM268">
        <v>748.56571428571397</v>
      </c>
      <c r="AN268">
        <v>918.96879999999999</v>
      </c>
      <c r="AO268">
        <v>11.8927219554181</v>
      </c>
      <c r="AP268">
        <v>1.44</v>
      </c>
      <c r="AQ268">
        <v>148.49</v>
      </c>
      <c r="AR268">
        <v>-26.12</v>
      </c>
      <c r="AS268" s="14">
        <v>530749699999.99994</v>
      </c>
      <c r="AT268">
        <v>0</v>
      </c>
      <c r="AU268">
        <v>0</v>
      </c>
      <c r="AV268">
        <v>75682536</v>
      </c>
      <c r="AW268">
        <v>75465610</v>
      </c>
      <c r="AX268">
        <v>0</v>
      </c>
      <c r="AY268" s="14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216926</v>
      </c>
      <c r="BN268">
        <v>23134440000</v>
      </c>
      <c r="BO268" s="3">
        <v>0.4</v>
      </c>
      <c r="BP268" s="3">
        <v>3704</v>
      </c>
      <c r="BQ268" s="3">
        <v>21950.81</v>
      </c>
      <c r="BR268" s="3">
        <v>2353922000</v>
      </c>
      <c r="BS268" s="3">
        <v>23590000</v>
      </c>
      <c r="BT268" s="3">
        <v>4905638000</v>
      </c>
      <c r="BU268" s="3">
        <v>11308785000</v>
      </c>
      <c r="BV268" s="3">
        <v>4542506000</v>
      </c>
      <c r="BW268" s="3">
        <v>18591934000</v>
      </c>
      <c r="BX268">
        <v>0</v>
      </c>
      <c r="BY268">
        <v>0</v>
      </c>
      <c r="BZ268">
        <v>0</v>
      </c>
      <c r="CA268">
        <v>0</v>
      </c>
      <c r="CB268">
        <v>23134440000</v>
      </c>
      <c r="CC268">
        <v>0.4</v>
      </c>
      <c r="CD268">
        <v>325472.13</v>
      </c>
      <c r="CE268">
        <v>122392560.15000001</v>
      </c>
      <c r="CF268">
        <v>22954.38</v>
      </c>
      <c r="CG268">
        <v>27348.58</v>
      </c>
      <c r="CH268">
        <v>31.7388555</v>
      </c>
      <c r="CI268">
        <v>3.65</v>
      </c>
      <c r="CJ268">
        <v>94660</v>
      </c>
      <c r="CK268">
        <v>127093.33</v>
      </c>
      <c r="CL268">
        <v>32433.33</v>
      </c>
      <c r="CM268">
        <v>-25496.67</v>
      </c>
      <c r="CN268">
        <v>5230266.67</v>
      </c>
      <c r="CO268">
        <v>-49340</v>
      </c>
      <c r="CP268">
        <v>-171766.67</v>
      </c>
      <c r="CQ268">
        <v>844140.24</v>
      </c>
      <c r="CR268">
        <v>159145406.28</v>
      </c>
      <c r="CS268">
        <v>11454.55</v>
      </c>
      <c r="CT268">
        <v>160001001.06999999</v>
      </c>
      <c r="CU268" s="3">
        <v>0.52966100000000005</v>
      </c>
      <c r="CV268">
        <v>18559169.890000001</v>
      </c>
      <c r="CW268" s="10">
        <v>391267.21</v>
      </c>
      <c r="CX268" s="14">
        <f t="shared" si="4"/>
        <v>-4058579.16</v>
      </c>
      <c r="CY268" s="14">
        <f>IFERROR(INDEX(CONFAZ!$A$2:$FB$440,MATCH(DATE(YEAR($A268),MONTH($A268),15),CONFAZ!$A$2:$A$440,0),2),0)</f>
        <v>4449846.37</v>
      </c>
      <c r="CZ268"/>
      <c r="DA268"/>
      <c r="DB268"/>
      <c r="DC268"/>
      <c r="DI268"/>
    </row>
    <row r="269" spans="1:113" x14ac:dyDescent="0.25">
      <c r="A269" s="1">
        <v>42631</v>
      </c>
      <c r="B269" t="s">
        <v>70</v>
      </c>
      <c r="C269" t="s">
        <v>73</v>
      </c>
      <c r="D269" s="12">
        <v>3.2564000000000002</v>
      </c>
      <c r="E269">
        <v>356589376.38999999</v>
      </c>
      <c r="F269">
        <v>2118808.67</v>
      </c>
      <c r="G269">
        <v>526522597</v>
      </c>
      <c r="H269">
        <v>70551912.529999971</v>
      </c>
      <c r="I269">
        <v>60928171.310000002</v>
      </c>
      <c r="J269">
        <v>12424827.800000003</v>
      </c>
      <c r="K269">
        <v>13168992</v>
      </c>
      <c r="L269" s="14">
        <v>10144741</v>
      </c>
      <c r="M269" s="14">
        <v>38166251</v>
      </c>
      <c r="N269" s="14">
        <v>64773131</v>
      </c>
      <c r="O269" s="14">
        <v>80495764</v>
      </c>
      <c r="P269" s="14">
        <v>5720729</v>
      </c>
      <c r="Q269" s="14">
        <v>68504204</v>
      </c>
      <c r="R269" s="14">
        <v>4096547</v>
      </c>
      <c r="S269" s="14">
        <v>141229327</v>
      </c>
      <c r="T269" s="14">
        <v>72772291</v>
      </c>
      <c r="U269" s="14">
        <v>38508660</v>
      </c>
      <c r="V269" s="14">
        <v>4096547</v>
      </c>
      <c r="W269" s="14">
        <v>141229327</v>
      </c>
      <c r="X269" s="14">
        <v>72772291</v>
      </c>
      <c r="Y269" s="14">
        <v>38508660</v>
      </c>
      <c r="Z269" s="14">
        <v>2110952</v>
      </c>
      <c r="AA269" s="14">
        <v>0.97239972379999995</v>
      </c>
      <c r="AB269">
        <v>133.86000000000001</v>
      </c>
      <c r="AC269" s="2">
        <v>15684375284</v>
      </c>
      <c r="AD269" s="2">
        <v>12141043357</v>
      </c>
      <c r="AE269" s="14">
        <f>INDEX(CONFAZ!$DS$2:$FB$408,MATCH(DATE(YEAR($A269),MONTH($A269),15),CONFAZ!$DS$2:$DS$408,0),2)</f>
        <v>167225735</v>
      </c>
      <c r="AF269" s="14">
        <f>INDEX(CONFAZ!$DS$2:$FB$408,MATCH(DATE(YEAR($A269),MONTH($A269),15),CONFAZ!$DS$2:$DS$408,0),3)</f>
        <v>118201343</v>
      </c>
      <c r="AG269">
        <v>880</v>
      </c>
      <c r="AH269">
        <v>1206225918800</v>
      </c>
      <c r="AI269">
        <v>14.15</v>
      </c>
      <c r="AJ269">
        <v>0.08</v>
      </c>
      <c r="AK269">
        <v>1023.095</v>
      </c>
      <c r="AL269">
        <v>819.80549999999903</v>
      </c>
      <c r="AM269">
        <v>751.613333333333</v>
      </c>
      <c r="AN269">
        <v>918.88199999999995</v>
      </c>
      <c r="AO269">
        <v>11.9203349774949</v>
      </c>
      <c r="AP269">
        <v>1.08</v>
      </c>
      <c r="AQ269">
        <v>155.53</v>
      </c>
      <c r="AR269">
        <v>-2.78</v>
      </c>
      <c r="AS269" s="14">
        <v>524351100000</v>
      </c>
      <c r="AT269">
        <v>0</v>
      </c>
      <c r="AU269">
        <v>0</v>
      </c>
      <c r="AV269">
        <v>53393868</v>
      </c>
      <c r="AW269">
        <v>53102714</v>
      </c>
      <c r="AX269">
        <v>0</v>
      </c>
      <c r="AY269" s="14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291154</v>
      </c>
      <c r="BN269">
        <v>23134440000</v>
      </c>
      <c r="BO269" s="3">
        <v>0.4</v>
      </c>
      <c r="BP269" s="3">
        <v>3704</v>
      </c>
      <c r="BQ269" s="3">
        <v>21950.81</v>
      </c>
      <c r="BR269">
        <v>2353922000</v>
      </c>
      <c r="BS269" s="3">
        <v>23590000</v>
      </c>
      <c r="BT269" s="3">
        <v>4905638000</v>
      </c>
      <c r="BU269" s="3">
        <v>11308785000</v>
      </c>
      <c r="BV269" s="3">
        <v>4542506000</v>
      </c>
      <c r="BW269" s="3">
        <v>18591934000</v>
      </c>
      <c r="BX269">
        <v>0</v>
      </c>
      <c r="BY269">
        <v>0</v>
      </c>
      <c r="BZ269">
        <v>0</v>
      </c>
      <c r="CA269">
        <v>0</v>
      </c>
      <c r="CB269">
        <v>23134440000</v>
      </c>
      <c r="CC269">
        <v>0.4</v>
      </c>
      <c r="CD269">
        <v>318246.78999999998</v>
      </c>
      <c r="CE269">
        <v>120146718.61</v>
      </c>
      <c r="CF269">
        <v>36818.68</v>
      </c>
      <c r="CG269">
        <v>26516.58</v>
      </c>
      <c r="CH269">
        <v>31.7388555</v>
      </c>
      <c r="CI269">
        <v>3.65</v>
      </c>
      <c r="CJ269">
        <v>94660</v>
      </c>
      <c r="CK269">
        <v>127093.33</v>
      </c>
      <c r="CL269">
        <v>32433.33</v>
      </c>
      <c r="CM269">
        <v>-25496.67</v>
      </c>
      <c r="CN269">
        <v>5230266.67</v>
      </c>
      <c r="CO269">
        <v>-49340</v>
      </c>
      <c r="CP269">
        <v>-171766.67</v>
      </c>
      <c r="CQ269">
        <v>1241319.3999999999</v>
      </c>
      <c r="CR269">
        <v>197921707.05000001</v>
      </c>
      <c r="CS269">
        <v>2028.59</v>
      </c>
      <c r="CT269">
        <v>199165055.03999999</v>
      </c>
      <c r="CU269" s="3">
        <v>0.52966100000000005</v>
      </c>
      <c r="CV269">
        <v>18760138.940000001</v>
      </c>
      <c r="CW269" s="10">
        <v>379448.3</v>
      </c>
      <c r="CX269" s="14">
        <f t="shared" si="4"/>
        <v>-2010133.41</v>
      </c>
      <c r="CY269" s="14">
        <f>IFERROR(INDEX(CONFAZ!$A$2:$FB$440,MATCH(DATE(YEAR($A269),MONTH($A269),15),CONFAZ!$A$2:$A$440,0),2),0)</f>
        <v>2389581.71</v>
      </c>
      <c r="CZ269" s="14"/>
      <c r="DA269" s="14"/>
      <c r="DB269"/>
      <c r="DC269"/>
      <c r="DI269"/>
    </row>
    <row r="270" spans="1:113" x14ac:dyDescent="0.25">
      <c r="A270" s="1">
        <v>42661</v>
      </c>
      <c r="B270" t="s">
        <v>70</v>
      </c>
      <c r="C270" t="s">
        <v>73</v>
      </c>
      <c r="D270" s="12">
        <v>3.1858</v>
      </c>
      <c r="E270">
        <v>393104670.27999997</v>
      </c>
      <c r="F270">
        <v>1732903.72</v>
      </c>
      <c r="G270">
        <v>514751226</v>
      </c>
      <c r="H270">
        <v>70767960.650000006</v>
      </c>
      <c r="I270">
        <v>11624004.190000001</v>
      </c>
      <c r="J270">
        <v>13045686.720000001</v>
      </c>
      <c r="K270">
        <v>12116537</v>
      </c>
      <c r="L270" s="14">
        <v>13624138</v>
      </c>
      <c r="M270" s="14">
        <v>36483251</v>
      </c>
      <c r="N270" s="14">
        <v>64986853</v>
      </c>
      <c r="O270" s="14">
        <v>78464825</v>
      </c>
      <c r="P270" s="14">
        <v>5416426</v>
      </c>
      <c r="Q270" s="14">
        <v>68871243</v>
      </c>
      <c r="R270" s="14">
        <v>3845101</v>
      </c>
      <c r="S270" s="14">
        <v>169393627</v>
      </c>
      <c r="T270" s="14">
        <v>21199296</v>
      </c>
      <c r="U270" s="14">
        <v>50747679</v>
      </c>
      <c r="V270" s="14">
        <v>3845101</v>
      </c>
      <c r="W270" s="14">
        <v>169393627</v>
      </c>
      <c r="X270" s="14">
        <v>21199296</v>
      </c>
      <c r="Y270" s="14">
        <v>50747679</v>
      </c>
      <c r="Z270" s="14">
        <v>1718787</v>
      </c>
      <c r="AA270" s="14">
        <v>0.40329554569999998</v>
      </c>
      <c r="AB270">
        <v>132.72</v>
      </c>
      <c r="AC270" s="2">
        <v>13594442203</v>
      </c>
      <c r="AD270" s="2">
        <v>11518693498</v>
      </c>
      <c r="AE270" s="14">
        <f>INDEX(CONFAZ!$DS$2:$FB$408,MATCH(DATE(YEAR($A270),MONTH($A270),15),CONFAZ!$DS$2:$DS$408,0),2)</f>
        <v>132533861</v>
      </c>
      <c r="AF270" s="14">
        <f>INDEX(CONFAZ!$DS$2:$FB$408,MATCH(DATE(YEAR($A270),MONTH($A270),15),CONFAZ!$DS$2:$DS$408,0),3)</f>
        <v>102782991</v>
      </c>
      <c r="AG270">
        <v>880</v>
      </c>
      <c r="AH270">
        <v>1170870702400</v>
      </c>
      <c r="AI270">
        <v>14.05</v>
      </c>
      <c r="AJ270">
        <v>0.17</v>
      </c>
      <c r="AK270">
        <v>1026.7461111111099</v>
      </c>
      <c r="AL270">
        <v>819.7835</v>
      </c>
      <c r="AM270">
        <v>749.661904761904</v>
      </c>
      <c r="AN270">
        <v>921.86360000000002</v>
      </c>
      <c r="AO270">
        <v>11.9371399459184</v>
      </c>
      <c r="AP270">
        <v>1.26</v>
      </c>
      <c r="AQ270">
        <v>161.86000000000001</v>
      </c>
      <c r="AR270">
        <v>11.28</v>
      </c>
      <c r="AS270" s="14">
        <v>539552100000</v>
      </c>
      <c r="AT270">
        <v>0</v>
      </c>
      <c r="AU270">
        <v>0</v>
      </c>
      <c r="AV270">
        <v>65040382</v>
      </c>
      <c r="AW270">
        <v>64811845</v>
      </c>
      <c r="AX270">
        <v>0</v>
      </c>
      <c r="AY270" s="14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228537</v>
      </c>
      <c r="BN270">
        <v>23134440000</v>
      </c>
      <c r="BO270" s="3">
        <v>0.4</v>
      </c>
      <c r="BP270" s="3">
        <v>3704</v>
      </c>
      <c r="BQ270" s="3">
        <v>21950.81</v>
      </c>
      <c r="BR270" s="3">
        <v>2353922000</v>
      </c>
      <c r="BS270" s="3">
        <v>23590000</v>
      </c>
      <c r="BT270" s="3">
        <v>4905638000</v>
      </c>
      <c r="BU270" s="3">
        <v>11308785000</v>
      </c>
      <c r="BV270" s="3">
        <v>4542506000</v>
      </c>
      <c r="BW270" s="3">
        <v>18591934000</v>
      </c>
      <c r="BX270">
        <v>0</v>
      </c>
      <c r="BY270">
        <v>0</v>
      </c>
      <c r="BZ270">
        <v>0</v>
      </c>
      <c r="CA270">
        <v>0</v>
      </c>
      <c r="CB270">
        <v>23134440000</v>
      </c>
      <c r="CC270">
        <v>0.4</v>
      </c>
      <c r="CD270">
        <v>274830.23</v>
      </c>
      <c r="CE270">
        <v>128007053.76000001</v>
      </c>
      <c r="CF270">
        <v>28689.43</v>
      </c>
      <c r="CG270">
        <v>26511.58</v>
      </c>
      <c r="CH270">
        <v>31.7388555</v>
      </c>
      <c r="CI270">
        <v>3.66</v>
      </c>
      <c r="CJ270">
        <v>167643.32999999999</v>
      </c>
      <c r="CK270">
        <v>203973.33</v>
      </c>
      <c r="CL270">
        <v>36330</v>
      </c>
      <c r="CM270">
        <v>1416.67</v>
      </c>
      <c r="CN270">
        <v>5974776.6699999999</v>
      </c>
      <c r="CO270">
        <v>-39463.33</v>
      </c>
      <c r="CP270">
        <v>-92943.33</v>
      </c>
      <c r="CQ270">
        <v>786316.66</v>
      </c>
      <c r="CR270">
        <v>162787445.13999999</v>
      </c>
      <c r="CS270">
        <v>2465.64</v>
      </c>
      <c r="CT270">
        <v>163589384.46000001</v>
      </c>
      <c r="CU270" s="3">
        <v>0.52966100000000005</v>
      </c>
      <c r="CV270">
        <v>16950154.260000002</v>
      </c>
      <c r="CW270" s="10">
        <v>384362.58</v>
      </c>
      <c r="CX270" s="14">
        <f t="shared" si="4"/>
        <v>-1776235.4699999997</v>
      </c>
      <c r="CY270" s="14">
        <f>IFERROR(INDEX(CONFAZ!$A$2:$FB$440,MATCH(DATE(YEAR($A270),MONTH($A270),15),CONFAZ!$A$2:$A$440,0),2),0)</f>
        <v>2160598.0499999998</v>
      </c>
      <c r="CZ270"/>
      <c r="DA270"/>
      <c r="DB270"/>
      <c r="DC270"/>
      <c r="DI270"/>
    </row>
    <row r="271" spans="1:113" x14ac:dyDescent="0.25">
      <c r="A271" s="1">
        <v>42692</v>
      </c>
      <c r="B271" t="s">
        <v>70</v>
      </c>
      <c r="C271" t="s">
        <v>73</v>
      </c>
      <c r="D271" s="12">
        <v>3.3420000000000001</v>
      </c>
      <c r="E271">
        <v>410267429.16999996</v>
      </c>
      <c r="F271">
        <v>1632664.14</v>
      </c>
      <c r="G271">
        <v>531350104</v>
      </c>
      <c r="H271">
        <v>71402483.75</v>
      </c>
      <c r="I271">
        <v>14333601.48</v>
      </c>
      <c r="J271">
        <v>12604506.999999996</v>
      </c>
      <c r="K271">
        <v>10926953</v>
      </c>
      <c r="L271" s="14">
        <v>12247850</v>
      </c>
      <c r="M271" s="14">
        <v>35906445</v>
      </c>
      <c r="N271" s="14">
        <v>69658731</v>
      </c>
      <c r="O271" s="14">
        <v>74797458</v>
      </c>
      <c r="P271" s="14">
        <v>4921214</v>
      </c>
      <c r="Q271" s="14">
        <v>67692241</v>
      </c>
      <c r="R271" s="14">
        <v>3024106</v>
      </c>
      <c r="S271" s="14">
        <v>191483760</v>
      </c>
      <c r="T271" s="14">
        <v>22313905</v>
      </c>
      <c r="U271" s="14">
        <v>47675624</v>
      </c>
      <c r="V271" s="14">
        <v>3024106</v>
      </c>
      <c r="W271" s="14">
        <v>191483760</v>
      </c>
      <c r="X271" s="14">
        <v>22313905</v>
      </c>
      <c r="Y271" s="14">
        <v>47675624</v>
      </c>
      <c r="Z271" s="14">
        <v>1628770</v>
      </c>
      <c r="AA271" s="14">
        <v>0.3249422542</v>
      </c>
      <c r="AB271">
        <v>132.36000000000001</v>
      </c>
      <c r="AC271" s="2">
        <v>14212824778</v>
      </c>
      <c r="AD271" s="2">
        <v>11603000026</v>
      </c>
      <c r="AE271" s="14">
        <f>INDEX(CONFAZ!$DS$2:$FB$408,MATCH(DATE(YEAR($A271),MONTH($A271),15),CONFAZ!$DS$2:$DS$408,0),2)</f>
        <v>192293331</v>
      </c>
      <c r="AF271" s="14">
        <f>INDEX(CONFAZ!$DS$2:$FB$408,MATCH(DATE(YEAR($A271),MONTH($A271),15),CONFAZ!$DS$2:$DS$408,0),3)</f>
        <v>142686939</v>
      </c>
      <c r="AG271">
        <v>880</v>
      </c>
      <c r="AH271">
        <v>1221688152000</v>
      </c>
      <c r="AI271">
        <v>13.9</v>
      </c>
      <c r="AJ271">
        <v>7.0000000000000007E-2</v>
      </c>
      <c r="AK271">
        <v>1027.7666666666601</v>
      </c>
      <c r="AL271">
        <v>823.31</v>
      </c>
      <c r="AM271">
        <v>754.31857142857098</v>
      </c>
      <c r="AN271">
        <v>924.45320000000004</v>
      </c>
      <c r="AO271">
        <v>11.987932987073799</v>
      </c>
      <c r="AP271">
        <v>1.18</v>
      </c>
      <c r="AQ271">
        <v>156.85</v>
      </c>
      <c r="AR271">
        <v>0.43990000000000001</v>
      </c>
      <c r="AS271" s="14">
        <v>546016000000</v>
      </c>
      <c r="AT271">
        <v>0</v>
      </c>
      <c r="AU271">
        <v>0</v>
      </c>
      <c r="AV271">
        <v>115079899</v>
      </c>
      <c r="AW271">
        <v>112839174</v>
      </c>
      <c r="AX271">
        <v>0</v>
      </c>
      <c r="AY271" s="14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2070430</v>
      </c>
      <c r="BL271">
        <v>0</v>
      </c>
      <c r="BM271">
        <v>170295</v>
      </c>
      <c r="BN271">
        <v>23134440000</v>
      </c>
      <c r="BO271" s="3">
        <v>0.4</v>
      </c>
      <c r="BP271" s="3">
        <v>3704</v>
      </c>
      <c r="BQ271">
        <v>21950.81</v>
      </c>
      <c r="BR271" s="3">
        <v>2353922000</v>
      </c>
      <c r="BS271" s="3">
        <v>23590000</v>
      </c>
      <c r="BT271" s="3">
        <v>4905638000</v>
      </c>
      <c r="BU271" s="3">
        <v>11308785000</v>
      </c>
      <c r="BV271" s="3">
        <v>4542506000</v>
      </c>
      <c r="BW271" s="3">
        <v>18591934000</v>
      </c>
      <c r="BX271">
        <v>0</v>
      </c>
      <c r="BY271">
        <v>0</v>
      </c>
      <c r="BZ271">
        <v>0</v>
      </c>
      <c r="CA271">
        <v>0</v>
      </c>
      <c r="CB271">
        <v>23134440000</v>
      </c>
      <c r="CC271">
        <v>0.4</v>
      </c>
      <c r="CD271">
        <v>279551.14</v>
      </c>
      <c r="CE271">
        <v>137931635.69999999</v>
      </c>
      <c r="CF271">
        <v>14226.23</v>
      </c>
      <c r="CG271">
        <v>25573.58</v>
      </c>
      <c r="CH271">
        <v>31.7388555</v>
      </c>
      <c r="CI271">
        <v>3.67</v>
      </c>
      <c r="CJ271">
        <v>167643.32999999999</v>
      </c>
      <c r="CK271">
        <v>203973.33</v>
      </c>
      <c r="CL271">
        <v>36330</v>
      </c>
      <c r="CM271">
        <v>1416.67</v>
      </c>
      <c r="CN271">
        <v>5974776.6699999999</v>
      </c>
      <c r="CO271">
        <v>-39463.33</v>
      </c>
      <c r="CP271">
        <v>-92943.33</v>
      </c>
      <c r="CQ271">
        <v>780104.76</v>
      </c>
      <c r="CR271">
        <v>158826521.44999999</v>
      </c>
      <c r="CS271">
        <v>1734.36</v>
      </c>
      <c r="CT271">
        <v>159608360.56999999</v>
      </c>
      <c r="CU271" s="3">
        <v>0.52966100000000005</v>
      </c>
      <c r="CV271">
        <v>17187383.699999999</v>
      </c>
      <c r="CW271" s="10">
        <v>399808.48</v>
      </c>
      <c r="CX271" s="14">
        <f t="shared" si="4"/>
        <v>-1603154.6399999997</v>
      </c>
      <c r="CY271" s="14">
        <f>IFERROR(INDEX(CONFAZ!$A$2:$FB$440,MATCH(DATE(YEAR($A271),MONTH($A271),15),CONFAZ!$A$2:$A$440,0),2),0)</f>
        <v>2002963.1199999996</v>
      </c>
      <c r="CZ271" s="4"/>
      <c r="DA271"/>
      <c r="DB271"/>
      <c r="DC271"/>
      <c r="DI271"/>
    </row>
    <row r="272" spans="1:113" x14ac:dyDescent="0.25">
      <c r="A272" s="1">
        <v>42722</v>
      </c>
      <c r="B272" t="s">
        <v>70</v>
      </c>
      <c r="C272" t="s">
        <v>73</v>
      </c>
      <c r="D272" s="12">
        <v>3.3523000000000001</v>
      </c>
      <c r="E272">
        <v>463188823.2100001</v>
      </c>
      <c r="F272">
        <v>1562036.0899999999</v>
      </c>
      <c r="G272">
        <v>592483616</v>
      </c>
      <c r="H272">
        <v>73226803.150000006</v>
      </c>
      <c r="I272">
        <v>13008339.650000002</v>
      </c>
      <c r="J272">
        <v>14331117.75</v>
      </c>
      <c r="K272">
        <v>11894108</v>
      </c>
      <c r="L272" s="14">
        <v>18273547</v>
      </c>
      <c r="M272" s="14">
        <v>35566214</v>
      </c>
      <c r="N272" s="14">
        <v>72914164</v>
      </c>
      <c r="O272" s="14">
        <v>84859730</v>
      </c>
      <c r="P272" s="14">
        <v>5552783</v>
      </c>
      <c r="Q272" s="14">
        <v>72480356</v>
      </c>
      <c r="R272" s="14">
        <v>3951902</v>
      </c>
      <c r="S272" s="14">
        <v>221700260</v>
      </c>
      <c r="T272" s="14">
        <v>23259972</v>
      </c>
      <c r="U272" s="14">
        <v>52370254</v>
      </c>
      <c r="V272" s="14">
        <v>3951902</v>
      </c>
      <c r="W272" s="14">
        <v>221700260</v>
      </c>
      <c r="X272" s="14">
        <v>23259972</v>
      </c>
      <c r="Y272" s="14">
        <v>52370254</v>
      </c>
      <c r="Z272" s="14">
        <v>1554434</v>
      </c>
      <c r="AA272" s="14">
        <v>1.5538905799</v>
      </c>
      <c r="AB272">
        <v>133.34</v>
      </c>
      <c r="AC272" s="2">
        <v>15773205272</v>
      </c>
      <c r="AD272" s="2">
        <v>11666728798</v>
      </c>
      <c r="AE272" s="14">
        <f>INDEX(CONFAZ!$DS$2:$FB$408,MATCH(DATE(YEAR($A272),MONTH($A272),15),CONFAZ!$DS$2:$DS$408,0),2)</f>
        <v>202679861</v>
      </c>
      <c r="AF272" s="14">
        <f>INDEX(CONFAZ!$DS$2:$FB$408,MATCH(DATE(YEAR($A272),MONTH($A272),15),CONFAZ!$DS$2:$DS$408,0),3)</f>
        <v>175775506</v>
      </c>
      <c r="AG272">
        <v>880</v>
      </c>
      <c r="AH272">
        <v>1223643136800</v>
      </c>
      <c r="AI272">
        <v>13.65</v>
      </c>
      <c r="AJ272">
        <v>0.14000000000000001</v>
      </c>
      <c r="AK272">
        <v>1026.1199999999999</v>
      </c>
      <c r="AL272">
        <v>822.27700000000004</v>
      </c>
      <c r="AM272">
        <v>754.98095238095198</v>
      </c>
      <c r="AN272">
        <v>923.52919999999995</v>
      </c>
      <c r="AO272">
        <v>12.1539210910862</v>
      </c>
      <c r="AP272">
        <v>1.3</v>
      </c>
      <c r="AQ272">
        <v>184.16</v>
      </c>
      <c r="AR272">
        <v>25.56</v>
      </c>
      <c r="AS272" s="14">
        <v>547198100000</v>
      </c>
      <c r="AT272">
        <v>0</v>
      </c>
      <c r="AU272">
        <v>0</v>
      </c>
      <c r="AV272">
        <v>104990694</v>
      </c>
      <c r="AW272">
        <v>104716652</v>
      </c>
      <c r="AX272">
        <v>0</v>
      </c>
      <c r="AY272" s="14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9653</v>
      </c>
      <c r="BL272">
        <v>0</v>
      </c>
      <c r="BM272">
        <v>264389</v>
      </c>
      <c r="BN272">
        <v>23134440000</v>
      </c>
      <c r="BO272" s="3">
        <v>0.4</v>
      </c>
      <c r="BP272" s="3">
        <v>3704</v>
      </c>
      <c r="BQ272" s="3">
        <v>21950.81</v>
      </c>
      <c r="BR272" s="3">
        <v>2353922000</v>
      </c>
      <c r="BS272" s="3">
        <v>23590000</v>
      </c>
      <c r="BT272">
        <v>4905638000</v>
      </c>
      <c r="BU272" s="3">
        <v>11308785000</v>
      </c>
      <c r="BV272">
        <v>4542506000</v>
      </c>
      <c r="BW272" s="3">
        <v>18591934000</v>
      </c>
      <c r="BX272">
        <v>0</v>
      </c>
      <c r="BY272">
        <v>0</v>
      </c>
      <c r="BZ272">
        <v>0</v>
      </c>
      <c r="CA272">
        <v>0</v>
      </c>
      <c r="CB272">
        <v>23134440000</v>
      </c>
      <c r="CC272">
        <v>0.4</v>
      </c>
      <c r="CD272">
        <v>291554.21000000002</v>
      </c>
      <c r="CE272">
        <v>124902917.68000001</v>
      </c>
      <c r="CF272">
        <v>48826.11</v>
      </c>
      <c r="CG272">
        <v>30365.58</v>
      </c>
      <c r="CH272">
        <v>31.7388555</v>
      </c>
      <c r="CI272">
        <v>3.73</v>
      </c>
      <c r="CJ272">
        <v>167643.32999999999</v>
      </c>
      <c r="CK272">
        <v>203973.33</v>
      </c>
      <c r="CL272">
        <v>36330</v>
      </c>
      <c r="CM272">
        <v>1416.67</v>
      </c>
      <c r="CN272">
        <v>5974776.6699999999</v>
      </c>
      <c r="CO272">
        <v>-39463.33</v>
      </c>
      <c r="CP272">
        <v>-92943.33</v>
      </c>
      <c r="CQ272">
        <v>717632.41</v>
      </c>
      <c r="CR272">
        <v>174557951.25</v>
      </c>
      <c r="CS272">
        <v>4315.03</v>
      </c>
      <c r="CT272">
        <v>175279898.69</v>
      </c>
      <c r="CU272" s="3">
        <v>0.52966100000000005</v>
      </c>
      <c r="CV272">
        <v>18339700.77</v>
      </c>
      <c r="CW272" s="10">
        <v>421922.19</v>
      </c>
      <c r="CX272" s="14">
        <f t="shared" si="4"/>
        <v>-1249840.53</v>
      </c>
      <c r="CY272" s="14">
        <f>IFERROR(INDEX(CONFAZ!$A$2:$FB$440,MATCH(DATE(YEAR($A272),MONTH($A272),15),CONFAZ!$A$2:$A$440,0),2),0)</f>
        <v>1671762.72</v>
      </c>
      <c r="CZ272"/>
      <c r="DA272"/>
      <c r="DB272"/>
      <c r="DC272"/>
      <c r="DI272"/>
    </row>
    <row r="273" spans="1:113" x14ac:dyDescent="0.25">
      <c r="A273" s="1">
        <v>42753</v>
      </c>
      <c r="B273" t="s">
        <v>70</v>
      </c>
      <c r="C273" t="s">
        <v>73</v>
      </c>
      <c r="D273" s="12">
        <v>3.1966000000000001</v>
      </c>
      <c r="E273">
        <v>365317667.58999991</v>
      </c>
      <c r="F273">
        <v>1697144.67</v>
      </c>
      <c r="G273">
        <v>503117053</v>
      </c>
      <c r="H273">
        <v>83427293.150000006</v>
      </c>
      <c r="I273">
        <v>12877788.620000001</v>
      </c>
      <c r="J273">
        <v>16187920.67</v>
      </c>
      <c r="K273">
        <v>40105627</v>
      </c>
      <c r="L273" s="14">
        <v>15885109</v>
      </c>
      <c r="M273" s="14">
        <v>38276561</v>
      </c>
      <c r="N273" s="14">
        <v>94146049</v>
      </c>
      <c r="O273" s="14">
        <v>84099599</v>
      </c>
      <c r="P273" s="14">
        <v>5447745</v>
      </c>
      <c r="Q273" s="14">
        <v>79725933</v>
      </c>
      <c r="R273" s="14">
        <v>3694251</v>
      </c>
      <c r="S273" s="14">
        <v>101824754</v>
      </c>
      <c r="T273" s="14">
        <v>24651733</v>
      </c>
      <c r="U273" s="14">
        <v>53684762</v>
      </c>
      <c r="V273" s="14">
        <v>3694251</v>
      </c>
      <c r="W273" s="14">
        <v>101824754</v>
      </c>
      <c r="X273" s="14">
        <v>24651733</v>
      </c>
      <c r="Y273" s="14">
        <v>53684762</v>
      </c>
      <c r="Z273" s="14">
        <v>1680557</v>
      </c>
      <c r="AA273" s="14">
        <v>1.0175144673000001</v>
      </c>
      <c r="AB273">
        <v>128.47</v>
      </c>
      <c r="AC273" s="2">
        <v>14827875770</v>
      </c>
      <c r="AD273" s="2">
        <v>12335328289</v>
      </c>
      <c r="AE273" s="14">
        <f>INDEX(CONFAZ!$DS$2:$FB$408,MATCH(DATE(YEAR($A273),MONTH($A273),15),CONFAZ!$DS$2:$DS$408,0),2)</f>
        <v>155984808</v>
      </c>
      <c r="AF273" s="14">
        <f>INDEX(CONFAZ!$DS$2:$FB$408,MATCH(DATE(YEAR($A273),MONTH($A273),15),CONFAZ!$DS$2:$DS$408,0),3)</f>
        <v>160053096</v>
      </c>
      <c r="AG273">
        <v>937</v>
      </c>
      <c r="AH273">
        <v>1175415392800</v>
      </c>
      <c r="AI273">
        <v>13.17</v>
      </c>
      <c r="AJ273">
        <v>0.42</v>
      </c>
      <c r="AK273">
        <v>1025.9511111111101</v>
      </c>
      <c r="AL273">
        <v>829.50699999999995</v>
      </c>
      <c r="AM273">
        <v>763.16047619047595</v>
      </c>
      <c r="AN273">
        <v>927.56799999999998</v>
      </c>
      <c r="AO273">
        <v>12.677207492094301</v>
      </c>
      <c r="AP273">
        <v>1.38</v>
      </c>
      <c r="AQ273">
        <v>178.96</v>
      </c>
      <c r="AR273">
        <v>32.69</v>
      </c>
      <c r="AS273" s="14">
        <v>513642000000</v>
      </c>
      <c r="AT273">
        <v>0</v>
      </c>
      <c r="AU273">
        <v>0</v>
      </c>
      <c r="AV273">
        <v>107009063</v>
      </c>
      <c r="AW273">
        <v>106811018</v>
      </c>
      <c r="AX273">
        <v>0</v>
      </c>
      <c r="AY273" s="14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198045</v>
      </c>
      <c r="BN273">
        <v>27308046000</v>
      </c>
      <c r="BO273" s="3">
        <v>0.4</v>
      </c>
      <c r="BP273" s="3">
        <v>3704</v>
      </c>
      <c r="BQ273" s="3">
        <v>25660.71</v>
      </c>
      <c r="BR273" s="3">
        <v>2676581000</v>
      </c>
      <c r="BS273" s="3">
        <v>22762000</v>
      </c>
      <c r="BT273">
        <v>6052464000</v>
      </c>
      <c r="BU273" s="3">
        <v>13383053000</v>
      </c>
      <c r="BV273" s="3">
        <v>5173186000</v>
      </c>
      <c r="BW273" s="3">
        <v>22134860000</v>
      </c>
      <c r="BX273">
        <v>0</v>
      </c>
      <c r="BY273">
        <v>0</v>
      </c>
      <c r="BZ273">
        <v>0</v>
      </c>
      <c r="CA273">
        <v>0</v>
      </c>
      <c r="CB273">
        <v>23134440000</v>
      </c>
      <c r="CC273">
        <v>0.4</v>
      </c>
      <c r="CD273">
        <v>274050.7</v>
      </c>
      <c r="CE273">
        <v>138572114.84999999</v>
      </c>
      <c r="CF273">
        <v>41277.230000000003</v>
      </c>
      <c r="CG273">
        <v>63023.59</v>
      </c>
      <c r="CH273">
        <v>31.432478700000001</v>
      </c>
      <c r="CI273">
        <v>3.77</v>
      </c>
      <c r="CJ273">
        <v>-170010</v>
      </c>
      <c r="CK273">
        <v>-133310</v>
      </c>
      <c r="CL273">
        <v>36700</v>
      </c>
      <c r="CM273">
        <v>5850</v>
      </c>
      <c r="CN273">
        <v>6146713.3300000001</v>
      </c>
      <c r="CO273">
        <v>-57550</v>
      </c>
      <c r="CP273">
        <v>-147660</v>
      </c>
      <c r="CQ273">
        <v>790093.14</v>
      </c>
      <c r="CR273">
        <v>184440618.25</v>
      </c>
      <c r="CS273">
        <v>42665.5</v>
      </c>
      <c r="CT273">
        <v>185273376.88999999</v>
      </c>
      <c r="CU273" s="3">
        <v>0.53694160000000002</v>
      </c>
      <c r="CV273">
        <v>6156691.3799999999</v>
      </c>
      <c r="CW273" s="10">
        <v>396570.37</v>
      </c>
      <c r="CX273" s="14">
        <f t="shared" si="4"/>
        <v>-6673279.5199999986</v>
      </c>
      <c r="CY273" s="14">
        <f>IFERROR(INDEX(CONFAZ!$A$2:$FB$440,MATCH(DATE(YEAR($A273),MONTH($A273),15),CONFAZ!$A$2:$A$440,0),2),0)</f>
        <v>7069849.8899999987</v>
      </c>
      <c r="CZ273"/>
      <c r="DA273"/>
      <c r="DB273"/>
      <c r="DC273"/>
      <c r="DI273"/>
    </row>
    <row r="274" spans="1:113" x14ac:dyDescent="0.25">
      <c r="A274" s="1">
        <v>42784</v>
      </c>
      <c r="B274" t="s">
        <v>70</v>
      </c>
      <c r="C274" t="s">
        <v>73</v>
      </c>
      <c r="D274" s="12">
        <v>3.1042000000000001</v>
      </c>
      <c r="E274">
        <v>338039947.49000001</v>
      </c>
      <c r="F274">
        <v>1381774.2000000002</v>
      </c>
      <c r="G274">
        <v>454004451</v>
      </c>
      <c r="H274">
        <v>65128970.54999999</v>
      </c>
      <c r="I274">
        <v>12204047.560000001</v>
      </c>
      <c r="J274">
        <v>12095651.530000001</v>
      </c>
      <c r="K274">
        <v>88104197</v>
      </c>
      <c r="L274" s="14">
        <v>16117457</v>
      </c>
      <c r="M274" s="14">
        <v>34024201</v>
      </c>
      <c r="N274" s="14">
        <v>67058126</v>
      </c>
      <c r="O274" s="14">
        <v>75527364</v>
      </c>
      <c r="P274" s="14">
        <v>4194435</v>
      </c>
      <c r="Q274" s="14">
        <v>63758110</v>
      </c>
      <c r="R274" s="14">
        <v>2878404</v>
      </c>
      <c r="S274" s="14">
        <v>119683652</v>
      </c>
      <c r="T274" s="14">
        <v>24351187</v>
      </c>
      <c r="U274" s="14">
        <v>45030865</v>
      </c>
      <c r="V274" s="14">
        <v>2878404</v>
      </c>
      <c r="W274" s="14">
        <v>119683652</v>
      </c>
      <c r="X274" s="14">
        <v>24351187</v>
      </c>
      <c r="Y274" s="14">
        <v>45030865</v>
      </c>
      <c r="Z274" s="14">
        <v>1380650</v>
      </c>
      <c r="AA274" s="14">
        <v>1.3450492600999999</v>
      </c>
      <c r="AB274">
        <v>129.38999999999999</v>
      </c>
      <c r="AC274" s="2">
        <v>15275976600</v>
      </c>
      <c r="AD274" s="2">
        <v>11046775404</v>
      </c>
      <c r="AE274" s="14">
        <f>INDEX(CONFAZ!$DS$2:$FB$408,MATCH(DATE(YEAR($A274),MONTH($A274),15),CONFAZ!$DS$2:$DS$408,0),2)</f>
        <v>178452260</v>
      </c>
      <c r="AF274" s="14">
        <f>INDEX(CONFAZ!$DS$2:$FB$408,MATCH(DATE(YEAR($A274),MONTH($A274),15),CONFAZ!$DS$2:$DS$408,0),3)</f>
        <v>372229261</v>
      </c>
      <c r="AG274">
        <v>937</v>
      </c>
      <c r="AH274">
        <v>1145390820200</v>
      </c>
      <c r="AI274">
        <v>12.82</v>
      </c>
      <c r="AJ274">
        <v>0.24</v>
      </c>
      <c r="AK274">
        <v>1032.60666666666</v>
      </c>
      <c r="AL274">
        <v>825.26149999999996</v>
      </c>
      <c r="AM274">
        <v>760.35571428571404</v>
      </c>
      <c r="AN274">
        <v>928.1028</v>
      </c>
      <c r="AO274">
        <v>13.2800808504849</v>
      </c>
      <c r="AP274">
        <v>1.33</v>
      </c>
      <c r="AQ274">
        <v>173.49</v>
      </c>
      <c r="AR274">
        <v>-3.78</v>
      </c>
      <c r="AS274" s="14">
        <v>510880500000</v>
      </c>
      <c r="AT274">
        <v>0</v>
      </c>
      <c r="AU274">
        <v>0</v>
      </c>
      <c r="AV274">
        <v>80120607</v>
      </c>
      <c r="AW274">
        <v>79957870</v>
      </c>
      <c r="AX274">
        <v>0</v>
      </c>
      <c r="AY274" s="1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10078</v>
      </c>
      <c r="BL274">
        <v>0</v>
      </c>
      <c r="BM274">
        <v>152659</v>
      </c>
      <c r="BN274">
        <v>27308046000</v>
      </c>
      <c r="BO274" s="3">
        <v>0.4</v>
      </c>
      <c r="BP274" s="3">
        <v>3704</v>
      </c>
      <c r="BQ274" s="3">
        <v>25660.71</v>
      </c>
      <c r="BR274" s="3">
        <v>2676581000</v>
      </c>
      <c r="BS274" s="3">
        <v>22762000</v>
      </c>
      <c r="BT274" s="3">
        <v>6052464000</v>
      </c>
      <c r="BU274" s="3">
        <v>13383053000</v>
      </c>
      <c r="BV274" s="3">
        <v>5173186000</v>
      </c>
      <c r="BW274">
        <v>22134860000</v>
      </c>
      <c r="BX274">
        <v>0</v>
      </c>
      <c r="BY274">
        <v>0</v>
      </c>
      <c r="BZ274">
        <v>0</v>
      </c>
      <c r="CA274">
        <v>0</v>
      </c>
      <c r="CB274">
        <v>23134440000</v>
      </c>
      <c r="CC274">
        <v>0.4</v>
      </c>
      <c r="CD274">
        <v>166270.70000000001</v>
      </c>
      <c r="CE274">
        <v>162068809.24000001</v>
      </c>
      <c r="CF274">
        <v>13790.26</v>
      </c>
      <c r="CG274">
        <v>27139.589999999997</v>
      </c>
      <c r="CH274">
        <v>31.432478700000001</v>
      </c>
      <c r="CI274">
        <v>3.76</v>
      </c>
      <c r="CJ274">
        <v>-170010</v>
      </c>
      <c r="CK274">
        <v>-133310</v>
      </c>
      <c r="CL274">
        <v>36700</v>
      </c>
      <c r="CM274">
        <v>5850</v>
      </c>
      <c r="CN274">
        <v>6146713.3300000001</v>
      </c>
      <c r="CO274">
        <v>-57550</v>
      </c>
      <c r="CP274">
        <v>-147660</v>
      </c>
      <c r="CQ274">
        <v>463470.81</v>
      </c>
      <c r="CR274">
        <v>158021251.33000001</v>
      </c>
      <c r="CS274">
        <v>128905.36</v>
      </c>
      <c r="CT274">
        <v>158617503.80000001</v>
      </c>
      <c r="CU274" s="3">
        <v>0.53694160000000002</v>
      </c>
      <c r="CV274">
        <v>6022232.0300000003</v>
      </c>
      <c r="CW274" s="10">
        <v>529279.13</v>
      </c>
      <c r="CX274" s="14">
        <f t="shared" si="4"/>
        <v>-15803017.98</v>
      </c>
      <c r="CY274" s="14">
        <f>IFERROR(INDEX(CONFAZ!$A$2:$FB$440,MATCH(DATE(YEAR($A274),MONTH($A274),15),CONFAZ!$A$2:$A$440,0),2),0)</f>
        <v>16332297.110000001</v>
      </c>
      <c r="CZ274"/>
      <c r="DA274"/>
      <c r="DB274"/>
      <c r="DC274"/>
      <c r="DI274"/>
    </row>
    <row r="275" spans="1:113" x14ac:dyDescent="0.25">
      <c r="A275" s="1">
        <v>42812</v>
      </c>
      <c r="B275" t="s">
        <v>70</v>
      </c>
      <c r="C275" t="s">
        <v>73</v>
      </c>
      <c r="D275" s="12">
        <v>3.1278999999999999</v>
      </c>
      <c r="E275">
        <v>339998469.18999994</v>
      </c>
      <c r="F275">
        <v>1934074.5</v>
      </c>
      <c r="G275">
        <v>475655184</v>
      </c>
      <c r="H275">
        <v>60729442.860000014</v>
      </c>
      <c r="I275">
        <v>38555643.799999997</v>
      </c>
      <c r="J275">
        <v>12759340.950000001</v>
      </c>
      <c r="K275">
        <v>60723876</v>
      </c>
      <c r="L275" s="14">
        <v>15659690</v>
      </c>
      <c r="M275" s="14">
        <v>35822423</v>
      </c>
      <c r="N275" s="14">
        <v>66264769</v>
      </c>
      <c r="O275" s="14">
        <v>78205167</v>
      </c>
      <c r="P275" s="14">
        <v>6196604</v>
      </c>
      <c r="Q275" s="14">
        <v>58222913</v>
      </c>
      <c r="R275" s="14">
        <v>5785802</v>
      </c>
      <c r="S275" s="14">
        <v>125245215</v>
      </c>
      <c r="T275" s="14">
        <v>43483150</v>
      </c>
      <c r="U275" s="14">
        <v>38835387</v>
      </c>
      <c r="V275" s="14">
        <v>5785802</v>
      </c>
      <c r="W275" s="14">
        <v>125245215</v>
      </c>
      <c r="X275" s="14">
        <v>43483150</v>
      </c>
      <c r="Y275" s="14">
        <v>38835387</v>
      </c>
      <c r="Z275" s="14">
        <v>1934064</v>
      </c>
      <c r="AA275" s="14">
        <v>0.28075337989999999</v>
      </c>
      <c r="AB275">
        <v>141.9</v>
      </c>
      <c r="AC275" s="2">
        <v>19854737707</v>
      </c>
      <c r="AD275" s="2">
        <v>13562894075</v>
      </c>
      <c r="AE275" s="14">
        <f>INDEX(CONFAZ!$DS$2:$FB$408,MATCH(DATE(YEAR($A275),MONTH($A275),15),CONFAZ!$DS$2:$DS$408,0),2)</f>
        <v>243161328</v>
      </c>
      <c r="AF275" s="14">
        <f>INDEX(CONFAZ!$DS$2:$FB$408,MATCH(DATE(YEAR($A275),MONTH($A275),15),CONFAZ!$DS$2:$DS$408,0),3)</f>
        <v>268839661</v>
      </c>
      <c r="AG275">
        <v>937</v>
      </c>
      <c r="AH275">
        <v>1157670196900</v>
      </c>
      <c r="AI275">
        <v>12.15</v>
      </c>
      <c r="AJ275">
        <v>0.32</v>
      </c>
      <c r="AK275">
        <v>1055.36333333333</v>
      </c>
      <c r="AL275">
        <v>847.81449999999995</v>
      </c>
      <c r="AM275">
        <v>780.675238095238</v>
      </c>
      <c r="AN275">
        <v>951.50160000000005</v>
      </c>
      <c r="AO275">
        <v>13.8680187298232</v>
      </c>
      <c r="AP275">
        <v>1.25</v>
      </c>
      <c r="AQ275">
        <v>167.03</v>
      </c>
      <c r="AR275">
        <v>-9.01</v>
      </c>
      <c r="AS275" s="14">
        <v>561062100000</v>
      </c>
      <c r="AT275">
        <v>0</v>
      </c>
      <c r="AU275">
        <v>0</v>
      </c>
      <c r="AV275">
        <v>113439637</v>
      </c>
      <c r="AW275">
        <v>113175833</v>
      </c>
      <c r="AX275">
        <v>0</v>
      </c>
      <c r="AY275" s="14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263804</v>
      </c>
      <c r="BN275">
        <v>27308046000</v>
      </c>
      <c r="BO275" s="3">
        <v>0.4</v>
      </c>
      <c r="BP275" s="3">
        <v>3704</v>
      </c>
      <c r="BQ275" s="3">
        <v>25660.71</v>
      </c>
      <c r="BR275" s="3">
        <v>2676581000</v>
      </c>
      <c r="BS275" s="3">
        <v>22762000</v>
      </c>
      <c r="BT275">
        <v>6052464000</v>
      </c>
      <c r="BU275" s="3">
        <v>13383053000</v>
      </c>
      <c r="BV275" s="3">
        <v>5173186000</v>
      </c>
      <c r="BW275" s="3">
        <v>22134860000</v>
      </c>
      <c r="BX275">
        <v>0</v>
      </c>
      <c r="BY275">
        <v>0</v>
      </c>
      <c r="BZ275">
        <v>0</v>
      </c>
      <c r="CA275">
        <v>0</v>
      </c>
      <c r="CB275">
        <v>23134440000</v>
      </c>
      <c r="CC275">
        <v>0.4</v>
      </c>
      <c r="CD275">
        <v>260797.29</v>
      </c>
      <c r="CE275">
        <v>151268061.21000001</v>
      </c>
      <c r="CF275">
        <v>16032.67</v>
      </c>
      <c r="CG275">
        <v>27262.589999999997</v>
      </c>
      <c r="CH275">
        <v>31.432478700000001</v>
      </c>
      <c r="CI275">
        <v>3.69</v>
      </c>
      <c r="CJ275">
        <v>-170010</v>
      </c>
      <c r="CK275">
        <v>-133310</v>
      </c>
      <c r="CL275">
        <v>36700</v>
      </c>
      <c r="CM275">
        <v>5850</v>
      </c>
      <c r="CN275">
        <v>6146713.3300000001</v>
      </c>
      <c r="CO275">
        <v>-57550</v>
      </c>
      <c r="CP275">
        <v>-147660</v>
      </c>
      <c r="CQ275">
        <v>839273.08</v>
      </c>
      <c r="CR275">
        <v>172976134.44</v>
      </c>
      <c r="CS275">
        <v>78704.179999999993</v>
      </c>
      <c r="CT275">
        <v>173894578.37</v>
      </c>
      <c r="CU275" s="3">
        <v>0.53694160000000002</v>
      </c>
      <c r="CV275">
        <v>4685870.4800000004</v>
      </c>
      <c r="CW275" s="10">
        <v>511791.78</v>
      </c>
      <c r="CX275" s="14">
        <f t="shared" si="4"/>
        <v>-16285485.700000001</v>
      </c>
      <c r="CY275" s="14">
        <f>IFERROR(INDEX(CONFAZ!$A$2:$FB$440,MATCH(DATE(YEAR($A275),MONTH($A275),15),CONFAZ!$A$2:$A$440,0),2),0)</f>
        <v>16797277.48</v>
      </c>
      <c r="CZ275"/>
      <c r="DA275"/>
      <c r="DB275"/>
      <c r="DC275"/>
      <c r="DI275"/>
    </row>
    <row r="276" spans="1:113" x14ac:dyDescent="0.25">
      <c r="A276" s="1">
        <v>42843</v>
      </c>
      <c r="B276" t="s">
        <v>70</v>
      </c>
      <c r="C276" t="s">
        <v>73</v>
      </c>
      <c r="D276" s="12">
        <v>3.1362000000000001</v>
      </c>
      <c r="E276">
        <v>341039069.92999995</v>
      </c>
      <c r="F276">
        <v>1378469.23</v>
      </c>
      <c r="G276">
        <v>468907067</v>
      </c>
      <c r="H276">
        <v>68638716.910000026</v>
      </c>
      <c r="I276">
        <v>23860942.550000001</v>
      </c>
      <c r="J276">
        <v>13205321.550000001</v>
      </c>
      <c r="K276">
        <v>44234557</v>
      </c>
      <c r="L276" s="14">
        <v>19260238</v>
      </c>
      <c r="M276" s="14">
        <v>31913683</v>
      </c>
      <c r="N276" s="14">
        <v>68930367</v>
      </c>
      <c r="O276" s="14">
        <v>88776272</v>
      </c>
      <c r="P276" s="14">
        <v>4757274</v>
      </c>
      <c r="Q276" s="14">
        <v>57482922</v>
      </c>
      <c r="R276" s="14">
        <v>2936860</v>
      </c>
      <c r="S276" s="14">
        <v>119742808</v>
      </c>
      <c r="T276" s="14">
        <v>30144014</v>
      </c>
      <c r="U276" s="14">
        <v>43585900</v>
      </c>
      <c r="V276" s="14">
        <v>2936860</v>
      </c>
      <c r="W276" s="14">
        <v>119742808</v>
      </c>
      <c r="X276" s="14">
        <v>30144014</v>
      </c>
      <c r="Y276" s="14">
        <v>43585900</v>
      </c>
      <c r="Z276" s="14">
        <v>1376729</v>
      </c>
      <c r="AA276" s="14">
        <v>0.1010577377</v>
      </c>
      <c r="AB276">
        <v>133.75</v>
      </c>
      <c r="AC276" s="2">
        <v>17484572350</v>
      </c>
      <c r="AD276" s="2">
        <v>11459643696</v>
      </c>
      <c r="AE276" s="14">
        <f>INDEX(CONFAZ!$DS$2:$FB$408,MATCH(DATE(YEAR($A276),MONTH($A276),15),CONFAZ!$DS$2:$DS$408,0),2)</f>
        <v>253316541</v>
      </c>
      <c r="AF276" s="14">
        <f>INDEX(CONFAZ!$DS$2:$FB$408,MATCH(DATE(YEAR($A276),MONTH($A276),15),CONFAZ!$DS$2:$DS$408,0),3)</f>
        <v>183240152</v>
      </c>
      <c r="AG276">
        <v>937</v>
      </c>
      <c r="AH276">
        <v>1175902509000</v>
      </c>
      <c r="AI276">
        <v>11.59</v>
      </c>
      <c r="AJ276">
        <v>0.08</v>
      </c>
      <c r="AK276">
        <v>1057.9527777777701</v>
      </c>
      <c r="AL276">
        <v>848.81349999999998</v>
      </c>
      <c r="AM276">
        <v>781.59809523809497</v>
      </c>
      <c r="AN276">
        <v>953.63480000000004</v>
      </c>
      <c r="AO276">
        <v>13.715015677621601</v>
      </c>
      <c r="AP276">
        <v>1.1399999999999999</v>
      </c>
      <c r="AQ276">
        <v>168.54</v>
      </c>
      <c r="AR276">
        <v>12.45</v>
      </c>
      <c r="AS276" s="14">
        <v>537678900000</v>
      </c>
      <c r="AT276">
        <v>0</v>
      </c>
      <c r="AU276">
        <v>0</v>
      </c>
      <c r="AV276">
        <v>100069842</v>
      </c>
      <c r="AW276">
        <v>94593391</v>
      </c>
      <c r="AX276">
        <v>0</v>
      </c>
      <c r="AY276" s="14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5198936</v>
      </c>
      <c r="BM276">
        <v>277515</v>
      </c>
      <c r="BN276">
        <v>27308046000</v>
      </c>
      <c r="BO276" s="3">
        <v>0.4</v>
      </c>
      <c r="BP276" s="3">
        <v>3704</v>
      </c>
      <c r="BQ276" s="3">
        <v>25660.71</v>
      </c>
      <c r="BR276" s="3">
        <v>2676581000</v>
      </c>
      <c r="BS276" s="3">
        <v>22762000</v>
      </c>
      <c r="BT276" s="3">
        <v>6052464000</v>
      </c>
      <c r="BU276" s="3">
        <v>13383053000</v>
      </c>
      <c r="BV276" s="3">
        <v>5173186000</v>
      </c>
      <c r="BW276" s="3">
        <v>22134860000</v>
      </c>
      <c r="BX276">
        <v>0</v>
      </c>
      <c r="BY276">
        <v>0</v>
      </c>
      <c r="BZ276">
        <v>0</v>
      </c>
      <c r="CA276">
        <v>0</v>
      </c>
      <c r="CB276">
        <v>23134440000</v>
      </c>
      <c r="CC276">
        <v>0.4</v>
      </c>
      <c r="CD276">
        <v>211840.92</v>
      </c>
      <c r="CE276">
        <v>142077725.09999999</v>
      </c>
      <c r="CF276">
        <v>20276.439999999999</v>
      </c>
      <c r="CG276">
        <v>26712.589999999997</v>
      </c>
      <c r="CH276">
        <v>31.432478700000001</v>
      </c>
      <c r="CI276">
        <v>3.64</v>
      </c>
      <c r="CJ276">
        <v>-424070</v>
      </c>
      <c r="CK276">
        <v>-391773.33</v>
      </c>
      <c r="CL276">
        <v>32300</v>
      </c>
      <c r="CM276">
        <v>55513.33</v>
      </c>
      <c r="CN276">
        <v>6100166.6699999999</v>
      </c>
      <c r="CO276">
        <v>-62416.67</v>
      </c>
      <c r="CP276">
        <v>-378770</v>
      </c>
      <c r="CQ276">
        <v>541658.27</v>
      </c>
      <c r="CR276">
        <v>167934001.62</v>
      </c>
      <c r="CS276">
        <v>75305.45</v>
      </c>
      <c r="CT276">
        <v>168550965.34</v>
      </c>
      <c r="CU276" s="3">
        <v>0.53694160000000002</v>
      </c>
      <c r="CV276">
        <v>4607871.59</v>
      </c>
      <c r="CW276" s="10">
        <v>441703.92</v>
      </c>
      <c r="CX276" s="14">
        <f t="shared" si="4"/>
        <v>-10595421.689999999</v>
      </c>
      <c r="CY276" s="14">
        <f>IFERROR(INDEX(CONFAZ!$A$2:$FB$440,MATCH(DATE(YEAR($A276),MONTH($A276),15),CONFAZ!$A$2:$A$440,0),2),0)</f>
        <v>11037125.609999999</v>
      </c>
      <c r="CZ276" s="14"/>
      <c r="DA276" s="14"/>
      <c r="DB276"/>
      <c r="DC276"/>
      <c r="DI276"/>
    </row>
    <row r="277" spans="1:113" x14ac:dyDescent="0.25">
      <c r="A277" s="1">
        <v>42873</v>
      </c>
      <c r="B277" t="s">
        <v>70</v>
      </c>
      <c r="C277" t="s">
        <v>73</v>
      </c>
      <c r="D277" s="12">
        <v>3.2094999999999998</v>
      </c>
      <c r="E277">
        <v>373427219.12999994</v>
      </c>
      <c r="F277">
        <v>1772102.01</v>
      </c>
      <c r="G277">
        <v>500239104</v>
      </c>
      <c r="H277">
        <v>67110254.549999982</v>
      </c>
      <c r="I277">
        <v>22752023.870000001</v>
      </c>
      <c r="J277">
        <v>13556881.48</v>
      </c>
      <c r="K277">
        <v>48610588</v>
      </c>
      <c r="L277" s="14">
        <v>18295429</v>
      </c>
      <c r="M277" s="14">
        <v>32386345</v>
      </c>
      <c r="N277" s="14">
        <v>72238126</v>
      </c>
      <c r="O277" s="14">
        <v>83426474</v>
      </c>
      <c r="P277" s="14">
        <v>5592145</v>
      </c>
      <c r="Q277" s="14">
        <v>60461678</v>
      </c>
      <c r="R277" s="14">
        <v>4966697</v>
      </c>
      <c r="S277" s="14">
        <v>19147778</v>
      </c>
      <c r="T277" s="14">
        <v>149940277</v>
      </c>
      <c r="U277" s="14">
        <v>52013456</v>
      </c>
      <c r="V277" s="14">
        <v>4966697</v>
      </c>
      <c r="W277" s="14">
        <v>19147778</v>
      </c>
      <c r="X277" s="14">
        <v>149940277</v>
      </c>
      <c r="Y277" s="14">
        <v>52013456</v>
      </c>
      <c r="Z277" s="14">
        <v>1770699</v>
      </c>
      <c r="AA277" s="14">
        <v>0.1914419467</v>
      </c>
      <c r="AB277">
        <v>136</v>
      </c>
      <c r="AC277" s="2">
        <v>19726040175</v>
      </c>
      <c r="AD277" s="2">
        <v>12968955269</v>
      </c>
      <c r="AE277" s="14">
        <f>INDEX(CONFAZ!$DS$2:$FB$408,MATCH(DATE(YEAR($A277),MONTH($A277),15),CONFAZ!$DS$2:$DS$408,0),2)</f>
        <v>296949584</v>
      </c>
      <c r="AF277" s="14">
        <f>INDEX(CONFAZ!$DS$2:$FB$408,MATCH(DATE(YEAR($A277),MONTH($A277),15),CONFAZ!$DS$2:$DS$408,0),3)</f>
        <v>217985148</v>
      </c>
      <c r="AG277">
        <v>937</v>
      </c>
      <c r="AH277">
        <v>1208347864500</v>
      </c>
      <c r="AI277">
        <v>11.15</v>
      </c>
      <c r="AJ277">
        <v>0.36</v>
      </c>
      <c r="AK277">
        <v>1061.8088888888799</v>
      </c>
      <c r="AL277">
        <v>850.90949999999998</v>
      </c>
      <c r="AM277">
        <v>783.33285714285705</v>
      </c>
      <c r="AN277">
        <v>956.94240000000002</v>
      </c>
      <c r="AO277">
        <v>13.4202772545041</v>
      </c>
      <c r="AP277">
        <v>1.31</v>
      </c>
      <c r="AQ277">
        <v>164.93</v>
      </c>
      <c r="AR277">
        <v>-0.27</v>
      </c>
      <c r="AS277" s="14">
        <v>550991800000</v>
      </c>
      <c r="AT277">
        <v>0</v>
      </c>
      <c r="AU277">
        <v>0</v>
      </c>
      <c r="AV277">
        <v>97182486</v>
      </c>
      <c r="AW277">
        <v>92828457</v>
      </c>
      <c r="AX277">
        <v>0</v>
      </c>
      <c r="AY277" s="14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4118096</v>
      </c>
      <c r="BM277">
        <v>235933</v>
      </c>
      <c r="BN277">
        <v>27308046000</v>
      </c>
      <c r="BO277" s="3">
        <v>0.4</v>
      </c>
      <c r="BP277" s="3">
        <v>3704</v>
      </c>
      <c r="BQ277" s="3">
        <v>25660.71</v>
      </c>
      <c r="BR277" s="3">
        <v>2676581000</v>
      </c>
      <c r="BS277">
        <v>22762000</v>
      </c>
      <c r="BT277" s="3">
        <v>6052464000</v>
      </c>
      <c r="BU277" s="3">
        <v>13383053000</v>
      </c>
      <c r="BV277" s="3">
        <v>5173186000</v>
      </c>
      <c r="BW277" s="3">
        <v>22134860000</v>
      </c>
      <c r="BX277">
        <v>0</v>
      </c>
      <c r="BY277">
        <v>0</v>
      </c>
      <c r="BZ277">
        <v>0</v>
      </c>
      <c r="CA277">
        <v>0</v>
      </c>
      <c r="CB277">
        <v>23134440000</v>
      </c>
      <c r="CC277">
        <v>0.4</v>
      </c>
      <c r="CD277">
        <v>218036.43</v>
      </c>
      <c r="CE277">
        <v>169579880.58000001</v>
      </c>
      <c r="CF277">
        <v>27050.09</v>
      </c>
      <c r="CG277">
        <v>27452.589999999997</v>
      </c>
      <c r="CH277">
        <v>31.432478700000001</v>
      </c>
      <c r="CI277">
        <v>3.62</v>
      </c>
      <c r="CJ277">
        <v>-424070</v>
      </c>
      <c r="CK277">
        <v>-391773.33</v>
      </c>
      <c r="CL277">
        <v>32300</v>
      </c>
      <c r="CM277">
        <v>55513.33</v>
      </c>
      <c r="CN277">
        <v>6100166.6699999999</v>
      </c>
      <c r="CO277">
        <v>-62416.67</v>
      </c>
      <c r="CP277">
        <v>-378770</v>
      </c>
      <c r="CQ277">
        <v>775324.58</v>
      </c>
      <c r="CR277">
        <v>175599808.31</v>
      </c>
      <c r="CS277">
        <v>74309.53</v>
      </c>
      <c r="CT277">
        <v>176449442.41999999</v>
      </c>
      <c r="CU277" s="3">
        <v>0.53694160000000002</v>
      </c>
      <c r="CV277">
        <v>5277086.7699999996</v>
      </c>
      <c r="CW277" s="10">
        <v>436961.96</v>
      </c>
      <c r="CX277" s="14">
        <f t="shared" si="4"/>
        <v>-8673463.6799999978</v>
      </c>
      <c r="CY277" s="14">
        <f>IFERROR(INDEX(CONFAZ!$A$2:$FB$440,MATCH(DATE(YEAR($A277),MONTH($A277),15),CONFAZ!$A$2:$A$440,0),2),0)</f>
        <v>9110425.6399999987</v>
      </c>
      <c r="CZ277"/>
      <c r="DA277"/>
      <c r="DB277"/>
      <c r="DC277"/>
      <c r="DI277"/>
    </row>
    <row r="278" spans="1:113" x14ac:dyDescent="0.25">
      <c r="A278" s="1">
        <v>42904</v>
      </c>
      <c r="B278" t="s">
        <v>70</v>
      </c>
      <c r="C278" t="s">
        <v>73</v>
      </c>
      <c r="D278" s="12">
        <v>3.2953999999999999</v>
      </c>
      <c r="E278">
        <v>424931799.79000002</v>
      </c>
      <c r="F278">
        <v>1361135.0799999998</v>
      </c>
      <c r="G278">
        <v>557560897</v>
      </c>
      <c r="H278">
        <v>75868630.640000015</v>
      </c>
      <c r="I278">
        <v>20927502.080000002</v>
      </c>
      <c r="J278">
        <v>14478268.440000001</v>
      </c>
      <c r="K278">
        <v>30619550</v>
      </c>
      <c r="L278" s="14">
        <v>15572143</v>
      </c>
      <c r="M278" s="14">
        <v>33478897</v>
      </c>
      <c r="N278" s="14">
        <v>75708448</v>
      </c>
      <c r="O278" s="14">
        <v>82428777</v>
      </c>
      <c r="P278" s="14">
        <v>5425526</v>
      </c>
      <c r="Q278" s="14">
        <v>72390980</v>
      </c>
      <c r="R278" s="14">
        <v>4847676</v>
      </c>
      <c r="S278" s="14">
        <v>17670428</v>
      </c>
      <c r="T278" s="14">
        <v>197074001</v>
      </c>
      <c r="U278" s="14">
        <v>51604119</v>
      </c>
      <c r="V278" s="14">
        <v>4847676</v>
      </c>
      <c r="W278" s="14">
        <v>17670428</v>
      </c>
      <c r="X278" s="14">
        <v>197074001</v>
      </c>
      <c r="Y278" s="14">
        <v>51604119</v>
      </c>
      <c r="Z278" s="14">
        <v>1359902</v>
      </c>
      <c r="AA278" s="14">
        <v>0.1970472764</v>
      </c>
      <c r="AB278">
        <v>134.88</v>
      </c>
      <c r="AC278" s="2">
        <v>19535151809</v>
      </c>
      <c r="AD278" s="2">
        <v>13408998263</v>
      </c>
      <c r="AE278" s="14">
        <f>INDEX(CONFAZ!$DS$2:$FB$408,MATCH(DATE(YEAR($A278),MONTH($A278),15),CONFAZ!$DS$2:$DS$408,0),2)</f>
        <v>289617850</v>
      </c>
      <c r="AF278" s="14">
        <f>INDEX(CONFAZ!$DS$2:$FB$408,MATCH(DATE(YEAR($A278),MONTH($A278),15),CONFAZ!$DS$2:$DS$408,0),3)</f>
        <v>246233113</v>
      </c>
      <c r="AG278">
        <v>937</v>
      </c>
      <c r="AH278">
        <v>1242942495000</v>
      </c>
      <c r="AI278">
        <v>10.15</v>
      </c>
      <c r="AJ278">
        <v>-0.3</v>
      </c>
      <c r="AK278">
        <v>1057.70055555555</v>
      </c>
      <c r="AL278">
        <v>849.11249999999995</v>
      </c>
      <c r="AM278">
        <v>782.4</v>
      </c>
      <c r="AN278">
        <v>953.10640000000001</v>
      </c>
      <c r="AO278">
        <v>13.1013286315769</v>
      </c>
      <c r="AP278">
        <v>0.77</v>
      </c>
      <c r="AQ278">
        <v>157.22</v>
      </c>
      <c r="AR278">
        <v>2.33</v>
      </c>
      <c r="AS278" s="14">
        <v>541966900000</v>
      </c>
      <c r="AT278">
        <v>0</v>
      </c>
      <c r="AU278">
        <v>0</v>
      </c>
      <c r="AV278">
        <v>97132374</v>
      </c>
      <c r="AW278">
        <v>86393639</v>
      </c>
      <c r="AX278">
        <v>0</v>
      </c>
      <c r="AY278" s="14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10066803</v>
      </c>
      <c r="BM278">
        <v>671932</v>
      </c>
      <c r="BN278">
        <v>27308046000</v>
      </c>
      <c r="BO278" s="3">
        <v>0.4</v>
      </c>
      <c r="BP278" s="3">
        <v>3704</v>
      </c>
      <c r="BQ278" s="3">
        <v>25660.71</v>
      </c>
      <c r="BR278" s="3">
        <v>2676581000</v>
      </c>
      <c r="BS278" s="3">
        <v>22762000</v>
      </c>
      <c r="BT278" s="3">
        <v>6052464000</v>
      </c>
      <c r="BU278" s="3">
        <v>13383053000</v>
      </c>
      <c r="BV278" s="3">
        <v>5173186000</v>
      </c>
      <c r="BW278" s="3">
        <v>22134860000</v>
      </c>
      <c r="BX278">
        <v>0</v>
      </c>
      <c r="BY278">
        <v>0</v>
      </c>
      <c r="BZ278">
        <v>0</v>
      </c>
      <c r="CA278">
        <v>0</v>
      </c>
      <c r="CB278">
        <v>23134440000</v>
      </c>
      <c r="CC278">
        <v>0.4</v>
      </c>
      <c r="CD278">
        <v>247961.63</v>
      </c>
      <c r="CE278">
        <v>157208303.18000001</v>
      </c>
      <c r="CF278">
        <v>19279.21</v>
      </c>
      <c r="CG278">
        <v>27272.589999999997</v>
      </c>
      <c r="CH278">
        <v>31.432478700000001</v>
      </c>
      <c r="CI278">
        <v>3.55</v>
      </c>
      <c r="CJ278">
        <v>-424070</v>
      </c>
      <c r="CK278">
        <v>-391773.33</v>
      </c>
      <c r="CL278">
        <v>32300</v>
      </c>
      <c r="CM278">
        <v>55513.33</v>
      </c>
      <c r="CN278">
        <v>6100166.6699999999</v>
      </c>
      <c r="CO278">
        <v>-62416.67</v>
      </c>
      <c r="CP278">
        <v>-378770</v>
      </c>
      <c r="CQ278">
        <v>512658.58</v>
      </c>
      <c r="CR278">
        <v>179852623.41</v>
      </c>
      <c r="CS278">
        <v>34667.550000000003</v>
      </c>
      <c r="CT278">
        <v>180401749.53999999</v>
      </c>
      <c r="CU278" s="3">
        <v>0.53694160000000002</v>
      </c>
      <c r="CV278">
        <v>5278797.46</v>
      </c>
      <c r="CW278" s="10">
        <v>430300.42</v>
      </c>
      <c r="CX278" s="14">
        <f t="shared" si="4"/>
        <v>-4624342.9000000004</v>
      </c>
      <c r="CY278" s="14">
        <f>IFERROR(INDEX(CONFAZ!$A$2:$FB$440,MATCH(DATE(YEAR($A278),MONTH($A278),15),CONFAZ!$A$2:$A$440,0),2),0)</f>
        <v>5054643.32</v>
      </c>
      <c r="CZ278" s="4"/>
      <c r="DA278"/>
      <c r="DB278"/>
      <c r="DC278"/>
      <c r="DI278"/>
    </row>
    <row r="279" spans="1:113" x14ac:dyDescent="0.25">
      <c r="A279" s="1">
        <v>42934</v>
      </c>
      <c r="B279" t="s">
        <v>70</v>
      </c>
      <c r="C279" t="s">
        <v>73</v>
      </c>
      <c r="D279" s="12">
        <v>3.2061000000000002</v>
      </c>
      <c r="E279">
        <v>384047473.42999989</v>
      </c>
      <c r="F279">
        <v>1493686.52</v>
      </c>
      <c r="G279">
        <v>529713714</v>
      </c>
      <c r="H279">
        <v>85084286.969999984</v>
      </c>
      <c r="I279">
        <v>18464369.140000004</v>
      </c>
      <c r="J279">
        <v>15084758.740000002</v>
      </c>
      <c r="K279">
        <v>25323018</v>
      </c>
      <c r="L279" s="14">
        <v>15128140</v>
      </c>
      <c r="M279" s="14">
        <v>32966284</v>
      </c>
      <c r="N279" s="14">
        <v>74862448</v>
      </c>
      <c r="O279" s="14">
        <v>81262764</v>
      </c>
      <c r="P279" s="14">
        <v>5839377</v>
      </c>
      <c r="Q279" s="14">
        <v>75559891</v>
      </c>
      <c r="R279" s="14">
        <v>3753508</v>
      </c>
      <c r="S279" s="14">
        <v>16645024</v>
      </c>
      <c r="T279" s="14">
        <v>163340005</v>
      </c>
      <c r="U279" s="14">
        <v>58862587</v>
      </c>
      <c r="V279" s="14">
        <v>3753508</v>
      </c>
      <c r="W279" s="14">
        <v>16645024</v>
      </c>
      <c r="X279" s="14">
        <v>163340005</v>
      </c>
      <c r="Y279" s="14">
        <v>58862587</v>
      </c>
      <c r="Z279" s="14">
        <v>1493686</v>
      </c>
      <c r="AA279" s="14">
        <v>0.73225965049999997</v>
      </c>
      <c r="AB279">
        <v>138.43</v>
      </c>
      <c r="AC279" s="2">
        <v>17658900096</v>
      </c>
      <c r="AD279" s="2">
        <v>13263065205</v>
      </c>
      <c r="AE279" s="14">
        <f>INDEX(CONFAZ!$DS$2:$FB$408,MATCH(DATE(YEAR($A279),MONTH($A279),15),CONFAZ!$DS$2:$DS$408,0),2)</f>
        <v>301451142</v>
      </c>
      <c r="AF279" s="14">
        <f>INDEX(CONFAZ!$DS$2:$FB$408,MATCH(DATE(YEAR($A279),MONTH($A279),15),CONFAZ!$DS$2:$DS$408,0),3)</f>
        <v>134546343</v>
      </c>
      <c r="AG279">
        <v>937</v>
      </c>
      <c r="AH279">
        <v>1221617076900</v>
      </c>
      <c r="AI279">
        <v>10.01</v>
      </c>
      <c r="AJ279">
        <v>0.17</v>
      </c>
      <c r="AK279">
        <v>1069.28833333333</v>
      </c>
      <c r="AL279">
        <v>851.24649999999997</v>
      </c>
      <c r="AM279">
        <v>781.53095238095204</v>
      </c>
      <c r="AN279">
        <v>959.60839999999996</v>
      </c>
      <c r="AO279">
        <v>12.9099247209483</v>
      </c>
      <c r="AP279">
        <v>1.24</v>
      </c>
      <c r="AQ279">
        <v>159.47</v>
      </c>
      <c r="AR279">
        <v>-1.94</v>
      </c>
      <c r="AS279" s="14">
        <v>548387100000</v>
      </c>
      <c r="AT279">
        <v>0</v>
      </c>
      <c r="AU279">
        <v>0</v>
      </c>
      <c r="AV279">
        <v>103925703</v>
      </c>
      <c r="AW279">
        <v>93677088</v>
      </c>
      <c r="AX279">
        <v>0</v>
      </c>
      <c r="AY279" s="14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9359132</v>
      </c>
      <c r="BM279">
        <v>889483</v>
      </c>
      <c r="BN279">
        <v>27308046000</v>
      </c>
      <c r="BO279" s="3">
        <v>0.4</v>
      </c>
      <c r="BP279" s="3">
        <v>3704</v>
      </c>
      <c r="BQ279" s="3">
        <v>25660.71</v>
      </c>
      <c r="BR279" s="3">
        <v>2676581000</v>
      </c>
      <c r="BS279" s="3">
        <v>22762000</v>
      </c>
      <c r="BT279" s="3">
        <v>6052464000</v>
      </c>
      <c r="BU279" s="3">
        <v>13383053000</v>
      </c>
      <c r="BV279" s="3">
        <v>5173186000</v>
      </c>
      <c r="BW279" s="3">
        <v>22134860000</v>
      </c>
      <c r="BX279">
        <v>0</v>
      </c>
      <c r="BY279">
        <v>0</v>
      </c>
      <c r="BZ279">
        <v>0</v>
      </c>
      <c r="CA279">
        <v>0</v>
      </c>
      <c r="CB279">
        <v>23134440000</v>
      </c>
      <c r="CC279">
        <v>0.4</v>
      </c>
      <c r="CD279">
        <v>222053.11</v>
      </c>
      <c r="CE279">
        <v>141643637.5</v>
      </c>
      <c r="CF279">
        <v>21747.67</v>
      </c>
      <c r="CG279">
        <v>27201.589999999997</v>
      </c>
      <c r="CH279">
        <v>31.432478700000001</v>
      </c>
      <c r="CI279">
        <v>3.55</v>
      </c>
      <c r="CJ279">
        <v>162626.67000000001</v>
      </c>
      <c r="CK279">
        <v>189543.33</v>
      </c>
      <c r="CL279">
        <v>26920</v>
      </c>
      <c r="CM279">
        <v>55020</v>
      </c>
      <c r="CN279">
        <v>6090063.3300000001</v>
      </c>
      <c r="CO279">
        <v>-53476.67</v>
      </c>
      <c r="CP279">
        <v>-281830</v>
      </c>
      <c r="CQ279">
        <v>561930.44999999995</v>
      </c>
      <c r="CR279">
        <v>179935025.88</v>
      </c>
      <c r="CS279">
        <v>16426.810000000001</v>
      </c>
      <c r="CT279">
        <v>180515633.13999999</v>
      </c>
      <c r="CU279" s="3">
        <v>0.53694160000000002</v>
      </c>
      <c r="CV279">
        <v>6881574.2000000002</v>
      </c>
      <c r="CW279" s="10">
        <v>464177.72</v>
      </c>
      <c r="CX279" s="14">
        <f t="shared" si="4"/>
        <v>-5196223.0200000005</v>
      </c>
      <c r="CY279" s="14">
        <f>IFERROR(INDEX(CONFAZ!$A$2:$FB$440,MATCH(DATE(YEAR($A279),MONTH($A279),15),CONFAZ!$A$2:$A$440,0),2),0)</f>
        <v>5660400.7400000002</v>
      </c>
      <c r="CZ279"/>
      <c r="DA279"/>
      <c r="DB279"/>
      <c r="DC279"/>
      <c r="DI279"/>
    </row>
    <row r="280" spans="1:113" x14ac:dyDescent="0.25">
      <c r="A280" s="1">
        <v>42965</v>
      </c>
      <c r="B280" t="s">
        <v>70</v>
      </c>
      <c r="C280" t="s">
        <v>73</v>
      </c>
      <c r="D280" s="12">
        <v>3.1509</v>
      </c>
      <c r="E280">
        <v>383270145.51000005</v>
      </c>
      <c r="F280">
        <v>2464283.21</v>
      </c>
      <c r="G280">
        <v>529200221</v>
      </c>
      <c r="H280">
        <v>85239372.719999999</v>
      </c>
      <c r="I280">
        <v>19642541.260000002</v>
      </c>
      <c r="J280">
        <v>15130631.620000005</v>
      </c>
      <c r="K280">
        <v>23200936</v>
      </c>
      <c r="L280" s="14">
        <v>11005311</v>
      </c>
      <c r="M280" s="14">
        <v>32892323</v>
      </c>
      <c r="N280" s="14">
        <v>77667139</v>
      </c>
      <c r="O280" s="14">
        <v>83463319</v>
      </c>
      <c r="P280" s="14">
        <v>6370854</v>
      </c>
      <c r="Q280" s="14">
        <v>82166693</v>
      </c>
      <c r="R280" s="14">
        <v>3450443</v>
      </c>
      <c r="S280" s="14">
        <v>19950752</v>
      </c>
      <c r="T280" s="14">
        <v>153511027</v>
      </c>
      <c r="U280" s="14">
        <v>56258077</v>
      </c>
      <c r="V280" s="14">
        <v>3450443</v>
      </c>
      <c r="W280" s="14">
        <v>19950752</v>
      </c>
      <c r="X280" s="14">
        <v>153511027</v>
      </c>
      <c r="Y280" s="14">
        <v>56258077</v>
      </c>
      <c r="Z280" s="14">
        <v>2464283</v>
      </c>
      <c r="AA280" s="14">
        <v>1.7659456461</v>
      </c>
      <c r="AB280">
        <v>140.13999999999999</v>
      </c>
      <c r="AC280" s="2">
        <v>19336799997</v>
      </c>
      <c r="AD280" s="2">
        <v>14789290641</v>
      </c>
      <c r="AE280" s="14">
        <f>INDEX(CONFAZ!$DS$2:$FB$408,MATCH(DATE(YEAR($A280),MONTH($A280),15),CONFAZ!$DS$2:$DS$408,0),2)</f>
        <v>313795402</v>
      </c>
      <c r="AF280" s="14">
        <f>INDEX(CONFAZ!$DS$2:$FB$408,MATCH(DATE(YEAR($A280),MONTH($A280),15),CONFAZ!$DS$2:$DS$408,0),3)</f>
        <v>195817635</v>
      </c>
      <c r="AG280">
        <v>937</v>
      </c>
      <c r="AH280">
        <v>1203149108700</v>
      </c>
      <c r="AI280">
        <v>9.15</v>
      </c>
      <c r="AJ280">
        <v>-0.03</v>
      </c>
      <c r="AK280">
        <v>1068.3216666666599</v>
      </c>
      <c r="AL280">
        <v>850.73299999999995</v>
      </c>
      <c r="AM280">
        <v>781.56476190476099</v>
      </c>
      <c r="AN280">
        <v>960.12480000000005</v>
      </c>
      <c r="AO280">
        <v>12.677880878585199</v>
      </c>
      <c r="AP280">
        <v>1.19</v>
      </c>
      <c r="AQ280">
        <v>163.96</v>
      </c>
      <c r="AR280">
        <v>-20.05</v>
      </c>
      <c r="AS280" s="14">
        <v>555915700000</v>
      </c>
      <c r="AT280">
        <v>0</v>
      </c>
      <c r="AU280">
        <v>0</v>
      </c>
      <c r="AV280">
        <v>106546840</v>
      </c>
      <c r="AW280">
        <v>98436104</v>
      </c>
      <c r="AX280">
        <v>0</v>
      </c>
      <c r="AY280" s="14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1956</v>
      </c>
      <c r="BL280">
        <v>7767739</v>
      </c>
      <c r="BM280">
        <v>341041</v>
      </c>
      <c r="BN280">
        <v>27308046000</v>
      </c>
      <c r="BO280" s="3">
        <v>0.4</v>
      </c>
      <c r="BP280" s="3">
        <v>3704</v>
      </c>
      <c r="BQ280" s="3">
        <v>25660.71</v>
      </c>
      <c r="BR280" s="3">
        <v>2676581000</v>
      </c>
      <c r="BS280" s="3">
        <v>22762000</v>
      </c>
      <c r="BT280" s="3">
        <v>6052464000</v>
      </c>
      <c r="BU280" s="3">
        <v>13383053000</v>
      </c>
      <c r="BV280" s="3">
        <v>5173186000</v>
      </c>
      <c r="BW280" s="3">
        <v>22134860000</v>
      </c>
      <c r="BX280">
        <v>0</v>
      </c>
      <c r="BY280">
        <v>0</v>
      </c>
      <c r="BZ280">
        <v>0</v>
      </c>
      <c r="CA280">
        <v>0</v>
      </c>
      <c r="CB280">
        <v>27308046000</v>
      </c>
      <c r="CC280">
        <v>0.4</v>
      </c>
      <c r="CD280">
        <v>325652.95</v>
      </c>
      <c r="CE280">
        <v>137692768.34999999</v>
      </c>
      <c r="CF280">
        <v>33775.699999999997</v>
      </c>
      <c r="CG280">
        <v>27808.589999999997</v>
      </c>
      <c r="CH280">
        <v>31.432478700000001</v>
      </c>
      <c r="CI280">
        <v>3.78</v>
      </c>
      <c r="CJ280">
        <v>162626.67000000001</v>
      </c>
      <c r="CK280">
        <v>189543.33</v>
      </c>
      <c r="CL280">
        <v>26920</v>
      </c>
      <c r="CM280">
        <v>55020</v>
      </c>
      <c r="CN280">
        <v>6090063.3300000001</v>
      </c>
      <c r="CO280">
        <v>-53476.67</v>
      </c>
      <c r="CP280">
        <v>-281830</v>
      </c>
      <c r="CQ280">
        <v>966218.15</v>
      </c>
      <c r="CR280">
        <v>178223918.81999999</v>
      </c>
      <c r="CS280">
        <v>6278.27</v>
      </c>
      <c r="CT280">
        <v>179207394.21000001</v>
      </c>
      <c r="CU280" s="3">
        <v>0.53694160000000002</v>
      </c>
      <c r="CV280">
        <v>7019808.7400000002</v>
      </c>
      <c r="CW280" s="10">
        <v>435493.78</v>
      </c>
      <c r="CX280" s="14">
        <f t="shared" si="4"/>
        <v>-4836375.6199999992</v>
      </c>
      <c r="CY280" s="14">
        <f>IFERROR(INDEX(CONFAZ!$A$2:$FB$440,MATCH(DATE(YEAR($A280),MONTH($A280),15),CONFAZ!$A$2:$A$440,0),2),0)</f>
        <v>5271869.3999999994</v>
      </c>
      <c r="CZ280"/>
      <c r="DA280"/>
      <c r="DB280"/>
      <c r="DC280"/>
      <c r="DI280"/>
    </row>
    <row r="281" spans="1:113" x14ac:dyDescent="0.25">
      <c r="A281" s="1">
        <v>42996</v>
      </c>
      <c r="B281" t="s">
        <v>70</v>
      </c>
      <c r="C281" t="s">
        <v>73</v>
      </c>
      <c r="D281" s="12">
        <v>3.1347999999999998</v>
      </c>
      <c r="E281">
        <v>403236245.42000008</v>
      </c>
      <c r="F281">
        <v>1786105.38</v>
      </c>
      <c r="G281">
        <v>572750678</v>
      </c>
      <c r="H281">
        <v>85066114.090000018</v>
      </c>
      <c r="I281">
        <v>37949194.649999999</v>
      </c>
      <c r="J281">
        <v>15469198.65</v>
      </c>
      <c r="K281">
        <v>14876725</v>
      </c>
      <c r="L281" s="14">
        <v>17067762</v>
      </c>
      <c r="M281" s="14">
        <v>33296698</v>
      </c>
      <c r="N281" s="14">
        <v>78306785</v>
      </c>
      <c r="O281" s="14">
        <v>85766948</v>
      </c>
      <c r="P281" s="14">
        <v>6721977</v>
      </c>
      <c r="Q281" s="14">
        <v>84801019</v>
      </c>
      <c r="R281" s="14">
        <v>3514355</v>
      </c>
      <c r="S281" s="14">
        <v>17190293</v>
      </c>
      <c r="T281" s="14">
        <v>183382025</v>
      </c>
      <c r="U281" s="14">
        <v>60924006</v>
      </c>
      <c r="V281" s="14">
        <v>3514355</v>
      </c>
      <c r="W281" s="14">
        <v>17190293</v>
      </c>
      <c r="X281" s="14">
        <v>183382025</v>
      </c>
      <c r="Y281" s="14">
        <v>60924006</v>
      </c>
      <c r="Z281" s="14">
        <v>1778810</v>
      </c>
      <c r="AA281" s="14">
        <v>0.42946523949999998</v>
      </c>
      <c r="AB281">
        <v>134.86000000000001</v>
      </c>
      <c r="AC281" s="2">
        <v>18533214138</v>
      </c>
      <c r="AD281" s="2">
        <v>14242528368</v>
      </c>
      <c r="AE281" s="14">
        <f>INDEX(CONFAZ!$DS$2:$FB$408,MATCH(DATE(YEAR($A281),MONTH($A281),15),CONFAZ!$DS$2:$DS$408,0),2)</f>
        <v>234847296</v>
      </c>
      <c r="AF281" s="14">
        <f>INDEX(CONFAZ!$DS$2:$FB$408,MATCH(DATE(YEAR($A281),MONTH($A281),15),CONFAZ!$DS$2:$DS$408,0),3)</f>
        <v>189564903</v>
      </c>
      <c r="AG281">
        <v>937</v>
      </c>
      <c r="AH281">
        <v>1195123691200</v>
      </c>
      <c r="AI281">
        <v>8.35</v>
      </c>
      <c r="AJ281">
        <v>-0.02</v>
      </c>
      <c r="AK281">
        <v>1072.36055555555</v>
      </c>
      <c r="AL281">
        <v>852.16200000000003</v>
      </c>
      <c r="AM281">
        <v>783.53809523809502</v>
      </c>
      <c r="AN281">
        <v>963.56560000000002</v>
      </c>
      <c r="AO281">
        <v>12.5249194908756</v>
      </c>
      <c r="AP281">
        <v>1.1599999999999999</v>
      </c>
      <c r="AQ281">
        <v>175</v>
      </c>
      <c r="AR281">
        <v>12.739000000000001</v>
      </c>
      <c r="AS281" s="14">
        <v>544327900000</v>
      </c>
      <c r="AT281">
        <v>0</v>
      </c>
      <c r="AU281">
        <v>0</v>
      </c>
      <c r="AV281">
        <v>106072125</v>
      </c>
      <c r="AW281">
        <v>95533206</v>
      </c>
      <c r="AX281">
        <v>0</v>
      </c>
      <c r="AY281" s="14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10283637</v>
      </c>
      <c r="BM281">
        <v>255282</v>
      </c>
      <c r="BN281">
        <v>27308046000</v>
      </c>
      <c r="BO281" s="3">
        <v>0.4</v>
      </c>
      <c r="BP281" s="3">
        <v>3704</v>
      </c>
      <c r="BQ281" s="3">
        <v>25660.71</v>
      </c>
      <c r="BR281" s="3">
        <v>2676581000</v>
      </c>
      <c r="BS281" s="3">
        <v>22762000</v>
      </c>
      <c r="BT281" s="3">
        <v>6052464000</v>
      </c>
      <c r="BU281" s="3">
        <v>13383053000</v>
      </c>
      <c r="BV281" s="3">
        <v>5173186000</v>
      </c>
      <c r="BW281" s="3">
        <v>22134860000</v>
      </c>
      <c r="BX281">
        <v>0</v>
      </c>
      <c r="BY281">
        <v>0</v>
      </c>
      <c r="BZ281">
        <v>0</v>
      </c>
      <c r="CA281">
        <v>0</v>
      </c>
      <c r="CB281">
        <v>27308046000</v>
      </c>
      <c r="CC281">
        <v>0.4</v>
      </c>
      <c r="CD281">
        <v>229395.98</v>
      </c>
      <c r="CE281">
        <v>135493445.09999999</v>
      </c>
      <c r="CF281">
        <v>16330.25</v>
      </c>
      <c r="CG281">
        <v>27138.589999999997</v>
      </c>
      <c r="CH281">
        <v>31.432478700000001</v>
      </c>
      <c r="CI281">
        <v>3.88</v>
      </c>
      <c r="CJ281">
        <v>162626.67000000001</v>
      </c>
      <c r="CK281">
        <v>189543.33</v>
      </c>
      <c r="CL281">
        <v>26920</v>
      </c>
      <c r="CM281">
        <v>55020</v>
      </c>
      <c r="CN281">
        <v>6090063.3300000001</v>
      </c>
      <c r="CO281">
        <v>-53476.67</v>
      </c>
      <c r="CP281">
        <v>-281830</v>
      </c>
      <c r="CQ281">
        <v>814535.75</v>
      </c>
      <c r="CR281">
        <v>205912356.88999999</v>
      </c>
      <c r="CS281">
        <v>3018.23</v>
      </c>
      <c r="CT281">
        <v>206729910.87</v>
      </c>
      <c r="CU281" s="3">
        <v>0.53694160000000002</v>
      </c>
      <c r="CV281">
        <v>6807763.1399999997</v>
      </c>
      <c r="CW281" s="10">
        <v>441242.93</v>
      </c>
      <c r="CX281" s="14">
        <f t="shared" si="4"/>
        <v>-3228034.4599999995</v>
      </c>
      <c r="CY281" s="14">
        <f>IFERROR(INDEX(CONFAZ!$A$2:$FB$440,MATCH(DATE(YEAR($A281),MONTH($A281),15),CONFAZ!$A$2:$A$440,0),2),0)</f>
        <v>3669277.3899999997</v>
      </c>
      <c r="CZ281"/>
      <c r="DA281"/>
      <c r="DB281"/>
      <c r="DC281"/>
      <c r="DI281"/>
    </row>
    <row r="282" spans="1:113" x14ac:dyDescent="0.25">
      <c r="A282" s="1">
        <v>43026</v>
      </c>
      <c r="B282" t="s">
        <v>70</v>
      </c>
      <c r="C282" t="s">
        <v>73</v>
      </c>
      <c r="D282" s="12">
        <v>3.1911999999999998</v>
      </c>
      <c r="E282">
        <v>383350368.48000008</v>
      </c>
      <c r="F282">
        <v>3203611.17</v>
      </c>
      <c r="G282">
        <v>564152762</v>
      </c>
      <c r="H282">
        <v>77303196.430000007</v>
      </c>
      <c r="I282">
        <v>55078228.379999995</v>
      </c>
      <c r="J282">
        <v>14895212.309999999</v>
      </c>
      <c r="K282">
        <v>11543775</v>
      </c>
      <c r="L282" s="14">
        <v>18364310</v>
      </c>
      <c r="M282" s="14">
        <v>32372827</v>
      </c>
      <c r="N282" s="14">
        <v>78998847</v>
      </c>
      <c r="O282" s="14">
        <v>88767144</v>
      </c>
      <c r="P282" s="14">
        <v>7234221</v>
      </c>
      <c r="Q282" s="14">
        <v>78378279</v>
      </c>
      <c r="R282" s="14">
        <v>4195945</v>
      </c>
      <c r="S282" s="14">
        <v>20455188</v>
      </c>
      <c r="T282" s="14">
        <v>162935435</v>
      </c>
      <c r="U282" s="14">
        <v>69246955</v>
      </c>
      <c r="V282" s="14">
        <v>4195945</v>
      </c>
      <c r="W282" s="14">
        <v>20455188</v>
      </c>
      <c r="X282" s="14">
        <v>162935435</v>
      </c>
      <c r="Y282" s="14">
        <v>69246955</v>
      </c>
      <c r="Z282" s="14">
        <v>3203611</v>
      </c>
      <c r="AA282" s="14">
        <v>1.1511967815999999</v>
      </c>
      <c r="AB282">
        <v>136.07</v>
      </c>
      <c r="AC282" s="2">
        <v>18694329848</v>
      </c>
      <c r="AD282" s="2">
        <v>14598898881</v>
      </c>
      <c r="AE282" s="14">
        <f>INDEX(CONFAZ!$DS$2:$FB$408,MATCH(DATE(YEAR($A282),MONTH($A282),15),CONFAZ!$DS$2:$DS$408,0),2)</f>
        <v>219850106</v>
      </c>
      <c r="AF282" s="14">
        <f>INDEX(CONFAZ!$DS$2:$FB$408,MATCH(DATE(YEAR($A282),MONTH($A282),15),CONFAZ!$DS$2:$DS$408,0),3)</f>
        <v>239604649</v>
      </c>
      <c r="AG282">
        <v>937</v>
      </c>
      <c r="AH282">
        <v>1213776111200</v>
      </c>
      <c r="AI282">
        <v>8.01</v>
      </c>
      <c r="AJ282">
        <v>0.37</v>
      </c>
      <c r="AK282">
        <v>1073.7366666666601</v>
      </c>
      <c r="AL282">
        <v>852.97649999999999</v>
      </c>
      <c r="AM282">
        <v>785.33952380952303</v>
      </c>
      <c r="AN282">
        <v>963.60919999999999</v>
      </c>
      <c r="AO282">
        <v>12.305659799341299</v>
      </c>
      <c r="AP282">
        <v>1.42</v>
      </c>
      <c r="AQ282">
        <v>187.09</v>
      </c>
      <c r="AR282">
        <v>35.619999999999997</v>
      </c>
      <c r="AS282" s="14">
        <v>568803900000</v>
      </c>
      <c r="AT282">
        <v>0</v>
      </c>
      <c r="AU282">
        <v>0</v>
      </c>
      <c r="AV282">
        <v>106086923</v>
      </c>
      <c r="AW282">
        <v>105814024</v>
      </c>
      <c r="AX282">
        <v>0</v>
      </c>
      <c r="AY282" s="14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272899</v>
      </c>
      <c r="BN282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>
        <v>0</v>
      </c>
      <c r="BY282">
        <v>0</v>
      </c>
      <c r="BZ282">
        <v>0</v>
      </c>
      <c r="CA282">
        <v>0</v>
      </c>
      <c r="CB282">
        <v>27308046000</v>
      </c>
      <c r="CC282">
        <v>0.4</v>
      </c>
      <c r="CD282">
        <v>351343.19</v>
      </c>
      <c r="CE282">
        <v>147418733.91</v>
      </c>
      <c r="CF282">
        <v>52686.36</v>
      </c>
      <c r="CG282">
        <v>27518.589999999997</v>
      </c>
      <c r="CH282">
        <v>31.432478700000001</v>
      </c>
      <c r="CI282">
        <v>3.9</v>
      </c>
      <c r="CJ282">
        <v>116030</v>
      </c>
      <c r="CK282">
        <v>141173.32999999999</v>
      </c>
      <c r="CL282">
        <v>25143.33</v>
      </c>
      <c r="CM282">
        <v>-36420</v>
      </c>
      <c r="CN282">
        <v>6106246.6699999999</v>
      </c>
      <c r="CO282">
        <v>-50476.67</v>
      </c>
      <c r="CP282">
        <v>-218470</v>
      </c>
      <c r="CQ282">
        <v>0</v>
      </c>
      <c r="CR282">
        <v>0</v>
      </c>
      <c r="CS282">
        <v>0</v>
      </c>
      <c r="CT282">
        <v>0</v>
      </c>
      <c r="CU282" s="3">
        <v>0.53694160000000002</v>
      </c>
      <c r="CV282">
        <v>6895931.29</v>
      </c>
      <c r="CW282" s="10">
        <v>446848.41</v>
      </c>
      <c r="CX282" s="14">
        <f t="shared" si="4"/>
        <v>-2126965.69</v>
      </c>
      <c r="CY282" s="14">
        <f>IFERROR(INDEX(CONFAZ!$A$2:$FB$440,MATCH(DATE(YEAR($A282),MONTH($A282),15),CONFAZ!$A$2:$A$440,0),2),0)</f>
        <v>2573814.1</v>
      </c>
      <c r="CZ282"/>
      <c r="DA282"/>
      <c r="DB282"/>
      <c r="DC282"/>
      <c r="DI282"/>
    </row>
    <row r="283" spans="1:113" x14ac:dyDescent="0.25">
      <c r="A283" s="1">
        <v>43057</v>
      </c>
      <c r="B283" t="s">
        <v>70</v>
      </c>
      <c r="C283" t="s">
        <v>73</v>
      </c>
      <c r="D283" s="12">
        <v>3.2593999999999999</v>
      </c>
      <c r="E283">
        <v>410868188.97000003</v>
      </c>
      <c r="F283">
        <v>3915062.0700000003</v>
      </c>
      <c r="G283">
        <v>594330549</v>
      </c>
      <c r="H283">
        <v>82467908.480000019</v>
      </c>
      <c r="I283">
        <v>55029179.089999996</v>
      </c>
      <c r="J283">
        <v>15396054.299999999</v>
      </c>
      <c r="K283">
        <v>9199520</v>
      </c>
      <c r="L283" s="14">
        <v>19298273</v>
      </c>
      <c r="M283" s="14">
        <v>31895543</v>
      </c>
      <c r="N283" s="14">
        <v>84457059</v>
      </c>
      <c r="O283" s="14">
        <v>83660098</v>
      </c>
      <c r="P283" s="14">
        <v>6927543</v>
      </c>
      <c r="Q283" s="14">
        <v>81630246</v>
      </c>
      <c r="R283" s="14">
        <v>2999406</v>
      </c>
      <c r="S283" s="14">
        <v>22044962</v>
      </c>
      <c r="T283" s="14">
        <v>182115584</v>
      </c>
      <c r="U283" s="14">
        <v>75386773</v>
      </c>
      <c r="V283" s="14">
        <v>2999406</v>
      </c>
      <c r="W283" s="14">
        <v>22044962</v>
      </c>
      <c r="X283" s="14">
        <v>182115584</v>
      </c>
      <c r="Y283" s="14">
        <v>75386773</v>
      </c>
      <c r="Z283" s="14">
        <v>3915062</v>
      </c>
      <c r="AA283" s="14">
        <v>0.67742050860000003</v>
      </c>
      <c r="AB283">
        <v>135.08000000000001</v>
      </c>
      <c r="AC283" s="2">
        <v>16584235219</v>
      </c>
      <c r="AD283" s="2">
        <v>13951600049</v>
      </c>
      <c r="AE283" s="14">
        <f>INDEX(CONFAZ!$DS$2:$FB$408,MATCH(DATE(YEAR($A283),MONTH($A283),15),CONFAZ!$DS$2:$DS$408,0),2)</f>
        <v>315908668</v>
      </c>
      <c r="AF283" s="14">
        <f>INDEX(CONFAZ!$DS$2:$FB$408,MATCH(DATE(YEAR($A283),MONTH($A283),15),CONFAZ!$DS$2:$DS$408,0),3)</f>
        <v>136176491</v>
      </c>
      <c r="AG283">
        <v>937</v>
      </c>
      <c r="AH283">
        <v>1242013926400</v>
      </c>
      <c r="AI283">
        <v>7.4</v>
      </c>
      <c r="AJ283">
        <v>0.18</v>
      </c>
      <c r="AK283">
        <v>1079.68611111111</v>
      </c>
      <c r="AL283">
        <v>857.58349999999996</v>
      </c>
      <c r="AM283">
        <v>786.21523809523796</v>
      </c>
      <c r="AN283">
        <v>969.43119999999999</v>
      </c>
      <c r="AO283">
        <v>12.1328724745063</v>
      </c>
      <c r="AP283">
        <v>1.28</v>
      </c>
      <c r="AQ283">
        <v>203.67</v>
      </c>
      <c r="AR283">
        <v>37.72</v>
      </c>
      <c r="AS283" s="14">
        <v>574019500000</v>
      </c>
      <c r="AT283">
        <v>0</v>
      </c>
      <c r="AU283">
        <v>0</v>
      </c>
      <c r="AV283">
        <v>176414117</v>
      </c>
      <c r="AW283">
        <v>175517037</v>
      </c>
      <c r="AX283">
        <v>0</v>
      </c>
      <c r="AY283" s="14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272080</v>
      </c>
      <c r="BN283">
        <v>27308046000</v>
      </c>
      <c r="BO283" s="3">
        <v>0.4</v>
      </c>
      <c r="BP283" s="3">
        <v>3704</v>
      </c>
      <c r="BQ283" s="3">
        <v>25660.71</v>
      </c>
      <c r="BR283" s="3">
        <v>2676581000</v>
      </c>
      <c r="BS283" s="3">
        <v>22762000</v>
      </c>
      <c r="BT283" s="3">
        <v>6052464000</v>
      </c>
      <c r="BU283">
        <v>13383053000</v>
      </c>
      <c r="BV283" s="3">
        <v>5173186000</v>
      </c>
      <c r="BW283" s="3">
        <v>22134860000</v>
      </c>
      <c r="BX283">
        <v>0</v>
      </c>
      <c r="BY283">
        <v>0</v>
      </c>
      <c r="BZ283">
        <v>0</v>
      </c>
      <c r="CA283">
        <v>0</v>
      </c>
      <c r="CB283">
        <v>27308046000</v>
      </c>
      <c r="CC283">
        <v>0.4</v>
      </c>
      <c r="CD283">
        <v>372462.8</v>
      </c>
      <c r="CE283">
        <v>180482198.47</v>
      </c>
      <c r="CF283">
        <v>34782.480000000003</v>
      </c>
      <c r="CG283">
        <v>27281.589999999997</v>
      </c>
      <c r="CH283">
        <v>31.432478700000001</v>
      </c>
      <c r="CI283">
        <v>4</v>
      </c>
      <c r="CJ283">
        <v>116030</v>
      </c>
      <c r="CK283">
        <v>141173.32999999999</v>
      </c>
      <c r="CL283">
        <v>25143.33</v>
      </c>
      <c r="CM283">
        <v>-36420</v>
      </c>
      <c r="CN283">
        <v>6106246.6699999999</v>
      </c>
      <c r="CO283">
        <v>-50476.67</v>
      </c>
      <c r="CP283">
        <v>-218470</v>
      </c>
      <c r="CQ283">
        <v>2284559.85</v>
      </c>
      <c r="CR283">
        <v>214115132.19999999</v>
      </c>
      <c r="CS283">
        <v>2345.17</v>
      </c>
      <c r="CT283">
        <v>216402037.22</v>
      </c>
      <c r="CU283" s="3">
        <v>0.53694160000000002</v>
      </c>
      <c r="CV283">
        <v>7173049.4900000002</v>
      </c>
      <c r="CW283" s="10">
        <v>480564.1</v>
      </c>
      <c r="CX283" s="14">
        <f t="shared" si="4"/>
        <v>-1098106.19</v>
      </c>
      <c r="CY283" s="14">
        <f>IFERROR(INDEX(CONFAZ!$A$2:$FB$440,MATCH(DATE(YEAR($A283),MONTH($A283),15),CONFAZ!$A$2:$A$440,0),2),0)</f>
        <v>1578670.29</v>
      </c>
      <c r="CZ283" s="14"/>
      <c r="DA283" s="14"/>
      <c r="DB283"/>
      <c r="DC283"/>
      <c r="DI283"/>
    </row>
    <row r="284" spans="1:113" x14ac:dyDescent="0.25">
      <c r="A284" s="1">
        <v>43087</v>
      </c>
      <c r="B284" t="s">
        <v>70</v>
      </c>
      <c r="C284" t="s">
        <v>73</v>
      </c>
      <c r="D284" s="12">
        <v>3.2919</v>
      </c>
      <c r="E284">
        <v>364678421.18000001</v>
      </c>
      <c r="F284">
        <v>2136721.56</v>
      </c>
      <c r="G284">
        <v>540928521</v>
      </c>
      <c r="H284">
        <v>83586702.710000038</v>
      </c>
      <c r="I284">
        <v>46884403.610000007</v>
      </c>
      <c r="J284">
        <v>16386390.300000001</v>
      </c>
      <c r="K284">
        <v>12296714</v>
      </c>
      <c r="L284" s="14">
        <v>18600533</v>
      </c>
      <c r="M284" s="14">
        <v>31202068</v>
      </c>
      <c r="N284" s="14">
        <v>84769477</v>
      </c>
      <c r="O284" s="14">
        <v>82759702</v>
      </c>
      <c r="P284" s="14">
        <v>5731415</v>
      </c>
      <c r="Q284" s="14">
        <v>91090555</v>
      </c>
      <c r="R284" s="14">
        <v>2717864</v>
      </c>
      <c r="S284" s="14">
        <v>17396209</v>
      </c>
      <c r="T284" s="14">
        <v>127316310</v>
      </c>
      <c r="U284" s="14">
        <v>77207667</v>
      </c>
      <c r="V284" s="14">
        <v>2717864</v>
      </c>
      <c r="W284" s="14">
        <v>17396209</v>
      </c>
      <c r="X284" s="14">
        <v>127316310</v>
      </c>
      <c r="Y284" s="14">
        <v>77207667</v>
      </c>
      <c r="Z284" s="14">
        <v>2136721</v>
      </c>
      <c r="AA284" s="14">
        <v>0.2117349476</v>
      </c>
      <c r="AB284">
        <v>135.78</v>
      </c>
      <c r="AC284" s="2">
        <v>17476274644</v>
      </c>
      <c r="AD284" s="2">
        <v>13323465863</v>
      </c>
      <c r="AE284" s="14">
        <f>INDEX(CONFAZ!$DS$2:$FB$408,MATCH(DATE(YEAR($A284),MONTH($A284),15),CONFAZ!$DS$2:$DS$408,0),2)</f>
        <v>228774874</v>
      </c>
      <c r="AF284" s="14">
        <f>INDEX(CONFAZ!$DS$2:$FB$408,MATCH(DATE(YEAR($A284),MONTH($A284),15),CONFAZ!$DS$2:$DS$408,0),3)</f>
        <v>215488194</v>
      </c>
      <c r="AG284">
        <v>937</v>
      </c>
      <c r="AH284">
        <v>1231078426800</v>
      </c>
      <c r="AI284">
        <v>7</v>
      </c>
      <c r="AJ284">
        <v>0.26</v>
      </c>
      <c r="AK284">
        <v>1079.3433333333301</v>
      </c>
      <c r="AL284">
        <v>857.20150000000001</v>
      </c>
      <c r="AM284">
        <v>784.66571428571399</v>
      </c>
      <c r="AN284">
        <v>969.11120000000005</v>
      </c>
      <c r="AO284">
        <v>11.8961416111806</v>
      </c>
      <c r="AP284">
        <v>1.44</v>
      </c>
      <c r="AQ284">
        <v>210.56</v>
      </c>
      <c r="AR284">
        <v>24.49</v>
      </c>
      <c r="AS284" s="14">
        <v>577802800000</v>
      </c>
      <c r="AT284">
        <v>0</v>
      </c>
      <c r="AU284">
        <v>0</v>
      </c>
      <c r="AV284">
        <v>111371748</v>
      </c>
      <c r="AW284">
        <v>110762162</v>
      </c>
      <c r="AX284">
        <v>0</v>
      </c>
      <c r="AY284" s="1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197402</v>
      </c>
      <c r="BL284">
        <v>0</v>
      </c>
      <c r="BM284">
        <v>412184</v>
      </c>
      <c r="BN284">
        <v>27308046000</v>
      </c>
      <c r="BO284" s="3">
        <v>0.4</v>
      </c>
      <c r="BP284" s="3">
        <v>3704</v>
      </c>
      <c r="BQ284" s="3">
        <v>25660.71</v>
      </c>
      <c r="BR284" s="3">
        <v>2676581000</v>
      </c>
      <c r="BS284" s="3">
        <v>22762000</v>
      </c>
      <c r="BT284" s="3">
        <v>6052464000</v>
      </c>
      <c r="BU284" s="3">
        <v>13383053000</v>
      </c>
      <c r="BV284" s="3">
        <v>5173186000</v>
      </c>
      <c r="BW284" s="3">
        <v>22134860000</v>
      </c>
      <c r="BX284">
        <v>0</v>
      </c>
      <c r="BY284">
        <v>0</v>
      </c>
      <c r="BZ284">
        <v>0</v>
      </c>
      <c r="CA284">
        <v>0</v>
      </c>
      <c r="CB284">
        <v>27308046000</v>
      </c>
      <c r="CC284">
        <v>0.4</v>
      </c>
      <c r="CD284">
        <v>255681.01</v>
      </c>
      <c r="CE284">
        <v>174980047.66</v>
      </c>
      <c r="CF284">
        <v>7250.98</v>
      </c>
      <c r="CG284">
        <v>27281.589999999997</v>
      </c>
      <c r="CH284">
        <v>31.432478700000001</v>
      </c>
      <c r="CI284">
        <v>4.09</v>
      </c>
      <c r="CJ284">
        <v>116030</v>
      </c>
      <c r="CK284">
        <v>141173.32999999999</v>
      </c>
      <c r="CL284">
        <v>25143.33</v>
      </c>
      <c r="CM284">
        <v>-36420</v>
      </c>
      <c r="CN284">
        <v>6106246.6699999999</v>
      </c>
      <c r="CO284">
        <v>-50476.67</v>
      </c>
      <c r="CP284">
        <v>-218470</v>
      </c>
      <c r="CQ284">
        <v>1019043.69</v>
      </c>
      <c r="CR284">
        <v>202428385.03999999</v>
      </c>
      <c r="CS284">
        <v>3742.52</v>
      </c>
      <c r="CT284">
        <v>203451171.25</v>
      </c>
      <c r="CU284" s="3">
        <v>0.53694160000000002</v>
      </c>
      <c r="CV284">
        <v>7569796.29</v>
      </c>
      <c r="CW284" s="10">
        <v>518774.39</v>
      </c>
      <c r="CX284" s="14">
        <f t="shared" si="4"/>
        <v>-1968010.13</v>
      </c>
      <c r="CY284" s="14">
        <f>IFERROR(INDEX(CONFAZ!$A$2:$FB$440,MATCH(DATE(YEAR($A284),MONTH($A284),15),CONFAZ!$A$2:$A$440,0),2),0)</f>
        <v>2486784.52</v>
      </c>
      <c r="CZ284"/>
      <c r="DA284"/>
      <c r="DB284"/>
      <c r="DC284"/>
      <c r="DI284"/>
    </row>
    <row r="285" spans="1:113" x14ac:dyDescent="0.25">
      <c r="A285" s="1">
        <v>43118</v>
      </c>
      <c r="B285" t="s">
        <v>70</v>
      </c>
      <c r="C285" t="s">
        <v>73</v>
      </c>
      <c r="D285" s="12">
        <v>3.2105999999999999</v>
      </c>
      <c r="E285">
        <v>378090284.60000002</v>
      </c>
      <c r="F285">
        <v>2248350.6500000004</v>
      </c>
      <c r="G285">
        <v>555797823</v>
      </c>
      <c r="H285">
        <v>82288485.689999983</v>
      </c>
      <c r="I285">
        <v>52302984.93</v>
      </c>
      <c r="J285">
        <v>18642566.200000003</v>
      </c>
      <c r="K285">
        <v>34014863</v>
      </c>
      <c r="L285" s="14">
        <v>17890894</v>
      </c>
      <c r="M285" s="14">
        <v>32376102</v>
      </c>
      <c r="N285" s="14">
        <v>104477452</v>
      </c>
      <c r="O285" s="14">
        <v>79573554</v>
      </c>
      <c r="P285" s="14">
        <v>6485599</v>
      </c>
      <c r="Q285" s="14">
        <v>91478227</v>
      </c>
      <c r="R285" s="14">
        <v>2664076</v>
      </c>
      <c r="S285" s="14">
        <v>19224552</v>
      </c>
      <c r="T285" s="14">
        <v>128138644</v>
      </c>
      <c r="U285" s="14">
        <v>71240373</v>
      </c>
      <c r="V285" s="14">
        <v>2664076</v>
      </c>
      <c r="W285" s="14">
        <v>19224552</v>
      </c>
      <c r="X285" s="14">
        <v>128138644</v>
      </c>
      <c r="Y285" s="14">
        <v>71240373</v>
      </c>
      <c r="Z285" s="14">
        <v>2248350</v>
      </c>
      <c r="AA285" s="14">
        <v>0.74446965399999998</v>
      </c>
      <c r="AB285">
        <v>132.12</v>
      </c>
      <c r="AC285" s="2">
        <v>16769724658</v>
      </c>
      <c r="AD285" s="2">
        <v>15114215063</v>
      </c>
      <c r="AE285" s="14">
        <f>INDEX(CONFAZ!$DS$2:$FB$408,MATCH(DATE(YEAR($A285),MONTH($A285),15),CONFAZ!$DS$2:$DS$408,0),2)</f>
        <v>247988547</v>
      </c>
      <c r="AF285" s="14">
        <f>INDEX(CONFAZ!$DS$2:$FB$408,MATCH(DATE(YEAR($A285),MONTH($A285),15),CONFAZ!$DS$2:$DS$408,0),3)</f>
        <v>261883451</v>
      </c>
      <c r="AG285">
        <v>954</v>
      </c>
      <c r="AH285">
        <v>1206225630600</v>
      </c>
      <c r="AI285">
        <v>6.9</v>
      </c>
      <c r="AJ285">
        <v>0.23</v>
      </c>
      <c r="AK285">
        <v>1083.2716666666599</v>
      </c>
      <c r="AL285">
        <v>857.87649999999996</v>
      </c>
      <c r="AM285">
        <v>783.34142857142797</v>
      </c>
      <c r="AN285">
        <v>972.13599999999997</v>
      </c>
      <c r="AO285">
        <v>12.272340913214901</v>
      </c>
      <c r="AP285">
        <v>1.29</v>
      </c>
      <c r="AQ285">
        <v>221.18</v>
      </c>
      <c r="AR285">
        <v>9.8800000000000008</v>
      </c>
      <c r="AS285" s="14">
        <v>552718500000</v>
      </c>
      <c r="AT285">
        <v>0</v>
      </c>
      <c r="AU285">
        <v>0</v>
      </c>
      <c r="AV285">
        <v>146380664</v>
      </c>
      <c r="AW285">
        <v>145902571</v>
      </c>
      <c r="AX285">
        <v>0</v>
      </c>
      <c r="AY285" s="14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50702</v>
      </c>
      <c r="BL285">
        <v>0</v>
      </c>
      <c r="BM285">
        <v>328774</v>
      </c>
      <c r="BN285">
        <v>26798107000</v>
      </c>
      <c r="BO285" s="3">
        <v>0.4</v>
      </c>
      <c r="BP285" s="3">
        <v>3704</v>
      </c>
      <c r="BQ285" s="3">
        <v>24954.17</v>
      </c>
      <c r="BR285" s="3">
        <v>2945494000</v>
      </c>
      <c r="BS285" s="3">
        <v>24318000</v>
      </c>
      <c r="BT285" s="3">
        <v>6098154000</v>
      </c>
      <c r="BU285">
        <v>12567340000</v>
      </c>
      <c r="BV285" s="3">
        <v>5162802000</v>
      </c>
      <c r="BW285" s="3">
        <v>21635305000</v>
      </c>
      <c r="BX285">
        <v>0</v>
      </c>
      <c r="BY285">
        <v>0</v>
      </c>
      <c r="BZ285">
        <v>0</v>
      </c>
      <c r="CA285">
        <v>0</v>
      </c>
      <c r="CB285">
        <v>27308046000</v>
      </c>
      <c r="CC285">
        <v>0.4</v>
      </c>
      <c r="CD285">
        <v>310588.48</v>
      </c>
      <c r="CE285">
        <v>198697669.81</v>
      </c>
      <c r="CF285">
        <v>50819.43</v>
      </c>
      <c r="CG285">
        <v>74893.67</v>
      </c>
      <c r="CH285">
        <v>32.480378199999997</v>
      </c>
      <c r="CI285">
        <v>4.1900000000000004</v>
      </c>
      <c r="CJ285">
        <v>185946.67</v>
      </c>
      <c r="CK285">
        <v>214040</v>
      </c>
      <c r="CL285">
        <v>28093.33</v>
      </c>
      <c r="CM285">
        <v>31040</v>
      </c>
      <c r="CN285">
        <v>6142000</v>
      </c>
      <c r="CO285">
        <v>-35463.33</v>
      </c>
      <c r="CP285">
        <v>-163306.67000000001</v>
      </c>
      <c r="CQ285">
        <v>1005276.13</v>
      </c>
      <c r="CR285">
        <v>214507620.53</v>
      </c>
      <c r="CS285">
        <v>33578.699999999997</v>
      </c>
      <c r="CT285">
        <v>215550062.80000001</v>
      </c>
      <c r="CU285" s="3">
        <v>0.53856099999999996</v>
      </c>
      <c r="CV285">
        <v>12994434.18</v>
      </c>
      <c r="CW285" s="10">
        <v>561848.32999999996</v>
      </c>
      <c r="CX285" s="14">
        <f t="shared" si="4"/>
        <v>-4615230.38</v>
      </c>
      <c r="CY285" s="14">
        <f>IFERROR(INDEX(CONFAZ!$A$2:$FB$440,MATCH(DATE(YEAR($A285),MONTH($A285),15),CONFAZ!$A$2:$A$440,0),2),0)</f>
        <v>5177078.71</v>
      </c>
      <c r="CZ285" s="4"/>
      <c r="DA285"/>
      <c r="DB285"/>
      <c r="DC285"/>
      <c r="DI285"/>
    </row>
    <row r="286" spans="1:113" x14ac:dyDescent="0.25">
      <c r="A286" s="1">
        <v>43149</v>
      </c>
      <c r="B286" t="s">
        <v>70</v>
      </c>
      <c r="C286" t="s">
        <v>73</v>
      </c>
      <c r="D286" s="12">
        <v>3.2414999999999998</v>
      </c>
      <c r="E286">
        <v>343825681.58999997</v>
      </c>
      <c r="F286">
        <v>1894962.56</v>
      </c>
      <c r="G286">
        <v>495688222</v>
      </c>
      <c r="H286">
        <v>72563658.680000007</v>
      </c>
      <c r="I286">
        <v>38715871.430000007</v>
      </c>
      <c r="J286">
        <v>14667877.830000002</v>
      </c>
      <c r="K286">
        <v>102347262</v>
      </c>
      <c r="L286" s="14">
        <v>15242873</v>
      </c>
      <c r="M286" s="14">
        <v>37106852</v>
      </c>
      <c r="N286" s="14">
        <v>72506814</v>
      </c>
      <c r="O286" s="14">
        <v>74038325</v>
      </c>
      <c r="P286" s="14">
        <v>4438748</v>
      </c>
      <c r="Q286" s="14">
        <v>71477144</v>
      </c>
      <c r="R286" s="14">
        <v>2587332</v>
      </c>
      <c r="S286" s="14">
        <v>15199807</v>
      </c>
      <c r="T286" s="14">
        <v>137074101</v>
      </c>
      <c r="U286" s="14">
        <v>64121842</v>
      </c>
      <c r="V286" s="14">
        <v>2587332</v>
      </c>
      <c r="W286" s="14">
        <v>15199807</v>
      </c>
      <c r="X286" s="14">
        <v>137074101</v>
      </c>
      <c r="Y286" s="14">
        <v>64121842</v>
      </c>
      <c r="Z286" s="14">
        <v>1894384</v>
      </c>
      <c r="AA286" s="14">
        <v>9.2195087600000003E-2</v>
      </c>
      <c r="AB286">
        <v>129.94</v>
      </c>
      <c r="AC286" s="2">
        <v>15801987736</v>
      </c>
      <c r="AD286" s="2">
        <v>13268767883</v>
      </c>
      <c r="AE286" s="14">
        <f>INDEX(CONFAZ!$DS$2:$FB$408,MATCH(DATE(YEAR($A286),MONTH($A286),15),CONFAZ!$DS$2:$DS$408,0),2)</f>
        <v>230360789</v>
      </c>
      <c r="AF286" s="14">
        <f>INDEX(CONFAZ!$DS$2:$FB$408,MATCH(DATE(YEAR($A286),MONTH($A286),15),CONFAZ!$DS$2:$DS$408,0),3)</f>
        <v>236982285</v>
      </c>
      <c r="AG286">
        <v>954</v>
      </c>
      <c r="AH286">
        <v>1222158952500</v>
      </c>
      <c r="AI286">
        <v>6.72</v>
      </c>
      <c r="AJ286">
        <v>0.18</v>
      </c>
      <c r="AK286">
        <v>1091.12055555555</v>
      </c>
      <c r="AL286">
        <v>865.3895</v>
      </c>
      <c r="AM286">
        <v>789.16142857142802</v>
      </c>
      <c r="AN286">
        <v>978.22759999999903</v>
      </c>
      <c r="AO286">
        <v>12.706136535281001</v>
      </c>
      <c r="AP286">
        <v>1.32</v>
      </c>
      <c r="AQ286">
        <v>213.5</v>
      </c>
      <c r="AR286">
        <v>4.21</v>
      </c>
      <c r="AS286" s="14">
        <v>540147699999.99994</v>
      </c>
      <c r="AT286">
        <v>0</v>
      </c>
      <c r="AU286">
        <v>0</v>
      </c>
      <c r="AV286">
        <v>94370533</v>
      </c>
      <c r="AW286">
        <v>94145613</v>
      </c>
      <c r="AX286">
        <v>0</v>
      </c>
      <c r="AY286" s="14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224920</v>
      </c>
      <c r="BN286">
        <v>26798107000</v>
      </c>
      <c r="BO286" s="3">
        <v>0.4</v>
      </c>
      <c r="BP286" s="3">
        <v>3704</v>
      </c>
      <c r="BQ286" s="3">
        <v>24954.17</v>
      </c>
      <c r="BR286" s="3">
        <v>2945494000</v>
      </c>
      <c r="BS286" s="3">
        <v>24318000</v>
      </c>
      <c r="BT286" s="3">
        <v>6098154000</v>
      </c>
      <c r="BU286" s="3">
        <v>12567340000</v>
      </c>
      <c r="BV286">
        <v>5162802000</v>
      </c>
      <c r="BW286" s="3">
        <v>21635305000</v>
      </c>
      <c r="BX286">
        <v>0</v>
      </c>
      <c r="BY286">
        <v>0</v>
      </c>
      <c r="BZ286">
        <v>0</v>
      </c>
      <c r="CA286">
        <v>0</v>
      </c>
      <c r="CB286">
        <v>27308046000</v>
      </c>
      <c r="CC286">
        <v>0.4</v>
      </c>
      <c r="CD286">
        <v>238739.32</v>
      </c>
      <c r="CE286">
        <v>220122194.75999999</v>
      </c>
      <c r="CF286">
        <v>13864.76</v>
      </c>
      <c r="CG286">
        <v>27602.67</v>
      </c>
      <c r="CH286">
        <v>32.480378199999997</v>
      </c>
      <c r="CI286">
        <v>4.21</v>
      </c>
      <c r="CJ286">
        <v>185946.67</v>
      </c>
      <c r="CK286">
        <v>214040</v>
      </c>
      <c r="CL286">
        <v>28093.33</v>
      </c>
      <c r="CM286">
        <v>31040</v>
      </c>
      <c r="CN286">
        <v>6142000</v>
      </c>
      <c r="CO286">
        <v>-35463.33</v>
      </c>
      <c r="CP286">
        <v>-163306.67000000001</v>
      </c>
      <c r="CQ286">
        <v>807161.94</v>
      </c>
      <c r="CR286">
        <v>176982716.06</v>
      </c>
      <c r="CS286">
        <v>155576.09</v>
      </c>
      <c r="CT286">
        <v>177973454.09</v>
      </c>
      <c r="CU286" s="3">
        <v>0.53856099999999996</v>
      </c>
      <c r="CV286">
        <v>13997099.539999999</v>
      </c>
      <c r="CW286" s="10">
        <v>598512.14</v>
      </c>
      <c r="CX286" s="14">
        <f t="shared" si="4"/>
        <v>-12042280.379999999</v>
      </c>
      <c r="CY286" s="14">
        <f>IFERROR(INDEX(CONFAZ!$A$2:$FB$440,MATCH(DATE(YEAR($A286),MONTH($A286),15),CONFAZ!$A$2:$A$440,0),2),0)</f>
        <v>12640792.52</v>
      </c>
      <c r="CZ286"/>
      <c r="DA286"/>
      <c r="DB286"/>
      <c r="DC286"/>
      <c r="DI286"/>
    </row>
    <row r="287" spans="1:113" x14ac:dyDescent="0.25">
      <c r="A287" s="1">
        <v>43177</v>
      </c>
      <c r="B287" t="s">
        <v>70</v>
      </c>
      <c r="C287" t="s">
        <v>73</v>
      </c>
      <c r="D287" s="12">
        <v>3.2791999999999999</v>
      </c>
      <c r="E287">
        <v>348320724.87</v>
      </c>
      <c r="F287">
        <v>1741746.06</v>
      </c>
      <c r="G287">
        <v>488462177</v>
      </c>
      <c r="H287">
        <v>68575601.000000015</v>
      </c>
      <c r="I287">
        <v>36009049.690000005</v>
      </c>
      <c r="J287">
        <v>13732340.98</v>
      </c>
      <c r="K287">
        <v>58160176</v>
      </c>
      <c r="L287" s="14">
        <v>14917094</v>
      </c>
      <c r="M287" s="14">
        <v>28378705</v>
      </c>
      <c r="N287" s="14">
        <v>69102406</v>
      </c>
      <c r="O287" s="14">
        <v>72121187</v>
      </c>
      <c r="P287" s="14">
        <v>4269495</v>
      </c>
      <c r="Q287" s="14">
        <v>64876546</v>
      </c>
      <c r="R287" s="14">
        <v>2968852</v>
      </c>
      <c r="S287" s="14">
        <v>19075581</v>
      </c>
      <c r="T287" s="14">
        <v>157410041</v>
      </c>
      <c r="U287" s="14">
        <v>53600524</v>
      </c>
      <c r="V287" s="14">
        <v>2968852</v>
      </c>
      <c r="W287" s="14">
        <v>19075581</v>
      </c>
      <c r="X287" s="14">
        <v>157410041</v>
      </c>
      <c r="Y287" s="14">
        <v>53600524</v>
      </c>
      <c r="Z287" s="14">
        <v>1741746</v>
      </c>
      <c r="AA287" s="14">
        <v>9.2813297599999997E-2</v>
      </c>
      <c r="AB287">
        <v>141.57</v>
      </c>
      <c r="AC287" s="2">
        <v>20228663646</v>
      </c>
      <c r="AD287" s="2">
        <v>14668560310</v>
      </c>
      <c r="AE287" s="14">
        <f>INDEX(CONFAZ!$DS$2:$FB$408,MATCH(DATE(YEAR($A287),MONTH($A287),15),CONFAZ!$DS$2:$DS$408,0),2)</f>
        <v>256633353</v>
      </c>
      <c r="AF287" s="14">
        <f>INDEX(CONFAZ!$DS$2:$FB$408,MATCH(DATE(YEAR($A287),MONTH($A287),15),CONFAZ!$DS$2:$DS$408,0),3)</f>
        <v>190743572</v>
      </c>
      <c r="AG287">
        <v>954</v>
      </c>
      <c r="AH287">
        <v>1244708898400</v>
      </c>
      <c r="AI287">
        <v>6.58</v>
      </c>
      <c r="AJ287">
        <v>7.0000000000000007E-2</v>
      </c>
      <c r="AK287">
        <v>1089.36055555555</v>
      </c>
      <c r="AL287">
        <v>867.17649999999901</v>
      </c>
      <c r="AM287">
        <v>793.019047619047</v>
      </c>
      <c r="AN287">
        <v>978.98599999999999</v>
      </c>
      <c r="AO287">
        <v>13.242833003980801</v>
      </c>
      <c r="AP287">
        <v>1.0900000000000001</v>
      </c>
      <c r="AQ287">
        <v>219.9</v>
      </c>
      <c r="AR287">
        <v>14.7</v>
      </c>
      <c r="AS287" s="14">
        <v>589594200000</v>
      </c>
      <c r="AT287">
        <v>0</v>
      </c>
      <c r="AU287">
        <v>0</v>
      </c>
      <c r="AV287">
        <v>115687400</v>
      </c>
      <c r="AW287">
        <v>113490955</v>
      </c>
      <c r="AX287">
        <v>0</v>
      </c>
      <c r="AY287" s="14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7056</v>
      </c>
      <c r="BL287">
        <v>1965870</v>
      </c>
      <c r="BM287">
        <v>223519</v>
      </c>
      <c r="BN287">
        <v>26798107000</v>
      </c>
      <c r="BO287" s="3">
        <v>0.4</v>
      </c>
      <c r="BP287" s="3">
        <v>3704</v>
      </c>
      <c r="BQ287" s="3">
        <v>24954.17</v>
      </c>
      <c r="BR287" s="3">
        <v>2945494000</v>
      </c>
      <c r="BS287" s="3">
        <v>24318000</v>
      </c>
      <c r="BT287" s="3">
        <v>6098154000</v>
      </c>
      <c r="BU287" s="3">
        <v>12567340000</v>
      </c>
      <c r="BV287" s="3">
        <v>5162802000</v>
      </c>
      <c r="BW287" s="3">
        <v>21635305000</v>
      </c>
      <c r="BX287">
        <v>0</v>
      </c>
      <c r="BY287">
        <v>0</v>
      </c>
      <c r="BZ287">
        <v>0</v>
      </c>
      <c r="CA287">
        <v>0</v>
      </c>
      <c r="CB287">
        <v>27308046000</v>
      </c>
      <c r="CC287">
        <v>0.4</v>
      </c>
      <c r="CD287">
        <v>153854.87</v>
      </c>
      <c r="CE287">
        <v>211052800.46000001</v>
      </c>
      <c r="CF287">
        <v>21180.17</v>
      </c>
      <c r="CG287">
        <v>27597.67</v>
      </c>
      <c r="CH287">
        <v>32.480378199999997</v>
      </c>
      <c r="CI287">
        <v>4.2</v>
      </c>
      <c r="CJ287">
        <v>185946.67</v>
      </c>
      <c r="CK287">
        <v>214040</v>
      </c>
      <c r="CL287">
        <v>28093.33</v>
      </c>
      <c r="CM287">
        <v>31040</v>
      </c>
      <c r="CN287">
        <v>6142000</v>
      </c>
      <c r="CO287">
        <v>-35463.33</v>
      </c>
      <c r="CP287">
        <v>-163306.67000000001</v>
      </c>
      <c r="CQ287">
        <v>692870.45</v>
      </c>
      <c r="CR287">
        <v>154193252.66999999</v>
      </c>
      <c r="CS287">
        <v>99631.85</v>
      </c>
      <c r="CT287">
        <v>154987418.13</v>
      </c>
      <c r="CU287" s="3">
        <v>0.53856099999999996</v>
      </c>
      <c r="CV287">
        <v>12463460.539999999</v>
      </c>
      <c r="CW287" s="10">
        <v>632844.44999999995</v>
      </c>
      <c r="CX287" s="14">
        <f t="shared" si="4"/>
        <v>-26431657.350000001</v>
      </c>
      <c r="CY287" s="14">
        <f>IFERROR(INDEX(CONFAZ!$A$2:$FB$440,MATCH(DATE(YEAR($A287),MONTH($A287),15),CONFAZ!$A$2:$A$440,0),2),0)</f>
        <v>27064501.800000001</v>
      </c>
      <c r="CZ287"/>
      <c r="DA287"/>
      <c r="DB287"/>
      <c r="DC287"/>
      <c r="DI287"/>
    </row>
    <row r="288" spans="1:113" x14ac:dyDescent="0.25">
      <c r="A288" s="1">
        <v>43208</v>
      </c>
      <c r="B288" t="s">
        <v>70</v>
      </c>
      <c r="C288" t="s">
        <v>73</v>
      </c>
      <c r="D288" s="12">
        <v>3.4075000000000002</v>
      </c>
      <c r="E288">
        <v>341352999.47999996</v>
      </c>
      <c r="F288">
        <v>2242525.23</v>
      </c>
      <c r="G288">
        <v>503307638</v>
      </c>
      <c r="H288">
        <v>83548305.369999975</v>
      </c>
      <c r="I288">
        <v>38323796.909999989</v>
      </c>
      <c r="J288">
        <v>15028395.92</v>
      </c>
      <c r="K288">
        <v>59012412</v>
      </c>
      <c r="L288" s="14">
        <v>16888349</v>
      </c>
      <c r="M288" s="14">
        <v>28219444</v>
      </c>
      <c r="N288" s="14">
        <v>75315302</v>
      </c>
      <c r="O288" s="14">
        <v>80503858</v>
      </c>
      <c r="P288" s="14">
        <v>5328511</v>
      </c>
      <c r="Q288" s="14">
        <v>72397032</v>
      </c>
      <c r="R288" s="14">
        <v>3077698</v>
      </c>
      <c r="S288" s="14">
        <v>16747300</v>
      </c>
      <c r="T288" s="14">
        <v>146789427</v>
      </c>
      <c r="U288" s="14">
        <v>55798192</v>
      </c>
      <c r="V288" s="14">
        <v>3077698</v>
      </c>
      <c r="W288" s="14">
        <v>16747300</v>
      </c>
      <c r="X288" s="14">
        <v>146789427</v>
      </c>
      <c r="Y288" s="14">
        <v>55798192</v>
      </c>
      <c r="Z288" s="14">
        <v>2242525</v>
      </c>
      <c r="AA288" s="14">
        <v>0.4840080645</v>
      </c>
      <c r="AB288">
        <v>139.09</v>
      </c>
      <c r="AC288" s="2">
        <v>19678336251</v>
      </c>
      <c r="AD288" s="2">
        <v>14653559274</v>
      </c>
      <c r="AE288" s="14">
        <f>INDEX(CONFAZ!$DS$2:$FB$408,MATCH(DATE(YEAR($A288),MONTH($A288),15),CONFAZ!$DS$2:$DS$408,0),2)</f>
        <v>302946872</v>
      </c>
      <c r="AF288" s="14">
        <f>INDEX(CONFAZ!$DS$2:$FB$408,MATCH(DATE(YEAR($A288),MONTH($A288),15),CONFAZ!$DS$2:$DS$408,0),3)</f>
        <v>295504012</v>
      </c>
      <c r="AG288">
        <v>954</v>
      </c>
      <c r="AH288">
        <v>1294778442500</v>
      </c>
      <c r="AI288">
        <v>6.4</v>
      </c>
      <c r="AJ288">
        <v>0.21</v>
      </c>
      <c r="AK288">
        <v>1090.57</v>
      </c>
      <c r="AL288">
        <v>870.74850000000004</v>
      </c>
      <c r="AM288">
        <v>798.15190476190401</v>
      </c>
      <c r="AN288">
        <v>981.78560000000004</v>
      </c>
      <c r="AO288">
        <v>12.998318235676299</v>
      </c>
      <c r="AP288">
        <v>1.22</v>
      </c>
      <c r="AQ288">
        <v>242.07</v>
      </c>
      <c r="AR288">
        <v>21.38</v>
      </c>
      <c r="AS288" s="14">
        <v>587819400000</v>
      </c>
      <c r="AT288">
        <v>0</v>
      </c>
      <c r="AU288">
        <v>0</v>
      </c>
      <c r="AV288">
        <v>122771691</v>
      </c>
      <c r="AW288">
        <v>109705689</v>
      </c>
      <c r="AX288">
        <v>0</v>
      </c>
      <c r="AY288" s="14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7325</v>
      </c>
      <c r="BL288">
        <v>12462918</v>
      </c>
      <c r="BM288">
        <v>306759</v>
      </c>
      <c r="BN288">
        <v>26798107000</v>
      </c>
      <c r="BO288" s="3">
        <v>0.4</v>
      </c>
      <c r="BP288" s="3">
        <v>3704</v>
      </c>
      <c r="BQ288">
        <v>24954.17</v>
      </c>
      <c r="BR288" s="3">
        <v>2945494000</v>
      </c>
      <c r="BS288" s="3">
        <v>24318000</v>
      </c>
      <c r="BT288" s="3">
        <v>6098154000</v>
      </c>
      <c r="BU288" s="3">
        <v>12567340000</v>
      </c>
      <c r="BV288" s="3">
        <v>5162802000</v>
      </c>
      <c r="BW288" s="3">
        <v>21635305000</v>
      </c>
      <c r="BX288">
        <v>0</v>
      </c>
      <c r="BY288">
        <v>0</v>
      </c>
      <c r="BZ288">
        <v>0</v>
      </c>
      <c r="CA288">
        <v>0</v>
      </c>
      <c r="CB288">
        <v>27308046000</v>
      </c>
      <c r="CC288">
        <v>0.4</v>
      </c>
      <c r="CD288">
        <v>198652.21</v>
      </c>
      <c r="CE288">
        <v>217733022.31999999</v>
      </c>
      <c r="CF288">
        <v>20940.8</v>
      </c>
      <c r="CG288">
        <v>27960.67</v>
      </c>
      <c r="CH288">
        <v>32.480378199999997</v>
      </c>
      <c r="CI288">
        <v>4.22</v>
      </c>
      <c r="CJ288">
        <v>-166876.67000000001</v>
      </c>
      <c r="CK288">
        <v>-137520</v>
      </c>
      <c r="CL288">
        <v>29356.67</v>
      </c>
      <c r="CM288">
        <v>73886.67</v>
      </c>
      <c r="CN288">
        <v>6146743.3300000001</v>
      </c>
      <c r="CO288">
        <v>-68920</v>
      </c>
      <c r="CP288">
        <v>-292473.33</v>
      </c>
      <c r="CQ288">
        <v>1066998.78</v>
      </c>
      <c r="CR288">
        <v>166411414.13999999</v>
      </c>
      <c r="CS288">
        <v>81671.61</v>
      </c>
      <c r="CT288">
        <v>167560084.53</v>
      </c>
      <c r="CU288" s="3">
        <v>0.53856099999999996</v>
      </c>
      <c r="CV288">
        <v>13220025.869999999</v>
      </c>
      <c r="CW288" s="10">
        <v>538206.91</v>
      </c>
      <c r="CX288" s="14">
        <f t="shared" si="4"/>
        <v>-10150529.93</v>
      </c>
      <c r="CY288" s="14">
        <f>IFERROR(INDEX(CONFAZ!$A$2:$FB$440,MATCH(DATE(YEAR($A288),MONTH($A288),15),CONFAZ!$A$2:$A$440,0),2),0)</f>
        <v>10688736.84</v>
      </c>
      <c r="CZ288"/>
      <c r="DA288"/>
      <c r="DB288"/>
      <c r="DC288"/>
      <c r="DI288"/>
    </row>
    <row r="289" spans="1:113" x14ac:dyDescent="0.25">
      <c r="A289" s="1">
        <v>43238</v>
      </c>
      <c r="B289" t="s">
        <v>70</v>
      </c>
      <c r="C289" t="s">
        <v>73</v>
      </c>
      <c r="D289" s="12">
        <v>3.6360999999999999</v>
      </c>
      <c r="E289">
        <v>262348765.09</v>
      </c>
      <c r="F289">
        <v>1751358.1099999999</v>
      </c>
      <c r="G289">
        <v>502560078</v>
      </c>
      <c r="H289">
        <v>75969646.379999995</v>
      </c>
      <c r="I289">
        <v>122568578.50999999</v>
      </c>
      <c r="J289">
        <v>14607312.209999997</v>
      </c>
      <c r="K289">
        <v>42608607</v>
      </c>
      <c r="L289" s="14">
        <v>17945929</v>
      </c>
      <c r="M289" s="14">
        <v>29525352</v>
      </c>
      <c r="N289" s="14">
        <v>71396011</v>
      </c>
      <c r="O289" s="14">
        <v>78785542</v>
      </c>
      <c r="P289" s="14">
        <v>5328030</v>
      </c>
      <c r="Q289" s="14">
        <v>65318513</v>
      </c>
      <c r="R289" s="14">
        <v>2625483</v>
      </c>
      <c r="S289" s="14">
        <v>16865838</v>
      </c>
      <c r="T289" s="14">
        <v>149754467</v>
      </c>
      <c r="U289" s="14">
        <v>63263611</v>
      </c>
      <c r="V289" s="14">
        <v>2625483</v>
      </c>
      <c r="W289" s="14">
        <v>16865838</v>
      </c>
      <c r="X289" s="14">
        <v>149754467</v>
      </c>
      <c r="Y289" s="14">
        <v>63263611</v>
      </c>
      <c r="Z289" s="14">
        <v>1751302</v>
      </c>
      <c r="AA289" s="14">
        <v>0.36702506959999998</v>
      </c>
      <c r="AB289">
        <v>132.29</v>
      </c>
      <c r="AC289" s="2">
        <v>19271601072</v>
      </c>
      <c r="AD289" s="2">
        <v>14039984530</v>
      </c>
      <c r="AE289" s="14">
        <f>INDEX(CONFAZ!$DS$2:$FB$408,MATCH(DATE(YEAR($A289),MONTH($A289),15),CONFAZ!$DS$2:$DS$408,0),2)</f>
        <v>316022136</v>
      </c>
      <c r="AF289" s="14">
        <f>INDEX(CONFAZ!$DS$2:$FB$408,MATCH(DATE(YEAR($A289),MONTH($A289),15),CONFAZ!$DS$2:$DS$408,0),3)</f>
        <v>192086466</v>
      </c>
      <c r="AG289">
        <v>954</v>
      </c>
      <c r="AH289">
        <v>1390986418900</v>
      </c>
      <c r="AI289">
        <v>6.4</v>
      </c>
      <c r="AJ289">
        <v>0.43</v>
      </c>
      <c r="AK289">
        <v>1094.27833333333</v>
      </c>
      <c r="AL289">
        <v>872.21050000000002</v>
      </c>
      <c r="AM289">
        <v>801.92666666666605</v>
      </c>
      <c r="AN289">
        <v>984.24879999999996</v>
      </c>
      <c r="AO289">
        <v>12.827695661319</v>
      </c>
      <c r="AP289">
        <v>1.4</v>
      </c>
      <c r="AQ289">
        <v>278.39</v>
      </c>
      <c r="AR289">
        <v>33.75</v>
      </c>
      <c r="AS289" s="14">
        <v>562261500000</v>
      </c>
      <c r="AT289">
        <v>0</v>
      </c>
      <c r="AU289">
        <v>0</v>
      </c>
      <c r="AV289">
        <v>115570267</v>
      </c>
      <c r="AW289">
        <v>108814522</v>
      </c>
      <c r="AX289">
        <v>0</v>
      </c>
      <c r="AY289" s="14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63</v>
      </c>
      <c r="BL289">
        <v>6468006</v>
      </c>
      <c r="BM289">
        <v>287676</v>
      </c>
      <c r="BN289">
        <v>26798107000</v>
      </c>
      <c r="BO289" s="3">
        <v>0.4</v>
      </c>
      <c r="BP289" s="3">
        <v>3704</v>
      </c>
      <c r="BQ289" s="3">
        <v>24954.17</v>
      </c>
      <c r="BR289" s="3">
        <v>2945494000</v>
      </c>
      <c r="BS289" s="3">
        <v>24318000</v>
      </c>
      <c r="BT289" s="3">
        <v>6098154000</v>
      </c>
      <c r="BU289">
        <v>12567340000</v>
      </c>
      <c r="BV289" s="3">
        <v>5162802000</v>
      </c>
      <c r="BW289" s="3">
        <v>21635305000</v>
      </c>
      <c r="BX289">
        <v>0</v>
      </c>
      <c r="BY289">
        <v>0</v>
      </c>
      <c r="BZ289">
        <v>0</v>
      </c>
      <c r="CA289">
        <v>0</v>
      </c>
      <c r="CB289">
        <v>27308046000</v>
      </c>
      <c r="CC289">
        <v>0.4</v>
      </c>
      <c r="CD289">
        <v>184460.46</v>
      </c>
      <c r="CE289">
        <v>238041101.46000001</v>
      </c>
      <c r="CF289">
        <v>9621.6299999999992</v>
      </c>
      <c r="CG289">
        <v>27934.67</v>
      </c>
      <c r="CH289">
        <v>32.480378199999997</v>
      </c>
      <c r="CI289">
        <v>4.3099999999999996</v>
      </c>
      <c r="CJ289">
        <v>-166876.67000000001</v>
      </c>
      <c r="CK289">
        <v>-137520</v>
      </c>
      <c r="CL289">
        <v>29356.67</v>
      </c>
      <c r="CM289">
        <v>73886.67</v>
      </c>
      <c r="CN289">
        <v>6146743.3300000001</v>
      </c>
      <c r="CO289">
        <v>-68920</v>
      </c>
      <c r="CP289">
        <v>-292473.33</v>
      </c>
      <c r="CQ289">
        <v>715388.16</v>
      </c>
      <c r="CR289">
        <v>248971846.46000001</v>
      </c>
      <c r="CS289">
        <v>69814.460000000006</v>
      </c>
      <c r="CT289">
        <v>249758048.88</v>
      </c>
      <c r="CU289" s="3">
        <v>0.53856099999999996</v>
      </c>
      <c r="CV289">
        <v>13829027.32</v>
      </c>
      <c r="CW289" s="10">
        <v>591007.4</v>
      </c>
      <c r="CX289" s="14">
        <f t="shared" si="4"/>
        <v>-9192269.9100000001</v>
      </c>
      <c r="CY289" s="14">
        <f>IFERROR(INDEX(CONFAZ!$A$2:$FB$440,MATCH(DATE(YEAR($A289),MONTH($A289),15),CONFAZ!$A$2:$A$440,0),2),0)</f>
        <v>9783277.3100000005</v>
      </c>
      <c r="CZ289"/>
      <c r="DA289"/>
      <c r="DB289"/>
      <c r="DC289"/>
      <c r="DI289"/>
    </row>
    <row r="290" spans="1:113" x14ac:dyDescent="0.25">
      <c r="A290" s="1">
        <v>43269</v>
      </c>
      <c r="B290" t="s">
        <v>70</v>
      </c>
      <c r="C290" t="s">
        <v>73</v>
      </c>
      <c r="D290" s="12">
        <v>3.7732000000000001</v>
      </c>
      <c r="E290">
        <v>349444262.62999994</v>
      </c>
      <c r="F290">
        <v>2419528.7200000002</v>
      </c>
      <c r="G290">
        <v>617342710</v>
      </c>
      <c r="H290">
        <v>69638024.820000008</v>
      </c>
      <c r="I290">
        <v>156011923.40000004</v>
      </c>
      <c r="J290">
        <v>14790436.949999999</v>
      </c>
      <c r="K290">
        <v>24306844</v>
      </c>
      <c r="L290" s="14">
        <v>14614328</v>
      </c>
      <c r="M290" s="14">
        <v>29116775</v>
      </c>
      <c r="N290" s="14">
        <v>80380451</v>
      </c>
      <c r="O290" s="14">
        <v>75098461</v>
      </c>
      <c r="P290" s="14">
        <v>4820608</v>
      </c>
      <c r="Q290" s="14">
        <v>65081997</v>
      </c>
      <c r="R290" s="14">
        <v>2979761</v>
      </c>
      <c r="S290" s="14">
        <v>18291148</v>
      </c>
      <c r="T290" s="14">
        <v>179538112</v>
      </c>
      <c r="U290" s="14">
        <v>145001634</v>
      </c>
      <c r="V290" s="14">
        <v>2979761</v>
      </c>
      <c r="W290" s="14">
        <v>18291148</v>
      </c>
      <c r="X290" s="14">
        <v>179538112</v>
      </c>
      <c r="Y290" s="14">
        <v>145001634</v>
      </c>
      <c r="Z290" s="14">
        <v>2419435</v>
      </c>
      <c r="AA290" s="14">
        <v>0.63663655299999999</v>
      </c>
      <c r="AB290">
        <v>136.94999999999999</v>
      </c>
      <c r="AC290" s="2">
        <v>19830021392</v>
      </c>
      <c r="AD290" s="2">
        <v>15008152809</v>
      </c>
      <c r="AE290" s="14">
        <f>INDEX(CONFAZ!$DS$2:$FB$408,MATCH(DATE(YEAR($A290),MONTH($A290),15),CONFAZ!$DS$2:$DS$408,0),2)</f>
        <v>496174222</v>
      </c>
      <c r="AF290" s="14">
        <f>INDEX(CONFAZ!$DS$2:$FB$408,MATCH(DATE(YEAR($A290),MONTH($A290),15),CONFAZ!$DS$2:$DS$408,0),3)</f>
        <v>119992817</v>
      </c>
      <c r="AG290">
        <v>954</v>
      </c>
      <c r="AH290">
        <v>1431929400000</v>
      </c>
      <c r="AI290">
        <v>6.4</v>
      </c>
      <c r="AJ290">
        <v>1.43</v>
      </c>
      <c r="AK290">
        <v>1093.9194444444399</v>
      </c>
      <c r="AL290">
        <v>872.62649999999996</v>
      </c>
      <c r="AM290">
        <v>800.11714285714197</v>
      </c>
      <c r="AN290">
        <v>985.00120000000004</v>
      </c>
      <c r="AO290">
        <v>12.568588089092801</v>
      </c>
      <c r="AP290">
        <v>2.2599999999999998</v>
      </c>
      <c r="AQ290">
        <v>290.44</v>
      </c>
      <c r="AR290">
        <v>52.31</v>
      </c>
      <c r="AS290" s="14">
        <v>584372800000</v>
      </c>
      <c r="AT290">
        <v>0</v>
      </c>
      <c r="AU290">
        <v>0</v>
      </c>
      <c r="AV290">
        <v>232942275</v>
      </c>
      <c r="AW290">
        <v>217816058</v>
      </c>
      <c r="AX290">
        <v>0</v>
      </c>
      <c r="AY290" s="14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14474115</v>
      </c>
      <c r="BM290">
        <v>652102</v>
      </c>
      <c r="BN290">
        <v>26798107000</v>
      </c>
      <c r="BO290" s="3">
        <v>0.4</v>
      </c>
      <c r="BP290" s="3">
        <v>3704</v>
      </c>
      <c r="BQ290" s="3">
        <v>24954.17</v>
      </c>
      <c r="BR290" s="3">
        <v>2945494000</v>
      </c>
      <c r="BS290" s="3">
        <v>24318000</v>
      </c>
      <c r="BT290" s="3">
        <v>6098154000</v>
      </c>
      <c r="BU290" s="3">
        <v>12567340000</v>
      </c>
      <c r="BV290">
        <v>5162802000</v>
      </c>
      <c r="BW290" s="3">
        <v>21635305000</v>
      </c>
      <c r="BX290">
        <v>0</v>
      </c>
      <c r="BY290">
        <v>0</v>
      </c>
      <c r="BZ290">
        <v>0</v>
      </c>
      <c r="CA290">
        <v>0</v>
      </c>
      <c r="CB290">
        <v>27308046000</v>
      </c>
      <c r="CC290">
        <v>0.4</v>
      </c>
      <c r="CD290">
        <v>154027.81</v>
      </c>
      <c r="CE290">
        <v>236348707.97</v>
      </c>
      <c r="CF290">
        <v>14431.36</v>
      </c>
      <c r="CG290">
        <v>27725.67</v>
      </c>
      <c r="CH290">
        <v>32.480378199999997</v>
      </c>
      <c r="CI290">
        <v>4.55</v>
      </c>
      <c r="CJ290">
        <v>-166876.67000000001</v>
      </c>
      <c r="CK290">
        <v>-137520</v>
      </c>
      <c r="CL290">
        <v>29356.67</v>
      </c>
      <c r="CM290">
        <v>73886.67</v>
      </c>
      <c r="CN290">
        <v>6146743.3300000001</v>
      </c>
      <c r="CO290">
        <v>-68920</v>
      </c>
      <c r="CP290">
        <v>-292473.33</v>
      </c>
      <c r="CQ290">
        <v>1107059.49</v>
      </c>
      <c r="CR290">
        <v>312398532.44999999</v>
      </c>
      <c r="CS290">
        <v>35817.800000000003</v>
      </c>
      <c r="CT290">
        <v>313541724.74000001</v>
      </c>
      <c r="CU290" s="3">
        <v>0.53856099999999996</v>
      </c>
      <c r="CV290">
        <v>13473496.09</v>
      </c>
      <c r="CW290" s="10">
        <v>649788.98</v>
      </c>
      <c r="CX290" s="14">
        <f t="shared" si="4"/>
        <v>-4763134.8499999996</v>
      </c>
      <c r="CY290" s="14">
        <f>IFERROR(INDEX(CONFAZ!$A$2:$FB$440,MATCH(DATE(YEAR($A290),MONTH($A290),15),CONFAZ!$A$2:$A$440,0),2),0)</f>
        <v>5412923.8299999991</v>
      </c>
      <c r="CZ290" s="14"/>
      <c r="DA290" s="14"/>
      <c r="DB290"/>
      <c r="DC290"/>
      <c r="DI290"/>
    </row>
    <row r="291" spans="1:113" x14ac:dyDescent="0.25">
      <c r="A291" s="1">
        <v>43299</v>
      </c>
      <c r="B291" t="s">
        <v>70</v>
      </c>
      <c r="C291" t="s">
        <v>73</v>
      </c>
      <c r="D291" s="12">
        <v>3.8288000000000002</v>
      </c>
      <c r="E291">
        <v>336076032.77000004</v>
      </c>
      <c r="F291">
        <v>2168296.38</v>
      </c>
      <c r="G291">
        <v>602705132</v>
      </c>
      <c r="H291">
        <v>89311956.300000012</v>
      </c>
      <c r="I291">
        <v>131156980.89999999</v>
      </c>
      <c r="J291">
        <v>16293510.500000002</v>
      </c>
      <c r="K291">
        <v>21790908</v>
      </c>
      <c r="L291" s="14">
        <v>16139096</v>
      </c>
      <c r="M291" s="14">
        <v>28759167</v>
      </c>
      <c r="N291" s="14">
        <v>77752949</v>
      </c>
      <c r="O291" s="14">
        <v>94401947</v>
      </c>
      <c r="P291" s="14">
        <v>4916939</v>
      </c>
      <c r="Q291" s="14">
        <v>86424229</v>
      </c>
      <c r="R291" s="14">
        <v>2724120</v>
      </c>
      <c r="S291" s="14">
        <v>18704962</v>
      </c>
      <c r="T291" s="14">
        <v>195813588</v>
      </c>
      <c r="U291" s="14">
        <v>74899839</v>
      </c>
      <c r="V291" s="14">
        <v>2724120</v>
      </c>
      <c r="W291" s="14">
        <v>18704962</v>
      </c>
      <c r="X291" s="14">
        <v>195813588</v>
      </c>
      <c r="Y291" s="14">
        <v>74899839</v>
      </c>
      <c r="Z291" s="14">
        <v>2168296</v>
      </c>
      <c r="AA291" s="14">
        <v>0.84024889089999999</v>
      </c>
      <c r="AB291">
        <v>141.07</v>
      </c>
      <c r="AC291" s="2">
        <v>21055288607</v>
      </c>
      <c r="AD291" s="2">
        <v>17759842765</v>
      </c>
      <c r="AE291" s="14">
        <f>INDEX(CONFAZ!$DS$2:$FB$408,MATCH(DATE(YEAR($A291),MONTH($A291),15),CONFAZ!$DS$2:$DS$408,0),2)</f>
        <v>385985662</v>
      </c>
      <c r="AF291" s="14">
        <f>INDEX(CONFAZ!$DS$2:$FB$408,MATCH(DATE(YEAR($A291),MONTH($A291),15),CONFAZ!$DS$2:$DS$408,0),3)</f>
        <v>219469305</v>
      </c>
      <c r="AG291">
        <v>954</v>
      </c>
      <c r="AH291">
        <v>1452815187200</v>
      </c>
      <c r="AI291">
        <v>6.4</v>
      </c>
      <c r="AJ291">
        <v>0.25</v>
      </c>
      <c r="AK291">
        <v>1107.0650000000001</v>
      </c>
      <c r="AL291">
        <v>879.60550000000001</v>
      </c>
      <c r="AM291">
        <v>804.512857142857</v>
      </c>
      <c r="AN291">
        <v>995.35640000000001</v>
      </c>
      <c r="AO291">
        <v>12.443910943439301</v>
      </c>
      <c r="AP291">
        <v>1.33</v>
      </c>
      <c r="AQ291">
        <v>287.88</v>
      </c>
      <c r="AR291">
        <v>39.76</v>
      </c>
      <c r="AS291" s="14">
        <v>592283900000</v>
      </c>
      <c r="AT291">
        <v>0</v>
      </c>
      <c r="AU291">
        <v>0</v>
      </c>
      <c r="AV291">
        <v>134931861</v>
      </c>
      <c r="AW291">
        <v>128824483</v>
      </c>
      <c r="AX291">
        <v>0</v>
      </c>
      <c r="AY291" s="14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717766</v>
      </c>
      <c r="BL291">
        <v>4503027</v>
      </c>
      <c r="BM291">
        <v>886585</v>
      </c>
      <c r="BN291">
        <v>26798107000</v>
      </c>
      <c r="BO291" s="3">
        <v>0.4</v>
      </c>
      <c r="BP291" s="3">
        <v>3704</v>
      </c>
      <c r="BQ291" s="3">
        <v>24954.17</v>
      </c>
      <c r="BR291" s="3">
        <v>2945494000</v>
      </c>
      <c r="BS291" s="3">
        <v>24318000</v>
      </c>
      <c r="BT291" s="3">
        <v>6098154000</v>
      </c>
      <c r="BU291" s="3">
        <v>12567340000</v>
      </c>
      <c r="BV291">
        <v>5162802000</v>
      </c>
      <c r="BW291" s="3">
        <v>21635305000</v>
      </c>
      <c r="BX291">
        <v>0</v>
      </c>
      <c r="BY291">
        <v>0</v>
      </c>
      <c r="BZ291">
        <v>0</v>
      </c>
      <c r="CA291">
        <v>0</v>
      </c>
      <c r="CB291">
        <v>26798107000</v>
      </c>
      <c r="CC291">
        <v>0.4</v>
      </c>
      <c r="CD291">
        <v>242644.12</v>
      </c>
      <c r="CE291">
        <v>249037398.28999999</v>
      </c>
      <c r="CF291">
        <v>47152.9</v>
      </c>
      <c r="CG291">
        <v>28029.67</v>
      </c>
      <c r="CH291">
        <v>32.480378199999997</v>
      </c>
      <c r="CI291">
        <v>4.49</v>
      </c>
      <c r="CJ291">
        <v>49823.33</v>
      </c>
      <c r="CK291">
        <v>78046.67</v>
      </c>
      <c r="CL291">
        <v>28223.33</v>
      </c>
      <c r="CM291">
        <v>109976.67</v>
      </c>
      <c r="CN291">
        <v>6374710</v>
      </c>
      <c r="CO291">
        <v>-67143.33</v>
      </c>
      <c r="CP291">
        <v>-276056.67</v>
      </c>
      <c r="CQ291">
        <v>865539.37</v>
      </c>
      <c r="CR291">
        <v>298946961.56999999</v>
      </c>
      <c r="CS291">
        <v>35682.93</v>
      </c>
      <c r="CT291">
        <v>299853684.74000001</v>
      </c>
      <c r="CU291" s="3">
        <v>0.53856099999999996</v>
      </c>
      <c r="CV291">
        <v>12729267.800000001</v>
      </c>
      <c r="CW291" s="10">
        <v>781599.19</v>
      </c>
      <c r="CX291" s="14">
        <f t="shared" si="4"/>
        <v>-2316783.9700000002</v>
      </c>
      <c r="CY291" s="14">
        <f>IFERROR(INDEX(CONFAZ!$A$2:$FB$440,MATCH(DATE(YEAR($A291),MONTH($A291),15),CONFAZ!$A$2:$A$440,0),2),0)</f>
        <v>3098383.16</v>
      </c>
      <c r="CZ291"/>
      <c r="DA291"/>
      <c r="DB291"/>
      <c r="DC291"/>
      <c r="DI291"/>
    </row>
    <row r="292" spans="1:113" x14ac:dyDescent="0.25">
      <c r="A292" s="1">
        <v>43330</v>
      </c>
      <c r="B292" t="s">
        <v>70</v>
      </c>
      <c r="C292" t="s">
        <v>73</v>
      </c>
      <c r="D292" s="12">
        <v>3.9298000000000002</v>
      </c>
      <c r="E292">
        <v>324634084.00999999</v>
      </c>
      <c r="F292">
        <v>2366334.0300000003</v>
      </c>
      <c r="G292">
        <v>652456129</v>
      </c>
      <c r="H292">
        <v>82586151.759999976</v>
      </c>
      <c r="I292">
        <v>198103094.70000005</v>
      </c>
      <c r="J292">
        <v>16190417.829999996</v>
      </c>
      <c r="K292">
        <v>17415946</v>
      </c>
      <c r="L292" s="14">
        <v>16014085</v>
      </c>
      <c r="M292" s="14">
        <v>31489990</v>
      </c>
      <c r="N292" s="14">
        <v>81578856</v>
      </c>
      <c r="O292" s="14">
        <v>91758501</v>
      </c>
      <c r="P292" s="14">
        <v>4995113</v>
      </c>
      <c r="Q292" s="14">
        <v>83593081</v>
      </c>
      <c r="R292" s="14">
        <v>2967267</v>
      </c>
      <c r="S292" s="14">
        <v>20633096</v>
      </c>
      <c r="T292" s="14">
        <v>242678745</v>
      </c>
      <c r="U292" s="14">
        <v>74406058</v>
      </c>
      <c r="V292" s="14">
        <v>2967267</v>
      </c>
      <c r="W292" s="14">
        <v>20633096</v>
      </c>
      <c r="X292" s="14">
        <v>242678745</v>
      </c>
      <c r="Y292" s="14">
        <v>74406058</v>
      </c>
      <c r="Z292" s="14">
        <v>2341337</v>
      </c>
      <c r="AA292" s="14">
        <v>0.95816603180000004</v>
      </c>
      <c r="AB292">
        <v>143.41999999999999</v>
      </c>
      <c r="AC292" s="2">
        <v>20084138252</v>
      </c>
      <c r="AD292" s="2">
        <v>19768276314</v>
      </c>
      <c r="AE292" s="14">
        <f>INDEX(CONFAZ!$DS$2:$FB$408,MATCH(DATE(YEAR($A292),MONTH($A292),15),CONFAZ!$DS$2:$DS$408,0),2)</f>
        <v>355658017</v>
      </c>
      <c r="AF292" s="14">
        <f>INDEX(CONFAZ!$DS$2:$FB$408,MATCH(DATE(YEAR($A292),MONTH($A292),15),CONFAZ!$DS$2:$DS$408,0),3)</f>
        <v>219199153</v>
      </c>
      <c r="AG292">
        <v>954</v>
      </c>
      <c r="AH292">
        <v>1498798211400</v>
      </c>
      <c r="AI292">
        <v>6.4</v>
      </c>
      <c r="AJ292">
        <v>0</v>
      </c>
      <c r="AK292">
        <v>1114.7533333333299</v>
      </c>
      <c r="AL292">
        <v>882.62649999999996</v>
      </c>
      <c r="AM292">
        <v>805.90142857142803</v>
      </c>
      <c r="AN292">
        <v>999.20159999999998</v>
      </c>
      <c r="AO292">
        <v>12.2668211694084</v>
      </c>
      <c r="AP292">
        <v>0.91</v>
      </c>
      <c r="AQ292">
        <v>293.14999999999998</v>
      </c>
      <c r="AR292">
        <v>25.68</v>
      </c>
      <c r="AS292" s="14">
        <v>599113700000</v>
      </c>
      <c r="AT292">
        <v>0</v>
      </c>
      <c r="AU292">
        <v>0</v>
      </c>
      <c r="AV292">
        <v>125007609</v>
      </c>
      <c r="AW292">
        <v>124244043</v>
      </c>
      <c r="AX292">
        <v>0</v>
      </c>
      <c r="AY292" s="14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384264</v>
      </c>
      <c r="BL292">
        <v>0</v>
      </c>
      <c r="BM292">
        <v>378772</v>
      </c>
      <c r="BN292">
        <v>26798107000</v>
      </c>
      <c r="BO292" s="3">
        <v>0.4</v>
      </c>
      <c r="BP292" s="3">
        <v>3704</v>
      </c>
      <c r="BQ292">
        <v>24954.17</v>
      </c>
      <c r="BR292">
        <v>2945494000</v>
      </c>
      <c r="BS292" s="3">
        <v>24318000</v>
      </c>
      <c r="BT292" s="3">
        <v>6098154000</v>
      </c>
      <c r="BU292" s="3">
        <v>12567340000</v>
      </c>
      <c r="BV292" s="3">
        <v>5162802000</v>
      </c>
      <c r="BW292" s="3">
        <v>21635305000</v>
      </c>
      <c r="BX292">
        <v>0</v>
      </c>
      <c r="BY292">
        <v>0</v>
      </c>
      <c r="BZ292">
        <v>0</v>
      </c>
      <c r="CA292">
        <v>0</v>
      </c>
      <c r="CB292">
        <v>26798107000</v>
      </c>
      <c r="CC292">
        <v>0.4</v>
      </c>
      <c r="CD292">
        <v>223455.48</v>
      </c>
      <c r="CE292">
        <v>271482735.47000003</v>
      </c>
      <c r="CF292">
        <v>27246.47</v>
      </c>
      <c r="CG292">
        <v>28202.67</v>
      </c>
      <c r="CH292">
        <v>32.480378199999997</v>
      </c>
      <c r="CI292">
        <v>4.45</v>
      </c>
      <c r="CJ292">
        <v>49823.33</v>
      </c>
      <c r="CK292">
        <v>78046.67</v>
      </c>
      <c r="CL292">
        <v>28223.33</v>
      </c>
      <c r="CM292">
        <v>109976.67</v>
      </c>
      <c r="CN292">
        <v>6374710</v>
      </c>
      <c r="CO292">
        <v>-67143.33</v>
      </c>
      <c r="CP292">
        <v>-276056.67</v>
      </c>
      <c r="CQ292">
        <v>962295.08</v>
      </c>
      <c r="CR292">
        <v>354948669.79000002</v>
      </c>
      <c r="CS292">
        <v>30634.48</v>
      </c>
      <c r="CT292">
        <v>355949042.91000003</v>
      </c>
      <c r="CU292" s="3">
        <v>0.53856099999999996</v>
      </c>
      <c r="CV292">
        <v>12746091.039999999</v>
      </c>
      <c r="CW292" s="10">
        <v>759398.1</v>
      </c>
      <c r="CX292" s="14">
        <f t="shared" si="4"/>
        <v>-2500201.5299999998</v>
      </c>
      <c r="CY292" s="14">
        <f>IFERROR(INDEX(CONFAZ!$A$2:$FB$440,MATCH(DATE(YEAR($A292),MONTH($A292),15),CONFAZ!$A$2:$A$440,0),2),0)</f>
        <v>3259599.63</v>
      </c>
      <c r="CZ292" s="4"/>
      <c r="DA292"/>
      <c r="DB292"/>
      <c r="DC292"/>
      <c r="DI292"/>
    </row>
    <row r="293" spans="1:113" x14ac:dyDescent="0.25">
      <c r="A293" s="1">
        <v>43361</v>
      </c>
      <c r="B293" t="s">
        <v>70</v>
      </c>
      <c r="C293" t="s">
        <v>73</v>
      </c>
      <c r="D293" s="12">
        <v>4.1165000000000003</v>
      </c>
      <c r="E293">
        <v>355267717.53999996</v>
      </c>
      <c r="F293">
        <v>2039392.8000000003</v>
      </c>
      <c r="G293">
        <v>673411703</v>
      </c>
      <c r="H293">
        <v>89174294.790000007</v>
      </c>
      <c r="I293">
        <v>181390724.27000001</v>
      </c>
      <c r="J293">
        <v>16655824.899999999</v>
      </c>
      <c r="K293">
        <v>13185359</v>
      </c>
      <c r="L293" s="14">
        <v>16605965</v>
      </c>
      <c r="M293" s="14">
        <v>29833125</v>
      </c>
      <c r="N293" s="14">
        <v>80311389</v>
      </c>
      <c r="O293" s="14">
        <v>97231740</v>
      </c>
      <c r="P293" s="14">
        <v>5568285</v>
      </c>
      <c r="Q293" s="14">
        <v>90966733</v>
      </c>
      <c r="R293" s="14">
        <v>3229430</v>
      </c>
      <c r="S293" s="14">
        <v>20991581</v>
      </c>
      <c r="T293" s="14">
        <v>246204885</v>
      </c>
      <c r="U293" s="14">
        <v>80429178</v>
      </c>
      <c r="V293" s="14">
        <v>3229430</v>
      </c>
      <c r="W293" s="14">
        <v>20991581</v>
      </c>
      <c r="X293" s="14">
        <v>246204885</v>
      </c>
      <c r="Y293" s="14">
        <v>80429178</v>
      </c>
      <c r="Z293" s="14">
        <v>2039392</v>
      </c>
      <c r="AA293" s="14">
        <v>0.18016058090000001</v>
      </c>
      <c r="AB293">
        <v>135.77000000000001</v>
      </c>
      <c r="AC293" s="2">
        <v>19041023535</v>
      </c>
      <c r="AD293" s="2">
        <v>14948421194</v>
      </c>
      <c r="AE293" s="14">
        <f>INDEX(CONFAZ!$DS$2:$FB$408,MATCH(DATE(YEAR($A293),MONTH($A293),15),CONFAZ!$DS$2:$DS$408,0),2)</f>
        <v>332033648</v>
      </c>
      <c r="AF293" s="14">
        <f>INDEX(CONFAZ!$DS$2:$FB$408,MATCH(DATE(YEAR($A293),MONTH($A293),15),CONFAZ!$DS$2:$DS$408,0),3)</f>
        <v>138522611</v>
      </c>
      <c r="AG293">
        <v>954</v>
      </c>
      <c r="AH293">
        <v>1567307977000</v>
      </c>
      <c r="AI293">
        <v>6.4</v>
      </c>
      <c r="AJ293">
        <v>0.3</v>
      </c>
      <c r="AK293">
        <v>1127.7183333333301</v>
      </c>
      <c r="AL293">
        <v>894.06899999999996</v>
      </c>
      <c r="AM293">
        <v>816.47857142857094</v>
      </c>
      <c r="AN293">
        <v>1009.1612</v>
      </c>
      <c r="AO293">
        <v>12.018101946527301</v>
      </c>
      <c r="AP293">
        <v>1.48</v>
      </c>
      <c r="AQ293">
        <v>324.07</v>
      </c>
      <c r="AR293">
        <v>31.2</v>
      </c>
      <c r="AS293" s="14">
        <v>576470300000</v>
      </c>
      <c r="AT293">
        <v>2459</v>
      </c>
      <c r="AU293">
        <v>0</v>
      </c>
      <c r="AV293">
        <v>160644474</v>
      </c>
      <c r="AW293">
        <v>160388527</v>
      </c>
      <c r="AX293">
        <v>233</v>
      </c>
      <c r="AY293" s="14">
        <v>0</v>
      </c>
      <c r="AZ293">
        <v>10</v>
      </c>
      <c r="BA293">
        <v>10</v>
      </c>
      <c r="BB293">
        <v>207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1886</v>
      </c>
      <c r="BK293">
        <v>34280</v>
      </c>
      <c r="BL293">
        <v>3723</v>
      </c>
      <c r="BM293">
        <v>213149</v>
      </c>
      <c r="BN293">
        <v>26798107000</v>
      </c>
      <c r="BO293" s="3">
        <v>0.4</v>
      </c>
      <c r="BP293" s="3">
        <v>3704</v>
      </c>
      <c r="BQ293" s="3">
        <v>24954.17</v>
      </c>
      <c r="BR293">
        <v>2945494000</v>
      </c>
      <c r="BS293" s="3">
        <v>24318000</v>
      </c>
      <c r="BT293" s="3">
        <v>6098154000</v>
      </c>
      <c r="BU293" s="3">
        <v>12567340000</v>
      </c>
      <c r="BV293" s="3">
        <v>5162802000</v>
      </c>
      <c r="BW293" s="3">
        <v>21635305000</v>
      </c>
      <c r="BX293">
        <v>0</v>
      </c>
      <c r="BY293">
        <v>0</v>
      </c>
      <c r="BZ293">
        <v>0</v>
      </c>
      <c r="CA293">
        <v>0</v>
      </c>
      <c r="CB293">
        <v>26798107000</v>
      </c>
      <c r="CC293">
        <v>0.4</v>
      </c>
      <c r="CD293">
        <v>282882.31</v>
      </c>
      <c r="CE293">
        <v>290532107.19999999</v>
      </c>
      <c r="CF293">
        <v>38534.620000000003</v>
      </c>
      <c r="CG293">
        <v>27745.67</v>
      </c>
      <c r="CH293">
        <v>32.480378199999997</v>
      </c>
      <c r="CI293">
        <v>4.63</v>
      </c>
      <c r="CJ293">
        <v>49823.33</v>
      </c>
      <c r="CK293">
        <v>78046.67</v>
      </c>
      <c r="CL293">
        <v>28223.33</v>
      </c>
      <c r="CM293">
        <v>109976.67</v>
      </c>
      <c r="CN293">
        <v>6374710</v>
      </c>
      <c r="CO293">
        <v>-67143.33</v>
      </c>
      <c r="CP293">
        <v>-276056.67</v>
      </c>
      <c r="CQ293">
        <v>791318.46</v>
      </c>
      <c r="CR293">
        <v>342461760.81999999</v>
      </c>
      <c r="CS293">
        <v>18613.189999999999</v>
      </c>
      <c r="CT293">
        <v>343276842.47000003</v>
      </c>
      <c r="CU293" s="3">
        <v>0.53856099999999996</v>
      </c>
      <c r="CV293">
        <v>12515372.26</v>
      </c>
      <c r="CW293" s="10">
        <v>795789.81</v>
      </c>
      <c r="CX293" s="14">
        <f t="shared" si="4"/>
        <v>-2048891.5099999998</v>
      </c>
      <c r="CY293" s="14">
        <f>IFERROR(INDEX(CONFAZ!$A$2:$FB$440,MATCH(DATE(YEAR($A293),MONTH($A293),15),CONFAZ!$A$2:$A$440,0),2),0)</f>
        <v>2844681.32</v>
      </c>
      <c r="CZ293"/>
      <c r="DA293"/>
      <c r="DB293"/>
      <c r="DC293"/>
      <c r="DI293"/>
    </row>
    <row r="294" spans="1:113" x14ac:dyDescent="0.25">
      <c r="A294" s="1">
        <v>43391</v>
      </c>
      <c r="B294" t="s">
        <v>70</v>
      </c>
      <c r="C294" t="s">
        <v>73</v>
      </c>
      <c r="D294" s="12">
        <v>3.7584</v>
      </c>
      <c r="E294">
        <v>314690664.1500001</v>
      </c>
      <c r="F294">
        <v>2485159.6899999995</v>
      </c>
      <c r="G294">
        <v>589291027</v>
      </c>
      <c r="H294">
        <v>86174965.239999995</v>
      </c>
      <c r="I294">
        <v>144529799.28000003</v>
      </c>
      <c r="J294">
        <v>16398706.399999999</v>
      </c>
      <c r="K294">
        <v>13312321</v>
      </c>
      <c r="L294" s="14">
        <v>19132622</v>
      </c>
      <c r="M294" s="14">
        <v>30586430</v>
      </c>
      <c r="N294" s="14">
        <v>79781156</v>
      </c>
      <c r="O294" s="14">
        <v>96583466</v>
      </c>
      <c r="P294" s="14">
        <v>5757428</v>
      </c>
      <c r="Q294" s="14">
        <v>91515147</v>
      </c>
      <c r="R294" s="14">
        <v>3548460</v>
      </c>
      <c r="S294" s="14">
        <v>20834547</v>
      </c>
      <c r="T294" s="14">
        <v>154964784</v>
      </c>
      <c r="U294" s="14">
        <v>84102378</v>
      </c>
      <c r="V294" s="14">
        <v>3548460</v>
      </c>
      <c r="W294" s="14">
        <v>20834547</v>
      </c>
      <c r="X294" s="14">
        <v>154964784</v>
      </c>
      <c r="Y294" s="14">
        <v>84102378</v>
      </c>
      <c r="Z294" s="14">
        <v>2484609</v>
      </c>
      <c r="AA294" s="14">
        <v>0.189337387</v>
      </c>
      <c r="AB294">
        <v>139.83000000000001</v>
      </c>
      <c r="AC294" s="2">
        <v>21671364889</v>
      </c>
      <c r="AD294" s="2">
        <v>16921935159</v>
      </c>
      <c r="AE294" s="14">
        <f>INDEX(CONFAZ!$DS$2:$FB$408,MATCH(DATE(YEAR($A294),MONTH($A294),15),CONFAZ!$DS$2:$DS$408,0),2)</f>
        <v>429554851</v>
      </c>
      <c r="AF294" s="14">
        <f>INDEX(CONFAZ!$DS$2:$FB$408,MATCH(DATE(YEAR($A294),MONTH($A294),15),CONFAZ!$DS$2:$DS$408,0),3)</f>
        <v>353917108</v>
      </c>
      <c r="AG294">
        <v>954</v>
      </c>
      <c r="AH294">
        <v>1429281936000</v>
      </c>
      <c r="AI294">
        <v>6.4</v>
      </c>
      <c r="AJ294">
        <v>0.4</v>
      </c>
      <c r="AK294">
        <v>1144.37777777777</v>
      </c>
      <c r="AL294">
        <v>900.6345</v>
      </c>
      <c r="AM294">
        <v>821.60523809523795</v>
      </c>
      <c r="AN294">
        <v>1020.7212</v>
      </c>
      <c r="AO294">
        <v>11.8617654281342</v>
      </c>
      <c r="AP294">
        <v>1.45</v>
      </c>
      <c r="AQ294">
        <v>309.31</v>
      </c>
      <c r="AR294">
        <v>57.87</v>
      </c>
      <c r="AS294" s="14">
        <v>612014600000</v>
      </c>
      <c r="AT294">
        <v>18592</v>
      </c>
      <c r="AU294">
        <v>21</v>
      </c>
      <c r="AV294">
        <v>225056270</v>
      </c>
      <c r="AW294">
        <v>200671186</v>
      </c>
      <c r="AX294">
        <v>620</v>
      </c>
      <c r="AY294" s="14">
        <v>0</v>
      </c>
      <c r="AZ294">
        <v>0</v>
      </c>
      <c r="BA294">
        <v>0</v>
      </c>
      <c r="BB294">
        <v>691</v>
      </c>
      <c r="BC294">
        <v>0</v>
      </c>
      <c r="BD294">
        <v>92</v>
      </c>
      <c r="BE294">
        <v>286</v>
      </c>
      <c r="BF294">
        <v>31</v>
      </c>
      <c r="BG294">
        <v>175</v>
      </c>
      <c r="BH294">
        <v>153</v>
      </c>
      <c r="BI294">
        <v>0</v>
      </c>
      <c r="BJ294">
        <v>13422</v>
      </c>
      <c r="BK294">
        <v>18899950</v>
      </c>
      <c r="BL294">
        <v>5310611</v>
      </c>
      <c r="BM294">
        <v>140353</v>
      </c>
      <c r="BN294">
        <v>26798107000</v>
      </c>
      <c r="BO294" s="3">
        <v>0.4</v>
      </c>
      <c r="BP294" s="3">
        <v>3704</v>
      </c>
      <c r="BQ294" s="3">
        <v>24954.17</v>
      </c>
      <c r="BR294" s="3">
        <v>2945494000</v>
      </c>
      <c r="BS294" s="3">
        <v>24318000</v>
      </c>
      <c r="BT294" s="3">
        <v>6098154000</v>
      </c>
      <c r="BU294" s="3">
        <v>12567340000</v>
      </c>
      <c r="BV294" s="3">
        <v>5162802000</v>
      </c>
      <c r="BW294" s="3">
        <v>21635305000</v>
      </c>
      <c r="BX294">
        <v>0</v>
      </c>
      <c r="BY294">
        <v>0</v>
      </c>
      <c r="BZ294">
        <v>0</v>
      </c>
      <c r="CA294">
        <v>0</v>
      </c>
      <c r="CB294">
        <v>26798107000</v>
      </c>
      <c r="CC294">
        <v>0.4</v>
      </c>
      <c r="CD294">
        <v>302959.76</v>
      </c>
      <c r="CE294">
        <v>286639846.43000001</v>
      </c>
      <c r="CF294">
        <v>23909.23</v>
      </c>
      <c r="CG294">
        <v>28272.67</v>
      </c>
      <c r="CH294">
        <v>32.480378199999997</v>
      </c>
      <c r="CI294">
        <v>4.72</v>
      </c>
      <c r="CJ294">
        <v>92360</v>
      </c>
      <c r="CK294">
        <v>127326.67</v>
      </c>
      <c r="CL294">
        <v>34966.67</v>
      </c>
      <c r="CM294">
        <v>27283.33</v>
      </c>
      <c r="CN294">
        <v>6455833.3300000001</v>
      </c>
      <c r="CO294">
        <v>-65290</v>
      </c>
      <c r="CP294">
        <v>-246616.67</v>
      </c>
      <c r="CQ294">
        <v>1030678.13</v>
      </c>
      <c r="CR294">
        <v>311413442.75</v>
      </c>
      <c r="CS294">
        <v>21805.17</v>
      </c>
      <c r="CT294">
        <v>312469408.94999999</v>
      </c>
      <c r="CU294" s="3">
        <v>0.53856099999999996</v>
      </c>
      <c r="CV294">
        <v>12553024.289999999</v>
      </c>
      <c r="CW294" s="10">
        <v>762749.29</v>
      </c>
      <c r="CX294" s="14">
        <f t="shared" si="4"/>
        <v>-1237079.8799999999</v>
      </c>
      <c r="CY294" s="14">
        <f>IFERROR(INDEX(CONFAZ!$A$2:$FB$440,MATCH(DATE(YEAR($A294),MONTH($A294),15),CONFAZ!$A$2:$A$440,0),2),0)</f>
        <v>1999829.17</v>
      </c>
      <c r="CZ294"/>
      <c r="DA294"/>
      <c r="DB294"/>
      <c r="DC294"/>
      <c r="DI294"/>
    </row>
    <row r="295" spans="1:113" x14ac:dyDescent="0.25">
      <c r="A295" s="1">
        <v>43422</v>
      </c>
      <c r="B295" t="s">
        <v>70</v>
      </c>
      <c r="C295" t="s">
        <v>73</v>
      </c>
      <c r="D295" s="12">
        <v>3.7867000000000002</v>
      </c>
      <c r="E295">
        <v>325857088.70000005</v>
      </c>
      <c r="F295">
        <v>2930064.74</v>
      </c>
      <c r="G295">
        <v>693810511</v>
      </c>
      <c r="H295">
        <v>94043171.559999987</v>
      </c>
      <c r="I295">
        <v>217006984.81</v>
      </c>
      <c r="J295">
        <v>16621434.580000002</v>
      </c>
      <c r="K295">
        <v>10939147</v>
      </c>
      <c r="L295" s="14">
        <v>22458324</v>
      </c>
      <c r="M295" s="14">
        <v>28109604</v>
      </c>
      <c r="N295" s="14">
        <v>86507168</v>
      </c>
      <c r="O295" s="14">
        <v>100494957</v>
      </c>
      <c r="P295" s="14">
        <v>7553214</v>
      </c>
      <c r="Q295" s="14">
        <v>92093180</v>
      </c>
      <c r="R295" s="14">
        <v>3062787</v>
      </c>
      <c r="S295" s="14">
        <v>22363361</v>
      </c>
      <c r="T295" s="14">
        <v>237686415</v>
      </c>
      <c r="U295" s="14">
        <v>90552527</v>
      </c>
      <c r="V295" s="14">
        <v>3062787</v>
      </c>
      <c r="W295" s="14">
        <v>22363361</v>
      </c>
      <c r="X295" s="14">
        <v>237686415</v>
      </c>
      <c r="Y295" s="14">
        <v>90552527</v>
      </c>
      <c r="Z295" s="14">
        <v>2928974</v>
      </c>
      <c r="AA295" s="14">
        <v>0.1259863853</v>
      </c>
      <c r="AB295">
        <v>137.65</v>
      </c>
      <c r="AC295" s="2">
        <v>19199739213</v>
      </c>
      <c r="AD295" s="2">
        <v>15529846968</v>
      </c>
      <c r="AE295" s="14">
        <f>INDEX(CONFAZ!$DS$2:$FB$408,MATCH(DATE(YEAR($A295),MONTH($A295),15),CONFAZ!$DS$2:$DS$408,0),2)</f>
        <v>190344041</v>
      </c>
      <c r="AF295" s="14">
        <f>INDEX(CONFAZ!$DS$2:$FB$408,MATCH(DATE(YEAR($A295),MONTH($A295),15),CONFAZ!$DS$2:$DS$408,0),3)</f>
        <v>230579695</v>
      </c>
      <c r="AG295">
        <v>954</v>
      </c>
      <c r="AH295">
        <v>1437893297400</v>
      </c>
      <c r="AI295">
        <v>6.4</v>
      </c>
      <c r="AJ295">
        <v>-0.25</v>
      </c>
      <c r="AK295">
        <v>1154.57388888888</v>
      </c>
      <c r="AL295">
        <v>906.13599999999997</v>
      </c>
      <c r="AM295">
        <v>824.41904761904698</v>
      </c>
      <c r="AN295">
        <v>1030.78</v>
      </c>
      <c r="AO295">
        <v>11.709782987994</v>
      </c>
      <c r="AP295">
        <v>0.79</v>
      </c>
      <c r="AQ295">
        <v>252.53</v>
      </c>
      <c r="AR295">
        <v>-30.5</v>
      </c>
      <c r="AS295" s="14">
        <v>607482000000</v>
      </c>
      <c r="AT295">
        <v>64849</v>
      </c>
      <c r="AU295">
        <v>619</v>
      </c>
      <c r="AV295">
        <v>134350262</v>
      </c>
      <c r="AW295">
        <v>96396549</v>
      </c>
      <c r="AX295">
        <v>2148</v>
      </c>
      <c r="AY295" s="14">
        <v>0</v>
      </c>
      <c r="AZ295">
        <v>111</v>
      </c>
      <c r="BA295">
        <v>111</v>
      </c>
      <c r="BB295">
        <v>356</v>
      </c>
      <c r="BC295">
        <v>0</v>
      </c>
      <c r="BD295">
        <v>859</v>
      </c>
      <c r="BE295">
        <v>572</v>
      </c>
      <c r="BF295">
        <v>1980</v>
      </c>
      <c r="BG295">
        <v>1100</v>
      </c>
      <c r="BH295">
        <v>1855</v>
      </c>
      <c r="BI295">
        <v>14</v>
      </c>
      <c r="BJ295">
        <v>49956</v>
      </c>
      <c r="BK295">
        <v>37750717</v>
      </c>
      <c r="BL295">
        <v>74124</v>
      </c>
      <c r="BM295">
        <v>0</v>
      </c>
      <c r="BN295">
        <v>26798107000</v>
      </c>
      <c r="BO295" s="3">
        <v>0.4</v>
      </c>
      <c r="BP295" s="3">
        <v>3704</v>
      </c>
      <c r="BQ295" s="3">
        <v>24954.17</v>
      </c>
      <c r="BR295" s="3">
        <v>2945494000</v>
      </c>
      <c r="BS295" s="3">
        <v>24318000</v>
      </c>
      <c r="BT295" s="3">
        <v>6098154000</v>
      </c>
      <c r="BU295" s="3">
        <v>12567340000</v>
      </c>
      <c r="BV295" s="3">
        <v>5162802000</v>
      </c>
      <c r="BW295">
        <v>21635305000</v>
      </c>
      <c r="BX295">
        <v>0</v>
      </c>
      <c r="BY295">
        <v>0</v>
      </c>
      <c r="BZ295">
        <v>0</v>
      </c>
      <c r="CA295">
        <v>0</v>
      </c>
      <c r="CB295">
        <v>26798107000</v>
      </c>
      <c r="CC295">
        <v>0.4</v>
      </c>
      <c r="CD295">
        <v>313138.21000000002</v>
      </c>
      <c r="CE295">
        <v>316723981.75999999</v>
      </c>
      <c r="CF295">
        <v>22875.7</v>
      </c>
      <c r="CG295">
        <v>28116.67</v>
      </c>
      <c r="CH295">
        <v>32.480378199999997</v>
      </c>
      <c r="CI295">
        <v>4.59</v>
      </c>
      <c r="CJ295">
        <v>92360</v>
      </c>
      <c r="CK295">
        <v>127326.67</v>
      </c>
      <c r="CL295">
        <v>34966.67</v>
      </c>
      <c r="CM295">
        <v>27283.33</v>
      </c>
      <c r="CN295">
        <v>6455833.3300000001</v>
      </c>
      <c r="CO295">
        <v>-65290</v>
      </c>
      <c r="CP295">
        <v>-246616.67</v>
      </c>
      <c r="CQ295">
        <v>1861067.25</v>
      </c>
      <c r="CR295">
        <v>395388132.75</v>
      </c>
      <c r="CS295">
        <v>3787.73</v>
      </c>
      <c r="CT295">
        <v>397253747.73000002</v>
      </c>
      <c r="CU295" s="3">
        <v>0.53856099999999996</v>
      </c>
      <c r="CV295">
        <v>13325131.1</v>
      </c>
      <c r="CW295" s="10">
        <v>964484.26</v>
      </c>
      <c r="CX295" s="14">
        <f t="shared" si="4"/>
        <v>-819267.24</v>
      </c>
      <c r="CY295" s="14">
        <f>IFERROR(INDEX(CONFAZ!$A$2:$FB$440,MATCH(DATE(YEAR($A295),MONTH($A295),15),CONFAZ!$A$2:$A$440,0),2),0)</f>
        <v>1783751.5</v>
      </c>
      <c r="CZ295"/>
      <c r="DA295"/>
      <c r="DB295"/>
      <c r="DC295"/>
      <c r="DI295"/>
    </row>
    <row r="296" spans="1:113" x14ac:dyDescent="0.25">
      <c r="A296" s="1">
        <v>43452</v>
      </c>
      <c r="B296" t="s">
        <v>70</v>
      </c>
      <c r="C296" t="s">
        <v>73</v>
      </c>
      <c r="D296" s="12">
        <v>3.8851</v>
      </c>
      <c r="E296">
        <v>313770825.42000002</v>
      </c>
      <c r="F296">
        <v>4423511.8500000006</v>
      </c>
      <c r="G296">
        <v>647514668</v>
      </c>
      <c r="H296">
        <v>99172831.87999998</v>
      </c>
      <c r="I296">
        <v>179229839.60000002</v>
      </c>
      <c r="J296">
        <v>17620744.879999999</v>
      </c>
      <c r="K296">
        <v>19597870</v>
      </c>
      <c r="L296" s="14">
        <v>18952573</v>
      </c>
      <c r="M296" s="14">
        <v>29675942</v>
      </c>
      <c r="N296" s="14">
        <v>90255098</v>
      </c>
      <c r="O296" s="14">
        <v>97435776</v>
      </c>
      <c r="P296" s="14">
        <v>6050397</v>
      </c>
      <c r="Q296" s="14">
        <v>98845518</v>
      </c>
      <c r="R296" s="14">
        <v>2880185</v>
      </c>
      <c r="S296" s="14">
        <v>18492187</v>
      </c>
      <c r="T296" s="14">
        <v>197231656</v>
      </c>
      <c r="U296" s="14">
        <v>83271825</v>
      </c>
      <c r="V296" s="14">
        <v>2880185</v>
      </c>
      <c r="W296" s="14">
        <v>18492187</v>
      </c>
      <c r="X296" s="14">
        <v>197231656</v>
      </c>
      <c r="Y296" s="14">
        <v>83271825</v>
      </c>
      <c r="Z296" s="14">
        <v>4423511</v>
      </c>
      <c r="AA296" s="14">
        <v>0.1352987735</v>
      </c>
      <c r="AB296">
        <v>136.32</v>
      </c>
      <c r="AC296" s="2">
        <v>19257634148</v>
      </c>
      <c r="AD296" s="2">
        <v>13640421233</v>
      </c>
      <c r="AE296" s="14">
        <f>INDEX(CONFAZ!$DS$2:$FB$408,MATCH(DATE(YEAR($A296),MONTH($A296),15),CONFAZ!$DS$2:$DS$408,0),2)</f>
        <v>284415805</v>
      </c>
      <c r="AF296" s="14">
        <f>INDEX(CONFAZ!$DS$2:$FB$408,MATCH(DATE(YEAR($A296),MONTH($A296),15),CONFAZ!$DS$2:$DS$408,0),3)</f>
        <v>635364071</v>
      </c>
      <c r="AG296">
        <v>954</v>
      </c>
      <c r="AH296">
        <v>1455805246500</v>
      </c>
      <c r="AI296">
        <v>6.4</v>
      </c>
      <c r="AJ296">
        <v>0.14000000000000001</v>
      </c>
      <c r="AK296">
        <v>1150.6838888888799</v>
      </c>
      <c r="AL296">
        <v>909.74149999999997</v>
      </c>
      <c r="AM296">
        <v>826.36142857142795</v>
      </c>
      <c r="AN296">
        <v>1029.4567999999999</v>
      </c>
      <c r="AO296">
        <v>11.716235476228601</v>
      </c>
      <c r="AP296">
        <v>1.1499999999999999</v>
      </c>
      <c r="AQ296">
        <v>220.53</v>
      </c>
      <c r="AR296">
        <v>-11.48</v>
      </c>
      <c r="AS296" s="14">
        <v>599862200000</v>
      </c>
      <c r="AT296">
        <v>92587</v>
      </c>
      <c r="AU296">
        <v>1345</v>
      </c>
      <c r="AV296">
        <v>142961756</v>
      </c>
      <c r="AW296">
        <v>130175684</v>
      </c>
      <c r="AX296">
        <v>3110</v>
      </c>
      <c r="AY296" s="14">
        <v>1116</v>
      </c>
      <c r="AZ296">
        <v>203</v>
      </c>
      <c r="BA296">
        <v>203</v>
      </c>
      <c r="BB296">
        <v>3079</v>
      </c>
      <c r="BC296">
        <v>333</v>
      </c>
      <c r="BD296">
        <v>915</v>
      </c>
      <c r="BE296">
        <v>4687</v>
      </c>
      <c r="BF296">
        <v>208</v>
      </c>
      <c r="BG296">
        <v>3200</v>
      </c>
      <c r="BH296">
        <v>2131</v>
      </c>
      <c r="BI296">
        <v>236</v>
      </c>
      <c r="BJ296">
        <v>68100</v>
      </c>
      <c r="BK296">
        <v>12352526</v>
      </c>
      <c r="BL296">
        <v>244930</v>
      </c>
      <c r="BM296">
        <v>0</v>
      </c>
      <c r="BN296">
        <v>26798107000</v>
      </c>
      <c r="BO296" s="3">
        <v>0.4</v>
      </c>
      <c r="BP296" s="3">
        <v>3704</v>
      </c>
      <c r="BQ296" s="3">
        <v>24954.17</v>
      </c>
      <c r="BR296" s="3">
        <v>2945494000</v>
      </c>
      <c r="BS296" s="3">
        <v>24318000</v>
      </c>
      <c r="BT296">
        <v>6098154000</v>
      </c>
      <c r="BU296" s="3">
        <v>12567340000</v>
      </c>
      <c r="BV296" s="3">
        <v>5162802000</v>
      </c>
      <c r="BW296" s="3">
        <v>21635305000</v>
      </c>
      <c r="BX296">
        <v>0</v>
      </c>
      <c r="BY296">
        <v>0</v>
      </c>
      <c r="BZ296">
        <v>0</v>
      </c>
      <c r="CA296">
        <v>0</v>
      </c>
      <c r="CB296">
        <v>26798107000</v>
      </c>
      <c r="CC296">
        <v>0.4</v>
      </c>
      <c r="CD296">
        <v>206772.11</v>
      </c>
      <c r="CE296">
        <v>299244291.12</v>
      </c>
      <c r="CF296">
        <v>21816.29</v>
      </c>
      <c r="CG296">
        <v>27653.67</v>
      </c>
      <c r="CH296">
        <v>32.480378199999997</v>
      </c>
      <c r="CI296">
        <v>4.37</v>
      </c>
      <c r="CJ296">
        <v>92360</v>
      </c>
      <c r="CK296">
        <v>127326.67</v>
      </c>
      <c r="CL296">
        <v>34966.67</v>
      </c>
      <c r="CM296">
        <v>27283.33</v>
      </c>
      <c r="CN296">
        <v>6455833.3300000001</v>
      </c>
      <c r="CO296">
        <v>-65290</v>
      </c>
      <c r="CP296">
        <v>-246616.67</v>
      </c>
      <c r="CQ296">
        <v>1965087.99</v>
      </c>
      <c r="CR296">
        <v>358148203.5</v>
      </c>
      <c r="CS296">
        <v>11257.74</v>
      </c>
      <c r="CT296">
        <v>360137333.81999999</v>
      </c>
      <c r="CU296" s="3">
        <v>0.53856099999999996</v>
      </c>
      <c r="CV296">
        <v>16374944.970000001</v>
      </c>
      <c r="CW296" s="10">
        <v>887128.34</v>
      </c>
      <c r="CX296" s="14">
        <f t="shared" si="4"/>
        <v>-2886085.0599999996</v>
      </c>
      <c r="CY296" s="14">
        <f>IFERROR(INDEX(CONFAZ!$A$2:$FB$440,MATCH(DATE(YEAR($A296),MONTH($A296),15),CONFAZ!$A$2:$A$440,0),2),0)</f>
        <v>3773213.3999999994</v>
      </c>
      <c r="CZ296"/>
      <c r="DA296"/>
      <c r="DB296"/>
      <c r="DC296"/>
      <c r="DI296"/>
    </row>
    <row r="297" spans="1:113" x14ac:dyDescent="0.25">
      <c r="A297" s="1">
        <v>43483</v>
      </c>
      <c r="B297" t="s">
        <v>70</v>
      </c>
      <c r="C297" t="s">
        <v>73</v>
      </c>
      <c r="D297" s="12">
        <v>3.7416999999999998</v>
      </c>
      <c r="E297">
        <v>319864492.55999994</v>
      </c>
      <c r="F297">
        <v>3586421.5199999996</v>
      </c>
      <c r="G297">
        <v>647181350</v>
      </c>
      <c r="H297">
        <v>82403421.399999961</v>
      </c>
      <c r="I297">
        <v>185965844.91</v>
      </c>
      <c r="J297">
        <v>19397291.140000001</v>
      </c>
      <c r="K297">
        <v>41313455</v>
      </c>
      <c r="L297" s="14">
        <v>14349420</v>
      </c>
      <c r="M297" s="14">
        <v>31108553</v>
      </c>
      <c r="N297" s="14">
        <v>110678402</v>
      </c>
      <c r="O297" s="14">
        <v>88947578</v>
      </c>
      <c r="P297" s="14">
        <v>6272563</v>
      </c>
      <c r="Q297" s="14">
        <v>96768235</v>
      </c>
      <c r="R297" s="14">
        <v>2819425</v>
      </c>
      <c r="S297" s="14">
        <v>19471242</v>
      </c>
      <c r="T297" s="14">
        <v>198816601</v>
      </c>
      <c r="U297" s="14">
        <v>74397319</v>
      </c>
      <c r="V297" s="14">
        <v>2819425</v>
      </c>
      <c r="W297" s="14">
        <v>19471242</v>
      </c>
      <c r="X297" s="14">
        <v>198816601</v>
      </c>
      <c r="Y297" s="14">
        <v>74397319</v>
      </c>
      <c r="Z297" s="14">
        <v>3552012</v>
      </c>
      <c r="AA297" s="14">
        <v>0.38305375590000001</v>
      </c>
      <c r="AB297">
        <v>133.56</v>
      </c>
      <c r="AC297" s="2">
        <v>16638094632</v>
      </c>
      <c r="AD297" s="2">
        <v>17453376542</v>
      </c>
      <c r="AE297" s="14">
        <f>INDEX(CONFAZ!$DS$2:$FB$408,MATCH(DATE(YEAR($A297),MONTH($A297),15),CONFAZ!$DS$2:$DS$408,0),2)</f>
        <v>356937864</v>
      </c>
      <c r="AF297" s="14">
        <f>INDEX(CONFAZ!$DS$2:$FB$408,MATCH(DATE(YEAR($A297),MONTH($A297),15),CONFAZ!$DS$2:$DS$408,0),3)</f>
        <v>198676543</v>
      </c>
      <c r="AG297">
        <v>998</v>
      </c>
      <c r="AH297">
        <v>1410561032800</v>
      </c>
      <c r="AI297">
        <v>6.4</v>
      </c>
      <c r="AJ297">
        <v>0.36</v>
      </c>
      <c r="AK297">
        <v>1148.94888888888</v>
      </c>
      <c r="AL297">
        <v>909.00199999999995</v>
      </c>
      <c r="AM297">
        <v>826.94571428571396</v>
      </c>
      <c r="AN297">
        <v>1027.9892</v>
      </c>
      <c r="AO297">
        <v>12.166320558806801</v>
      </c>
      <c r="AP297">
        <v>1.32</v>
      </c>
      <c r="AQ297">
        <v>217.84</v>
      </c>
      <c r="AR297">
        <v>-18.829999999999998</v>
      </c>
      <c r="AS297" s="14">
        <v>578268700000</v>
      </c>
      <c r="AT297">
        <v>83103</v>
      </c>
      <c r="AU297">
        <v>470</v>
      </c>
      <c r="AV297">
        <v>245198388</v>
      </c>
      <c r="AW297">
        <v>178968829</v>
      </c>
      <c r="AX297">
        <v>3205</v>
      </c>
      <c r="AY297" s="14">
        <v>0</v>
      </c>
      <c r="AZ297">
        <v>359</v>
      </c>
      <c r="BA297">
        <v>359</v>
      </c>
      <c r="BB297">
        <v>334</v>
      </c>
      <c r="BC297">
        <v>0</v>
      </c>
      <c r="BD297">
        <v>926</v>
      </c>
      <c r="BE297">
        <v>2101</v>
      </c>
      <c r="BF297">
        <v>2740</v>
      </c>
      <c r="BG297">
        <v>589</v>
      </c>
      <c r="BH297">
        <v>403</v>
      </c>
      <c r="BI297">
        <v>0</v>
      </c>
      <c r="BJ297">
        <v>71274</v>
      </c>
      <c r="BK297">
        <v>65919551</v>
      </c>
      <c r="BL297">
        <v>89468</v>
      </c>
      <c r="BM297">
        <v>0</v>
      </c>
      <c r="BN297">
        <v>28350665000</v>
      </c>
      <c r="BO297" s="3">
        <v>0.4</v>
      </c>
      <c r="BP297" s="3">
        <v>3704</v>
      </c>
      <c r="BQ297" s="3">
        <v>26179.47</v>
      </c>
      <c r="BR297">
        <v>3309026000</v>
      </c>
      <c r="BS297" s="3">
        <v>21981000</v>
      </c>
      <c r="BT297" s="3">
        <v>5532392000</v>
      </c>
      <c r="BU297" s="3">
        <v>14347112000</v>
      </c>
      <c r="BV297" s="3">
        <v>5140155000</v>
      </c>
      <c r="BW297">
        <v>23210511000</v>
      </c>
      <c r="BX297">
        <v>0</v>
      </c>
      <c r="BY297">
        <v>0</v>
      </c>
      <c r="BZ297">
        <v>0</v>
      </c>
      <c r="CA297">
        <v>0</v>
      </c>
      <c r="CB297">
        <v>26798107000</v>
      </c>
      <c r="CC297">
        <v>0.4</v>
      </c>
      <c r="CD297">
        <v>228446.55</v>
      </c>
      <c r="CE297">
        <v>296363855.56</v>
      </c>
      <c r="CF297">
        <v>26665.59</v>
      </c>
      <c r="CG297">
        <v>87064.25</v>
      </c>
      <c r="CH297">
        <v>34.518789599999998</v>
      </c>
      <c r="CI297">
        <v>4.2699999999999996</v>
      </c>
      <c r="CJ297">
        <v>84316.67</v>
      </c>
      <c r="CK297">
        <v>115926.67</v>
      </c>
      <c r="CL297">
        <v>31610</v>
      </c>
      <c r="CM297">
        <v>-22820</v>
      </c>
      <c r="CN297">
        <v>6392900</v>
      </c>
      <c r="CO297">
        <v>-93786.67</v>
      </c>
      <c r="CP297">
        <v>-203520</v>
      </c>
      <c r="CQ297">
        <v>1762263.1</v>
      </c>
      <c r="CR297">
        <v>367349696.86000001</v>
      </c>
      <c r="CS297">
        <v>34062.21</v>
      </c>
      <c r="CT297">
        <v>369147772.17000002</v>
      </c>
      <c r="CU297" s="3">
        <v>0.53441640000000001</v>
      </c>
      <c r="CV297">
        <v>15316206.99</v>
      </c>
      <c r="CW297" s="10">
        <v>674845.97</v>
      </c>
      <c r="CX297" s="14">
        <f t="shared" si="4"/>
        <v>-5650834.46</v>
      </c>
      <c r="CY297" s="14">
        <f>IFERROR(INDEX(CONFAZ!$A$2:$FB$440,MATCH(DATE(YEAR($A297),MONTH($A297),15),CONFAZ!$A$2:$A$440,0),2),0)</f>
        <v>6325680.4299999997</v>
      </c>
      <c r="CZ297" s="14"/>
      <c r="DA297" s="14"/>
      <c r="DB297"/>
      <c r="DC297"/>
      <c r="DI297"/>
    </row>
    <row r="298" spans="1:113" x14ac:dyDescent="0.25">
      <c r="A298" s="1">
        <v>43514</v>
      </c>
      <c r="B298" t="s">
        <v>70</v>
      </c>
      <c r="C298" t="s">
        <v>73</v>
      </c>
      <c r="D298" s="12">
        <v>3.7235999999999998</v>
      </c>
      <c r="E298">
        <v>292866635.44</v>
      </c>
      <c r="F298">
        <v>4158166.1099999994</v>
      </c>
      <c r="G298">
        <v>576131156</v>
      </c>
      <c r="H298">
        <v>79028634.300000012</v>
      </c>
      <c r="I298">
        <v>153268084.42000002</v>
      </c>
      <c r="J298">
        <v>15299812.370000001</v>
      </c>
      <c r="K298">
        <v>114017557</v>
      </c>
      <c r="L298" s="14">
        <v>14917244</v>
      </c>
      <c r="M298" s="14">
        <v>35895700</v>
      </c>
      <c r="N298" s="14">
        <v>82931222</v>
      </c>
      <c r="O298" s="14">
        <v>85606322</v>
      </c>
      <c r="P298" s="14">
        <v>5517163</v>
      </c>
      <c r="Q298" s="14">
        <v>85440395</v>
      </c>
      <c r="R298" s="14">
        <v>2660019</v>
      </c>
      <c r="S298" s="14">
        <v>18401647</v>
      </c>
      <c r="T298" s="14">
        <v>169291922</v>
      </c>
      <c r="U298" s="14">
        <v>71311356</v>
      </c>
      <c r="V298" s="14">
        <v>2660019</v>
      </c>
      <c r="W298" s="14">
        <v>18401647</v>
      </c>
      <c r="X298" s="14">
        <v>169291922</v>
      </c>
      <c r="Y298" s="14">
        <v>71311356</v>
      </c>
      <c r="Z298" s="14">
        <v>4158166</v>
      </c>
      <c r="AA298" s="14">
        <v>-0.1675774625</v>
      </c>
      <c r="AB298">
        <v>133.9</v>
      </c>
      <c r="AC298" s="2">
        <v>15618080347</v>
      </c>
      <c r="AD298" s="2">
        <v>13566766788</v>
      </c>
      <c r="AE298" s="14">
        <f>INDEX(CONFAZ!$DS$2:$FB$408,MATCH(DATE(YEAR($A298),MONTH($A298),15),CONFAZ!$DS$2:$DS$408,0),2)</f>
        <v>146380333</v>
      </c>
      <c r="AF298" s="14">
        <f>INDEX(CONFAZ!$DS$2:$FB$408,MATCH(DATE(YEAR($A298),MONTH($A298),15),CONFAZ!$DS$2:$DS$408,0),3)</f>
        <v>219794716</v>
      </c>
      <c r="AG298">
        <v>998</v>
      </c>
      <c r="AH298">
        <v>1409188972800</v>
      </c>
      <c r="AI298">
        <v>6.4</v>
      </c>
      <c r="AJ298">
        <v>0.54</v>
      </c>
      <c r="AK298">
        <v>1148.9094444444399</v>
      </c>
      <c r="AL298">
        <v>906.76300000000003</v>
      </c>
      <c r="AM298">
        <v>824.48095238095198</v>
      </c>
      <c r="AN298">
        <v>1027.73</v>
      </c>
      <c r="AO298">
        <v>12.550618752300799</v>
      </c>
      <c r="AP298">
        <v>1.43</v>
      </c>
      <c r="AQ298">
        <v>238.24</v>
      </c>
      <c r="AR298">
        <v>-16.079999999999998</v>
      </c>
      <c r="AS298" s="14">
        <v>576069700000</v>
      </c>
      <c r="AT298">
        <v>60471</v>
      </c>
      <c r="AU298">
        <v>60</v>
      </c>
      <c r="AV298">
        <v>97975746</v>
      </c>
      <c r="AW298">
        <v>70635978</v>
      </c>
      <c r="AX298">
        <v>2019</v>
      </c>
      <c r="AY298" s="14">
        <v>1104</v>
      </c>
      <c r="AZ298">
        <v>109</v>
      </c>
      <c r="BA298">
        <v>109</v>
      </c>
      <c r="BB298">
        <v>2583</v>
      </c>
      <c r="BC298">
        <v>0</v>
      </c>
      <c r="BD298">
        <v>2200</v>
      </c>
      <c r="BE298">
        <v>64</v>
      </c>
      <c r="BF298">
        <v>38</v>
      </c>
      <c r="BG298">
        <v>638</v>
      </c>
      <c r="BH298">
        <v>392</v>
      </c>
      <c r="BI298">
        <v>44</v>
      </c>
      <c r="BJ298">
        <v>38984</v>
      </c>
      <c r="BK298">
        <v>27162832</v>
      </c>
      <c r="BL298">
        <v>64877</v>
      </c>
      <c r="BM298">
        <v>0</v>
      </c>
      <c r="BN298">
        <v>28350665000</v>
      </c>
      <c r="BO298" s="3">
        <v>0.4</v>
      </c>
      <c r="BP298" s="3">
        <v>3704</v>
      </c>
      <c r="BQ298" s="3">
        <v>26179.47</v>
      </c>
      <c r="BR298" s="3">
        <v>3309026000</v>
      </c>
      <c r="BS298">
        <v>21981000</v>
      </c>
      <c r="BT298" s="3">
        <v>5532392000</v>
      </c>
      <c r="BU298" s="3">
        <v>14347112000</v>
      </c>
      <c r="BV298">
        <v>5140155000</v>
      </c>
      <c r="BW298">
        <v>23210511000</v>
      </c>
      <c r="BX298">
        <v>0</v>
      </c>
      <c r="BY298">
        <v>0</v>
      </c>
      <c r="BZ298">
        <v>0</v>
      </c>
      <c r="CA298">
        <v>0</v>
      </c>
      <c r="CB298">
        <v>26798107000</v>
      </c>
      <c r="CC298">
        <v>0.4</v>
      </c>
      <c r="CD298">
        <v>158215.47</v>
      </c>
      <c r="CE298">
        <v>317241501.44</v>
      </c>
      <c r="CF298">
        <v>16436.79</v>
      </c>
      <c r="CG298">
        <v>27788.25</v>
      </c>
      <c r="CH298">
        <v>34.518789599999998</v>
      </c>
      <c r="CI298">
        <v>4.1900000000000004</v>
      </c>
      <c r="CJ298">
        <v>84316.67</v>
      </c>
      <c r="CK298">
        <v>115926.67</v>
      </c>
      <c r="CL298">
        <v>31610</v>
      </c>
      <c r="CM298">
        <v>-22820</v>
      </c>
      <c r="CN298">
        <v>6392900</v>
      </c>
      <c r="CO298">
        <v>-93786.67</v>
      </c>
      <c r="CP298">
        <v>-203520</v>
      </c>
      <c r="CQ298">
        <v>2095077.93</v>
      </c>
      <c r="CR298">
        <v>321708889.44999999</v>
      </c>
      <c r="CS298">
        <v>133719.31</v>
      </c>
      <c r="CT298">
        <v>323939680.44</v>
      </c>
      <c r="CU298" s="3">
        <v>0.53441640000000001</v>
      </c>
      <c r="CV298">
        <v>15146721.779999999</v>
      </c>
      <c r="CW298" s="10">
        <v>663260.79</v>
      </c>
      <c r="CX298" s="14">
        <f t="shared" si="4"/>
        <v>-13966223.120000001</v>
      </c>
      <c r="CY298" s="14">
        <f>IFERROR(INDEX(CONFAZ!$A$2:$FB$440,MATCH(DATE(YEAR($A298),MONTH($A298),15),CONFAZ!$A$2:$A$440,0),2),0)</f>
        <v>14629483.910000002</v>
      </c>
      <c r="CZ298"/>
      <c r="DA298"/>
      <c r="DB298"/>
      <c r="DC298"/>
      <c r="DI298"/>
    </row>
    <row r="299" spans="1:113" x14ac:dyDescent="0.25">
      <c r="A299" s="1">
        <v>43542</v>
      </c>
      <c r="B299" t="s">
        <v>70</v>
      </c>
      <c r="C299" t="s">
        <v>73</v>
      </c>
      <c r="D299" s="12">
        <v>3.8464999999999998</v>
      </c>
      <c r="E299">
        <v>313486465.81</v>
      </c>
      <c r="F299">
        <v>3677425.1500000004</v>
      </c>
      <c r="G299">
        <v>556244707</v>
      </c>
      <c r="H299">
        <v>73512553.729999989</v>
      </c>
      <c r="I299">
        <v>114145124.27</v>
      </c>
      <c r="J299">
        <v>14438644.869999999</v>
      </c>
      <c r="K299">
        <v>61173676</v>
      </c>
      <c r="L299" s="14">
        <v>19998158</v>
      </c>
      <c r="M299" s="14">
        <v>27396451</v>
      </c>
      <c r="N299" s="14">
        <v>70496662</v>
      </c>
      <c r="O299" s="14">
        <v>78638751</v>
      </c>
      <c r="P299" s="14">
        <v>4946122</v>
      </c>
      <c r="Q299" s="14">
        <v>76911944</v>
      </c>
      <c r="R299" s="14">
        <v>2823061</v>
      </c>
      <c r="S299" s="14">
        <v>17560705</v>
      </c>
      <c r="T299" s="14">
        <v>185781601</v>
      </c>
      <c r="U299" s="14">
        <v>68014094</v>
      </c>
      <c r="V299" s="14">
        <v>2823061</v>
      </c>
      <c r="W299" s="14">
        <v>17560705</v>
      </c>
      <c r="X299" s="14">
        <v>185781601</v>
      </c>
      <c r="Y299" s="14">
        <v>68014094</v>
      </c>
      <c r="Z299" s="14">
        <v>3677158</v>
      </c>
      <c r="AA299" s="14">
        <v>-0.15505025650000001</v>
      </c>
      <c r="AB299">
        <v>139.02000000000001</v>
      </c>
      <c r="AC299" s="2">
        <v>17308721624</v>
      </c>
      <c r="AD299" s="2">
        <v>14066000746</v>
      </c>
      <c r="AE299" s="14">
        <f>INDEX(CONFAZ!$DS$2:$FB$408,MATCH(DATE(YEAR($A299),MONTH($A299),15),CONFAZ!$DS$2:$DS$408,0),2)</f>
        <v>196862358</v>
      </c>
      <c r="AF299" s="14">
        <f>INDEX(CONFAZ!$DS$2:$FB$408,MATCH(DATE(YEAR($A299),MONTH($A299),15),CONFAZ!$DS$2:$DS$408,0),3)</f>
        <v>155521684</v>
      </c>
      <c r="AG299">
        <v>998</v>
      </c>
      <c r="AH299">
        <v>1477690672500</v>
      </c>
      <c r="AI299">
        <v>6.4</v>
      </c>
      <c r="AJ299">
        <v>0.77</v>
      </c>
      <c r="AK299">
        <v>1151.4455555555501</v>
      </c>
      <c r="AL299">
        <v>901.43600000000004</v>
      </c>
      <c r="AM299">
        <v>821.07904761904695</v>
      </c>
      <c r="AN299">
        <v>1026.1723999999999</v>
      </c>
      <c r="AO299">
        <v>12.8453402589581</v>
      </c>
      <c r="AP299">
        <v>1.75</v>
      </c>
      <c r="AQ299">
        <v>257.64999999999998</v>
      </c>
      <c r="AR299">
        <v>11.98</v>
      </c>
      <c r="AS299" s="14">
        <v>601715600000</v>
      </c>
      <c r="AT299">
        <v>45852</v>
      </c>
      <c r="AU299">
        <v>0</v>
      </c>
      <c r="AV299">
        <v>107169010</v>
      </c>
      <c r="AW299">
        <v>101965922</v>
      </c>
      <c r="AX299">
        <v>1659</v>
      </c>
      <c r="AY299" s="14">
        <v>1203</v>
      </c>
      <c r="AZ299">
        <v>172</v>
      </c>
      <c r="BA299">
        <v>172</v>
      </c>
      <c r="BB299">
        <v>6965</v>
      </c>
      <c r="BC299">
        <v>0</v>
      </c>
      <c r="BD299">
        <v>0</v>
      </c>
      <c r="BE299">
        <v>49</v>
      </c>
      <c r="BF299">
        <v>449</v>
      </c>
      <c r="BG299">
        <v>221</v>
      </c>
      <c r="BH299">
        <v>0</v>
      </c>
      <c r="BI299">
        <v>0</v>
      </c>
      <c r="BJ299">
        <v>23628</v>
      </c>
      <c r="BK299">
        <v>5073513</v>
      </c>
      <c r="BL299">
        <v>46669</v>
      </c>
      <c r="BM299">
        <v>0</v>
      </c>
      <c r="BN299">
        <v>28350665000</v>
      </c>
      <c r="BO299" s="3">
        <v>0.4</v>
      </c>
      <c r="BP299" s="3">
        <v>3704</v>
      </c>
      <c r="BQ299" s="3">
        <v>26179.47</v>
      </c>
      <c r="BR299" s="3">
        <v>3309026000</v>
      </c>
      <c r="BS299" s="3">
        <v>21981000</v>
      </c>
      <c r="BT299" s="3">
        <v>5532392000</v>
      </c>
      <c r="BU299">
        <v>14347112000</v>
      </c>
      <c r="BV299">
        <v>5140155000</v>
      </c>
      <c r="BW299" s="3">
        <v>23210511000</v>
      </c>
      <c r="BX299">
        <v>0</v>
      </c>
      <c r="BY299">
        <v>0</v>
      </c>
      <c r="BZ299">
        <v>0</v>
      </c>
      <c r="CA299">
        <v>0</v>
      </c>
      <c r="CB299">
        <v>26798107000</v>
      </c>
      <c r="CC299">
        <v>0.4</v>
      </c>
      <c r="CD299">
        <v>240074.89</v>
      </c>
      <c r="CE299">
        <v>263100642.15000001</v>
      </c>
      <c r="CF299">
        <v>21260.959999999999</v>
      </c>
      <c r="CG299">
        <v>27855.25</v>
      </c>
      <c r="CH299">
        <v>34.518789599999998</v>
      </c>
      <c r="CI299">
        <v>4.3099999999999996</v>
      </c>
      <c r="CJ299">
        <v>84316.67</v>
      </c>
      <c r="CK299">
        <v>115926.67</v>
      </c>
      <c r="CL299">
        <v>31610</v>
      </c>
      <c r="CM299">
        <v>-22820</v>
      </c>
      <c r="CN299">
        <v>6392900</v>
      </c>
      <c r="CO299">
        <v>-93786.67</v>
      </c>
      <c r="CP299">
        <v>-203520</v>
      </c>
      <c r="CQ299">
        <v>1505756.23</v>
      </c>
      <c r="CR299">
        <v>315596310.49000001</v>
      </c>
      <c r="CS299">
        <v>76233.31</v>
      </c>
      <c r="CT299">
        <v>317179995.02999997</v>
      </c>
      <c r="CU299" s="3">
        <v>0.53441640000000001</v>
      </c>
      <c r="CV299">
        <v>15764915.039999999</v>
      </c>
      <c r="CW299" s="10">
        <v>645295.26</v>
      </c>
      <c r="CX299" s="14">
        <f t="shared" si="4"/>
        <v>-23428736.479999997</v>
      </c>
      <c r="CY299" s="14">
        <f>IFERROR(INDEX(CONFAZ!$A$2:$FB$440,MATCH(DATE(YEAR($A299),MONTH($A299),15),CONFAZ!$A$2:$A$440,0),2),0)</f>
        <v>24074031.739999998</v>
      </c>
      <c r="CZ299" s="4"/>
      <c r="DA299"/>
      <c r="DB299"/>
      <c r="DC299"/>
      <c r="DI299"/>
    </row>
    <row r="300" spans="1:113" x14ac:dyDescent="0.25">
      <c r="A300" s="1">
        <v>43573</v>
      </c>
      <c r="B300" t="s">
        <v>70</v>
      </c>
      <c r="C300" t="s">
        <v>73</v>
      </c>
      <c r="D300" s="12">
        <v>3.8961999999999999</v>
      </c>
      <c r="E300">
        <v>394810708.60000002</v>
      </c>
      <c r="F300">
        <v>2704574.3600000003</v>
      </c>
      <c r="G300">
        <v>579859838</v>
      </c>
      <c r="H300">
        <v>80224837.310000002</v>
      </c>
      <c r="I300">
        <v>36370022.780000001</v>
      </c>
      <c r="J300">
        <v>15036728.770000001</v>
      </c>
      <c r="K300">
        <v>58401298</v>
      </c>
      <c r="L300" s="14">
        <v>14351004</v>
      </c>
      <c r="M300" s="14">
        <v>28617602</v>
      </c>
      <c r="N300" s="14">
        <v>73784323</v>
      </c>
      <c r="O300" s="14">
        <v>76837358</v>
      </c>
      <c r="P300" s="14">
        <v>4627301</v>
      </c>
      <c r="Q300" s="14">
        <v>82420756</v>
      </c>
      <c r="R300" s="14">
        <v>3449354</v>
      </c>
      <c r="S300" s="14">
        <v>19662512</v>
      </c>
      <c r="T300" s="14">
        <v>202943745</v>
      </c>
      <c r="U300" s="14">
        <v>70462318</v>
      </c>
      <c r="V300" s="14">
        <v>3449354</v>
      </c>
      <c r="W300" s="14">
        <v>19662512</v>
      </c>
      <c r="X300" s="14">
        <v>202943745</v>
      </c>
      <c r="Y300" s="14">
        <v>70462318</v>
      </c>
      <c r="Z300" s="14">
        <v>2703565</v>
      </c>
      <c r="AA300" s="14">
        <v>-8.4397301999999993E-2</v>
      </c>
      <c r="AB300">
        <v>139.66999999999999</v>
      </c>
      <c r="AC300" s="2">
        <v>19090646313</v>
      </c>
      <c r="AD300" s="2">
        <v>14664020352</v>
      </c>
      <c r="AE300" s="14">
        <f>INDEX(CONFAZ!$DS$2:$FB$408,MATCH(DATE(YEAR($A300),MONTH($A300),15),CONFAZ!$DS$2:$DS$408,0),2)</f>
        <v>387676152</v>
      </c>
      <c r="AF300" s="14">
        <f>INDEX(CONFAZ!$DS$2:$FB$408,MATCH(DATE(YEAR($A300),MONTH($A300),15),CONFAZ!$DS$2:$DS$408,0),3)</f>
        <v>396457511</v>
      </c>
      <c r="AG300">
        <v>998</v>
      </c>
      <c r="AH300">
        <v>1495357663800</v>
      </c>
      <c r="AI300">
        <v>6.4</v>
      </c>
      <c r="AJ300">
        <v>0.6</v>
      </c>
      <c r="AK300">
        <v>1179.62222222222</v>
      </c>
      <c r="AL300">
        <v>921.33749999999998</v>
      </c>
      <c r="AM300">
        <v>835.91571428571399</v>
      </c>
      <c r="AN300">
        <v>1052.7552000000001</v>
      </c>
      <c r="AO300">
        <v>12.614014530114799</v>
      </c>
      <c r="AP300">
        <v>1.56999</v>
      </c>
      <c r="AQ300">
        <v>279.95999999999998</v>
      </c>
      <c r="AR300">
        <v>35.719000000000001</v>
      </c>
      <c r="AS300" s="14">
        <v>612995400000</v>
      </c>
      <c r="AT300">
        <v>54084</v>
      </c>
      <c r="AU300">
        <v>0</v>
      </c>
      <c r="AV300">
        <v>130208692</v>
      </c>
      <c r="AW300">
        <v>112333847</v>
      </c>
      <c r="AX300">
        <v>2704</v>
      </c>
      <c r="AY300" s="14">
        <v>155</v>
      </c>
      <c r="AZ300">
        <v>138</v>
      </c>
      <c r="BA300">
        <v>138</v>
      </c>
      <c r="BB300">
        <v>194</v>
      </c>
      <c r="BC300">
        <v>0</v>
      </c>
      <c r="BD300">
        <v>152</v>
      </c>
      <c r="BE300">
        <v>91633</v>
      </c>
      <c r="BF300">
        <v>2912</v>
      </c>
      <c r="BG300">
        <v>829</v>
      </c>
      <c r="BH300">
        <v>502</v>
      </c>
      <c r="BI300">
        <v>0</v>
      </c>
      <c r="BJ300">
        <v>35465</v>
      </c>
      <c r="BK300">
        <v>10583431</v>
      </c>
      <c r="BL300">
        <v>7101327</v>
      </c>
      <c r="BM300">
        <v>0</v>
      </c>
      <c r="BN300">
        <v>28350665000</v>
      </c>
      <c r="BO300" s="3">
        <v>0.4</v>
      </c>
      <c r="BP300" s="3">
        <v>3704</v>
      </c>
      <c r="BQ300" s="3">
        <v>26179.47</v>
      </c>
      <c r="BR300" s="3">
        <v>3309026000</v>
      </c>
      <c r="BS300" s="3">
        <v>21981000</v>
      </c>
      <c r="BT300" s="3">
        <v>5532392000</v>
      </c>
      <c r="BU300" s="3">
        <v>14347112000</v>
      </c>
      <c r="BV300" s="3">
        <v>5140155000</v>
      </c>
      <c r="BW300" s="3">
        <v>23210511000</v>
      </c>
      <c r="BX300">
        <v>0</v>
      </c>
      <c r="BY300">
        <v>0</v>
      </c>
      <c r="BZ300">
        <v>0</v>
      </c>
      <c r="CA300">
        <v>0</v>
      </c>
      <c r="CB300">
        <v>26798107000</v>
      </c>
      <c r="CC300">
        <v>0.4</v>
      </c>
      <c r="CD300">
        <v>145114.92000000001</v>
      </c>
      <c r="CE300">
        <v>232620940.66999999</v>
      </c>
      <c r="CF300">
        <v>9280.73</v>
      </c>
      <c r="CG300">
        <v>27958.25</v>
      </c>
      <c r="CH300">
        <v>34.518789599999998</v>
      </c>
      <c r="CI300">
        <v>4.4400000000000004</v>
      </c>
      <c r="CJ300">
        <v>-124343.33</v>
      </c>
      <c r="CK300">
        <v>-98176.67</v>
      </c>
      <c r="CL300">
        <v>26166.67</v>
      </c>
      <c r="CM300">
        <v>-456100</v>
      </c>
      <c r="CN300">
        <v>5893780</v>
      </c>
      <c r="CO300">
        <v>-93096.67</v>
      </c>
      <c r="CP300">
        <v>-267260</v>
      </c>
      <c r="CQ300">
        <v>1143873.79</v>
      </c>
      <c r="CR300">
        <v>315232153.73000002</v>
      </c>
      <c r="CS300">
        <v>80523.240000000005</v>
      </c>
      <c r="CT300">
        <v>316460650.75999999</v>
      </c>
      <c r="CU300" s="3">
        <v>0.53441640000000001</v>
      </c>
      <c r="CV300">
        <v>14289315.140000001</v>
      </c>
      <c r="CW300" s="10">
        <v>585993.69999999995</v>
      </c>
      <c r="CX300" s="14">
        <f t="shared" si="4"/>
        <v>-13456684.189999999</v>
      </c>
      <c r="CY300" s="14">
        <f>IFERROR(INDEX(CONFAZ!$A$2:$FB$440,MATCH(DATE(YEAR($A300),MONTH($A300),15),CONFAZ!$A$2:$A$440,0),2),0)</f>
        <v>14042677.889999999</v>
      </c>
      <c r="CZ300"/>
      <c r="DA300"/>
      <c r="DB300"/>
      <c r="DC300"/>
      <c r="DI300"/>
    </row>
    <row r="301" spans="1:113" x14ac:dyDescent="0.25">
      <c r="A301" s="1">
        <v>43603</v>
      </c>
      <c r="B301" t="s">
        <v>70</v>
      </c>
      <c r="C301" t="s">
        <v>73</v>
      </c>
      <c r="D301" s="12">
        <v>4.0015000000000001</v>
      </c>
      <c r="E301">
        <v>423099296.35999995</v>
      </c>
      <c r="F301">
        <v>7409375.4100000001</v>
      </c>
      <c r="G301">
        <v>610812533</v>
      </c>
      <c r="H301">
        <v>92516255.699999973</v>
      </c>
      <c r="I301">
        <v>26190911.540000003</v>
      </c>
      <c r="J301">
        <v>15704200.930000002</v>
      </c>
      <c r="K301">
        <v>44608590</v>
      </c>
      <c r="L301" s="14">
        <v>18050259</v>
      </c>
      <c r="M301" s="14">
        <v>29246540</v>
      </c>
      <c r="N301" s="14">
        <v>87376166</v>
      </c>
      <c r="O301" s="14">
        <v>95978061</v>
      </c>
      <c r="P301" s="14">
        <v>6918824</v>
      </c>
      <c r="Q301" s="14">
        <v>89153671</v>
      </c>
      <c r="R301" s="14">
        <v>2950227</v>
      </c>
      <c r="S301" s="14">
        <v>19799202</v>
      </c>
      <c r="T301" s="14">
        <v>183273136</v>
      </c>
      <c r="U301" s="14">
        <v>70745476</v>
      </c>
      <c r="V301" s="14">
        <v>2950227</v>
      </c>
      <c r="W301" s="14">
        <v>19799202</v>
      </c>
      <c r="X301" s="14">
        <v>183273136</v>
      </c>
      <c r="Y301" s="14">
        <v>70745476</v>
      </c>
      <c r="Z301" s="14">
        <v>7320971</v>
      </c>
      <c r="AA301" s="14">
        <v>7.8386852600000001E-2</v>
      </c>
      <c r="AB301">
        <v>139.38</v>
      </c>
      <c r="AC301" s="2">
        <v>20500498556</v>
      </c>
      <c r="AD301" s="2">
        <v>16130590785</v>
      </c>
      <c r="AE301" s="14">
        <f>INDEX(CONFAZ!$DS$2:$FB$408,MATCH(DATE(YEAR($A301),MONTH($A301),15),CONFAZ!$DS$2:$DS$408,0),2)</f>
        <v>397648509</v>
      </c>
      <c r="AF301" s="14">
        <f>INDEX(CONFAZ!$DS$2:$FB$408,MATCH(DATE(YEAR($A301),MONTH($A301),15),CONFAZ!$DS$2:$DS$408,0),3)</f>
        <v>391949146</v>
      </c>
      <c r="AG301">
        <v>998</v>
      </c>
      <c r="AH301">
        <v>1545227243000</v>
      </c>
      <c r="AI301">
        <v>6.4</v>
      </c>
      <c r="AJ301">
        <v>0.15</v>
      </c>
      <c r="AK301">
        <v>1180.0061111111099</v>
      </c>
      <c r="AL301">
        <v>922.90549999999996</v>
      </c>
      <c r="AM301">
        <v>839.50904761904701</v>
      </c>
      <c r="AN301">
        <v>1050.3172</v>
      </c>
      <c r="AO301">
        <v>12.395003130051199</v>
      </c>
      <c r="AP301">
        <v>1.1299999999999999</v>
      </c>
      <c r="AQ301">
        <v>276.60000000000002</v>
      </c>
      <c r="AR301">
        <v>24.15</v>
      </c>
      <c r="AS301" s="14">
        <v>615256900000</v>
      </c>
      <c r="AT301">
        <v>95788</v>
      </c>
      <c r="AU301">
        <v>60</v>
      </c>
      <c r="AV301">
        <v>128075373</v>
      </c>
      <c r="AW301">
        <v>124239854</v>
      </c>
      <c r="AX301">
        <v>3902</v>
      </c>
      <c r="AY301" s="14">
        <v>2934</v>
      </c>
      <c r="AZ301">
        <v>409</v>
      </c>
      <c r="BA301">
        <v>409</v>
      </c>
      <c r="BB301">
        <v>2317</v>
      </c>
      <c r="BC301">
        <v>0</v>
      </c>
      <c r="BD301">
        <v>1079</v>
      </c>
      <c r="BE301">
        <v>1191616</v>
      </c>
      <c r="BF301">
        <v>4386</v>
      </c>
      <c r="BG301">
        <v>4220</v>
      </c>
      <c r="BH301">
        <v>773</v>
      </c>
      <c r="BI301">
        <v>43</v>
      </c>
      <c r="BJ301">
        <v>64236</v>
      </c>
      <c r="BK301">
        <v>2380959</v>
      </c>
      <c r="BL301">
        <v>75598</v>
      </c>
      <c r="BM301">
        <v>0</v>
      </c>
      <c r="BN301">
        <v>28350665000</v>
      </c>
      <c r="BO301" s="3">
        <v>0.4</v>
      </c>
      <c r="BP301" s="3">
        <v>3704</v>
      </c>
      <c r="BQ301" s="3">
        <v>26179.47</v>
      </c>
      <c r="BR301" s="3">
        <v>3309026000</v>
      </c>
      <c r="BS301" s="3">
        <v>21981000</v>
      </c>
      <c r="BT301" s="3">
        <v>5532392000</v>
      </c>
      <c r="BU301" s="3">
        <v>14347112000</v>
      </c>
      <c r="BV301" s="3">
        <v>5140155000</v>
      </c>
      <c r="BW301" s="3">
        <v>23210511000</v>
      </c>
      <c r="BX301">
        <v>0</v>
      </c>
      <c r="BY301">
        <v>0</v>
      </c>
      <c r="BZ301">
        <v>0</v>
      </c>
      <c r="CA301">
        <v>0</v>
      </c>
      <c r="CB301">
        <v>26798107000</v>
      </c>
      <c r="CC301">
        <v>0.4</v>
      </c>
      <c r="CD301">
        <v>155712.67000000001</v>
      </c>
      <c r="CE301">
        <v>720496090.69000006</v>
      </c>
      <c r="CF301">
        <v>7782.48</v>
      </c>
      <c r="CG301">
        <v>28148.25</v>
      </c>
      <c r="CH301">
        <v>34.518789599999998</v>
      </c>
      <c r="CI301">
        <v>4.55</v>
      </c>
      <c r="CJ301">
        <v>-124343.33</v>
      </c>
      <c r="CK301">
        <v>-98176.67</v>
      </c>
      <c r="CL301">
        <v>26166.67</v>
      </c>
      <c r="CM301">
        <v>-456100</v>
      </c>
      <c r="CN301">
        <v>5893780</v>
      </c>
      <c r="CO301">
        <v>-93096.67</v>
      </c>
      <c r="CP301">
        <v>-267260</v>
      </c>
      <c r="CQ301">
        <v>2126884</v>
      </c>
      <c r="CR301">
        <v>305578736.67000002</v>
      </c>
      <c r="CS301">
        <v>69599.5</v>
      </c>
      <c r="CT301">
        <v>307788713.83999997</v>
      </c>
      <c r="CU301" s="3">
        <v>0.53441640000000001</v>
      </c>
      <c r="CV301">
        <v>14912135.710000001</v>
      </c>
      <c r="CW301" s="10">
        <v>756046</v>
      </c>
      <c r="CX301" s="14">
        <f t="shared" si="4"/>
        <v>-7628867.9299999997</v>
      </c>
      <c r="CY301" s="14">
        <f>IFERROR(INDEX(CONFAZ!$A$2:$FB$440,MATCH(DATE(YEAR($A301),MONTH($A301),15),CONFAZ!$A$2:$A$440,0),2),0)</f>
        <v>8384913.9299999997</v>
      </c>
      <c r="CZ301"/>
      <c r="DA301"/>
      <c r="DB301"/>
      <c r="DC301"/>
      <c r="DI301"/>
    </row>
    <row r="302" spans="1:113" x14ac:dyDescent="0.25">
      <c r="A302" s="1">
        <v>43634</v>
      </c>
      <c r="B302" t="s">
        <v>70</v>
      </c>
      <c r="C302" t="s">
        <v>73</v>
      </c>
      <c r="D302" s="12">
        <v>3.8588</v>
      </c>
      <c r="E302">
        <v>323682756.5399999</v>
      </c>
      <c r="F302">
        <v>5271687.82</v>
      </c>
      <c r="G302">
        <v>654400245</v>
      </c>
      <c r="H302">
        <v>91506002.920000002</v>
      </c>
      <c r="I302">
        <v>163967520.73000005</v>
      </c>
      <c r="J302">
        <v>14853650.329999998</v>
      </c>
      <c r="K302">
        <v>29087657</v>
      </c>
      <c r="L302" s="14">
        <v>17707783</v>
      </c>
      <c r="M302" s="14">
        <v>36005868</v>
      </c>
      <c r="N302" s="14">
        <v>82086213</v>
      </c>
      <c r="O302" s="14">
        <v>95920697</v>
      </c>
      <c r="P302" s="14">
        <v>4956022</v>
      </c>
      <c r="Q302" s="14">
        <v>95016397</v>
      </c>
      <c r="R302" s="14">
        <v>3611199</v>
      </c>
      <c r="S302" s="14">
        <v>18788888</v>
      </c>
      <c r="T302" s="14">
        <v>219363639</v>
      </c>
      <c r="U302" s="14">
        <v>75720592</v>
      </c>
      <c r="V302" s="14">
        <v>3611199</v>
      </c>
      <c r="W302" s="14">
        <v>18788888</v>
      </c>
      <c r="X302" s="14">
        <v>219363639</v>
      </c>
      <c r="Y302" s="14">
        <v>75720592</v>
      </c>
      <c r="Z302" s="14">
        <v>5222947</v>
      </c>
      <c r="AA302" s="14">
        <v>-0.31870357869999999</v>
      </c>
      <c r="AB302">
        <v>135.1</v>
      </c>
      <c r="AC302" s="2">
        <v>18306721692</v>
      </c>
      <c r="AD302" s="2">
        <v>13944367799</v>
      </c>
      <c r="AE302" s="14">
        <f>INDEX(CONFAZ!$DS$2:$FB$408,MATCH(DATE(YEAR($A302),MONTH($A302),15),CONFAZ!$DS$2:$DS$408,0),2)</f>
        <v>284890204</v>
      </c>
      <c r="AF302" s="14">
        <f>INDEX(CONFAZ!$DS$2:$FB$408,MATCH(DATE(YEAR($A302),MONTH($A302),15),CONFAZ!$DS$2:$DS$408,0),3)</f>
        <v>212651729</v>
      </c>
      <c r="AG302">
        <v>998</v>
      </c>
      <c r="AH302">
        <v>1497569409600</v>
      </c>
      <c r="AI302">
        <v>6.4</v>
      </c>
      <c r="AJ302">
        <v>0.01</v>
      </c>
      <c r="AK302">
        <v>1198.7105555555499</v>
      </c>
      <c r="AL302">
        <v>923.58749999999998</v>
      </c>
      <c r="AM302">
        <v>837.88476190476194</v>
      </c>
      <c r="AN302">
        <v>1058.4380000000001</v>
      </c>
      <c r="AO302">
        <v>12.1405244004852</v>
      </c>
      <c r="AP302">
        <v>1.01</v>
      </c>
      <c r="AQ302">
        <v>244.42</v>
      </c>
      <c r="AR302">
        <v>27.09</v>
      </c>
      <c r="AS302" s="14">
        <v>596890200000</v>
      </c>
      <c r="AT302">
        <v>98015</v>
      </c>
      <c r="AU302">
        <v>210</v>
      </c>
      <c r="AV302">
        <v>130648917</v>
      </c>
      <c r="AW302">
        <v>104901057</v>
      </c>
      <c r="AX302">
        <v>4834</v>
      </c>
      <c r="AY302" s="14">
        <v>436</v>
      </c>
      <c r="AZ302">
        <v>296</v>
      </c>
      <c r="BA302">
        <v>296</v>
      </c>
      <c r="BB302">
        <v>355</v>
      </c>
      <c r="BC302">
        <v>517</v>
      </c>
      <c r="BD302">
        <v>530</v>
      </c>
      <c r="BE302">
        <v>689190</v>
      </c>
      <c r="BF302">
        <v>1120</v>
      </c>
      <c r="BG302">
        <v>1590</v>
      </c>
      <c r="BH302">
        <v>1108</v>
      </c>
      <c r="BI302">
        <v>2</v>
      </c>
      <c r="BJ302">
        <v>82412</v>
      </c>
      <c r="BK302">
        <v>9550040</v>
      </c>
      <c r="BL302">
        <v>15306396</v>
      </c>
      <c r="BM302">
        <v>0</v>
      </c>
      <c r="BN302">
        <v>28350665000</v>
      </c>
      <c r="BO302" s="3">
        <v>0.4</v>
      </c>
      <c r="BP302" s="3">
        <v>3704</v>
      </c>
      <c r="BQ302" s="3">
        <v>26179.47</v>
      </c>
      <c r="BR302">
        <v>3309026000</v>
      </c>
      <c r="BS302" s="3">
        <v>21981000</v>
      </c>
      <c r="BT302" s="3">
        <v>5532392000</v>
      </c>
      <c r="BU302" s="3">
        <v>14347112000</v>
      </c>
      <c r="BV302" s="3">
        <v>5140155000</v>
      </c>
      <c r="BW302" s="3">
        <v>23210511000</v>
      </c>
      <c r="BX302">
        <v>0</v>
      </c>
      <c r="BY302">
        <v>0</v>
      </c>
      <c r="BZ302">
        <v>0</v>
      </c>
      <c r="CA302">
        <v>0</v>
      </c>
      <c r="CB302">
        <v>26798107000</v>
      </c>
      <c r="CC302">
        <v>0.4</v>
      </c>
      <c r="CD302">
        <v>163125.92000000001</v>
      </c>
      <c r="CE302">
        <v>255240001.62</v>
      </c>
      <c r="CF302">
        <v>8457.7000000000007</v>
      </c>
      <c r="CG302">
        <v>27817.25</v>
      </c>
      <c r="CH302">
        <v>34.518789599999998</v>
      </c>
      <c r="CI302">
        <v>4.47</v>
      </c>
      <c r="CJ302">
        <v>-124343.33</v>
      </c>
      <c r="CK302">
        <v>-98176.67</v>
      </c>
      <c r="CL302">
        <v>26166.67</v>
      </c>
      <c r="CM302">
        <v>-456100</v>
      </c>
      <c r="CN302">
        <v>5893780</v>
      </c>
      <c r="CO302">
        <v>-93096.67</v>
      </c>
      <c r="CP302">
        <v>-267260</v>
      </c>
      <c r="CQ302">
        <v>3448609.48</v>
      </c>
      <c r="CR302">
        <v>349585429.68000001</v>
      </c>
      <c r="CS302">
        <v>41434.74</v>
      </c>
      <c r="CT302">
        <v>353078700.60000002</v>
      </c>
      <c r="CU302" s="3">
        <v>0.53441640000000001</v>
      </c>
      <c r="CV302">
        <v>18666305.199999999</v>
      </c>
      <c r="CW302" s="10">
        <v>765428.1</v>
      </c>
      <c r="CX302" s="14">
        <f t="shared" si="4"/>
        <v>-6206675</v>
      </c>
      <c r="CY302" s="14">
        <f>IFERROR(INDEX(CONFAZ!$A$2:$FB$440,MATCH(DATE(YEAR($A302),MONTH($A302),15),CONFAZ!$A$2:$A$440,0),2),0)</f>
        <v>6972103.0999999996</v>
      </c>
      <c r="CZ302"/>
      <c r="DA302"/>
      <c r="DB302"/>
      <c r="DC302"/>
      <c r="DI302"/>
    </row>
    <row r="303" spans="1:113" x14ac:dyDescent="0.25">
      <c r="A303" s="1">
        <v>43664</v>
      </c>
      <c r="B303" t="s">
        <v>70</v>
      </c>
      <c r="C303" t="s">
        <v>73</v>
      </c>
      <c r="D303" s="12">
        <v>3.7793000000000001</v>
      </c>
      <c r="E303">
        <v>385633700.94</v>
      </c>
      <c r="F303">
        <v>23292084.670000002</v>
      </c>
      <c r="G303">
        <v>656190291</v>
      </c>
      <c r="H303">
        <v>87379462.220000014</v>
      </c>
      <c r="I303">
        <v>86930566.699999988</v>
      </c>
      <c r="J303">
        <v>16368245.460000001</v>
      </c>
      <c r="K303">
        <v>28006174</v>
      </c>
      <c r="L303" s="14">
        <v>14725633</v>
      </c>
      <c r="M303" s="14">
        <v>30091480</v>
      </c>
      <c r="N303" s="14">
        <v>85677256</v>
      </c>
      <c r="O303" s="14">
        <v>90135061</v>
      </c>
      <c r="P303" s="14">
        <v>5605960</v>
      </c>
      <c r="Q303" s="14">
        <v>99443842</v>
      </c>
      <c r="R303" s="14">
        <v>2989414</v>
      </c>
      <c r="S303" s="14">
        <v>22423901</v>
      </c>
      <c r="T303" s="14">
        <v>206706298</v>
      </c>
      <c r="U303" s="14">
        <v>75132854</v>
      </c>
      <c r="V303" s="14">
        <v>2989414</v>
      </c>
      <c r="W303" s="14">
        <v>22423901</v>
      </c>
      <c r="X303" s="14">
        <v>206706298</v>
      </c>
      <c r="Y303" s="14">
        <v>75132854</v>
      </c>
      <c r="Z303" s="14">
        <v>23258592</v>
      </c>
      <c r="AA303" s="14">
        <v>0.44910179639999998</v>
      </c>
      <c r="AB303">
        <v>143.15</v>
      </c>
      <c r="AC303" s="2">
        <v>19920683762</v>
      </c>
      <c r="AD303" s="2">
        <v>18032908964</v>
      </c>
      <c r="AE303" s="14">
        <f>INDEX(CONFAZ!$DS$2:$FB$408,MATCH(DATE(YEAR($A303),MONTH($A303),15),CONFAZ!$DS$2:$DS$408,0),2)</f>
        <v>386467693</v>
      </c>
      <c r="AF303" s="14">
        <f>INDEX(CONFAZ!$DS$2:$FB$408,MATCH(DATE(YEAR($A303),MONTH($A303),15),CONFAZ!$DS$2:$DS$408,0),3)</f>
        <v>340380003</v>
      </c>
      <c r="AG303">
        <v>998</v>
      </c>
      <c r="AH303">
        <v>1457789389000</v>
      </c>
      <c r="AI303">
        <v>6.4</v>
      </c>
      <c r="AJ303">
        <v>0.1</v>
      </c>
      <c r="AK303">
        <v>1203.14222222222</v>
      </c>
      <c r="AL303">
        <v>921.46900000000005</v>
      </c>
      <c r="AM303">
        <v>837.97523809523796</v>
      </c>
      <c r="AN303">
        <v>1060.538</v>
      </c>
      <c r="AO303">
        <v>11.9507121736453</v>
      </c>
      <c r="AP303">
        <v>1.19</v>
      </c>
      <c r="AQ303">
        <v>244.95</v>
      </c>
      <c r="AR303">
        <v>-23.86</v>
      </c>
      <c r="AS303" s="14">
        <v>631901900000</v>
      </c>
      <c r="AT303">
        <v>94320</v>
      </c>
      <c r="AU303">
        <v>72</v>
      </c>
      <c r="AV303">
        <v>143641922</v>
      </c>
      <c r="AW303">
        <v>101426324</v>
      </c>
      <c r="AX303">
        <v>2988</v>
      </c>
      <c r="AY303" s="14">
        <v>0</v>
      </c>
      <c r="AZ303">
        <v>133</v>
      </c>
      <c r="BA303">
        <v>133</v>
      </c>
      <c r="BB303">
        <v>5</v>
      </c>
      <c r="BC303">
        <v>0</v>
      </c>
      <c r="BD303">
        <v>94</v>
      </c>
      <c r="BE303">
        <v>1318</v>
      </c>
      <c r="BF303">
        <v>0</v>
      </c>
      <c r="BG303">
        <v>1490</v>
      </c>
      <c r="BH303">
        <v>1371</v>
      </c>
      <c r="BI303">
        <v>0</v>
      </c>
      <c r="BJ303">
        <v>66846</v>
      </c>
      <c r="BK303">
        <v>21241431</v>
      </c>
      <c r="BL303">
        <v>20781413</v>
      </c>
      <c r="BM303">
        <v>0</v>
      </c>
      <c r="BN303">
        <v>28350665000</v>
      </c>
      <c r="BO303" s="3">
        <v>0.4</v>
      </c>
      <c r="BP303" s="3">
        <v>3704</v>
      </c>
      <c r="BQ303" s="3">
        <v>26179.47</v>
      </c>
      <c r="BR303" s="3">
        <v>3309026000</v>
      </c>
      <c r="BS303" s="3">
        <v>21981000</v>
      </c>
      <c r="BT303" s="3">
        <v>5532392000</v>
      </c>
      <c r="BU303" s="3">
        <v>14347112000</v>
      </c>
      <c r="BV303" s="3">
        <v>5140155000</v>
      </c>
      <c r="BW303" s="3">
        <v>23210511000</v>
      </c>
      <c r="BX303">
        <v>0</v>
      </c>
      <c r="BY303">
        <v>0</v>
      </c>
      <c r="BZ303">
        <v>0</v>
      </c>
      <c r="CA303">
        <v>0</v>
      </c>
      <c r="CB303">
        <v>28350665000</v>
      </c>
      <c r="CC303">
        <v>0.4</v>
      </c>
      <c r="CD303">
        <v>705341.5</v>
      </c>
      <c r="CE303">
        <v>369399961.63</v>
      </c>
      <c r="CF303">
        <v>17168.38</v>
      </c>
      <c r="CG303">
        <v>28104.25</v>
      </c>
      <c r="CH303">
        <v>34.518789599999998</v>
      </c>
      <c r="CI303">
        <v>4.3499999999999996</v>
      </c>
      <c r="CJ303">
        <v>150420</v>
      </c>
      <c r="CK303">
        <v>175810</v>
      </c>
      <c r="CL303">
        <v>25386.67</v>
      </c>
      <c r="CM303">
        <v>-9586.67</v>
      </c>
      <c r="CN303">
        <v>6328943.3300000001</v>
      </c>
      <c r="CO303">
        <v>-123480</v>
      </c>
      <c r="CP303">
        <v>-246096.67</v>
      </c>
      <c r="CQ303">
        <v>20345674.760000002</v>
      </c>
      <c r="CR303">
        <v>333155036.26999998</v>
      </c>
      <c r="CS303">
        <v>40858.99</v>
      </c>
      <c r="CT303">
        <v>353543183.88999999</v>
      </c>
      <c r="CU303" s="3">
        <v>0.53441640000000001</v>
      </c>
      <c r="CV303">
        <v>17828293.050000001</v>
      </c>
      <c r="CW303" s="10">
        <v>833440.58</v>
      </c>
      <c r="CX303" s="14">
        <f t="shared" si="4"/>
        <v>-5137235.8999999994</v>
      </c>
      <c r="CY303" s="14">
        <f>IFERROR(INDEX(CONFAZ!$A$2:$FB$440,MATCH(DATE(YEAR($A303),MONTH($A303),15),CONFAZ!$A$2:$A$440,0),2),0)</f>
        <v>5970676.4799999995</v>
      </c>
      <c r="CZ303"/>
      <c r="DA303"/>
      <c r="DB303"/>
      <c r="DC303"/>
      <c r="DI303"/>
    </row>
    <row r="304" spans="1:113" x14ac:dyDescent="0.25">
      <c r="A304" s="1">
        <v>43695</v>
      </c>
      <c r="B304" t="s">
        <v>70</v>
      </c>
      <c r="C304" t="s">
        <v>73</v>
      </c>
      <c r="D304" s="12">
        <v>4.0199999999999996</v>
      </c>
      <c r="E304">
        <v>379160807.25</v>
      </c>
      <c r="F304">
        <v>3841085.45</v>
      </c>
      <c r="G304">
        <v>672497873</v>
      </c>
      <c r="H304">
        <v>97810862.559999987</v>
      </c>
      <c r="I304">
        <v>114314085.29000001</v>
      </c>
      <c r="J304">
        <v>17698289.919999998</v>
      </c>
      <c r="K304">
        <v>19500077</v>
      </c>
      <c r="L304" s="14">
        <v>14711617</v>
      </c>
      <c r="M304" s="14">
        <v>33520691</v>
      </c>
      <c r="N304" s="14">
        <v>88117461</v>
      </c>
      <c r="O304" s="14">
        <v>97751049</v>
      </c>
      <c r="P304" s="14">
        <v>7508748</v>
      </c>
      <c r="Q304" s="14">
        <v>103583464</v>
      </c>
      <c r="R304" s="14">
        <v>3194672</v>
      </c>
      <c r="S304" s="14">
        <v>22039615</v>
      </c>
      <c r="T304" s="14">
        <v>221206079</v>
      </c>
      <c r="U304" s="14">
        <v>77040820</v>
      </c>
      <c r="V304" s="14">
        <v>3194672</v>
      </c>
      <c r="W304" s="14">
        <v>22039615</v>
      </c>
      <c r="X304" s="14">
        <v>221206079</v>
      </c>
      <c r="Y304" s="14">
        <v>77040820</v>
      </c>
      <c r="Z304" s="14">
        <v>3823657</v>
      </c>
      <c r="AA304" s="14">
        <v>0.8375423997</v>
      </c>
      <c r="AB304">
        <v>141.94999999999999</v>
      </c>
      <c r="AC304" s="2">
        <v>19565551588</v>
      </c>
      <c r="AD304" s="2">
        <v>17603930758</v>
      </c>
      <c r="AE304" s="14">
        <f>INDEX(CONFAZ!$DS$2:$FB$408,MATCH(DATE(YEAR($A304),MONTH($A304),15),CONFAZ!$DS$2:$DS$408,0),2)</f>
        <v>275276558</v>
      </c>
      <c r="AF304" s="14">
        <f>INDEX(CONFAZ!$DS$2:$FB$408,MATCH(DATE(YEAR($A304),MONTH($A304),15),CONFAZ!$DS$2:$DS$408,0),3)</f>
        <v>259236285</v>
      </c>
      <c r="AG304">
        <v>998</v>
      </c>
      <c r="AH304">
        <v>1553641559999.99</v>
      </c>
      <c r="AI304">
        <v>5.9</v>
      </c>
      <c r="AJ304">
        <v>0.12</v>
      </c>
      <c r="AK304">
        <v>1192.0261111111099</v>
      </c>
      <c r="AL304">
        <v>917.06299999999999</v>
      </c>
      <c r="AM304">
        <v>833.58333333333303</v>
      </c>
      <c r="AN304">
        <v>1058.3792000000001</v>
      </c>
      <c r="AO304">
        <v>11.947042820407701</v>
      </c>
      <c r="AP304">
        <v>1.1100000000000001</v>
      </c>
      <c r="AQ304">
        <v>241.01</v>
      </c>
      <c r="AR304">
        <v>-20.87</v>
      </c>
      <c r="AS304" s="14">
        <v>629481800000</v>
      </c>
      <c r="AT304">
        <v>109822</v>
      </c>
      <c r="AU304">
        <v>413</v>
      </c>
      <c r="AV304">
        <v>162044347</v>
      </c>
      <c r="AW304">
        <v>100480498</v>
      </c>
      <c r="AX304">
        <v>4069</v>
      </c>
      <c r="AY304" s="14">
        <v>0</v>
      </c>
      <c r="AZ304">
        <v>305</v>
      </c>
      <c r="BA304">
        <v>305</v>
      </c>
      <c r="BB304">
        <v>4789</v>
      </c>
      <c r="BC304">
        <v>791</v>
      </c>
      <c r="BD304">
        <v>1083</v>
      </c>
      <c r="BE304">
        <v>836</v>
      </c>
      <c r="BF304">
        <v>45</v>
      </c>
      <c r="BG304">
        <v>1322</v>
      </c>
      <c r="BH304">
        <v>288</v>
      </c>
      <c r="BI304">
        <v>0</v>
      </c>
      <c r="BJ304">
        <v>75095</v>
      </c>
      <c r="BK304">
        <v>34397122</v>
      </c>
      <c r="BL304">
        <v>26963706</v>
      </c>
      <c r="BM304">
        <v>0</v>
      </c>
      <c r="BN304">
        <v>28350665000</v>
      </c>
      <c r="BO304" s="3">
        <v>0.4</v>
      </c>
      <c r="BP304" s="3">
        <v>3704</v>
      </c>
      <c r="BQ304" s="3">
        <v>26179.47</v>
      </c>
      <c r="BR304" s="3">
        <v>3309026000</v>
      </c>
      <c r="BS304" s="3">
        <v>21981000</v>
      </c>
      <c r="BT304" s="3">
        <v>5532392000</v>
      </c>
      <c r="BU304" s="3">
        <v>14347112000</v>
      </c>
      <c r="BV304" s="3">
        <v>5140155000</v>
      </c>
      <c r="BW304" s="3">
        <v>23210511000</v>
      </c>
      <c r="BX304">
        <v>0</v>
      </c>
      <c r="BY304">
        <v>0</v>
      </c>
      <c r="BZ304">
        <v>0</v>
      </c>
      <c r="CA304">
        <v>0</v>
      </c>
      <c r="CB304">
        <v>28350665000</v>
      </c>
      <c r="CC304">
        <v>0.4</v>
      </c>
      <c r="CD304">
        <v>913627.89</v>
      </c>
      <c r="CE304">
        <v>387612460.00999999</v>
      </c>
      <c r="CF304">
        <v>27297.06</v>
      </c>
      <c r="CG304">
        <v>28051.25</v>
      </c>
      <c r="CH304">
        <v>34.518789599999998</v>
      </c>
      <c r="CI304">
        <v>4.32</v>
      </c>
      <c r="CJ304">
        <v>150420</v>
      </c>
      <c r="CK304">
        <v>175810</v>
      </c>
      <c r="CL304">
        <v>25386.67</v>
      </c>
      <c r="CM304">
        <v>-9586.67</v>
      </c>
      <c r="CN304">
        <v>6328943.3300000001</v>
      </c>
      <c r="CO304">
        <v>-123480</v>
      </c>
      <c r="CP304">
        <v>-246096.67</v>
      </c>
      <c r="CQ304">
        <v>1615008.54</v>
      </c>
      <c r="CR304">
        <v>347892268.95999998</v>
      </c>
      <c r="CS304">
        <v>44026.11</v>
      </c>
      <c r="CT304">
        <v>349596836.97000003</v>
      </c>
      <c r="CU304" s="3">
        <v>0.53441640000000001</v>
      </c>
      <c r="CV304">
        <v>19387749.920000002</v>
      </c>
      <c r="CW304" s="10">
        <v>662208.37</v>
      </c>
      <c r="CX304" s="14">
        <f t="shared" si="4"/>
        <v>-3004638.8299999996</v>
      </c>
      <c r="CY304" s="14">
        <f>IFERROR(INDEX(CONFAZ!$A$2:$FB$440,MATCH(DATE(YEAR($A304),MONTH($A304),15),CONFAZ!$A$2:$A$440,0),2),0)</f>
        <v>3666847.1999999997</v>
      </c>
      <c r="CZ304" s="14"/>
      <c r="DA304" s="14"/>
      <c r="DB304"/>
      <c r="DC304"/>
      <c r="DI304"/>
    </row>
    <row r="305" spans="1:113" x14ac:dyDescent="0.25">
      <c r="A305" s="1">
        <v>43726</v>
      </c>
      <c r="B305" t="s">
        <v>70</v>
      </c>
      <c r="C305" t="s">
        <v>73</v>
      </c>
      <c r="D305" s="12">
        <v>4.1215000000000002</v>
      </c>
      <c r="E305">
        <v>418937313.06000006</v>
      </c>
      <c r="F305">
        <v>3932950.3899999997</v>
      </c>
      <c r="G305">
        <v>710179494</v>
      </c>
      <c r="H305">
        <v>100673832.74000001</v>
      </c>
      <c r="I305">
        <v>88277676.209999993</v>
      </c>
      <c r="J305">
        <v>15906740.6</v>
      </c>
      <c r="K305">
        <v>20085140</v>
      </c>
      <c r="L305" s="14">
        <v>16065316</v>
      </c>
      <c r="M305" s="14">
        <v>33049942</v>
      </c>
      <c r="N305" s="14">
        <v>84545792</v>
      </c>
      <c r="O305" s="14">
        <v>99945293</v>
      </c>
      <c r="P305" s="14">
        <v>6994811</v>
      </c>
      <c r="Q305" s="14">
        <v>125473987</v>
      </c>
      <c r="R305" s="14">
        <v>3287539</v>
      </c>
      <c r="S305" s="14">
        <v>19766795</v>
      </c>
      <c r="T305" s="14">
        <v>241478028</v>
      </c>
      <c r="U305" s="14">
        <v>75664509</v>
      </c>
      <c r="V305" s="14">
        <v>3287539</v>
      </c>
      <c r="W305" s="14">
        <v>19766795</v>
      </c>
      <c r="X305" s="14">
        <v>241478028</v>
      </c>
      <c r="Y305" s="14">
        <v>75664509</v>
      </c>
      <c r="Z305" s="14">
        <v>3907482</v>
      </c>
      <c r="AA305" s="14">
        <v>3.6112430031999998</v>
      </c>
      <c r="AB305">
        <v>138.34</v>
      </c>
      <c r="AC305" s="2">
        <v>18620814373</v>
      </c>
      <c r="AD305" s="2">
        <v>15362321786</v>
      </c>
      <c r="AE305" s="14">
        <f>INDEX(CONFAZ!$DS$2:$FB$408,MATCH(DATE(YEAR($A305),MONTH($A305),15),CONFAZ!$DS$2:$DS$408,0),2)</f>
        <v>320984371</v>
      </c>
      <c r="AF305" s="14">
        <f>INDEX(CONFAZ!$DS$2:$FB$408,MATCH(DATE(YEAR($A305),MONTH($A305),15),CONFAZ!$DS$2:$DS$408,0),3)</f>
        <v>281987856</v>
      </c>
      <c r="AG305">
        <v>998</v>
      </c>
      <c r="AH305">
        <v>1551472731000</v>
      </c>
      <c r="AI305">
        <v>5.71</v>
      </c>
      <c r="AJ305">
        <v>-0.05</v>
      </c>
      <c r="AK305">
        <v>1193.8216666666599</v>
      </c>
      <c r="AL305">
        <v>928.01900000000001</v>
      </c>
      <c r="AM305">
        <v>845.10761904761898</v>
      </c>
      <c r="AN305">
        <v>1057.5896</v>
      </c>
      <c r="AO305">
        <v>11.90124145627</v>
      </c>
      <c r="AP305">
        <v>0.96</v>
      </c>
      <c r="AQ305">
        <v>265.51</v>
      </c>
      <c r="AR305">
        <v>24.64</v>
      </c>
      <c r="AS305" s="14">
        <v>619164800000</v>
      </c>
      <c r="AT305">
        <v>140508</v>
      </c>
      <c r="AU305">
        <v>687</v>
      </c>
      <c r="AV305">
        <v>155755824</v>
      </c>
      <c r="AW305">
        <v>107563668</v>
      </c>
      <c r="AX305">
        <v>6847</v>
      </c>
      <c r="AY305" s="14">
        <v>2132</v>
      </c>
      <c r="AZ305">
        <v>450</v>
      </c>
      <c r="BA305">
        <v>450</v>
      </c>
      <c r="BB305">
        <v>4230</v>
      </c>
      <c r="BC305">
        <v>0</v>
      </c>
      <c r="BD305">
        <v>744</v>
      </c>
      <c r="BE305">
        <v>3364</v>
      </c>
      <c r="BF305">
        <v>3088</v>
      </c>
      <c r="BG305">
        <v>3559</v>
      </c>
      <c r="BH305">
        <v>2201</v>
      </c>
      <c r="BI305">
        <v>0</v>
      </c>
      <c r="BJ305">
        <v>108508</v>
      </c>
      <c r="BK305">
        <v>36915366</v>
      </c>
      <c r="BL305">
        <v>10991193</v>
      </c>
      <c r="BM305">
        <v>0</v>
      </c>
      <c r="BN305">
        <v>28350665000</v>
      </c>
      <c r="BO305" s="3">
        <v>0.4</v>
      </c>
      <c r="BP305" s="3">
        <v>3704</v>
      </c>
      <c r="BQ305" s="3">
        <v>26179.47</v>
      </c>
      <c r="BR305" s="3">
        <v>3309026000</v>
      </c>
      <c r="BS305" s="3">
        <v>21981000</v>
      </c>
      <c r="BT305" s="3">
        <v>5532392000</v>
      </c>
      <c r="BU305" s="3">
        <v>14347112000</v>
      </c>
      <c r="BV305" s="3">
        <v>5140155000</v>
      </c>
      <c r="BW305" s="3">
        <v>23210511000</v>
      </c>
      <c r="BX305">
        <v>0</v>
      </c>
      <c r="BY305">
        <v>0</v>
      </c>
      <c r="BZ305">
        <v>0</v>
      </c>
      <c r="CA305">
        <v>0</v>
      </c>
      <c r="CB305">
        <v>28350665000</v>
      </c>
      <c r="CC305">
        <v>0.4</v>
      </c>
      <c r="CD305">
        <v>1316793.03</v>
      </c>
      <c r="CE305">
        <v>410324376.43000001</v>
      </c>
      <c r="CF305">
        <v>13427.68</v>
      </c>
      <c r="CG305">
        <v>28149.25</v>
      </c>
      <c r="CH305">
        <v>34.518789599999998</v>
      </c>
      <c r="CI305">
        <v>4.33</v>
      </c>
      <c r="CJ305">
        <v>150420</v>
      </c>
      <c r="CK305">
        <v>175810</v>
      </c>
      <c r="CL305">
        <v>25386.67</v>
      </c>
      <c r="CM305">
        <v>-9586.67</v>
      </c>
      <c r="CN305">
        <v>6328943.3300000001</v>
      </c>
      <c r="CO305">
        <v>-123480</v>
      </c>
      <c r="CP305">
        <v>-246096.67</v>
      </c>
      <c r="CQ305">
        <v>1678832.24</v>
      </c>
      <c r="CR305">
        <v>364273830.19999999</v>
      </c>
      <c r="CS305">
        <v>30241.82</v>
      </c>
      <c r="CT305">
        <v>365984373.69999999</v>
      </c>
      <c r="CU305" s="3">
        <v>0.53441640000000001</v>
      </c>
      <c r="CV305">
        <v>14246579.83</v>
      </c>
      <c r="CW305" s="10">
        <v>727949.15</v>
      </c>
      <c r="CX305" s="14">
        <f t="shared" si="4"/>
        <v>-3452291.89</v>
      </c>
      <c r="CY305" s="14">
        <f>IFERROR(INDEX(CONFAZ!$A$2:$FB$440,MATCH(DATE(YEAR($A305),MONTH($A305),15),CONFAZ!$A$2:$A$440,0),2),0)</f>
        <v>4180241.04</v>
      </c>
      <c r="CZ305"/>
      <c r="DA305"/>
      <c r="DB305"/>
      <c r="DC305"/>
      <c r="DI305"/>
    </row>
    <row r="306" spans="1:113" x14ac:dyDescent="0.25">
      <c r="A306" s="1">
        <v>43756</v>
      </c>
      <c r="B306" t="s">
        <v>70</v>
      </c>
      <c r="C306" t="s">
        <v>73</v>
      </c>
      <c r="D306" s="12">
        <v>4.0869999999999997</v>
      </c>
      <c r="E306">
        <v>467021615.17999995</v>
      </c>
      <c r="F306">
        <v>4282043.62</v>
      </c>
      <c r="G306">
        <v>693645880</v>
      </c>
      <c r="H306">
        <v>99304793.909999982</v>
      </c>
      <c r="I306">
        <v>39798114.050000012</v>
      </c>
      <c r="J306">
        <v>17447041.920000002</v>
      </c>
      <c r="K306">
        <v>17201855</v>
      </c>
      <c r="L306" s="14">
        <v>18157526</v>
      </c>
      <c r="M306" s="14">
        <v>32350232</v>
      </c>
      <c r="N306" s="14">
        <v>87996562</v>
      </c>
      <c r="O306" s="14">
        <v>98827482</v>
      </c>
      <c r="P306" s="14">
        <v>7222007</v>
      </c>
      <c r="Q306" s="14">
        <v>109038725</v>
      </c>
      <c r="R306" s="14">
        <v>3596120</v>
      </c>
      <c r="S306" s="14">
        <v>24555491</v>
      </c>
      <c r="T306" s="14">
        <v>229605827</v>
      </c>
      <c r="U306" s="14">
        <v>78042904</v>
      </c>
      <c r="V306" s="14">
        <v>3596120</v>
      </c>
      <c r="W306" s="14">
        <v>24555491</v>
      </c>
      <c r="X306" s="14">
        <v>229605827</v>
      </c>
      <c r="Y306" s="14">
        <v>78042904</v>
      </c>
      <c r="Z306" s="14">
        <v>4253004</v>
      </c>
      <c r="AA306" s="14">
        <v>2.8347737408999998</v>
      </c>
      <c r="AB306">
        <v>142.96</v>
      </c>
      <c r="AC306" s="2">
        <v>19483912811</v>
      </c>
      <c r="AD306" s="2">
        <v>16987200927</v>
      </c>
      <c r="AE306" s="14">
        <f>INDEX(CONFAZ!$DS$2:$FB$408,MATCH(DATE(YEAR($A306),MONTH($A306),15),CONFAZ!$DS$2:$DS$408,0),2)</f>
        <v>294764568</v>
      </c>
      <c r="AF306" s="14">
        <f>INDEX(CONFAZ!$DS$2:$FB$408,MATCH(DATE(YEAR($A306),MONTH($A306),15),CONFAZ!$DS$2:$DS$408,0),3)</f>
        <v>327374496</v>
      </c>
      <c r="AG306">
        <v>998</v>
      </c>
      <c r="AH306">
        <v>1511519732000</v>
      </c>
      <c r="AI306">
        <v>5.38</v>
      </c>
      <c r="AJ306">
        <v>0.04</v>
      </c>
      <c r="AK306">
        <v>1194.8455555555499</v>
      </c>
      <c r="AL306">
        <v>927.96</v>
      </c>
      <c r="AM306">
        <v>844.44571428571396</v>
      </c>
      <c r="AN306">
        <v>1057.6112000000001</v>
      </c>
      <c r="AO306">
        <v>11.7521982562512</v>
      </c>
      <c r="AP306">
        <v>1.1000000000000001</v>
      </c>
      <c r="AQ306">
        <v>241.45</v>
      </c>
      <c r="AR306">
        <v>7.19</v>
      </c>
      <c r="AS306" s="14">
        <v>650447500000</v>
      </c>
      <c r="AT306">
        <v>109132</v>
      </c>
      <c r="AU306">
        <v>191</v>
      </c>
      <c r="AV306">
        <v>142277800</v>
      </c>
      <c r="AW306">
        <v>89984381</v>
      </c>
      <c r="AX306">
        <v>3730</v>
      </c>
      <c r="AY306" s="14">
        <v>413</v>
      </c>
      <c r="AZ306">
        <v>595</v>
      </c>
      <c r="BA306">
        <v>595</v>
      </c>
      <c r="BB306">
        <v>4617</v>
      </c>
      <c r="BC306">
        <v>0</v>
      </c>
      <c r="BD306">
        <v>1077</v>
      </c>
      <c r="BE306">
        <v>7134</v>
      </c>
      <c r="BF306">
        <v>129</v>
      </c>
      <c r="BG306">
        <v>851</v>
      </c>
      <c r="BH306">
        <v>4301</v>
      </c>
      <c r="BI306">
        <v>0</v>
      </c>
      <c r="BJ306">
        <v>87817</v>
      </c>
      <c r="BK306">
        <v>41764527</v>
      </c>
      <c r="BL306">
        <v>10299126</v>
      </c>
      <c r="BM306">
        <v>0</v>
      </c>
      <c r="BN306">
        <v>28350665000</v>
      </c>
      <c r="BO306" s="3">
        <v>0.4</v>
      </c>
      <c r="BP306" s="3">
        <v>3704</v>
      </c>
      <c r="BQ306" s="3">
        <v>26179.47</v>
      </c>
      <c r="BR306" s="3">
        <v>3309026000</v>
      </c>
      <c r="BS306" s="3">
        <v>21981000</v>
      </c>
      <c r="BT306" s="3">
        <v>5532392000</v>
      </c>
      <c r="BU306" s="3">
        <v>14347112000</v>
      </c>
      <c r="BV306">
        <v>5140155000</v>
      </c>
      <c r="BW306" s="3">
        <v>23210511000</v>
      </c>
      <c r="BX306">
        <v>0</v>
      </c>
      <c r="BY306">
        <v>0</v>
      </c>
      <c r="BZ306">
        <v>0</v>
      </c>
      <c r="CA306">
        <v>0</v>
      </c>
      <c r="CB306">
        <v>28350665000</v>
      </c>
      <c r="CC306">
        <v>0.4</v>
      </c>
      <c r="CD306">
        <v>1148619.8</v>
      </c>
      <c r="CE306">
        <v>493368678.75999999</v>
      </c>
      <c r="CF306">
        <v>29562.23</v>
      </c>
      <c r="CG306">
        <v>28118.25</v>
      </c>
      <c r="CH306">
        <v>34.518789599999998</v>
      </c>
      <c r="CI306">
        <v>4.38</v>
      </c>
      <c r="CJ306">
        <v>-158330</v>
      </c>
      <c r="CK306">
        <v>-133940</v>
      </c>
      <c r="CL306">
        <v>24390</v>
      </c>
      <c r="CM306">
        <v>53863.33</v>
      </c>
      <c r="CN306">
        <v>6831236.6699999999</v>
      </c>
      <c r="CO306">
        <v>-76486.67</v>
      </c>
      <c r="CP306">
        <v>-290070</v>
      </c>
      <c r="CQ306">
        <v>1679131.55</v>
      </c>
      <c r="CR306">
        <v>355274620.80000001</v>
      </c>
      <c r="CS306">
        <v>306036.23</v>
      </c>
      <c r="CT306">
        <v>357260090.19999999</v>
      </c>
      <c r="CU306" s="3">
        <v>0.53441640000000001</v>
      </c>
      <c r="CV306">
        <v>16374725.960000001</v>
      </c>
      <c r="CW306" s="10">
        <v>719497.2</v>
      </c>
      <c r="CX306" s="14">
        <f t="shared" si="4"/>
        <v>-2585576.33</v>
      </c>
      <c r="CY306" s="14">
        <f>IFERROR(INDEX(CONFAZ!$A$2:$FB$440,MATCH(DATE(YEAR($A306),MONTH($A306),15),CONFAZ!$A$2:$A$440,0),2),0)</f>
        <v>3305073.5300000003</v>
      </c>
      <c r="CZ306" s="4"/>
      <c r="DA306"/>
      <c r="DB306"/>
      <c r="DC306"/>
      <c r="DI306"/>
    </row>
    <row r="307" spans="1:113" x14ac:dyDescent="0.25">
      <c r="A307" s="1">
        <v>43787</v>
      </c>
      <c r="B307" t="s">
        <v>70</v>
      </c>
      <c r="C307" t="s">
        <v>73</v>
      </c>
      <c r="D307" s="12">
        <v>4.1553000000000004</v>
      </c>
      <c r="E307">
        <v>502539372.81999999</v>
      </c>
      <c r="F307">
        <v>4171419.51</v>
      </c>
      <c r="G307">
        <v>764489211</v>
      </c>
      <c r="H307">
        <v>163315515.17000002</v>
      </c>
      <c r="I307">
        <v>20976318.280000005</v>
      </c>
      <c r="J307">
        <v>16437082.859999999</v>
      </c>
      <c r="K307">
        <v>12832163</v>
      </c>
      <c r="L307" s="14">
        <v>23893797</v>
      </c>
      <c r="M307" s="14">
        <v>33672714</v>
      </c>
      <c r="N307" s="14">
        <v>91748986</v>
      </c>
      <c r="O307" s="14">
        <v>106253565</v>
      </c>
      <c r="P307" s="14">
        <v>8277493</v>
      </c>
      <c r="Q307" s="14">
        <v>110771008</v>
      </c>
      <c r="R307" s="14">
        <v>3038610</v>
      </c>
      <c r="S307" s="14">
        <v>21157471</v>
      </c>
      <c r="T307" s="14">
        <v>281851440</v>
      </c>
      <c r="U307" s="14">
        <v>79494388</v>
      </c>
      <c r="V307" s="14">
        <v>3038610</v>
      </c>
      <c r="W307" s="14">
        <v>21157471</v>
      </c>
      <c r="X307" s="14">
        <v>281851440</v>
      </c>
      <c r="Y307" s="14">
        <v>79494388</v>
      </c>
      <c r="Z307" s="14">
        <v>4329739</v>
      </c>
      <c r="AA307" s="14">
        <v>0.71175270670000002</v>
      </c>
      <c r="AB307">
        <v>138.91</v>
      </c>
      <c r="AC307" s="2">
        <v>17609813357</v>
      </c>
      <c r="AD307" s="2">
        <v>14868295894</v>
      </c>
      <c r="AE307" s="14">
        <f>INDEX(CONFAZ!$DS$2:$FB$408,MATCH(DATE(YEAR($A307),MONTH($A307),15),CONFAZ!$DS$2:$DS$408,0),2)</f>
        <v>256165231</v>
      </c>
      <c r="AF307" s="14">
        <f>INDEX(CONFAZ!$DS$2:$FB$408,MATCH(DATE(YEAR($A307),MONTH($A307),15),CONFAZ!$DS$2:$DS$408,0),3)</f>
        <v>607795756</v>
      </c>
      <c r="AG307">
        <v>998</v>
      </c>
      <c r="AH307">
        <v>1522402192800</v>
      </c>
      <c r="AI307">
        <v>4.9000000000000004</v>
      </c>
      <c r="AJ307">
        <v>0.54</v>
      </c>
      <c r="AK307">
        <v>1196.69888888888</v>
      </c>
      <c r="AL307">
        <v>931.52800000000002</v>
      </c>
      <c r="AM307">
        <v>844.13142857142805</v>
      </c>
      <c r="AN307">
        <v>1062.4436000000001</v>
      </c>
      <c r="AO307">
        <v>11.2877731287773</v>
      </c>
      <c r="AP307">
        <v>1.51</v>
      </c>
      <c r="AQ307">
        <v>255.66</v>
      </c>
      <c r="AR307">
        <v>0.81</v>
      </c>
      <c r="AS307" s="14">
        <v>639072400000</v>
      </c>
      <c r="AT307">
        <v>117231</v>
      </c>
      <c r="AU307">
        <v>694</v>
      </c>
      <c r="AV307">
        <v>117138614</v>
      </c>
      <c r="AW307">
        <v>83519974</v>
      </c>
      <c r="AX307">
        <v>5179</v>
      </c>
      <c r="AY307" s="14">
        <v>600</v>
      </c>
      <c r="AZ307">
        <v>560</v>
      </c>
      <c r="BA307">
        <v>560</v>
      </c>
      <c r="BB307">
        <v>3237</v>
      </c>
      <c r="BC307">
        <v>0</v>
      </c>
      <c r="BD307">
        <v>182</v>
      </c>
      <c r="BE307">
        <v>6562</v>
      </c>
      <c r="BF307">
        <v>61</v>
      </c>
      <c r="BG307">
        <v>1634</v>
      </c>
      <c r="BH307">
        <v>1554</v>
      </c>
      <c r="BI307">
        <v>0</v>
      </c>
      <c r="BJ307">
        <v>71397</v>
      </c>
      <c r="BK307">
        <v>31015938</v>
      </c>
      <c r="BL307">
        <v>2389819</v>
      </c>
      <c r="BM307">
        <v>0</v>
      </c>
      <c r="BN307">
        <v>28350665000</v>
      </c>
      <c r="BO307" s="3">
        <v>0.4</v>
      </c>
      <c r="BP307" s="3">
        <v>3704</v>
      </c>
      <c r="BQ307" s="3">
        <v>26179.47</v>
      </c>
      <c r="BR307" s="3">
        <v>3309026000</v>
      </c>
      <c r="BS307" s="3">
        <v>21981000</v>
      </c>
      <c r="BT307" s="3">
        <v>5532392000</v>
      </c>
      <c r="BU307">
        <v>14347112000</v>
      </c>
      <c r="BV307" s="3">
        <v>5140155000</v>
      </c>
      <c r="BW307" s="3">
        <v>23210511000</v>
      </c>
      <c r="BX307">
        <v>0</v>
      </c>
      <c r="BY307">
        <v>0</v>
      </c>
      <c r="BZ307">
        <v>0</v>
      </c>
      <c r="CA307">
        <v>0</v>
      </c>
      <c r="CB307">
        <v>28350665000</v>
      </c>
      <c r="CC307">
        <v>0.4</v>
      </c>
      <c r="CD307">
        <v>1216173.58</v>
      </c>
      <c r="CE307">
        <v>386073882.29000002</v>
      </c>
      <c r="CF307">
        <v>18165.919999999998</v>
      </c>
      <c r="CG307">
        <v>28115.25</v>
      </c>
      <c r="CH307">
        <v>34.518789599999998</v>
      </c>
      <c r="CI307">
        <v>4.41</v>
      </c>
      <c r="CJ307">
        <v>-158330</v>
      </c>
      <c r="CK307">
        <v>-133940</v>
      </c>
      <c r="CL307">
        <v>24390</v>
      </c>
      <c r="CM307">
        <v>53863.33</v>
      </c>
      <c r="CN307">
        <v>6831236.6699999999</v>
      </c>
      <c r="CO307">
        <v>-76486.67</v>
      </c>
      <c r="CP307">
        <v>-290070</v>
      </c>
      <c r="CQ307">
        <v>2222233.61</v>
      </c>
      <c r="CR307">
        <v>369643634.23000002</v>
      </c>
      <c r="CS307">
        <v>567002.04</v>
      </c>
      <c r="CT307">
        <v>372432869.88</v>
      </c>
      <c r="CU307" s="3">
        <v>0.53441640000000001</v>
      </c>
      <c r="CV307">
        <v>14434857.960000001</v>
      </c>
      <c r="CW307" s="10">
        <v>785452.18</v>
      </c>
      <c r="CX307" s="14">
        <f t="shared" si="4"/>
        <v>-1569241.9299999997</v>
      </c>
      <c r="CY307" s="14">
        <f>IFERROR(INDEX(CONFAZ!$A$2:$FB$440,MATCH(DATE(YEAR($A307),MONTH($A307),15),CONFAZ!$A$2:$A$440,0),2),0)</f>
        <v>2354694.11</v>
      </c>
      <c r="CZ307"/>
      <c r="DA307"/>
      <c r="DB307"/>
      <c r="DC307"/>
      <c r="DI307"/>
    </row>
    <row r="308" spans="1:113" x14ac:dyDescent="0.25">
      <c r="A308" s="1">
        <v>43817</v>
      </c>
      <c r="B308" t="s">
        <v>70</v>
      </c>
      <c r="C308" t="s">
        <v>73</v>
      </c>
      <c r="D308" s="12">
        <v>4.1096000000000004</v>
      </c>
      <c r="E308">
        <v>521251287.64000005</v>
      </c>
      <c r="F308">
        <v>4222546.04</v>
      </c>
      <c r="G308">
        <v>761853439</v>
      </c>
      <c r="H308">
        <v>138937282.96999997</v>
      </c>
      <c r="I308">
        <v>21537157.040000003</v>
      </c>
      <c r="J308">
        <v>19366800.880000003</v>
      </c>
      <c r="K308">
        <v>14166820</v>
      </c>
      <c r="L308" s="14">
        <v>19378947</v>
      </c>
      <c r="M308" s="14">
        <v>32691963</v>
      </c>
      <c r="N308" s="14">
        <v>98815009</v>
      </c>
      <c r="O308" s="14">
        <v>98768043</v>
      </c>
      <c r="P308" s="14">
        <v>7824132</v>
      </c>
      <c r="Q308" s="14">
        <v>114945832</v>
      </c>
      <c r="R308" s="14">
        <v>2541914</v>
      </c>
      <c r="S308" s="14">
        <v>22706578</v>
      </c>
      <c r="T308" s="14">
        <v>281540865</v>
      </c>
      <c r="U308" s="14">
        <v>78440515</v>
      </c>
      <c r="V308" s="14">
        <v>2541914</v>
      </c>
      <c r="W308" s="14">
        <v>22706578</v>
      </c>
      <c r="X308" s="14">
        <v>281540865</v>
      </c>
      <c r="Y308" s="14">
        <v>78440515</v>
      </c>
      <c r="Z308" s="14">
        <v>4199641</v>
      </c>
      <c r="AA308" s="14">
        <v>-0.2885472301</v>
      </c>
      <c r="AB308">
        <v>137.49</v>
      </c>
      <c r="AC308" s="2">
        <v>18463268592</v>
      </c>
      <c r="AD308" s="2">
        <v>13248186239</v>
      </c>
      <c r="AE308" s="14">
        <f>INDEX(CONFAZ!$DS$2:$FB$408,MATCH(DATE(YEAR($A308),MONTH($A308),15),CONFAZ!$DS$2:$DS$408,0),2)</f>
        <v>239569036</v>
      </c>
      <c r="AF308" s="14">
        <f>INDEX(CONFAZ!$DS$2:$FB$408,MATCH(DATE(YEAR($A308),MONTH($A308),15),CONFAZ!$DS$2:$DS$408,0),3)</f>
        <v>159983727</v>
      </c>
      <c r="AG308">
        <v>998</v>
      </c>
      <c r="AH308">
        <v>1466650486400</v>
      </c>
      <c r="AI308">
        <v>4.59</v>
      </c>
      <c r="AJ308">
        <v>1.22</v>
      </c>
      <c r="AK308">
        <v>1197.81111111111</v>
      </c>
      <c r="AL308">
        <v>936.18399999999997</v>
      </c>
      <c r="AM308">
        <v>846.32952380952304</v>
      </c>
      <c r="AN308">
        <v>1062.9936</v>
      </c>
      <c r="AO308">
        <v>11.081010631365301</v>
      </c>
      <c r="AP308">
        <v>2.15</v>
      </c>
      <c r="AQ308">
        <v>267.06</v>
      </c>
      <c r="AR308">
        <v>11.239000000000001</v>
      </c>
      <c r="AS308" s="14">
        <v>637866100000</v>
      </c>
      <c r="AT308">
        <v>128885</v>
      </c>
      <c r="AU308">
        <v>0</v>
      </c>
      <c r="AV308">
        <v>129450584</v>
      </c>
      <c r="AW308">
        <v>85041979</v>
      </c>
      <c r="AX308">
        <v>5004</v>
      </c>
      <c r="AY308" s="14">
        <v>0</v>
      </c>
      <c r="AZ308">
        <v>743</v>
      </c>
      <c r="BA308">
        <v>743</v>
      </c>
      <c r="BB308">
        <v>4641</v>
      </c>
      <c r="BC308">
        <v>0</v>
      </c>
      <c r="BD308">
        <v>1054</v>
      </c>
      <c r="BE308">
        <v>7555</v>
      </c>
      <c r="BF308">
        <v>183</v>
      </c>
      <c r="BG308">
        <v>5175</v>
      </c>
      <c r="BH308">
        <v>3309</v>
      </c>
      <c r="BI308">
        <v>0</v>
      </c>
      <c r="BJ308">
        <v>96787</v>
      </c>
      <c r="BK308">
        <v>42806631</v>
      </c>
      <c r="BL308">
        <v>1320304</v>
      </c>
      <c r="BM308">
        <v>0</v>
      </c>
      <c r="BN308">
        <v>28350665000</v>
      </c>
      <c r="BO308" s="3">
        <v>0.4</v>
      </c>
      <c r="BP308" s="3">
        <v>3704</v>
      </c>
      <c r="BQ308" s="3">
        <v>26179.47</v>
      </c>
      <c r="BR308" s="3">
        <v>3309026000</v>
      </c>
      <c r="BS308" s="3">
        <v>21981000</v>
      </c>
      <c r="BT308" s="3">
        <v>5532392000</v>
      </c>
      <c r="BU308" s="3">
        <v>14347112000</v>
      </c>
      <c r="BV308" s="3">
        <v>5140155000</v>
      </c>
      <c r="BW308" s="3">
        <v>23210511000</v>
      </c>
      <c r="BX308">
        <v>0</v>
      </c>
      <c r="BY308">
        <v>0</v>
      </c>
      <c r="BZ308">
        <v>0</v>
      </c>
      <c r="CA308">
        <v>0</v>
      </c>
      <c r="CB308">
        <v>28350665000</v>
      </c>
      <c r="CC308">
        <v>0.4</v>
      </c>
      <c r="CD308">
        <v>1583459.13</v>
      </c>
      <c r="CE308">
        <v>371513444.43000001</v>
      </c>
      <c r="CF308">
        <v>23133.82</v>
      </c>
      <c r="CG308">
        <v>28393.25</v>
      </c>
      <c r="CH308">
        <v>34.518789599999998</v>
      </c>
      <c r="CI308">
        <v>4.53</v>
      </c>
      <c r="CJ308">
        <v>-158330</v>
      </c>
      <c r="CK308">
        <v>-133940</v>
      </c>
      <c r="CL308">
        <v>24390</v>
      </c>
      <c r="CM308">
        <v>53863.33</v>
      </c>
      <c r="CN308">
        <v>6831236.6699999999</v>
      </c>
      <c r="CO308">
        <v>-76486.67</v>
      </c>
      <c r="CP308">
        <v>-290070</v>
      </c>
      <c r="CQ308">
        <v>1938650.46</v>
      </c>
      <c r="CR308">
        <v>383655553</v>
      </c>
      <c r="CS308">
        <v>392794.49</v>
      </c>
      <c r="CT308">
        <v>385986997.94999999</v>
      </c>
      <c r="CU308" s="3">
        <v>0.53441640000000001</v>
      </c>
      <c r="CV308">
        <v>18397935.43</v>
      </c>
      <c r="CW308" s="10">
        <v>723073.62</v>
      </c>
      <c r="CX308" s="14">
        <f t="shared" si="4"/>
        <v>-2079003.4700000002</v>
      </c>
      <c r="CY308" s="14">
        <f>IFERROR(INDEX(CONFAZ!$A$2:$FB$440,MATCH(DATE(YEAR($A308),MONTH($A308),15),CONFAZ!$A$2:$A$440,0),2),0)</f>
        <v>2802077.0900000003</v>
      </c>
      <c r="CZ308"/>
      <c r="DA308"/>
      <c r="DB308"/>
      <c r="DC308"/>
      <c r="DI308"/>
    </row>
    <row r="309" spans="1:113" x14ac:dyDescent="0.25">
      <c r="A309" s="1">
        <v>43848</v>
      </c>
      <c r="B309" t="s">
        <v>70</v>
      </c>
      <c r="C309" t="s">
        <v>73</v>
      </c>
      <c r="D309" s="12">
        <v>4.1494999999999997</v>
      </c>
      <c r="E309">
        <v>529386043.14000005</v>
      </c>
      <c r="F309">
        <v>7251174.8600000003</v>
      </c>
      <c r="G309">
        <v>821249322</v>
      </c>
      <c r="H309">
        <v>123333069.09000002</v>
      </c>
      <c r="I309">
        <v>65421946.099999994</v>
      </c>
      <c r="J309">
        <v>22670276.589999996</v>
      </c>
      <c r="K309">
        <v>43041077</v>
      </c>
      <c r="L309" s="14">
        <v>16670987</v>
      </c>
      <c r="M309" s="14">
        <v>34071970</v>
      </c>
      <c r="N309" s="14">
        <v>120237429</v>
      </c>
      <c r="O309" s="14">
        <v>102294306</v>
      </c>
      <c r="P309" s="14">
        <v>7915714</v>
      </c>
      <c r="Q309" s="14">
        <v>122978332</v>
      </c>
      <c r="R309" s="14">
        <v>2653451</v>
      </c>
      <c r="S309" s="14">
        <v>22529302</v>
      </c>
      <c r="T309" s="14">
        <v>300028807</v>
      </c>
      <c r="U309" s="14">
        <v>84701832</v>
      </c>
      <c r="V309" s="14">
        <v>2653451</v>
      </c>
      <c r="W309" s="14">
        <v>22529302</v>
      </c>
      <c r="X309" s="14">
        <v>300028807</v>
      </c>
      <c r="Y309" s="14">
        <v>84701832</v>
      </c>
      <c r="Z309" s="14">
        <v>7167192</v>
      </c>
      <c r="AA309" s="14">
        <v>0.36063401589999999</v>
      </c>
      <c r="AB309">
        <v>134.05000000000001</v>
      </c>
      <c r="AC309" s="2">
        <v>14429715267</v>
      </c>
      <c r="AD309" s="2">
        <v>17190165488</v>
      </c>
      <c r="AE309" s="14">
        <f>INDEX(CONFAZ!$DS$2:$FB$408,MATCH(DATE(YEAR($A309),MONTH($A309),15),CONFAZ!$DS$2:$DS$408,0),2)</f>
        <v>183139168</v>
      </c>
      <c r="AF309" s="14">
        <f>INDEX(CONFAZ!$DS$2:$FB$408,MATCH(DATE(YEAR($A309),MONTH($A309),15),CONFAZ!$DS$2:$DS$408,0),3)</f>
        <v>266434221</v>
      </c>
      <c r="AG309">
        <v>1039</v>
      </c>
      <c r="AH309">
        <v>1491305403000</v>
      </c>
      <c r="AI309">
        <v>4.4000000000000004</v>
      </c>
      <c r="AJ309">
        <v>0.19</v>
      </c>
      <c r="AK309">
        <v>1207.61222222222</v>
      </c>
      <c r="AL309">
        <v>942.529</v>
      </c>
      <c r="AM309">
        <v>850.94333333333304</v>
      </c>
      <c r="AN309">
        <v>1071.1268</v>
      </c>
      <c r="AO309">
        <v>11.354338486771599</v>
      </c>
      <c r="AP309">
        <v>1.21</v>
      </c>
      <c r="AQ309">
        <v>268.44</v>
      </c>
      <c r="AR309">
        <v>0.19997000000000001</v>
      </c>
      <c r="AS309" s="14">
        <v>615587200000</v>
      </c>
      <c r="AT309">
        <v>110071</v>
      </c>
      <c r="AU309">
        <v>20</v>
      </c>
      <c r="AV309">
        <v>109474260</v>
      </c>
      <c r="AW309">
        <v>93524951</v>
      </c>
      <c r="AX309">
        <v>3601</v>
      </c>
      <c r="AY309" s="14">
        <v>0</v>
      </c>
      <c r="AZ309">
        <v>106</v>
      </c>
      <c r="BA309">
        <v>106</v>
      </c>
      <c r="BB309">
        <v>2947</v>
      </c>
      <c r="BC309">
        <v>2100000</v>
      </c>
      <c r="BD309">
        <v>2</v>
      </c>
      <c r="BE309">
        <v>8848</v>
      </c>
      <c r="BF309">
        <v>0</v>
      </c>
      <c r="BG309">
        <v>842</v>
      </c>
      <c r="BH309">
        <v>260</v>
      </c>
      <c r="BI309">
        <v>0</v>
      </c>
      <c r="BJ309">
        <v>2031378</v>
      </c>
      <c r="BK309">
        <v>6616758</v>
      </c>
      <c r="BL309">
        <v>5072102</v>
      </c>
      <c r="BM309">
        <v>0</v>
      </c>
      <c r="BN309">
        <v>29846794000</v>
      </c>
      <c r="BO309" s="3">
        <v>0.4</v>
      </c>
      <c r="BP309" s="3">
        <v>3704</v>
      </c>
      <c r="BQ309" s="3">
        <v>27335.53</v>
      </c>
      <c r="BR309">
        <v>3437407000</v>
      </c>
      <c r="BS309" s="3">
        <v>22505000</v>
      </c>
      <c r="BT309" s="3">
        <v>5806026000</v>
      </c>
      <c r="BU309" s="3">
        <v>14705051000</v>
      </c>
      <c r="BV309" s="3">
        <v>5875804000</v>
      </c>
      <c r="BW309">
        <v>23970990000</v>
      </c>
      <c r="BX309">
        <v>0</v>
      </c>
      <c r="BY309">
        <v>0</v>
      </c>
      <c r="BZ309">
        <v>0</v>
      </c>
      <c r="CA309">
        <v>0</v>
      </c>
      <c r="CB309">
        <v>28350665000</v>
      </c>
      <c r="CC309">
        <v>0.4</v>
      </c>
      <c r="CD309">
        <v>1587728.49</v>
      </c>
      <c r="CE309">
        <v>338695635.25</v>
      </c>
      <c r="CF309">
        <v>27819.360000000001</v>
      </c>
      <c r="CG309">
        <v>28319.919999999998</v>
      </c>
      <c r="CH309">
        <v>34.241921099999999</v>
      </c>
      <c r="CI309">
        <v>4.58</v>
      </c>
      <c r="CJ309">
        <v>10386.67</v>
      </c>
      <c r="CK309">
        <v>32793.33</v>
      </c>
      <c r="CL309">
        <v>22406.67</v>
      </c>
      <c r="CM309">
        <v>-199736.67</v>
      </c>
      <c r="CN309">
        <v>7029033.3300000001</v>
      </c>
      <c r="CO309">
        <v>-81356.67</v>
      </c>
      <c r="CP309">
        <v>-308380</v>
      </c>
      <c r="CQ309">
        <v>4625667.0199999996</v>
      </c>
      <c r="CR309">
        <v>421739405.72000003</v>
      </c>
      <c r="CS309">
        <v>929749.23</v>
      </c>
      <c r="CT309">
        <v>427315263.23000002</v>
      </c>
      <c r="CU309" s="3">
        <v>0.53763439999999996</v>
      </c>
      <c r="CV309">
        <v>21650139</v>
      </c>
      <c r="CW309" s="10">
        <v>770992.64000000001</v>
      </c>
      <c r="CX309" s="14">
        <f t="shared" si="4"/>
        <v>-4152772.5799999996</v>
      </c>
      <c r="CY309" s="14">
        <f>IFERROR(INDEX(CONFAZ!$A$2:$FB$440,MATCH(DATE(YEAR($A309),MONTH($A309),15),CONFAZ!$A$2:$A$440,0),2),0)</f>
        <v>4923765.22</v>
      </c>
      <c r="CZ309"/>
      <c r="DA309"/>
      <c r="DB309"/>
      <c r="DC309"/>
      <c r="DI309"/>
    </row>
    <row r="310" spans="1:113" x14ac:dyDescent="0.25">
      <c r="A310" s="1">
        <v>43879</v>
      </c>
      <c r="B310" t="s">
        <v>70</v>
      </c>
      <c r="C310" t="s">
        <v>73</v>
      </c>
      <c r="D310" s="12">
        <v>4.3410000000000002</v>
      </c>
      <c r="E310">
        <v>453063655.93000001</v>
      </c>
      <c r="F310">
        <v>3280940.86</v>
      </c>
      <c r="G310">
        <v>647819942</v>
      </c>
      <c r="H310">
        <v>117580049.38000001</v>
      </c>
      <c r="I310">
        <v>16321925.93</v>
      </c>
      <c r="J310">
        <v>15161579.270000001</v>
      </c>
      <c r="K310">
        <v>103038417</v>
      </c>
      <c r="L310" s="14">
        <v>23310664</v>
      </c>
      <c r="M310" s="14">
        <v>32007867</v>
      </c>
      <c r="N310" s="14">
        <v>85880827</v>
      </c>
      <c r="O310" s="14">
        <v>100743979</v>
      </c>
      <c r="P310" s="14">
        <v>7402532</v>
      </c>
      <c r="Q310" s="14">
        <v>98501744</v>
      </c>
      <c r="R310" s="14">
        <v>2539207</v>
      </c>
      <c r="S310" s="14">
        <v>18280272</v>
      </c>
      <c r="T310" s="14">
        <v>202360899</v>
      </c>
      <c r="U310" s="14">
        <v>73631960</v>
      </c>
      <c r="V310" s="14">
        <v>2539207</v>
      </c>
      <c r="W310" s="14">
        <v>18280272</v>
      </c>
      <c r="X310" s="14">
        <v>202360899</v>
      </c>
      <c r="Y310" s="14">
        <v>73631960</v>
      </c>
      <c r="Z310" s="14">
        <v>3159991</v>
      </c>
      <c r="AA310" s="14">
        <v>1.5488282588</v>
      </c>
      <c r="AB310">
        <v>134.52000000000001</v>
      </c>
      <c r="AC310" s="2">
        <v>15356449520</v>
      </c>
      <c r="AD310" s="2">
        <v>13849450579</v>
      </c>
      <c r="AE310" s="14">
        <f>INDEX(CONFAZ!$DS$2:$FB$408,MATCH(DATE(YEAR($A310),MONTH($A310),15),CONFAZ!$DS$2:$DS$408,0),2)</f>
        <v>170475076</v>
      </c>
      <c r="AF310" s="14">
        <f>INDEX(CONFAZ!$DS$2:$FB$408,MATCH(DATE(YEAR($A310),MONTH($A310),15),CONFAZ!$DS$2:$DS$408,0),3)</f>
        <v>255063770</v>
      </c>
      <c r="AG310">
        <v>1045</v>
      </c>
      <c r="AH310">
        <v>1573438860000</v>
      </c>
      <c r="AI310">
        <v>4.1900000000000004</v>
      </c>
      <c r="AJ310">
        <v>0.17</v>
      </c>
      <c r="AK310">
        <v>1207.35666666666</v>
      </c>
      <c r="AL310">
        <v>940.76049999999998</v>
      </c>
      <c r="AM310">
        <v>853.65523809523802</v>
      </c>
      <c r="AN310">
        <v>1072.0475999999901</v>
      </c>
      <c r="AO310">
        <v>11.7529174900264</v>
      </c>
      <c r="AP310">
        <v>1.25</v>
      </c>
      <c r="AQ310">
        <v>239.99</v>
      </c>
      <c r="AR310">
        <v>17.57</v>
      </c>
      <c r="AS310" s="14">
        <v>620047600000</v>
      </c>
      <c r="AT310">
        <v>81677</v>
      </c>
      <c r="AU310">
        <v>285</v>
      </c>
      <c r="AV310">
        <v>98131761</v>
      </c>
      <c r="AW310">
        <v>84640515</v>
      </c>
      <c r="AX310">
        <v>3001</v>
      </c>
      <c r="AY310" s="14">
        <v>145</v>
      </c>
      <c r="AZ310">
        <v>241</v>
      </c>
      <c r="BA310">
        <v>241</v>
      </c>
      <c r="BB310">
        <v>2571</v>
      </c>
      <c r="BC310">
        <v>0</v>
      </c>
      <c r="BD310">
        <v>113</v>
      </c>
      <c r="BE310">
        <v>6089</v>
      </c>
      <c r="BF310">
        <v>297</v>
      </c>
      <c r="BG310">
        <v>300</v>
      </c>
      <c r="BH310">
        <v>2898</v>
      </c>
      <c r="BI310">
        <v>0</v>
      </c>
      <c r="BJ310">
        <v>54746</v>
      </c>
      <c r="BK310">
        <v>13256370</v>
      </c>
      <c r="BL310">
        <v>73574</v>
      </c>
      <c r="BM310">
        <v>0</v>
      </c>
      <c r="BN310">
        <v>29846794000</v>
      </c>
      <c r="BO310" s="3">
        <v>0.4</v>
      </c>
      <c r="BP310" s="3">
        <v>3704</v>
      </c>
      <c r="BQ310" s="3">
        <v>27335.53</v>
      </c>
      <c r="BR310" s="3">
        <v>3437407000</v>
      </c>
      <c r="BS310" s="3">
        <v>22505000</v>
      </c>
      <c r="BT310" s="3">
        <v>5806026000</v>
      </c>
      <c r="BU310" s="3">
        <v>14705051000</v>
      </c>
      <c r="BV310" s="3">
        <v>5875804000</v>
      </c>
      <c r="BW310" s="3">
        <v>23970990000</v>
      </c>
      <c r="BX310">
        <v>0</v>
      </c>
      <c r="BY310">
        <v>0</v>
      </c>
      <c r="BZ310">
        <v>0</v>
      </c>
      <c r="CA310">
        <v>0</v>
      </c>
      <c r="CB310">
        <v>28350665000</v>
      </c>
      <c r="CC310">
        <v>0.4</v>
      </c>
      <c r="CD310">
        <v>984502.33</v>
      </c>
      <c r="CE310">
        <v>375948717.39999998</v>
      </c>
      <c r="CF310">
        <v>21992.78</v>
      </c>
      <c r="CG310">
        <v>27619.919999999998</v>
      </c>
      <c r="CH310">
        <v>34.241921099999999</v>
      </c>
      <c r="CI310">
        <v>4.55</v>
      </c>
      <c r="CJ310">
        <v>10386.67</v>
      </c>
      <c r="CK310">
        <v>32793.33</v>
      </c>
      <c r="CL310">
        <v>22406.67</v>
      </c>
      <c r="CM310">
        <v>-199736.67</v>
      </c>
      <c r="CN310">
        <v>7029033.3300000001</v>
      </c>
      <c r="CO310">
        <v>-81356.67</v>
      </c>
      <c r="CP310">
        <v>-308380</v>
      </c>
      <c r="CQ310">
        <v>1205613.94</v>
      </c>
      <c r="CR310">
        <v>331012650.24000001</v>
      </c>
      <c r="CS310">
        <v>2431660.02</v>
      </c>
      <c r="CT310">
        <v>334659047.67000002</v>
      </c>
      <c r="CU310" s="3">
        <v>0.53763439999999996</v>
      </c>
      <c r="CV310">
        <v>21278457</v>
      </c>
      <c r="CW310" s="10">
        <v>875260.92</v>
      </c>
      <c r="CX310" s="14">
        <f t="shared" si="4"/>
        <v>-11492090.310000001</v>
      </c>
      <c r="CY310" s="14">
        <f>IFERROR(INDEX(CONFAZ!$A$2:$FB$440,MATCH(DATE(YEAR($A310),MONTH($A310),15),CONFAZ!$A$2:$A$440,0),2),0)</f>
        <v>12367351.23</v>
      </c>
      <c r="CZ310"/>
      <c r="DA310"/>
      <c r="DB310"/>
      <c r="DC310"/>
      <c r="DI310"/>
    </row>
    <row r="311" spans="1:113" x14ac:dyDescent="0.25">
      <c r="A311" s="1">
        <v>43908</v>
      </c>
      <c r="B311" t="s">
        <v>70</v>
      </c>
      <c r="C311" t="s">
        <v>73</v>
      </c>
      <c r="D311" s="12">
        <v>4.8838999999999997</v>
      </c>
      <c r="E311">
        <v>379765243.18000001</v>
      </c>
      <c r="F311">
        <v>3309566.51</v>
      </c>
      <c r="G311">
        <v>615308052</v>
      </c>
      <c r="H311">
        <v>109709581.67999999</v>
      </c>
      <c r="I311">
        <v>51437657.82</v>
      </c>
      <c r="J311">
        <v>14623313.390000001</v>
      </c>
      <c r="K311">
        <v>52078165</v>
      </c>
      <c r="L311" s="14">
        <v>16055688</v>
      </c>
      <c r="M311" s="14">
        <v>32667814</v>
      </c>
      <c r="N311" s="14">
        <v>75494081</v>
      </c>
      <c r="O311" s="14">
        <v>89857400</v>
      </c>
      <c r="P311" s="14">
        <v>6588257</v>
      </c>
      <c r="Q311" s="14">
        <v>100162548</v>
      </c>
      <c r="R311" s="14">
        <v>2600773</v>
      </c>
      <c r="S311" s="14">
        <v>20085653</v>
      </c>
      <c r="T311" s="14">
        <v>199174643</v>
      </c>
      <c r="U311" s="14">
        <v>69363102</v>
      </c>
      <c r="V311" s="14">
        <v>2600773</v>
      </c>
      <c r="W311" s="14">
        <v>20085653</v>
      </c>
      <c r="X311" s="14">
        <v>199174643</v>
      </c>
      <c r="Y311" s="14">
        <v>69363102</v>
      </c>
      <c r="Z311" s="14">
        <v>3258093</v>
      </c>
      <c r="AA311" s="14">
        <v>1.5595486324000001</v>
      </c>
      <c r="AB311">
        <v>136.21</v>
      </c>
      <c r="AC311" s="2">
        <v>18312350349</v>
      </c>
      <c r="AD311" s="2">
        <v>14266744622</v>
      </c>
      <c r="AE311" s="14">
        <f>INDEX(CONFAZ!$DS$2:$FB$408,MATCH(DATE(YEAR($A311),MONTH($A311),15),CONFAZ!$DS$2:$DS$408,0),2)</f>
        <v>307489394</v>
      </c>
      <c r="AF311" s="14">
        <f>INDEX(CONFAZ!$DS$2:$FB$408,MATCH(DATE(YEAR($A311),MONTH($A311),15),CONFAZ!$DS$2:$DS$408,0),3)</f>
        <v>177657446</v>
      </c>
      <c r="AG311">
        <v>1045</v>
      </c>
      <c r="AH311">
        <v>1675983543500</v>
      </c>
      <c r="AI311">
        <v>3.95</v>
      </c>
      <c r="AJ311">
        <v>0.18</v>
      </c>
      <c r="AK311">
        <v>1211.16166666666</v>
      </c>
      <c r="AL311">
        <v>939.17349999999999</v>
      </c>
      <c r="AM311">
        <v>854.94047619047603</v>
      </c>
      <c r="AN311">
        <v>1075.6728000000001</v>
      </c>
      <c r="AO311">
        <v>12.3730743532556</v>
      </c>
      <c r="AP311">
        <v>1.07</v>
      </c>
      <c r="AQ311">
        <v>183.34</v>
      </c>
      <c r="AR311">
        <v>28.86</v>
      </c>
      <c r="AS311" s="14">
        <v>637763300000</v>
      </c>
      <c r="AT311">
        <v>79122</v>
      </c>
      <c r="AU311">
        <v>119</v>
      </c>
      <c r="AV311">
        <v>115158674</v>
      </c>
      <c r="AW311">
        <v>77113098</v>
      </c>
      <c r="AX311">
        <v>4119</v>
      </c>
      <c r="AY311" s="14">
        <v>1902</v>
      </c>
      <c r="AZ311">
        <v>189</v>
      </c>
      <c r="BA311">
        <v>189</v>
      </c>
      <c r="BB311">
        <v>5546</v>
      </c>
      <c r="BC311">
        <v>425</v>
      </c>
      <c r="BD311">
        <v>760</v>
      </c>
      <c r="BE311">
        <v>2326</v>
      </c>
      <c r="BF311">
        <v>236</v>
      </c>
      <c r="BG311">
        <v>992</v>
      </c>
      <c r="BH311">
        <v>1665</v>
      </c>
      <c r="BI311">
        <v>50</v>
      </c>
      <c r="BJ311">
        <v>65331</v>
      </c>
      <c r="BK311">
        <v>37814639</v>
      </c>
      <c r="BL311">
        <v>64306</v>
      </c>
      <c r="BM311">
        <v>0</v>
      </c>
      <c r="BN311">
        <v>29846794000</v>
      </c>
      <c r="BO311" s="3">
        <v>0.4</v>
      </c>
      <c r="BP311" s="3">
        <v>3704</v>
      </c>
      <c r="BQ311" s="3">
        <v>27335.53</v>
      </c>
      <c r="BR311" s="3">
        <v>3437407000</v>
      </c>
      <c r="BS311" s="3">
        <v>22505000</v>
      </c>
      <c r="BT311" s="3">
        <v>5806026000</v>
      </c>
      <c r="BU311" s="3">
        <v>14705051000</v>
      </c>
      <c r="BV311" s="3">
        <v>5875804000</v>
      </c>
      <c r="BW311" s="3">
        <v>23970990000</v>
      </c>
      <c r="BX311">
        <v>0</v>
      </c>
      <c r="BY311">
        <v>0</v>
      </c>
      <c r="BZ311">
        <v>0</v>
      </c>
      <c r="CA311">
        <v>0</v>
      </c>
      <c r="CB311">
        <v>28350665000</v>
      </c>
      <c r="CC311">
        <v>0.4</v>
      </c>
      <c r="CD311">
        <v>1323439.75</v>
      </c>
      <c r="CE311">
        <v>308376765.38999999</v>
      </c>
      <c r="CF311">
        <v>12134.01</v>
      </c>
      <c r="CG311">
        <v>27835.919999999998</v>
      </c>
      <c r="CH311">
        <v>34.241921099999999</v>
      </c>
      <c r="CI311">
        <v>4.46</v>
      </c>
      <c r="CJ311">
        <v>10386.67</v>
      </c>
      <c r="CK311">
        <v>32793.33</v>
      </c>
      <c r="CL311">
        <v>22406.67</v>
      </c>
      <c r="CM311">
        <v>-199736.67</v>
      </c>
      <c r="CN311">
        <v>7029033.3300000001</v>
      </c>
      <c r="CO311">
        <v>-81356.67</v>
      </c>
      <c r="CP311">
        <v>-308380</v>
      </c>
      <c r="CQ311">
        <v>1007482.01</v>
      </c>
      <c r="CR311">
        <v>308371651.10000002</v>
      </c>
      <c r="CS311">
        <v>156797.92000000001</v>
      </c>
      <c r="CT311">
        <v>309535931.02999997</v>
      </c>
      <c r="CU311" s="3">
        <v>0.53763439999999996</v>
      </c>
      <c r="CV311">
        <v>20702088</v>
      </c>
      <c r="CW311" s="10">
        <v>905776.62</v>
      </c>
      <c r="CX311" s="14">
        <f t="shared" si="4"/>
        <v>-21304487.859999996</v>
      </c>
      <c r="CY311" s="14">
        <f>IFERROR(INDEX(CONFAZ!$A$2:$FB$440,MATCH(DATE(YEAR($A311),MONTH($A311),15),CONFAZ!$A$2:$A$440,0),2),0)</f>
        <v>22210264.479999997</v>
      </c>
      <c r="CZ311" s="14"/>
      <c r="DA311" s="14"/>
      <c r="DB311"/>
      <c r="DC311"/>
      <c r="DI311"/>
    </row>
    <row r="312" spans="1:113" x14ac:dyDescent="0.25">
      <c r="A312" s="1">
        <v>43939</v>
      </c>
      <c r="B312" t="s">
        <v>70</v>
      </c>
      <c r="C312" t="s">
        <v>73</v>
      </c>
      <c r="D312" s="12">
        <v>5.3255999999999997</v>
      </c>
      <c r="E312">
        <v>410824089.10000008</v>
      </c>
      <c r="F312">
        <v>2523271.59</v>
      </c>
      <c r="G312">
        <v>558815152</v>
      </c>
      <c r="H312">
        <v>69954707.019999996</v>
      </c>
      <c r="I312">
        <v>15455534.439999999</v>
      </c>
      <c r="J312">
        <v>6910675.1300000008</v>
      </c>
      <c r="K312">
        <v>13132740</v>
      </c>
      <c r="L312" s="14">
        <v>15632579</v>
      </c>
      <c r="M312" s="14">
        <v>33010782</v>
      </c>
      <c r="N312" s="14">
        <v>59784478</v>
      </c>
      <c r="O312" s="14">
        <v>94813746</v>
      </c>
      <c r="P312" s="14">
        <v>7863839</v>
      </c>
      <c r="Q312" s="14">
        <v>55269637</v>
      </c>
      <c r="R312" s="14">
        <v>2534062</v>
      </c>
      <c r="S312" s="14">
        <v>13755474</v>
      </c>
      <c r="T312" s="14">
        <v>195603530</v>
      </c>
      <c r="U312" s="14">
        <v>78147610</v>
      </c>
      <c r="V312" s="14">
        <v>2534062</v>
      </c>
      <c r="W312" s="14">
        <v>13755474</v>
      </c>
      <c r="X312" s="14">
        <v>195603530</v>
      </c>
      <c r="Y312" s="14">
        <v>78147610</v>
      </c>
      <c r="Z312" s="14">
        <v>2399415</v>
      </c>
      <c r="AA312" s="14">
        <v>1.4456259849999999</v>
      </c>
      <c r="AB312">
        <v>118.53</v>
      </c>
      <c r="AC312" s="2">
        <v>17593798650</v>
      </c>
      <c r="AD312" s="2">
        <v>11431019725</v>
      </c>
      <c r="AE312" s="14">
        <f>INDEX(CONFAZ!$DS$2:$FB$408,MATCH(DATE(YEAR($A312),MONTH($A312),15),CONFAZ!$DS$2:$DS$408,0),2)</f>
        <v>266819153</v>
      </c>
      <c r="AF312" s="14">
        <f>INDEX(CONFAZ!$DS$2:$FB$408,MATCH(DATE(YEAR($A312),MONTH($A312),15),CONFAZ!$DS$2:$DS$408,0),3)</f>
        <v>114420523</v>
      </c>
      <c r="AG312">
        <v>1045</v>
      </c>
      <c r="AH312">
        <v>1807066615200</v>
      </c>
      <c r="AI312">
        <v>3.65</v>
      </c>
      <c r="AJ312">
        <v>-0.23</v>
      </c>
      <c r="AK312">
        <v>1225.4338888888799</v>
      </c>
      <c r="AL312">
        <v>939.47849999999903</v>
      </c>
      <c r="AM312">
        <v>854.79619047618996</v>
      </c>
      <c r="AN312">
        <v>1080.7408</v>
      </c>
      <c r="AO312">
        <v>12.7400867410161</v>
      </c>
      <c r="AP312">
        <v>0.69</v>
      </c>
      <c r="AQ312">
        <v>141.38999999999999</v>
      </c>
      <c r="AR312">
        <v>37.39</v>
      </c>
      <c r="AS312" s="14">
        <v>569324600000</v>
      </c>
      <c r="AT312">
        <v>161166</v>
      </c>
      <c r="AU312">
        <v>887</v>
      </c>
      <c r="AV312">
        <v>121229461</v>
      </c>
      <c r="AW312">
        <v>108225378</v>
      </c>
      <c r="AX312">
        <v>7809</v>
      </c>
      <c r="AY312" s="14">
        <v>2164</v>
      </c>
      <c r="AZ312">
        <v>2818</v>
      </c>
      <c r="BA312">
        <v>2818</v>
      </c>
      <c r="BB312">
        <v>4013</v>
      </c>
      <c r="BC312">
        <v>2367</v>
      </c>
      <c r="BD312">
        <v>139</v>
      </c>
      <c r="BE312">
        <v>5000</v>
      </c>
      <c r="BF312">
        <v>229</v>
      </c>
      <c r="BG312">
        <v>788</v>
      </c>
      <c r="BH312">
        <v>1604</v>
      </c>
      <c r="BI312">
        <v>1303</v>
      </c>
      <c r="BJ312">
        <v>111991</v>
      </c>
      <c r="BK312">
        <v>12481941</v>
      </c>
      <c r="BL312">
        <v>213338</v>
      </c>
      <c r="BM312">
        <v>0</v>
      </c>
      <c r="BN312">
        <v>29846794000</v>
      </c>
      <c r="BO312" s="3">
        <v>0.4</v>
      </c>
      <c r="BP312" s="3">
        <v>3704</v>
      </c>
      <c r="BQ312" s="3">
        <v>27335.53</v>
      </c>
      <c r="BR312" s="3">
        <v>3437407000</v>
      </c>
      <c r="BS312" s="3">
        <v>22505000</v>
      </c>
      <c r="BT312" s="3">
        <v>5806026000</v>
      </c>
      <c r="BU312" s="3">
        <v>14705051000</v>
      </c>
      <c r="BV312">
        <v>5875804000</v>
      </c>
      <c r="BW312">
        <v>23970990000</v>
      </c>
      <c r="BX312">
        <v>0</v>
      </c>
      <c r="BY312">
        <v>0</v>
      </c>
      <c r="BZ312">
        <v>0</v>
      </c>
      <c r="CA312">
        <v>0</v>
      </c>
      <c r="CB312">
        <v>28350665000</v>
      </c>
      <c r="CC312">
        <v>0.4</v>
      </c>
      <c r="CD312">
        <v>1550074.04</v>
      </c>
      <c r="CE312">
        <v>352966940.13</v>
      </c>
      <c r="CF312">
        <v>6093.56</v>
      </c>
      <c r="CG312">
        <v>27228.92</v>
      </c>
      <c r="CH312">
        <v>34.241921099999999</v>
      </c>
      <c r="CI312">
        <v>4.07</v>
      </c>
      <c r="CJ312">
        <v>-280220</v>
      </c>
      <c r="CK312">
        <v>-262953.33</v>
      </c>
      <c r="CL312">
        <v>17266.669999999998</v>
      </c>
      <c r="CM312">
        <v>-37493.33</v>
      </c>
      <c r="CN312">
        <v>6896770</v>
      </c>
      <c r="CO312">
        <v>-76996.67</v>
      </c>
      <c r="CP312">
        <v>-373200</v>
      </c>
      <c r="CQ312">
        <v>1007482.01</v>
      </c>
      <c r="CR312">
        <v>308371651.10000002</v>
      </c>
      <c r="CS312">
        <v>156797.92000000001</v>
      </c>
      <c r="CT312">
        <v>309535931.02999997</v>
      </c>
      <c r="CU312" s="3">
        <v>0.53763439999999996</v>
      </c>
      <c r="CV312">
        <v>18799614</v>
      </c>
      <c r="CW312" s="10">
        <v>721843.84</v>
      </c>
      <c r="CX312" s="14">
        <f t="shared" si="4"/>
        <v>-1859515.42</v>
      </c>
      <c r="CY312" s="14">
        <f>IFERROR(INDEX(CONFAZ!$A$2:$FB$440,MATCH(DATE(YEAR($A312),MONTH($A312),15),CONFAZ!$A$2:$A$440,0),2),0)</f>
        <v>2581359.2599999998</v>
      </c>
      <c r="CZ312"/>
      <c r="DA312"/>
      <c r="DB312"/>
      <c r="DC312"/>
      <c r="DI312"/>
    </row>
    <row r="313" spans="1:113" x14ac:dyDescent="0.25">
      <c r="A313" s="1">
        <v>43969</v>
      </c>
      <c r="B313" t="s">
        <v>70</v>
      </c>
      <c r="C313" t="s">
        <v>73</v>
      </c>
      <c r="D313" s="12">
        <v>5.6433999999999997</v>
      </c>
      <c r="E313">
        <v>358819909.1099999</v>
      </c>
      <c r="F313">
        <v>2968969.9399999995</v>
      </c>
      <c r="G313">
        <v>493548840</v>
      </c>
      <c r="H313">
        <v>71834598.030000001</v>
      </c>
      <c r="I313">
        <v>14228451.6</v>
      </c>
      <c r="J313">
        <v>7468646.0599999987</v>
      </c>
      <c r="K313">
        <v>21758602</v>
      </c>
      <c r="L313" s="14">
        <v>18425224</v>
      </c>
      <c r="M313" s="14">
        <v>32117252</v>
      </c>
      <c r="N313" s="14">
        <v>60115735</v>
      </c>
      <c r="O313" s="14">
        <v>84260198</v>
      </c>
      <c r="P313" s="14">
        <v>9213930</v>
      </c>
      <c r="Q313" s="14">
        <v>72689454</v>
      </c>
      <c r="R313" s="14">
        <v>2713854</v>
      </c>
      <c r="S313" s="14">
        <v>16484373</v>
      </c>
      <c r="T313" s="14">
        <v>136839848</v>
      </c>
      <c r="U313" s="14">
        <v>57763877</v>
      </c>
      <c r="V313" s="14">
        <v>2713854</v>
      </c>
      <c r="W313" s="14">
        <v>16484373</v>
      </c>
      <c r="X313" s="14">
        <v>136839848</v>
      </c>
      <c r="Y313" s="14">
        <v>57763877</v>
      </c>
      <c r="Z313" s="14">
        <v>2925095</v>
      </c>
      <c r="AA313" s="14">
        <v>1.7047923475</v>
      </c>
      <c r="AB313">
        <v>119.65</v>
      </c>
      <c r="AC313" s="2">
        <v>17519841090</v>
      </c>
      <c r="AD313" s="2">
        <v>10681945943</v>
      </c>
      <c r="AE313" s="14">
        <f>INDEX(CONFAZ!$DS$2:$FB$408,MATCH(DATE(YEAR($A313),MONTH($A313),15),CONFAZ!$DS$2:$DS$408,0),2)</f>
        <v>288450249</v>
      </c>
      <c r="AF313" s="14">
        <f>INDEX(CONFAZ!$DS$2:$FB$408,MATCH(DATE(YEAR($A313),MONTH($A313),15),CONFAZ!$DS$2:$DS$408,0),3)</f>
        <v>101221267</v>
      </c>
      <c r="AG313">
        <v>1045</v>
      </c>
      <c r="AH313">
        <v>1950957240400</v>
      </c>
      <c r="AI313">
        <v>3.01</v>
      </c>
      <c r="AJ313">
        <v>-0.25</v>
      </c>
      <c r="AK313">
        <v>1248.10666666666</v>
      </c>
      <c r="AL313">
        <v>957.37749999999903</v>
      </c>
      <c r="AM313">
        <v>870.22523809523796</v>
      </c>
      <c r="AN313">
        <v>1100.7528</v>
      </c>
      <c r="AO313">
        <v>13.1130950591677</v>
      </c>
      <c r="AP313">
        <v>0.62</v>
      </c>
      <c r="AQ313">
        <v>175.58</v>
      </c>
      <c r="AR313">
        <v>31.23</v>
      </c>
      <c r="AS313" s="14">
        <v>579302900000</v>
      </c>
      <c r="AT313">
        <v>146537</v>
      </c>
      <c r="AU313">
        <v>1107</v>
      </c>
      <c r="AV313">
        <v>97220872</v>
      </c>
      <c r="AW313">
        <v>65146987</v>
      </c>
      <c r="AX313">
        <v>5964</v>
      </c>
      <c r="AY313" s="14">
        <v>4005</v>
      </c>
      <c r="AZ313">
        <v>76</v>
      </c>
      <c r="BA313">
        <v>76</v>
      </c>
      <c r="BB313">
        <v>8894</v>
      </c>
      <c r="BC313">
        <v>0</v>
      </c>
      <c r="BD313">
        <v>1300</v>
      </c>
      <c r="BE313">
        <v>5464</v>
      </c>
      <c r="BF313">
        <v>282</v>
      </c>
      <c r="BG313">
        <v>1939</v>
      </c>
      <c r="BH313">
        <v>5234</v>
      </c>
      <c r="BI313">
        <v>0</v>
      </c>
      <c r="BJ313">
        <v>105109</v>
      </c>
      <c r="BK313">
        <v>31330016</v>
      </c>
      <c r="BL313">
        <v>446539</v>
      </c>
      <c r="BM313">
        <v>0</v>
      </c>
      <c r="BN313">
        <v>29846794000</v>
      </c>
      <c r="BO313" s="3">
        <v>0.4</v>
      </c>
      <c r="BP313" s="3">
        <v>3704</v>
      </c>
      <c r="BQ313" s="3">
        <v>27335.53</v>
      </c>
      <c r="BR313">
        <v>3437407000</v>
      </c>
      <c r="BS313" s="3">
        <v>22505000</v>
      </c>
      <c r="BT313" s="3">
        <v>5806026000</v>
      </c>
      <c r="BU313" s="3">
        <v>14705051000</v>
      </c>
      <c r="BV313">
        <v>5875804000</v>
      </c>
      <c r="BW313" s="3">
        <v>23970990000</v>
      </c>
      <c r="BX313">
        <v>0</v>
      </c>
      <c r="BY313">
        <v>0</v>
      </c>
      <c r="BZ313">
        <v>0</v>
      </c>
      <c r="CA313">
        <v>0</v>
      </c>
      <c r="CB313">
        <v>28350665000</v>
      </c>
      <c r="CC313">
        <v>0.4</v>
      </c>
      <c r="CD313">
        <v>1163952.9099999999</v>
      </c>
      <c r="CE313">
        <v>329908813.47000003</v>
      </c>
      <c r="CF313">
        <v>13508.05</v>
      </c>
      <c r="CG313">
        <v>27034.92</v>
      </c>
      <c r="CH313">
        <v>34.241921099999999</v>
      </c>
      <c r="CI313">
        <v>3.82</v>
      </c>
      <c r="CJ313">
        <v>-280220</v>
      </c>
      <c r="CK313">
        <v>-262953.33</v>
      </c>
      <c r="CL313">
        <v>17266.669999999998</v>
      </c>
      <c r="CM313">
        <v>-37493.33</v>
      </c>
      <c r="CN313">
        <v>6896770</v>
      </c>
      <c r="CO313">
        <v>-76996.67</v>
      </c>
      <c r="CP313">
        <v>-373200</v>
      </c>
      <c r="CQ313">
        <v>1194985.4099999999</v>
      </c>
      <c r="CR313">
        <v>250069469.88</v>
      </c>
      <c r="CS313">
        <v>287381.78000000003</v>
      </c>
      <c r="CT313">
        <v>251552013.41</v>
      </c>
      <c r="CU313" s="3">
        <v>0.53763439999999996</v>
      </c>
      <c r="CV313">
        <v>24255153</v>
      </c>
      <c r="CW313" s="10">
        <v>488270.8</v>
      </c>
      <c r="CX313" s="14">
        <f t="shared" si="4"/>
        <v>-2709924.45</v>
      </c>
      <c r="CY313" s="14">
        <f>IFERROR(INDEX(CONFAZ!$A$2:$FB$440,MATCH(DATE(YEAR($A313),MONTH($A313),15),CONFAZ!$A$2:$A$440,0),2),0)</f>
        <v>3198195.25</v>
      </c>
      <c r="CZ313" s="4"/>
      <c r="DA313"/>
      <c r="DB313"/>
      <c r="DC313"/>
      <c r="DI313"/>
    </row>
    <row r="314" spans="1:113" x14ac:dyDescent="0.25">
      <c r="A314" s="1">
        <v>44000</v>
      </c>
      <c r="B314" t="s">
        <v>70</v>
      </c>
      <c r="C314" t="s">
        <v>73</v>
      </c>
      <c r="D314" s="12">
        <v>5.1966000000000001</v>
      </c>
      <c r="E314">
        <v>317626951.94999999</v>
      </c>
      <c r="F314">
        <v>3447392.4299999997</v>
      </c>
      <c r="G314">
        <v>524790786</v>
      </c>
      <c r="H314">
        <v>85006001.199999988</v>
      </c>
      <c r="I314">
        <v>51880453.329999998</v>
      </c>
      <c r="J314">
        <v>9217749.0800000001</v>
      </c>
      <c r="K314">
        <v>47881608</v>
      </c>
      <c r="L314" s="14">
        <v>54882069</v>
      </c>
      <c r="M314" s="14">
        <v>31138875</v>
      </c>
      <c r="N314" s="14">
        <v>71261901</v>
      </c>
      <c r="O314" s="14">
        <v>107439779</v>
      </c>
      <c r="P314" s="14">
        <v>6879503</v>
      </c>
      <c r="Q314" s="14">
        <v>76397990</v>
      </c>
      <c r="R314" s="14">
        <v>3198266</v>
      </c>
      <c r="S314" s="14">
        <v>21691040</v>
      </c>
      <c r="T314" s="14">
        <v>91830025</v>
      </c>
      <c r="U314" s="14">
        <v>56680647</v>
      </c>
      <c r="V314" s="14">
        <v>3198266</v>
      </c>
      <c r="W314" s="14">
        <v>21691040</v>
      </c>
      <c r="X314" s="14">
        <v>91830025</v>
      </c>
      <c r="Y314" s="14">
        <v>56680647</v>
      </c>
      <c r="Z314" s="14">
        <v>3390691</v>
      </c>
      <c r="AA314" s="14">
        <v>2.3867354165000001</v>
      </c>
      <c r="AB314">
        <v>126.04</v>
      </c>
      <c r="AC314" s="2">
        <v>17478971342</v>
      </c>
      <c r="AD314" s="2">
        <v>10977106324</v>
      </c>
      <c r="AE314" s="14">
        <f>INDEX(CONFAZ!$DS$2:$FB$408,MATCH(DATE(YEAR($A314),MONTH($A314),15),CONFAZ!$DS$2:$DS$408,0),2)</f>
        <v>366747372</v>
      </c>
      <c r="AF314" s="14">
        <f>INDEX(CONFAZ!$DS$2:$FB$408,MATCH(DATE(YEAR($A314),MONTH($A314),15),CONFAZ!$DS$2:$DS$408,0),3)</f>
        <v>95248272</v>
      </c>
      <c r="AG314">
        <v>1045</v>
      </c>
      <c r="AH314">
        <v>1812475344600</v>
      </c>
      <c r="AI314">
        <v>2.58</v>
      </c>
      <c r="AJ314">
        <v>0.3</v>
      </c>
      <c r="AK314">
        <v>1248.9833333333299</v>
      </c>
      <c r="AL314">
        <v>957.84399999999903</v>
      </c>
      <c r="AM314">
        <v>870.58333333333303</v>
      </c>
      <c r="AN314">
        <v>1101.6207999999999</v>
      </c>
      <c r="AO314">
        <v>13.5980016241943</v>
      </c>
      <c r="AP314">
        <v>1.26</v>
      </c>
      <c r="AQ314">
        <v>208.94</v>
      </c>
      <c r="AR314">
        <v>25.43</v>
      </c>
      <c r="AS314" s="14">
        <v>608890000000</v>
      </c>
      <c r="AT314">
        <v>151710</v>
      </c>
      <c r="AU314">
        <v>812</v>
      </c>
      <c r="AV314">
        <v>115094396</v>
      </c>
      <c r="AW314">
        <v>77113093</v>
      </c>
      <c r="AX314">
        <v>5175</v>
      </c>
      <c r="AY314" s="14">
        <v>400</v>
      </c>
      <c r="AZ314">
        <v>197</v>
      </c>
      <c r="BA314">
        <v>197</v>
      </c>
      <c r="BB314">
        <v>4950</v>
      </c>
      <c r="BC314">
        <v>0</v>
      </c>
      <c r="BD314">
        <v>198</v>
      </c>
      <c r="BE314">
        <v>1956</v>
      </c>
      <c r="BF314">
        <v>506</v>
      </c>
      <c r="BG314">
        <v>1521</v>
      </c>
      <c r="BH314">
        <v>3763</v>
      </c>
      <c r="BI314">
        <v>0</v>
      </c>
      <c r="BJ314">
        <v>106385</v>
      </c>
      <c r="BK314">
        <v>34342139</v>
      </c>
      <c r="BL314">
        <v>3326628</v>
      </c>
      <c r="BM314">
        <v>0</v>
      </c>
      <c r="BN314">
        <v>29846794000</v>
      </c>
      <c r="BO314" s="3">
        <v>0.4</v>
      </c>
      <c r="BP314" s="3">
        <v>3704</v>
      </c>
      <c r="BQ314" s="3">
        <v>27335.53</v>
      </c>
      <c r="BR314">
        <v>3437407000</v>
      </c>
      <c r="BS314" s="3">
        <v>22505000</v>
      </c>
      <c r="BT314" s="3">
        <v>5806026000</v>
      </c>
      <c r="BU314" s="3">
        <v>14705051000</v>
      </c>
      <c r="BV314" s="3">
        <v>5875804000</v>
      </c>
      <c r="BW314" s="3">
        <v>23970990000</v>
      </c>
      <c r="BX314">
        <v>0</v>
      </c>
      <c r="BY314">
        <v>0</v>
      </c>
      <c r="BZ314">
        <v>0</v>
      </c>
      <c r="CA314">
        <v>0</v>
      </c>
      <c r="CB314">
        <v>28350665000</v>
      </c>
      <c r="CC314">
        <v>0.4</v>
      </c>
      <c r="CD314">
        <v>1745180.78</v>
      </c>
      <c r="CE314">
        <v>406633476.74000001</v>
      </c>
      <c r="CF314">
        <v>13311.8</v>
      </c>
      <c r="CG314">
        <v>28118.92</v>
      </c>
      <c r="CH314">
        <v>34.241921099999999</v>
      </c>
      <c r="CI314">
        <v>3.96</v>
      </c>
      <c r="CJ314">
        <v>-280220</v>
      </c>
      <c r="CK314">
        <v>-262953.33</v>
      </c>
      <c r="CL314">
        <v>17266.669999999998</v>
      </c>
      <c r="CM314">
        <v>-37493.33</v>
      </c>
      <c r="CN314">
        <v>6896770</v>
      </c>
      <c r="CO314">
        <v>-76996.67</v>
      </c>
      <c r="CP314">
        <v>-373200</v>
      </c>
      <c r="CQ314">
        <v>1334546.8899999999</v>
      </c>
      <c r="CR314">
        <v>231882247.81</v>
      </c>
      <c r="CS314">
        <v>792093.3</v>
      </c>
      <c r="CT314">
        <v>234008888</v>
      </c>
      <c r="CU314" s="3">
        <v>0.53763439999999996</v>
      </c>
      <c r="CV314">
        <v>24556149</v>
      </c>
      <c r="CW314" s="10">
        <v>312878.44</v>
      </c>
      <c r="CX314" s="14">
        <f t="shared" si="4"/>
        <v>-9004080.4199999999</v>
      </c>
      <c r="CY314" s="14">
        <f>IFERROR(INDEX(CONFAZ!$A$2:$FB$440,MATCH(DATE(YEAR($A314),MONTH($A314),15),CONFAZ!$A$2:$A$440,0),2),0)</f>
        <v>9316958.8599999994</v>
      </c>
      <c r="CZ314"/>
      <c r="DA314"/>
      <c r="DB314"/>
      <c r="DC314"/>
      <c r="DI314"/>
    </row>
    <row r="315" spans="1:113" x14ac:dyDescent="0.25">
      <c r="A315" s="1">
        <v>44030</v>
      </c>
      <c r="B315" t="s">
        <v>70</v>
      </c>
      <c r="C315" t="s">
        <v>73</v>
      </c>
      <c r="D315" s="12">
        <v>5.2801999999999998</v>
      </c>
      <c r="E315">
        <v>451628975.42000002</v>
      </c>
      <c r="F315">
        <v>5253915.57</v>
      </c>
      <c r="G315">
        <v>653711918</v>
      </c>
      <c r="H315">
        <v>103458208.38999996</v>
      </c>
      <c r="I315">
        <v>16160948.18</v>
      </c>
      <c r="J315">
        <v>25190354.909999996</v>
      </c>
      <c r="K315">
        <v>51620596</v>
      </c>
      <c r="L315" s="14">
        <v>62668108</v>
      </c>
      <c r="M315" s="14">
        <v>33771354</v>
      </c>
      <c r="N315" s="14">
        <v>111778754</v>
      </c>
      <c r="O315" s="14">
        <v>125999286</v>
      </c>
      <c r="P315" s="14">
        <v>8272764</v>
      </c>
      <c r="Q315" s="14">
        <v>110430393</v>
      </c>
      <c r="R315" s="14">
        <v>3143571</v>
      </c>
      <c r="S315" s="14">
        <v>26093615</v>
      </c>
      <c r="T315" s="14">
        <v>106060817</v>
      </c>
      <c r="U315" s="14">
        <v>60321731</v>
      </c>
      <c r="V315" s="14">
        <v>3143571</v>
      </c>
      <c r="W315" s="14">
        <v>26093615</v>
      </c>
      <c r="X315" s="14">
        <v>106060817</v>
      </c>
      <c r="Y315" s="14">
        <v>60321731</v>
      </c>
      <c r="Z315" s="14">
        <v>5171525</v>
      </c>
      <c r="AA315" s="14">
        <v>1.8063439256</v>
      </c>
      <c r="AB315">
        <v>136.07</v>
      </c>
      <c r="AC315" s="2">
        <v>19416007176</v>
      </c>
      <c r="AD315" s="2">
        <v>11814764185</v>
      </c>
      <c r="AE315" s="14">
        <f>INDEX(CONFAZ!$DS$2:$FB$408,MATCH(DATE(YEAR($A315),MONTH($A315),15),CONFAZ!$DS$2:$DS$408,0),2)</f>
        <v>331759527</v>
      </c>
      <c r="AF315" s="14">
        <f>INDEX(CONFAZ!$DS$2:$FB$408,MATCH(DATE(YEAR($A315),MONTH($A315),15),CONFAZ!$DS$2:$DS$408,0),3)</f>
        <v>126645193</v>
      </c>
      <c r="AG315">
        <v>1045</v>
      </c>
      <c r="AH315">
        <v>1872696852800</v>
      </c>
      <c r="AI315">
        <v>2.15</v>
      </c>
      <c r="AJ315">
        <v>0.44</v>
      </c>
      <c r="AK315">
        <v>1250.05277777777</v>
      </c>
      <c r="AL315">
        <v>962.94449999999995</v>
      </c>
      <c r="AM315">
        <v>876.44190476190397</v>
      </c>
      <c r="AN315">
        <v>1104.6600000000001</v>
      </c>
      <c r="AO315">
        <v>14.1081681600614</v>
      </c>
      <c r="AP315">
        <v>1.36</v>
      </c>
      <c r="AQ315">
        <v>226.81</v>
      </c>
      <c r="AR315">
        <v>1.2197499999999999</v>
      </c>
      <c r="AS315" s="14">
        <v>645114800000</v>
      </c>
      <c r="AT315">
        <v>110061</v>
      </c>
      <c r="AU315">
        <v>1121</v>
      </c>
      <c r="AV315">
        <v>128648211</v>
      </c>
      <c r="AW315">
        <v>97509216</v>
      </c>
      <c r="AX315">
        <v>4939</v>
      </c>
      <c r="AY315" s="14">
        <v>1118</v>
      </c>
      <c r="AZ315">
        <v>7086</v>
      </c>
      <c r="BA315">
        <v>7086</v>
      </c>
      <c r="BB315">
        <v>10800</v>
      </c>
      <c r="BC315">
        <v>0</v>
      </c>
      <c r="BD315">
        <v>584</v>
      </c>
      <c r="BE315">
        <v>5454</v>
      </c>
      <c r="BF315">
        <v>465</v>
      </c>
      <c r="BG315">
        <v>1905</v>
      </c>
      <c r="BH315">
        <v>348</v>
      </c>
      <c r="BI315">
        <v>0</v>
      </c>
      <c r="BJ315">
        <v>84059</v>
      </c>
      <c r="BK315">
        <v>27911079</v>
      </c>
      <c r="BL315">
        <v>2973159</v>
      </c>
      <c r="BM315">
        <v>0</v>
      </c>
      <c r="BN315">
        <v>29846794000</v>
      </c>
      <c r="BO315" s="3">
        <v>0.4</v>
      </c>
      <c r="BP315" s="3">
        <v>3704</v>
      </c>
      <c r="BQ315" s="3">
        <v>27335.53</v>
      </c>
      <c r="BR315" s="3">
        <v>3437407000</v>
      </c>
      <c r="BS315" s="3">
        <v>22505000</v>
      </c>
      <c r="BT315" s="3">
        <v>5806026000</v>
      </c>
      <c r="BU315" s="3">
        <v>14705051000</v>
      </c>
      <c r="BV315">
        <v>5875804000</v>
      </c>
      <c r="BW315" s="3">
        <v>23970990000</v>
      </c>
      <c r="BX315">
        <v>0</v>
      </c>
      <c r="BY315">
        <v>0</v>
      </c>
      <c r="BZ315">
        <v>0</v>
      </c>
      <c r="CA315">
        <v>0</v>
      </c>
      <c r="CB315">
        <v>29846794000</v>
      </c>
      <c r="CC315">
        <v>0.4</v>
      </c>
      <c r="CD315">
        <v>1388345.93</v>
      </c>
      <c r="CE315">
        <v>418567862.88999999</v>
      </c>
      <c r="CF315">
        <v>36151.129999999997</v>
      </c>
      <c r="CG315">
        <v>27942.92</v>
      </c>
      <c r="CH315">
        <v>34.241921099999999</v>
      </c>
      <c r="CI315">
        <v>4.1399999999999997</v>
      </c>
      <c r="CJ315">
        <v>-198416.67</v>
      </c>
      <c r="CK315">
        <v>-182180</v>
      </c>
      <c r="CL315">
        <v>16236.67</v>
      </c>
      <c r="CM315">
        <v>39660</v>
      </c>
      <c r="CN315">
        <v>6930413.3300000001</v>
      </c>
      <c r="CO315">
        <v>-44773.33</v>
      </c>
      <c r="CP315">
        <v>-328263.33</v>
      </c>
      <c r="CQ315">
        <v>2496829.33</v>
      </c>
      <c r="CR315">
        <v>270370393.93000001</v>
      </c>
      <c r="CS315">
        <v>1569905.68</v>
      </c>
      <c r="CT315">
        <v>274437128.94</v>
      </c>
      <c r="CU315" s="3">
        <v>0.53763439999999996</v>
      </c>
      <c r="CV315">
        <v>26738100</v>
      </c>
      <c r="CW315" s="10">
        <v>501040.56</v>
      </c>
      <c r="CX315" s="14">
        <f t="shared" si="4"/>
        <v>-12195191.17</v>
      </c>
      <c r="CY315" s="14">
        <f>IFERROR(INDEX(CONFAZ!$A$2:$FB$440,MATCH(DATE(YEAR($A315),MONTH($A315),15),CONFAZ!$A$2:$A$440,0),2),0)</f>
        <v>12696231.73</v>
      </c>
      <c r="CZ315"/>
      <c r="DA315"/>
      <c r="DB315"/>
      <c r="DC315"/>
      <c r="DI315"/>
    </row>
    <row r="316" spans="1:113" x14ac:dyDescent="0.25">
      <c r="A316" s="1">
        <v>44061</v>
      </c>
      <c r="B316" t="s">
        <v>70</v>
      </c>
      <c r="C316" t="s">
        <v>73</v>
      </c>
      <c r="D316" s="12">
        <v>5.4611999999999998</v>
      </c>
      <c r="E316">
        <v>515318965.19999999</v>
      </c>
      <c r="F316">
        <v>7425112.9899999993</v>
      </c>
      <c r="G316">
        <v>763854575</v>
      </c>
      <c r="H316">
        <v>132234002.07000002</v>
      </c>
      <c r="I316">
        <v>16511623.060000001</v>
      </c>
      <c r="J316">
        <v>28087000.449999996</v>
      </c>
      <c r="K316">
        <v>32303253</v>
      </c>
      <c r="L316" s="14">
        <v>76103970</v>
      </c>
      <c r="M316" s="14">
        <v>36345183</v>
      </c>
      <c r="N316" s="14">
        <v>127729688</v>
      </c>
      <c r="O316" s="14">
        <v>162361549</v>
      </c>
      <c r="P316" s="14">
        <v>9297368</v>
      </c>
      <c r="Q316" s="14">
        <v>129515454</v>
      </c>
      <c r="R316" s="14">
        <v>3654282</v>
      </c>
      <c r="S316" s="14">
        <v>25355959</v>
      </c>
      <c r="T316" s="14">
        <v>110633924</v>
      </c>
      <c r="U316" s="14">
        <v>75824047</v>
      </c>
      <c r="V316" s="14">
        <v>3654282</v>
      </c>
      <c r="W316" s="14">
        <v>25355959</v>
      </c>
      <c r="X316" s="14">
        <v>110633924</v>
      </c>
      <c r="Y316" s="14">
        <v>75824047</v>
      </c>
      <c r="Z316" s="14">
        <v>7033151</v>
      </c>
      <c r="AA316" s="14">
        <v>1.2363909959999999</v>
      </c>
      <c r="AB316">
        <v>135.87</v>
      </c>
      <c r="AC316" s="2">
        <v>17403775488</v>
      </c>
      <c r="AD316" s="2">
        <v>11585200604</v>
      </c>
      <c r="AE316" s="14">
        <f>INDEX(CONFAZ!$DS$2:$FB$408,MATCH(DATE(YEAR($A316),MONTH($A316),15),CONFAZ!$DS$2:$DS$408,0),2)</f>
        <v>302803010</v>
      </c>
      <c r="AF316" s="14">
        <f>INDEX(CONFAZ!$DS$2:$FB$408,MATCH(DATE(YEAR($A316),MONTH($A316),15),CONFAZ!$DS$2:$DS$408,0),3)</f>
        <v>189959114</v>
      </c>
      <c r="AG316">
        <v>1045</v>
      </c>
      <c r="AH316">
        <v>1944689630400</v>
      </c>
      <c r="AI316">
        <v>1.94</v>
      </c>
      <c r="AJ316">
        <v>0.36</v>
      </c>
      <c r="AK316">
        <v>1255.93611111111</v>
      </c>
      <c r="AL316">
        <v>969.3415</v>
      </c>
      <c r="AM316">
        <v>885.25761904761896</v>
      </c>
      <c r="AN316">
        <v>1110.3632</v>
      </c>
      <c r="AO316">
        <v>14.7757174256261</v>
      </c>
      <c r="AP316">
        <v>1.24</v>
      </c>
      <c r="AQ316">
        <v>243.33</v>
      </c>
      <c r="AR316">
        <v>62.17</v>
      </c>
      <c r="AS316" s="14">
        <v>637652100000</v>
      </c>
      <c r="AT316">
        <v>80836</v>
      </c>
      <c r="AU316">
        <v>708</v>
      </c>
      <c r="AV316">
        <v>111701783</v>
      </c>
      <c r="AW316">
        <v>68038149</v>
      </c>
      <c r="AX316">
        <v>2745</v>
      </c>
      <c r="AY316" s="14">
        <v>1442</v>
      </c>
      <c r="AZ316">
        <v>208</v>
      </c>
      <c r="BA316">
        <v>208</v>
      </c>
      <c r="BB316">
        <v>3747</v>
      </c>
      <c r="BC316">
        <v>598</v>
      </c>
      <c r="BD316">
        <v>652</v>
      </c>
      <c r="BE316">
        <v>679</v>
      </c>
      <c r="BF316">
        <v>1048</v>
      </c>
      <c r="BG316">
        <v>1996</v>
      </c>
      <c r="BH316">
        <v>854</v>
      </c>
      <c r="BI316">
        <v>0</v>
      </c>
      <c r="BJ316">
        <v>61580</v>
      </c>
      <c r="BK316">
        <v>41672853</v>
      </c>
      <c r="BL316">
        <v>1664158</v>
      </c>
      <c r="BM316">
        <v>0</v>
      </c>
      <c r="BN316">
        <v>29846794000</v>
      </c>
      <c r="BO316" s="3">
        <v>0.4</v>
      </c>
      <c r="BP316" s="3">
        <v>3704</v>
      </c>
      <c r="BQ316" s="3">
        <v>27335.53</v>
      </c>
      <c r="BR316" s="3">
        <v>3437407000</v>
      </c>
      <c r="BS316" s="3">
        <v>22505000</v>
      </c>
      <c r="BT316" s="3">
        <v>5806026000</v>
      </c>
      <c r="BU316" s="3">
        <v>14705051000</v>
      </c>
      <c r="BV316" s="3">
        <v>5875804000</v>
      </c>
      <c r="BW316" s="3">
        <v>23970990000</v>
      </c>
      <c r="BX316">
        <v>0</v>
      </c>
      <c r="BY316">
        <v>0</v>
      </c>
      <c r="BZ316">
        <v>0</v>
      </c>
      <c r="CA316">
        <v>0</v>
      </c>
      <c r="CB316">
        <v>29846794000</v>
      </c>
      <c r="CC316">
        <v>0.4</v>
      </c>
      <c r="CD316">
        <v>1844843.58</v>
      </c>
      <c r="CE316">
        <v>490217485.63999999</v>
      </c>
      <c r="CF316">
        <v>17024</v>
      </c>
      <c r="CG316">
        <v>27529.919999999998</v>
      </c>
      <c r="CH316">
        <v>34.241921099999999</v>
      </c>
      <c r="CI316">
        <v>4.24</v>
      </c>
      <c r="CJ316">
        <v>-198416.67</v>
      </c>
      <c r="CK316">
        <v>-182180</v>
      </c>
      <c r="CL316">
        <v>16236.67</v>
      </c>
      <c r="CM316">
        <v>39660</v>
      </c>
      <c r="CN316">
        <v>6930413.3300000001</v>
      </c>
      <c r="CO316">
        <v>-44773.33</v>
      </c>
      <c r="CP316">
        <v>-328263.33</v>
      </c>
      <c r="CQ316">
        <v>2665188.09</v>
      </c>
      <c r="CR316">
        <v>312475199.61000001</v>
      </c>
      <c r="CS316">
        <v>1237176.8799999999</v>
      </c>
      <c r="CT316">
        <v>316377564.57999998</v>
      </c>
      <c r="CU316" s="3">
        <v>0.53763439999999996</v>
      </c>
      <c r="CV316">
        <v>21244707</v>
      </c>
      <c r="CW316" s="10">
        <v>848715.22</v>
      </c>
      <c r="CX316" s="14">
        <f t="shared" si="4"/>
        <v>-5566642.4000000004</v>
      </c>
      <c r="CY316" s="14">
        <f>IFERROR(INDEX(CONFAZ!$A$2:$FB$440,MATCH(DATE(YEAR($A316),MONTH($A316),15),CONFAZ!$A$2:$A$440,0),2),0)</f>
        <v>6415357.6200000001</v>
      </c>
      <c r="CZ316"/>
      <c r="DA316"/>
      <c r="DB316"/>
      <c r="DC316"/>
      <c r="DI316"/>
    </row>
    <row r="317" spans="1:113" x14ac:dyDescent="0.25">
      <c r="A317" s="1">
        <v>44092</v>
      </c>
      <c r="B317" t="s">
        <v>70</v>
      </c>
      <c r="C317" t="s">
        <v>73</v>
      </c>
      <c r="D317" s="12">
        <v>5.3994999999999997</v>
      </c>
      <c r="E317">
        <v>510675942.89999998</v>
      </c>
      <c r="F317">
        <v>4571762.4800000004</v>
      </c>
      <c r="G317">
        <v>750140978</v>
      </c>
      <c r="H317">
        <v>110279878.63999997</v>
      </c>
      <c r="I317">
        <v>17027220.489999998</v>
      </c>
      <c r="J317">
        <v>27341237.699999999</v>
      </c>
      <c r="K317">
        <v>39441485</v>
      </c>
      <c r="L317" s="14">
        <v>17735131</v>
      </c>
      <c r="M317" s="14">
        <v>35610938</v>
      </c>
      <c r="N317" s="14">
        <v>131369273</v>
      </c>
      <c r="O317" s="14">
        <v>143511122</v>
      </c>
      <c r="P317" s="14">
        <v>9166466</v>
      </c>
      <c r="Q317" s="14">
        <v>131264743</v>
      </c>
      <c r="R317" s="14">
        <v>3530780</v>
      </c>
      <c r="S317" s="14">
        <v>26972790</v>
      </c>
      <c r="T317" s="14">
        <v>165259438</v>
      </c>
      <c r="U317" s="14">
        <v>81249584</v>
      </c>
      <c r="V317" s="14">
        <v>3530780</v>
      </c>
      <c r="W317" s="14">
        <v>26972790</v>
      </c>
      <c r="X317" s="14">
        <v>165259438</v>
      </c>
      <c r="Y317" s="14">
        <v>81249584</v>
      </c>
      <c r="Z317" s="14">
        <v>4470713</v>
      </c>
      <c r="AA317" s="14">
        <v>0.35163421169999998</v>
      </c>
      <c r="AB317">
        <v>137.33000000000001</v>
      </c>
      <c r="AC317" s="2">
        <v>18223387712</v>
      </c>
      <c r="AD317" s="2">
        <v>13139951686</v>
      </c>
      <c r="AE317" s="14">
        <f>INDEX(CONFAZ!$DS$2:$FB$408,MATCH(DATE(YEAR($A317),MONTH($A317),15),CONFAZ!$DS$2:$DS$408,0),2)</f>
        <v>325779179</v>
      </c>
      <c r="AF317" s="14">
        <f>INDEX(CONFAZ!$DS$2:$FB$408,MATCH(DATE(YEAR($A317),MONTH($A317),15),CONFAZ!$DS$2:$DS$408,0),3)</f>
        <v>147124113</v>
      </c>
      <c r="AG317">
        <v>1045</v>
      </c>
      <c r="AH317">
        <v>1925494097000</v>
      </c>
      <c r="AI317">
        <v>1.9</v>
      </c>
      <c r="AJ317">
        <v>0.87</v>
      </c>
      <c r="AK317">
        <v>1263.50111111111</v>
      </c>
      <c r="AL317">
        <v>978.63400000000001</v>
      </c>
      <c r="AM317">
        <v>894.15904761904699</v>
      </c>
      <c r="AN317">
        <v>1121.1715999999999</v>
      </c>
      <c r="AO317">
        <v>14.8902965207013</v>
      </c>
      <c r="AP317">
        <v>1.64</v>
      </c>
      <c r="AQ317">
        <v>232.8</v>
      </c>
      <c r="AR317">
        <v>67.62</v>
      </c>
      <c r="AS317" s="14">
        <v>646935800000</v>
      </c>
      <c r="AT317">
        <v>115483</v>
      </c>
      <c r="AU317">
        <v>1085</v>
      </c>
      <c r="AV317">
        <v>163554258</v>
      </c>
      <c r="AW317">
        <v>109539438</v>
      </c>
      <c r="AX317">
        <v>4203</v>
      </c>
      <c r="AY317" s="14">
        <v>92</v>
      </c>
      <c r="AZ317">
        <v>248</v>
      </c>
      <c r="BA317">
        <v>248</v>
      </c>
      <c r="BB317">
        <v>5447</v>
      </c>
      <c r="BC317">
        <v>0</v>
      </c>
      <c r="BD317">
        <v>1155</v>
      </c>
      <c r="BE317">
        <v>3419</v>
      </c>
      <c r="BF317">
        <v>364</v>
      </c>
      <c r="BG317">
        <v>845</v>
      </c>
      <c r="BH317">
        <v>1025</v>
      </c>
      <c r="BI317">
        <v>23</v>
      </c>
      <c r="BJ317">
        <v>99060</v>
      </c>
      <c r="BK317">
        <v>49944857</v>
      </c>
      <c r="BL317">
        <v>3647346</v>
      </c>
      <c r="BM317">
        <v>0</v>
      </c>
      <c r="BN317">
        <v>29846794000</v>
      </c>
      <c r="BO317" s="3">
        <v>0.4</v>
      </c>
      <c r="BP317" s="3">
        <v>3704</v>
      </c>
      <c r="BQ317" s="3">
        <v>27335.53</v>
      </c>
      <c r="BR317" s="3">
        <v>3437407000</v>
      </c>
      <c r="BS317" s="3">
        <v>22505000</v>
      </c>
      <c r="BT317" s="3">
        <v>5806026000</v>
      </c>
      <c r="BU317" s="3">
        <v>14705051000</v>
      </c>
      <c r="BV317" s="3">
        <v>5875804000</v>
      </c>
      <c r="BW317" s="3">
        <v>23970990000</v>
      </c>
      <c r="BX317">
        <v>0</v>
      </c>
      <c r="BY317">
        <v>0</v>
      </c>
      <c r="BZ317">
        <v>0</v>
      </c>
      <c r="CA317">
        <v>0</v>
      </c>
      <c r="CB317">
        <v>29846794000</v>
      </c>
      <c r="CC317">
        <v>0.4</v>
      </c>
      <c r="CD317">
        <v>1944199.72</v>
      </c>
      <c r="CE317">
        <v>534407291.63999999</v>
      </c>
      <c r="CF317">
        <v>22396.71</v>
      </c>
      <c r="CG317">
        <v>27849.919999999998</v>
      </c>
      <c r="CH317">
        <v>34.241921099999999</v>
      </c>
      <c r="CI317">
        <v>4.3</v>
      </c>
      <c r="CJ317">
        <v>-198416.67</v>
      </c>
      <c r="CK317">
        <v>-182180</v>
      </c>
      <c r="CL317">
        <v>16236.67</v>
      </c>
      <c r="CM317">
        <v>39660</v>
      </c>
      <c r="CN317">
        <v>6930413.3300000001</v>
      </c>
      <c r="CO317">
        <v>-44773.33</v>
      </c>
      <c r="CP317">
        <v>-328263.33</v>
      </c>
      <c r="CQ317">
        <v>1783749.89</v>
      </c>
      <c r="CR317">
        <v>339147515.33999997</v>
      </c>
      <c r="CS317">
        <v>1235869.56</v>
      </c>
      <c r="CT317">
        <v>342167134.79000002</v>
      </c>
      <c r="CU317" s="3">
        <v>0.53763439999999996</v>
      </c>
      <c r="CV317">
        <v>23353758</v>
      </c>
      <c r="CW317" s="10">
        <v>797687.45</v>
      </c>
      <c r="CX317" s="14">
        <f t="shared" si="4"/>
        <v>-4375806.58</v>
      </c>
      <c r="CY317" s="14">
        <f>IFERROR(INDEX(CONFAZ!$A$2:$FB$440,MATCH(DATE(YEAR($A317),MONTH($A317),15),CONFAZ!$A$2:$A$440,0),2),0)</f>
        <v>5173494.03</v>
      </c>
      <c r="CZ317"/>
      <c r="DA317"/>
      <c r="DB317"/>
      <c r="DC317"/>
      <c r="DI317"/>
    </row>
    <row r="318" spans="1:113" x14ac:dyDescent="0.25">
      <c r="A318" s="1">
        <v>44122</v>
      </c>
      <c r="B318" t="s">
        <v>70</v>
      </c>
      <c r="C318" t="s">
        <v>73</v>
      </c>
      <c r="D318" s="12">
        <v>5.6257999999999999</v>
      </c>
      <c r="E318">
        <v>512558046.03000003</v>
      </c>
      <c r="F318">
        <v>7289014.9500000002</v>
      </c>
      <c r="G318">
        <v>780252314</v>
      </c>
      <c r="H318">
        <v>135729323.36999997</v>
      </c>
      <c r="I318">
        <v>32702820.389999997</v>
      </c>
      <c r="J318">
        <v>24400626.460000005</v>
      </c>
      <c r="K318">
        <v>21840366</v>
      </c>
      <c r="L318" s="14">
        <v>19453927</v>
      </c>
      <c r="M318" s="14">
        <v>36296807</v>
      </c>
      <c r="N318" s="14">
        <v>118882562</v>
      </c>
      <c r="O318" s="14">
        <v>141839648</v>
      </c>
      <c r="P318" s="14">
        <v>8907117</v>
      </c>
      <c r="Q318" s="14">
        <v>133458997</v>
      </c>
      <c r="R318" s="14">
        <v>4195516</v>
      </c>
      <c r="S318" s="14">
        <v>30592987</v>
      </c>
      <c r="T318" s="14">
        <v>196638278</v>
      </c>
      <c r="U318" s="14">
        <v>83100994</v>
      </c>
      <c r="V318" s="14">
        <v>4195516</v>
      </c>
      <c r="W318" s="14">
        <v>30592987</v>
      </c>
      <c r="X318" s="14">
        <v>196638278</v>
      </c>
      <c r="Y318" s="14">
        <v>83100994</v>
      </c>
      <c r="Z318" s="14">
        <v>6885481</v>
      </c>
      <c r="AA318" s="14">
        <v>0.15419902169999999</v>
      </c>
      <c r="AB318">
        <v>139.99</v>
      </c>
      <c r="AC318" s="2">
        <v>17649335596</v>
      </c>
      <c r="AD318" s="2">
        <v>13245304357</v>
      </c>
      <c r="AE318" s="14">
        <f>INDEX(CONFAZ!$DS$2:$FB$408,MATCH(DATE(YEAR($A318),MONTH($A318),15),CONFAZ!$DS$2:$DS$408,0),2)</f>
        <v>302411680</v>
      </c>
      <c r="AF318" s="14">
        <f>INDEX(CONFAZ!$DS$2:$FB$408,MATCH(DATE(YEAR($A318),MONTH($A318),15),CONFAZ!$DS$2:$DS$408,0),3)</f>
        <v>199110441</v>
      </c>
      <c r="AG318">
        <v>1045</v>
      </c>
      <c r="AH318">
        <v>1994604886800</v>
      </c>
      <c r="AI318">
        <v>1.9</v>
      </c>
      <c r="AJ318">
        <v>0.89</v>
      </c>
      <c r="AK318">
        <v>1278.8944444444401</v>
      </c>
      <c r="AL318">
        <v>994.30099999999902</v>
      </c>
      <c r="AM318">
        <v>910.90809523809503</v>
      </c>
      <c r="AN318">
        <v>1131.6068</v>
      </c>
      <c r="AO318">
        <v>14.5810380401033</v>
      </c>
      <c r="AP318">
        <v>1.86</v>
      </c>
      <c r="AQ318">
        <v>226.42</v>
      </c>
      <c r="AR318">
        <v>45.250399999999999</v>
      </c>
      <c r="AS318" s="14">
        <v>670125600000</v>
      </c>
      <c r="AT318">
        <v>90871</v>
      </c>
      <c r="AU318">
        <v>1969</v>
      </c>
      <c r="AV318">
        <v>110136799</v>
      </c>
      <c r="AW318">
        <v>80072605</v>
      </c>
      <c r="AX318">
        <v>4181</v>
      </c>
      <c r="AY318" s="14">
        <v>242</v>
      </c>
      <c r="AZ318">
        <v>213</v>
      </c>
      <c r="BA318">
        <v>213</v>
      </c>
      <c r="BB318">
        <v>4388</v>
      </c>
      <c r="BC318">
        <v>7043</v>
      </c>
      <c r="BD318">
        <v>597</v>
      </c>
      <c r="BE318">
        <v>16071</v>
      </c>
      <c r="BF318">
        <v>2924</v>
      </c>
      <c r="BG318">
        <v>5004</v>
      </c>
      <c r="BH318">
        <v>4785</v>
      </c>
      <c r="BI318">
        <v>0</v>
      </c>
      <c r="BJ318">
        <v>73401</v>
      </c>
      <c r="BK318">
        <v>29662791</v>
      </c>
      <c r="BL318">
        <v>186124</v>
      </c>
      <c r="BM318">
        <v>0</v>
      </c>
      <c r="BN318">
        <v>29846794000</v>
      </c>
      <c r="BO318" s="3">
        <v>0.4</v>
      </c>
      <c r="BP318" s="3">
        <v>3704</v>
      </c>
      <c r="BQ318">
        <v>27335.53</v>
      </c>
      <c r="BR318" s="3">
        <v>3437407000</v>
      </c>
      <c r="BS318" s="3">
        <v>22505000</v>
      </c>
      <c r="BT318" s="3">
        <v>5806026000</v>
      </c>
      <c r="BU318" s="3">
        <v>14705051000</v>
      </c>
      <c r="BV318" s="3">
        <v>5875804000</v>
      </c>
      <c r="BW318" s="3">
        <v>23970990000</v>
      </c>
      <c r="BX318">
        <v>0</v>
      </c>
      <c r="BY318">
        <v>0</v>
      </c>
      <c r="BZ318">
        <v>0</v>
      </c>
      <c r="CA318">
        <v>0</v>
      </c>
      <c r="CB318">
        <v>29846794000</v>
      </c>
      <c r="CC318">
        <v>0.4</v>
      </c>
      <c r="CD318">
        <v>2666101.14</v>
      </c>
      <c r="CE318">
        <v>648989156.41999996</v>
      </c>
      <c r="CF318">
        <v>27755.25</v>
      </c>
      <c r="CG318">
        <v>28180.92</v>
      </c>
      <c r="CH318">
        <v>34.241921099999999</v>
      </c>
      <c r="CI318">
        <v>4.3600000000000003</v>
      </c>
      <c r="CJ318">
        <v>-411370</v>
      </c>
      <c r="CK318">
        <v>-397186.67</v>
      </c>
      <c r="CL318">
        <v>14186.67</v>
      </c>
      <c r="CM318">
        <v>-439206.67</v>
      </c>
      <c r="CN318">
        <v>6908360</v>
      </c>
      <c r="CO318">
        <v>-87666.67</v>
      </c>
      <c r="CP318">
        <v>-312220</v>
      </c>
      <c r="CQ318">
        <v>3820828.62</v>
      </c>
      <c r="CR318">
        <v>354416020.72000003</v>
      </c>
      <c r="CS318">
        <v>865258.75</v>
      </c>
      <c r="CT318">
        <v>359103230.77999997</v>
      </c>
      <c r="CU318" s="3">
        <v>0.53763439999999996</v>
      </c>
      <c r="CV318">
        <v>23082624</v>
      </c>
      <c r="CW318" s="10">
        <v>879337.05</v>
      </c>
      <c r="CX318" s="14">
        <f t="shared" si="4"/>
        <v>-6407722.4300000006</v>
      </c>
      <c r="CY318" s="14">
        <f>IFERROR(INDEX(CONFAZ!$A$2:$FB$440,MATCH(DATE(YEAR($A318),MONTH($A318),15),CONFAZ!$A$2:$A$440,0),2),0)</f>
        <v>7287059.4800000004</v>
      </c>
      <c r="CZ318" s="14"/>
      <c r="DA318" s="14"/>
      <c r="DB318"/>
      <c r="DC318"/>
      <c r="DI318"/>
    </row>
    <row r="319" spans="1:113" x14ac:dyDescent="0.25">
      <c r="A319" s="1">
        <v>44153</v>
      </c>
      <c r="B319" t="s">
        <v>70</v>
      </c>
      <c r="C319" t="s">
        <v>73</v>
      </c>
      <c r="D319" s="12">
        <v>5.4177999999999997</v>
      </c>
      <c r="E319">
        <v>517396938.19</v>
      </c>
      <c r="F319">
        <v>6714182.9699999997</v>
      </c>
      <c r="G319">
        <v>769832455</v>
      </c>
      <c r="H319">
        <v>138883009.44000003</v>
      </c>
      <c r="I319">
        <v>17795127.389999997</v>
      </c>
      <c r="J319">
        <v>24824934.090000004</v>
      </c>
      <c r="K319">
        <v>18778816</v>
      </c>
      <c r="L319" s="14">
        <v>17541897</v>
      </c>
      <c r="M319" s="14">
        <v>36785918</v>
      </c>
      <c r="N319" s="14">
        <v>117242970</v>
      </c>
      <c r="O319" s="14">
        <v>145835643</v>
      </c>
      <c r="P319" s="14">
        <v>12343118</v>
      </c>
      <c r="Q319" s="14">
        <v>144174197</v>
      </c>
      <c r="R319" s="14">
        <v>3995861</v>
      </c>
      <c r="S319" s="14">
        <v>30594747</v>
      </c>
      <c r="T319" s="14">
        <v>163002259</v>
      </c>
      <c r="U319" s="14">
        <v>91820620</v>
      </c>
      <c r="V319" s="14">
        <v>3995861</v>
      </c>
      <c r="W319" s="14">
        <v>30594747</v>
      </c>
      <c r="X319" s="14">
        <v>163002259</v>
      </c>
      <c r="Y319" s="14">
        <v>91820620</v>
      </c>
      <c r="Z319" s="14">
        <v>6495225</v>
      </c>
      <c r="AA319" s="14">
        <v>0.232322006</v>
      </c>
      <c r="AB319">
        <v>138.34</v>
      </c>
      <c r="AC319" s="2">
        <v>17344900538</v>
      </c>
      <c r="AD319" s="2">
        <v>14856582072</v>
      </c>
      <c r="AE319" s="14">
        <f>INDEX(CONFAZ!$DS$2:$FB$408,MATCH(DATE(YEAR($A319),MONTH($A319),15),CONFAZ!$DS$2:$DS$408,0),2)</f>
        <v>226156409</v>
      </c>
      <c r="AF319" s="14">
        <f>INDEX(CONFAZ!$DS$2:$FB$408,MATCH(DATE(YEAR($A319),MONTH($A319),15),CONFAZ!$DS$2:$DS$408,0),3)</f>
        <v>122209490</v>
      </c>
      <c r="AG319">
        <v>1045</v>
      </c>
      <c r="AH319">
        <v>1928758471200</v>
      </c>
      <c r="AI319">
        <v>1.9</v>
      </c>
      <c r="AJ319">
        <v>0.95</v>
      </c>
      <c r="AK319">
        <v>1289.8699999999999</v>
      </c>
      <c r="AL319">
        <v>999.66200000000003</v>
      </c>
      <c r="AM319">
        <v>914.89761904761895</v>
      </c>
      <c r="AN319">
        <v>1139.26</v>
      </c>
      <c r="AO319">
        <v>14.3579293084175</v>
      </c>
      <c r="AP319">
        <v>1.89</v>
      </c>
      <c r="AQ319">
        <v>233.07</v>
      </c>
      <c r="AR319">
        <v>69.438999999999993</v>
      </c>
      <c r="AS319" s="14">
        <v>676165200000</v>
      </c>
      <c r="AT319">
        <v>76177</v>
      </c>
      <c r="AU319">
        <v>138</v>
      </c>
      <c r="AV319">
        <v>98840609</v>
      </c>
      <c r="AW319">
        <v>63456525</v>
      </c>
      <c r="AX319">
        <v>2396</v>
      </c>
      <c r="AY319" s="14">
        <v>379</v>
      </c>
      <c r="AZ319">
        <v>152</v>
      </c>
      <c r="BA319">
        <v>152</v>
      </c>
      <c r="BB319">
        <v>6132</v>
      </c>
      <c r="BC319">
        <v>0</v>
      </c>
      <c r="BD319">
        <v>1206</v>
      </c>
      <c r="BE319">
        <v>492</v>
      </c>
      <c r="BF319">
        <v>579</v>
      </c>
      <c r="BG319">
        <v>5044</v>
      </c>
      <c r="BH319">
        <v>2247</v>
      </c>
      <c r="BI319">
        <v>0</v>
      </c>
      <c r="BJ319">
        <v>69832</v>
      </c>
      <c r="BK319">
        <v>34964069</v>
      </c>
      <c r="BL319">
        <v>251486</v>
      </c>
      <c r="BM319">
        <v>0</v>
      </c>
      <c r="BN319">
        <v>29846794000</v>
      </c>
      <c r="BO319" s="3">
        <v>0.4</v>
      </c>
      <c r="BP319" s="3">
        <v>3704</v>
      </c>
      <c r="BQ319" s="3">
        <v>27335.53</v>
      </c>
      <c r="BR319" s="3">
        <v>3437407000</v>
      </c>
      <c r="BS319" s="3">
        <v>22505000</v>
      </c>
      <c r="BT319" s="3">
        <v>5806026000</v>
      </c>
      <c r="BU319">
        <v>14705051000</v>
      </c>
      <c r="BV319" s="3">
        <v>5875804000</v>
      </c>
      <c r="BW319" s="3">
        <v>23970990000</v>
      </c>
      <c r="BX319">
        <v>0</v>
      </c>
      <c r="BY319">
        <v>0</v>
      </c>
      <c r="BZ319">
        <v>0</v>
      </c>
      <c r="CA319">
        <v>0</v>
      </c>
      <c r="CB319">
        <v>29846794000</v>
      </c>
      <c r="CC319">
        <v>0.4</v>
      </c>
      <c r="CD319">
        <v>2351096.06</v>
      </c>
      <c r="CE319">
        <v>1237980331.01</v>
      </c>
      <c r="CF319">
        <v>26256.97</v>
      </c>
      <c r="CG319">
        <v>28010.92</v>
      </c>
      <c r="CH319">
        <v>34.241921099999999</v>
      </c>
      <c r="CI319">
        <v>4.41</v>
      </c>
      <c r="CJ319">
        <v>-411370</v>
      </c>
      <c r="CK319">
        <v>-397186.67</v>
      </c>
      <c r="CL319">
        <v>14186.67</v>
      </c>
      <c r="CM319">
        <v>-439206.67</v>
      </c>
      <c r="CN319">
        <v>6908360</v>
      </c>
      <c r="CO319">
        <v>-87666.67</v>
      </c>
      <c r="CP319">
        <v>-312220</v>
      </c>
      <c r="CQ319">
        <v>3194647.67</v>
      </c>
      <c r="CR319">
        <v>335450581.25</v>
      </c>
      <c r="CS319">
        <v>695869.07</v>
      </c>
      <c r="CT319">
        <v>339358738.74000001</v>
      </c>
      <c r="CU319" s="3">
        <v>0.53763439999999996</v>
      </c>
      <c r="CV319">
        <v>25198560</v>
      </c>
      <c r="CW319" s="10">
        <v>713410.75</v>
      </c>
      <c r="CX319" s="14">
        <f t="shared" si="4"/>
        <v>-3745919.41</v>
      </c>
      <c r="CY319" s="14">
        <f>IFERROR(INDEX(CONFAZ!$A$2:$FB$440,MATCH(DATE(YEAR($A319),MONTH($A319),15),CONFAZ!$A$2:$A$440,0),2),0)</f>
        <v>4459330.16</v>
      </c>
      <c r="CZ319"/>
      <c r="DA319"/>
      <c r="DB319"/>
      <c r="DC319"/>
      <c r="DI319"/>
    </row>
    <row r="320" spans="1:113" x14ac:dyDescent="0.25">
      <c r="A320" s="1">
        <v>44183</v>
      </c>
      <c r="B320" t="s">
        <v>70</v>
      </c>
      <c r="C320" t="s">
        <v>73</v>
      </c>
      <c r="D320" s="12">
        <v>5.1456</v>
      </c>
      <c r="E320">
        <v>544437578.44000006</v>
      </c>
      <c r="F320">
        <v>6378892.5599999996</v>
      </c>
      <c r="G320">
        <v>791157077</v>
      </c>
      <c r="H320">
        <v>130563408.11</v>
      </c>
      <c r="I320">
        <v>16407185.569999997</v>
      </c>
      <c r="J320">
        <v>26022080.389999997</v>
      </c>
      <c r="K320">
        <v>19522583</v>
      </c>
      <c r="L320" s="14">
        <v>18588913</v>
      </c>
      <c r="M320" s="14">
        <v>38470716</v>
      </c>
      <c r="N320" s="14">
        <v>130714676</v>
      </c>
      <c r="O320" s="14">
        <v>144695951</v>
      </c>
      <c r="P320" s="14">
        <v>9789284</v>
      </c>
      <c r="Q320" s="14">
        <v>142619326</v>
      </c>
      <c r="R320" s="14">
        <v>2863821</v>
      </c>
      <c r="S320" s="14">
        <v>32443509</v>
      </c>
      <c r="T320" s="14">
        <v>180135570</v>
      </c>
      <c r="U320" s="14">
        <v>84558230</v>
      </c>
      <c r="V320" s="14">
        <v>2863821</v>
      </c>
      <c r="W320" s="14">
        <v>32443509</v>
      </c>
      <c r="X320" s="14">
        <v>180135570</v>
      </c>
      <c r="Y320" s="14">
        <v>84558230</v>
      </c>
      <c r="Z320" s="14">
        <v>6277081</v>
      </c>
      <c r="AA320" s="14">
        <v>0.3050072948</v>
      </c>
      <c r="AB320">
        <v>139.55000000000001</v>
      </c>
      <c r="AC320" s="2">
        <v>18451708927</v>
      </c>
      <c r="AD320" s="2">
        <v>15748589294</v>
      </c>
      <c r="AE320" s="14">
        <f>INDEX(CONFAZ!$DS$2:$FB$408,MATCH(DATE(YEAR($A320),MONTH($A320),15),CONFAZ!$DS$2:$DS$408,0),2)</f>
        <v>299145103</v>
      </c>
      <c r="AF320" s="14">
        <f>INDEX(CONFAZ!$DS$2:$FB$408,MATCH(DATE(YEAR($A320),MONTH($A320),15),CONFAZ!$DS$2:$DS$408,0),3)</f>
        <v>181836747</v>
      </c>
      <c r="AG320">
        <v>1045</v>
      </c>
      <c r="AH320">
        <v>1829878272000</v>
      </c>
      <c r="AI320">
        <v>1.9</v>
      </c>
      <c r="AJ320">
        <v>1.46</v>
      </c>
      <c r="AK320">
        <v>1314.5477777777701</v>
      </c>
      <c r="AL320">
        <v>1021.865</v>
      </c>
      <c r="AM320">
        <v>934.35333333333301</v>
      </c>
      <c r="AN320">
        <v>1160.2488000000001</v>
      </c>
      <c r="AO320">
        <v>14.179875439062499</v>
      </c>
      <c r="AP320">
        <v>2.35</v>
      </c>
      <c r="AQ320">
        <v>256.69</v>
      </c>
      <c r="AR320">
        <v>26.8095</v>
      </c>
      <c r="AS320" s="14">
        <v>702688000000</v>
      </c>
      <c r="AT320">
        <v>95788</v>
      </c>
      <c r="AU320">
        <v>1343</v>
      </c>
      <c r="AV320">
        <v>177857313</v>
      </c>
      <c r="AW320">
        <v>114424377</v>
      </c>
      <c r="AX320">
        <v>6657</v>
      </c>
      <c r="AY320" s="14">
        <v>963</v>
      </c>
      <c r="AZ320">
        <v>7688</v>
      </c>
      <c r="BA320">
        <v>7688</v>
      </c>
      <c r="BB320">
        <v>11732</v>
      </c>
      <c r="BC320">
        <v>284</v>
      </c>
      <c r="BD320">
        <v>2584</v>
      </c>
      <c r="BE320">
        <v>11507</v>
      </c>
      <c r="BF320">
        <v>637</v>
      </c>
      <c r="BG320">
        <v>1492</v>
      </c>
      <c r="BH320">
        <v>3245</v>
      </c>
      <c r="BI320">
        <v>65</v>
      </c>
      <c r="BJ320">
        <v>88799</v>
      </c>
      <c r="BK320">
        <v>62183112</v>
      </c>
      <c r="BL320">
        <v>1011910</v>
      </c>
      <c r="BM320">
        <v>0</v>
      </c>
      <c r="BN320">
        <v>29846794000</v>
      </c>
      <c r="BO320" s="3">
        <v>0.4</v>
      </c>
      <c r="BP320" s="3">
        <v>3704</v>
      </c>
      <c r="BQ320">
        <v>27335.53</v>
      </c>
      <c r="BR320" s="3">
        <v>3437407000</v>
      </c>
      <c r="BS320" s="3">
        <v>22505000</v>
      </c>
      <c r="BT320" s="3">
        <v>5806026000</v>
      </c>
      <c r="BU320" s="3">
        <v>14705051000</v>
      </c>
      <c r="BV320" s="3">
        <v>5875804000</v>
      </c>
      <c r="BW320" s="3">
        <v>23970990000</v>
      </c>
      <c r="BX320">
        <v>0</v>
      </c>
      <c r="BY320">
        <v>0</v>
      </c>
      <c r="BZ320">
        <v>0</v>
      </c>
      <c r="CA320">
        <v>0</v>
      </c>
      <c r="CB320">
        <v>29846794000</v>
      </c>
      <c r="CC320">
        <v>0.4</v>
      </c>
      <c r="CD320">
        <v>1920733.82</v>
      </c>
      <c r="CE320">
        <v>636613853.80999994</v>
      </c>
      <c r="CF320">
        <v>23681.24</v>
      </c>
      <c r="CG320">
        <v>28175.919999999998</v>
      </c>
      <c r="CH320">
        <v>34.241921099999999</v>
      </c>
      <c r="CI320">
        <v>4.4800000000000004</v>
      </c>
      <c r="CJ320">
        <v>-411370</v>
      </c>
      <c r="CK320">
        <v>-397186.67</v>
      </c>
      <c r="CL320">
        <v>14186.67</v>
      </c>
      <c r="CM320">
        <v>-439206.67</v>
      </c>
      <c r="CN320">
        <v>6908360</v>
      </c>
      <c r="CO320">
        <v>-87666.67</v>
      </c>
      <c r="CP320">
        <v>-312220</v>
      </c>
      <c r="CQ320">
        <v>2869821.19</v>
      </c>
      <c r="CR320">
        <v>349568716.17000002</v>
      </c>
      <c r="CS320">
        <v>530162.25</v>
      </c>
      <c r="CT320">
        <v>352971354.61000001</v>
      </c>
      <c r="CU320" s="3">
        <v>0.53763439999999996</v>
      </c>
      <c r="CV320">
        <v>23197320</v>
      </c>
      <c r="CW320" s="10">
        <v>753329.44</v>
      </c>
      <c r="CX320" s="14">
        <f t="shared" si="4"/>
        <v>-2957219.79</v>
      </c>
      <c r="CY320" s="14">
        <f>IFERROR(INDEX(CONFAZ!$A$2:$FB$440,MATCH(DATE(YEAR($A320),MONTH($A320),15),CONFAZ!$A$2:$A$440,0),2),0)</f>
        <v>3710549.23</v>
      </c>
      <c r="CZ320" s="4"/>
      <c r="DA320"/>
      <c r="DB320"/>
      <c r="DC320"/>
      <c r="DI320"/>
    </row>
    <row r="321" spans="1:113" x14ac:dyDescent="0.25">
      <c r="A321" s="1">
        <v>44214</v>
      </c>
      <c r="B321" t="s">
        <v>70</v>
      </c>
      <c r="C321" t="s">
        <v>73</v>
      </c>
      <c r="D321" s="12">
        <v>5.3562000000000003</v>
      </c>
      <c r="E321">
        <v>701660118.67999995</v>
      </c>
      <c r="F321">
        <v>6000866.1600000001</v>
      </c>
      <c r="G321">
        <v>953962929</v>
      </c>
      <c r="H321">
        <v>133785359.5</v>
      </c>
      <c r="I321">
        <v>12309139.66</v>
      </c>
      <c r="J321">
        <v>28869196.66</v>
      </c>
      <c r="K321">
        <v>36365192</v>
      </c>
      <c r="L321" s="14">
        <v>21654809</v>
      </c>
      <c r="M321" s="14">
        <v>84454207</v>
      </c>
      <c r="N321" s="14">
        <v>147589834</v>
      </c>
      <c r="O321" s="14">
        <v>141370176</v>
      </c>
      <c r="P321" s="14">
        <v>11443611</v>
      </c>
      <c r="Q321" s="14">
        <v>142785788</v>
      </c>
      <c r="R321" s="14">
        <v>3682071</v>
      </c>
      <c r="S321" s="14">
        <v>28726547</v>
      </c>
      <c r="T321" s="14">
        <v>280031291</v>
      </c>
      <c r="U321" s="14">
        <v>86753904</v>
      </c>
      <c r="V321" s="14">
        <v>3682071</v>
      </c>
      <c r="W321" s="14">
        <v>28726547</v>
      </c>
      <c r="X321" s="14">
        <v>280031291</v>
      </c>
      <c r="Y321" s="14">
        <v>86753904</v>
      </c>
      <c r="Z321" s="14">
        <v>5470691</v>
      </c>
      <c r="AA321" s="14">
        <v>0.85405814840000005</v>
      </c>
      <c r="AB321">
        <v>131.88</v>
      </c>
      <c r="AC321" s="2">
        <v>14947626003</v>
      </c>
      <c r="AD321" s="2">
        <v>15167392393</v>
      </c>
      <c r="AE321" s="14">
        <f>INDEX(CONFAZ!$DS$2:$FB$408,MATCH(DATE(YEAR($A321),MONTH($A321),15),CONFAZ!$DS$2:$DS$408,0),2)</f>
        <v>219556656</v>
      </c>
      <c r="AF321" s="14">
        <f>INDEX(CONFAZ!$DS$2:$FB$408,MATCH(DATE(YEAR($A321),MONTH($A321),15),CONFAZ!$DS$2:$DS$408,0),3)</f>
        <v>200805286</v>
      </c>
      <c r="AG321">
        <v>1100</v>
      </c>
      <c r="AH321">
        <v>1903679179200</v>
      </c>
      <c r="AI321">
        <v>1.9</v>
      </c>
      <c r="AJ321">
        <v>0.27</v>
      </c>
      <c r="AK321">
        <v>1341.27666666666</v>
      </c>
      <c r="AL321">
        <v>1046.761</v>
      </c>
      <c r="AM321">
        <v>959.58285714285705</v>
      </c>
      <c r="AN321">
        <v>1190.4636</v>
      </c>
      <c r="AO321">
        <v>14.460856431079399</v>
      </c>
      <c r="AP321">
        <v>1.25</v>
      </c>
      <c r="AQ321">
        <v>287.13</v>
      </c>
      <c r="AR321">
        <v>11.81</v>
      </c>
      <c r="AS321" s="14">
        <v>679663300000</v>
      </c>
      <c r="AT321">
        <v>80208</v>
      </c>
      <c r="AU321">
        <v>1003</v>
      </c>
      <c r="AV321">
        <v>140274711</v>
      </c>
      <c r="AW321">
        <v>94168936</v>
      </c>
      <c r="AX321">
        <v>4800</v>
      </c>
      <c r="AY321" s="14">
        <v>1176</v>
      </c>
      <c r="AZ321">
        <v>114</v>
      </c>
      <c r="BA321">
        <v>114</v>
      </c>
      <c r="BB321">
        <v>6875</v>
      </c>
      <c r="BC321">
        <v>0</v>
      </c>
      <c r="BD321">
        <v>772</v>
      </c>
      <c r="BE321">
        <v>644</v>
      </c>
      <c r="BF321">
        <v>155</v>
      </c>
      <c r="BG321">
        <v>2008</v>
      </c>
      <c r="BH321">
        <v>4649</v>
      </c>
      <c r="BI321">
        <v>0</v>
      </c>
      <c r="BJ321">
        <v>65968</v>
      </c>
      <c r="BK321">
        <v>45859481</v>
      </c>
      <c r="BL321">
        <v>74032</v>
      </c>
      <c r="BM321">
        <v>0</v>
      </c>
      <c r="BN321">
        <v>33605801000</v>
      </c>
      <c r="BO321" s="3">
        <v>0.4</v>
      </c>
      <c r="BP321" s="3">
        <v>3704</v>
      </c>
      <c r="BQ321">
        <v>30699.57</v>
      </c>
      <c r="BR321" s="3">
        <v>3568480000</v>
      </c>
      <c r="BS321" s="3">
        <v>20396000</v>
      </c>
      <c r="BT321" s="3">
        <v>7460218000</v>
      </c>
      <c r="BU321" s="3">
        <v>16141426000</v>
      </c>
      <c r="BV321" s="3">
        <v>6415281000</v>
      </c>
      <c r="BW321" s="3">
        <v>27190520000</v>
      </c>
      <c r="BX321">
        <v>0</v>
      </c>
      <c r="BY321">
        <v>0</v>
      </c>
      <c r="BZ321">
        <v>0</v>
      </c>
      <c r="CA321">
        <v>0</v>
      </c>
      <c r="CB321">
        <v>29846794000</v>
      </c>
      <c r="CC321">
        <v>0.4</v>
      </c>
      <c r="CD321">
        <v>2495333.61</v>
      </c>
      <c r="CE321">
        <v>682844777.91999996</v>
      </c>
      <c r="CF321">
        <v>26318.51</v>
      </c>
      <c r="CG321">
        <v>33627</v>
      </c>
      <c r="CH321">
        <v>32.8664779</v>
      </c>
      <c r="CI321">
        <v>4.62</v>
      </c>
      <c r="CJ321">
        <v>347390</v>
      </c>
      <c r="CK321">
        <v>357476.67</v>
      </c>
      <c r="CL321">
        <v>10090</v>
      </c>
      <c r="CM321">
        <v>-48176.67</v>
      </c>
      <c r="CN321">
        <v>6979780</v>
      </c>
      <c r="CO321">
        <v>-48216.67</v>
      </c>
      <c r="CP321">
        <v>-238543.33</v>
      </c>
      <c r="CQ321">
        <v>2582825.77</v>
      </c>
      <c r="CR321">
        <v>501247049.06</v>
      </c>
      <c r="CS321">
        <v>1398101.52</v>
      </c>
      <c r="CT321">
        <v>505227976.35000002</v>
      </c>
      <c r="CU321" s="3">
        <v>0.53441640000000001</v>
      </c>
      <c r="CV321">
        <v>15351440.119999999</v>
      </c>
      <c r="CW321" s="10">
        <v>719937.71</v>
      </c>
      <c r="CX321" s="14">
        <f t="shared" si="4"/>
        <v>-5113699.3500000006</v>
      </c>
      <c r="CY321" s="14">
        <f>IFERROR(INDEX(CONFAZ!$A$2:$FB$440,MATCH(DATE(YEAR($A321),MONTH($A321),15),CONFAZ!$A$2:$A$440,0),2),0)</f>
        <v>5833637.0600000005</v>
      </c>
      <c r="CZ321"/>
      <c r="DA321"/>
      <c r="DB321"/>
      <c r="DC321"/>
      <c r="DI321"/>
    </row>
    <row r="322" spans="1:113" x14ac:dyDescent="0.25">
      <c r="A322" s="1">
        <v>44245</v>
      </c>
      <c r="B322" t="s">
        <v>70</v>
      </c>
      <c r="C322" t="s">
        <v>73</v>
      </c>
      <c r="D322" s="12">
        <v>5.4165000000000001</v>
      </c>
      <c r="E322">
        <v>517490592.14999992</v>
      </c>
      <c r="F322">
        <v>4728410.59</v>
      </c>
      <c r="G322">
        <v>733541331</v>
      </c>
      <c r="H322">
        <v>117453395.57000001</v>
      </c>
      <c r="I322">
        <v>10984360.35</v>
      </c>
      <c r="J322">
        <v>21271996.27</v>
      </c>
      <c r="K322">
        <v>97533778</v>
      </c>
      <c r="L322" s="14">
        <v>16116347</v>
      </c>
      <c r="M322" s="14">
        <v>33358258</v>
      </c>
      <c r="N322" s="14">
        <v>109013677</v>
      </c>
      <c r="O322" s="14">
        <v>123245308</v>
      </c>
      <c r="P322" s="14">
        <v>8617236</v>
      </c>
      <c r="Q322" s="14">
        <v>125448009</v>
      </c>
      <c r="R322" s="14">
        <v>3230631</v>
      </c>
      <c r="S322" s="14">
        <v>24662693</v>
      </c>
      <c r="T322" s="14">
        <v>208196002</v>
      </c>
      <c r="U322" s="14">
        <v>77070643</v>
      </c>
      <c r="V322" s="14">
        <v>3230631</v>
      </c>
      <c r="W322" s="14">
        <v>24662693</v>
      </c>
      <c r="X322" s="14">
        <v>208196002</v>
      </c>
      <c r="Y322" s="14">
        <v>77070643</v>
      </c>
      <c r="Z322" s="14">
        <v>4582527</v>
      </c>
      <c r="AA322" s="14">
        <v>1.5722876813</v>
      </c>
      <c r="AB322">
        <v>134.52000000000001</v>
      </c>
      <c r="AC322" s="2">
        <v>16375290870</v>
      </c>
      <c r="AD322" s="2">
        <v>14539172569</v>
      </c>
      <c r="AE322" s="14">
        <f>INDEX(CONFAZ!$DS$2:$FB$408,MATCH(DATE(YEAR($A322),MONTH($A322),15),CONFAZ!$DS$2:$DS$408,0),2)</f>
        <v>284598511</v>
      </c>
      <c r="AF322" s="14">
        <f>INDEX(CONFAZ!$DS$2:$FB$408,MATCH(DATE(YEAR($A322),MONTH($A322),15),CONFAZ!$DS$2:$DS$408,0),3)</f>
        <v>204661460</v>
      </c>
      <c r="AG322">
        <v>1100</v>
      </c>
      <c r="AH322">
        <v>1928653155000</v>
      </c>
      <c r="AI322">
        <v>1.9</v>
      </c>
      <c r="AJ322">
        <v>0.82</v>
      </c>
      <c r="AK322">
        <v>1368.41055555555</v>
      </c>
      <c r="AL322">
        <v>1063.9475</v>
      </c>
      <c r="AM322">
        <v>975.356666666666</v>
      </c>
      <c r="AN322">
        <v>1213.5008</v>
      </c>
      <c r="AO322">
        <v>14.6081375896377</v>
      </c>
      <c r="AP322">
        <v>1.86</v>
      </c>
      <c r="AQ322">
        <v>333.68</v>
      </c>
      <c r="AR322">
        <v>86.63</v>
      </c>
      <c r="AS322" s="14">
        <v>706749200000</v>
      </c>
      <c r="AT322">
        <v>47039</v>
      </c>
      <c r="AU322">
        <v>482</v>
      </c>
      <c r="AV322">
        <v>176648964</v>
      </c>
      <c r="AW322">
        <v>81671249</v>
      </c>
      <c r="AX322">
        <v>2678</v>
      </c>
      <c r="AY322" s="14">
        <v>181</v>
      </c>
      <c r="AZ322">
        <v>76</v>
      </c>
      <c r="BA322">
        <v>76</v>
      </c>
      <c r="BB322">
        <v>3931</v>
      </c>
      <c r="BC322">
        <v>0</v>
      </c>
      <c r="BD322">
        <v>1165</v>
      </c>
      <c r="BE322">
        <v>16925</v>
      </c>
      <c r="BF322">
        <v>776</v>
      </c>
      <c r="BG322">
        <v>2203</v>
      </c>
      <c r="BH322">
        <v>1304</v>
      </c>
      <c r="BI322">
        <v>0</v>
      </c>
      <c r="BJ322">
        <v>41528</v>
      </c>
      <c r="BK322">
        <v>94806877</v>
      </c>
      <c r="BL322">
        <v>45562</v>
      </c>
      <c r="BM322">
        <v>0</v>
      </c>
      <c r="BN322">
        <v>33605801000</v>
      </c>
      <c r="BO322" s="3">
        <v>0.4</v>
      </c>
      <c r="BP322" s="3">
        <v>3704</v>
      </c>
      <c r="BQ322" s="3">
        <v>30699.57</v>
      </c>
      <c r="BR322">
        <v>3568480000</v>
      </c>
      <c r="BS322">
        <v>20396000</v>
      </c>
      <c r="BT322" s="3">
        <v>7460218000</v>
      </c>
      <c r="BU322" s="3">
        <v>16141426000</v>
      </c>
      <c r="BV322">
        <v>6415281000</v>
      </c>
      <c r="BW322" s="3">
        <v>27190520000</v>
      </c>
      <c r="BX322">
        <v>0</v>
      </c>
      <c r="BY322">
        <v>0</v>
      </c>
      <c r="BZ322">
        <v>0</v>
      </c>
      <c r="CA322">
        <v>0</v>
      </c>
      <c r="CB322">
        <v>29846794000</v>
      </c>
      <c r="CC322">
        <v>0.4</v>
      </c>
      <c r="CD322">
        <v>1853556.51</v>
      </c>
      <c r="CE322">
        <v>692918983.50999999</v>
      </c>
      <c r="CF322">
        <v>7371.47</v>
      </c>
      <c r="CG322">
        <v>33470</v>
      </c>
      <c r="CH322">
        <v>32.8664779</v>
      </c>
      <c r="CI322">
        <v>4.95</v>
      </c>
      <c r="CJ322">
        <v>347390</v>
      </c>
      <c r="CK322">
        <v>357476.67</v>
      </c>
      <c r="CL322">
        <v>10090</v>
      </c>
      <c r="CM322">
        <v>-48176.67</v>
      </c>
      <c r="CN322">
        <v>6979780</v>
      </c>
      <c r="CO322">
        <v>-48216.67</v>
      </c>
      <c r="CP322">
        <v>-238543.33</v>
      </c>
      <c r="CQ322">
        <v>2077770.59</v>
      </c>
      <c r="CR322">
        <v>351112368.69999999</v>
      </c>
      <c r="CS322">
        <v>4665320.3</v>
      </c>
      <c r="CT322">
        <v>357855459.58999997</v>
      </c>
      <c r="CU322" s="3">
        <v>0.53441640000000001</v>
      </c>
      <c r="CV322">
        <v>19190067.75</v>
      </c>
      <c r="CW322" s="10">
        <v>786058.29</v>
      </c>
      <c r="CX322" s="14">
        <f t="shared" si="4"/>
        <v>-10660043.960000001</v>
      </c>
      <c r="CY322" s="14">
        <f>IFERROR(INDEX(CONFAZ!$A$2:$FB$440,MATCH(DATE(YEAR($A322),MONTH($A322),15),CONFAZ!$A$2:$A$440,0),2),0)</f>
        <v>11446102.25</v>
      </c>
      <c r="CZ322"/>
      <c r="DA322"/>
      <c r="DB322"/>
      <c r="DC322"/>
      <c r="DI322"/>
    </row>
    <row r="323" spans="1:113" x14ac:dyDescent="0.25">
      <c r="A323" s="1">
        <v>44273</v>
      </c>
      <c r="B323" t="s">
        <v>70</v>
      </c>
      <c r="C323" t="s">
        <v>73</v>
      </c>
      <c r="D323" s="12">
        <v>5.6460999999999997</v>
      </c>
      <c r="E323">
        <v>473362266.76999998</v>
      </c>
      <c r="F323">
        <v>5000717.3599999994</v>
      </c>
      <c r="G323">
        <v>708517954</v>
      </c>
      <c r="H323">
        <v>98060778.790000007</v>
      </c>
      <c r="I323">
        <v>52768491.089999996</v>
      </c>
      <c r="J323">
        <v>20372892.170000006</v>
      </c>
      <c r="K323">
        <v>73655798</v>
      </c>
      <c r="L323" s="14">
        <v>14993808</v>
      </c>
      <c r="M323" s="14">
        <v>32923813</v>
      </c>
      <c r="N323" s="14">
        <v>95476205</v>
      </c>
      <c r="O323" s="14">
        <v>120271670</v>
      </c>
      <c r="P323" s="14">
        <v>9403789</v>
      </c>
      <c r="Q323" s="14">
        <v>109612801</v>
      </c>
      <c r="R323" s="14">
        <v>3891685</v>
      </c>
      <c r="S323" s="14">
        <v>28136059</v>
      </c>
      <c r="T323" s="14">
        <v>210136237</v>
      </c>
      <c r="U323" s="14">
        <v>78826956</v>
      </c>
      <c r="V323" s="14">
        <v>3891685</v>
      </c>
      <c r="W323" s="14">
        <v>28136059</v>
      </c>
      <c r="X323" s="14">
        <v>210136237</v>
      </c>
      <c r="Y323" s="14">
        <v>78826956</v>
      </c>
      <c r="Z323" s="14">
        <v>4844931</v>
      </c>
      <c r="AA323" s="14">
        <v>2.3859532561000001</v>
      </c>
      <c r="AB323">
        <v>144.41</v>
      </c>
      <c r="AC323" s="2">
        <v>24335759852</v>
      </c>
      <c r="AD323" s="2">
        <v>17865278864</v>
      </c>
      <c r="AE323" s="14">
        <f>INDEX(CONFAZ!$DS$2:$FB$408,MATCH(DATE(YEAR($A323),MONTH($A323),15),CONFAZ!$DS$2:$DS$408,0),2)</f>
        <v>337570820</v>
      </c>
      <c r="AF323" s="14">
        <f>INDEX(CONFAZ!$DS$2:$FB$408,MATCH(DATE(YEAR($A323),MONTH($A323),15),CONFAZ!$DS$2:$DS$408,0),3)</f>
        <v>234183843</v>
      </c>
      <c r="AG323">
        <v>1100</v>
      </c>
      <c r="AH323">
        <v>1961528539300</v>
      </c>
      <c r="AI323">
        <v>2.23</v>
      </c>
      <c r="AJ323">
        <v>0.86</v>
      </c>
      <c r="AK323">
        <v>1396.46444444444</v>
      </c>
      <c r="AL323">
        <v>1079.2065</v>
      </c>
      <c r="AM323">
        <v>989.824761904762</v>
      </c>
      <c r="AN323">
        <v>1233.8227999999999</v>
      </c>
      <c r="AO323">
        <v>14.908294980408201</v>
      </c>
      <c r="AP323">
        <v>1.93</v>
      </c>
      <c r="AQ323">
        <v>372.8</v>
      </c>
      <c r="AR323">
        <v>106.91</v>
      </c>
      <c r="AS323" s="14">
        <v>766209300000</v>
      </c>
      <c r="AT323">
        <v>61635</v>
      </c>
      <c r="AU323">
        <v>122</v>
      </c>
      <c r="AV323">
        <v>145320655</v>
      </c>
      <c r="AW323">
        <v>92202549</v>
      </c>
      <c r="AX323">
        <v>3514</v>
      </c>
      <c r="AY323" s="14">
        <v>375</v>
      </c>
      <c r="AZ323">
        <v>80</v>
      </c>
      <c r="BA323">
        <v>80</v>
      </c>
      <c r="BB323">
        <v>2372</v>
      </c>
      <c r="BC323">
        <v>0</v>
      </c>
      <c r="BD323">
        <v>36</v>
      </c>
      <c r="BE323">
        <v>4251</v>
      </c>
      <c r="BF323">
        <v>906</v>
      </c>
      <c r="BG323">
        <v>1312</v>
      </c>
      <c r="BH323">
        <v>1407</v>
      </c>
      <c r="BI323">
        <v>0</v>
      </c>
      <c r="BJ323">
        <v>47820</v>
      </c>
      <c r="BK323">
        <v>52926186</v>
      </c>
      <c r="BL323">
        <v>60437</v>
      </c>
      <c r="BM323">
        <v>0</v>
      </c>
      <c r="BN323">
        <v>33605801000</v>
      </c>
      <c r="BO323" s="3">
        <v>0.4</v>
      </c>
      <c r="BP323" s="3">
        <v>3704</v>
      </c>
      <c r="BQ323" s="3">
        <v>30699.57</v>
      </c>
      <c r="BR323" s="3">
        <v>3568480000</v>
      </c>
      <c r="BS323">
        <v>20396000</v>
      </c>
      <c r="BT323">
        <v>7460218000</v>
      </c>
      <c r="BU323" s="3">
        <v>16141426000</v>
      </c>
      <c r="BV323" s="3">
        <v>6415281000</v>
      </c>
      <c r="BW323" s="3">
        <v>27190520000</v>
      </c>
      <c r="BX323">
        <v>0</v>
      </c>
      <c r="BY323">
        <v>0</v>
      </c>
      <c r="BZ323">
        <v>0</v>
      </c>
      <c r="CA323">
        <v>0</v>
      </c>
      <c r="CB323">
        <v>29846794000</v>
      </c>
      <c r="CC323">
        <v>0.4</v>
      </c>
      <c r="CD323">
        <v>1855669.45</v>
      </c>
      <c r="CE323">
        <v>702530163.99000001</v>
      </c>
      <c r="CF323">
        <v>21827.61</v>
      </c>
      <c r="CG323">
        <v>33595</v>
      </c>
      <c r="CH323">
        <v>32.8664779</v>
      </c>
      <c r="CI323">
        <v>5.48</v>
      </c>
      <c r="CJ323">
        <v>347390</v>
      </c>
      <c r="CK323">
        <v>357476.67</v>
      </c>
      <c r="CL323">
        <v>10090</v>
      </c>
      <c r="CM323">
        <v>-48176.67</v>
      </c>
      <c r="CN323">
        <v>6979780</v>
      </c>
      <c r="CO323">
        <v>-48216.67</v>
      </c>
      <c r="CP323">
        <v>-238543.33</v>
      </c>
      <c r="CQ323">
        <v>1850811.39</v>
      </c>
      <c r="CR323">
        <v>334726484.63999999</v>
      </c>
      <c r="CS323">
        <v>3597327.38</v>
      </c>
      <c r="CT323">
        <v>340193238.25</v>
      </c>
      <c r="CU323" s="3">
        <v>0.53441640000000001</v>
      </c>
      <c r="CV323">
        <v>19190067.75</v>
      </c>
      <c r="CW323" s="10">
        <v>1004659.51</v>
      </c>
      <c r="CX323" s="14">
        <f t="shared" ref="CX323:CX386" si="5">CW323-CY323</f>
        <v>-19231114.66</v>
      </c>
      <c r="CY323" s="14">
        <f>IFERROR(INDEX(CONFAZ!$A$2:$FB$440,MATCH(DATE(YEAR($A323),MONTH($A323),15),CONFAZ!$A$2:$A$440,0),2),0)</f>
        <v>20235774.170000002</v>
      </c>
      <c r="CZ323"/>
      <c r="DA323"/>
      <c r="DB323"/>
      <c r="DC323"/>
      <c r="DI323"/>
    </row>
    <row r="324" spans="1:113" x14ac:dyDescent="0.25">
      <c r="A324" s="1">
        <v>44304</v>
      </c>
      <c r="B324" t="s">
        <v>70</v>
      </c>
      <c r="C324" t="s">
        <v>73</v>
      </c>
      <c r="D324" s="12">
        <v>5.5621</v>
      </c>
      <c r="E324">
        <v>531184621.96999997</v>
      </c>
      <c r="F324">
        <v>4244162.09</v>
      </c>
      <c r="G324">
        <v>723782265</v>
      </c>
      <c r="H324">
        <v>112265191.51000001</v>
      </c>
      <c r="I324">
        <v>10372036.320000002</v>
      </c>
      <c r="J324">
        <v>13565914.199999999</v>
      </c>
      <c r="K324">
        <v>31940675</v>
      </c>
      <c r="L324" s="14">
        <v>16976019</v>
      </c>
      <c r="M324" s="14">
        <v>34351256</v>
      </c>
      <c r="N324" s="14">
        <v>97591727</v>
      </c>
      <c r="O324" s="14">
        <v>141785247</v>
      </c>
      <c r="P324" s="14">
        <v>8113347</v>
      </c>
      <c r="Q324" s="14">
        <v>89631948</v>
      </c>
      <c r="R324" s="14">
        <v>4381560</v>
      </c>
      <c r="S324" s="14">
        <v>25319551</v>
      </c>
      <c r="T324" s="14">
        <v>224577905</v>
      </c>
      <c r="U324" s="14">
        <v>76949597</v>
      </c>
      <c r="V324" s="14">
        <v>4381560</v>
      </c>
      <c r="W324" s="14">
        <v>25319551</v>
      </c>
      <c r="X324" s="14">
        <v>224577905</v>
      </c>
      <c r="Y324" s="14">
        <v>76949597</v>
      </c>
      <c r="Z324" s="14">
        <v>4104108</v>
      </c>
      <c r="AA324" s="14">
        <v>1.1565412612999999</v>
      </c>
      <c r="AB324">
        <v>139.07</v>
      </c>
      <c r="AC324" s="2">
        <v>26059431856</v>
      </c>
      <c r="AD324" s="2">
        <v>16096324095</v>
      </c>
      <c r="AE324" s="14">
        <f>INDEX(CONFAZ!$DS$2:$FB$408,MATCH(DATE(YEAR($A324),MONTH($A324),15),CONFAZ!$DS$2:$DS$408,0),2)</f>
        <v>399608773</v>
      </c>
      <c r="AF324" s="14">
        <f>INDEX(CONFAZ!$DS$2:$FB$408,MATCH(DATE(YEAR($A324),MONTH($A324),15),CONFAZ!$DS$2:$DS$408,0),3)</f>
        <v>289194288</v>
      </c>
      <c r="AG324">
        <v>1100</v>
      </c>
      <c r="AH324">
        <v>1952274851600</v>
      </c>
      <c r="AI324">
        <v>2.65</v>
      </c>
      <c r="AJ324">
        <v>0.38</v>
      </c>
      <c r="AK324">
        <v>1440.0644444444399</v>
      </c>
      <c r="AL324">
        <v>1114.8724999999999</v>
      </c>
      <c r="AM324">
        <v>1019.9523809523801</v>
      </c>
      <c r="AN324">
        <v>1275.0591999999999</v>
      </c>
      <c r="AO324">
        <v>14.794864801683101</v>
      </c>
      <c r="AP324">
        <v>1.31</v>
      </c>
      <c r="AQ324">
        <v>360.77</v>
      </c>
      <c r="AR324">
        <v>102.69</v>
      </c>
      <c r="AS324" s="14">
        <v>732553000000</v>
      </c>
      <c r="AT324">
        <v>100446</v>
      </c>
      <c r="AU324">
        <v>378</v>
      </c>
      <c r="AV324">
        <v>156032453</v>
      </c>
      <c r="AW324">
        <v>125268816</v>
      </c>
      <c r="AX324">
        <v>5050</v>
      </c>
      <c r="AY324" s="14">
        <v>430</v>
      </c>
      <c r="AZ324">
        <v>252</v>
      </c>
      <c r="BA324">
        <v>252</v>
      </c>
      <c r="BB324">
        <v>6089</v>
      </c>
      <c r="BC324">
        <v>0</v>
      </c>
      <c r="BD324">
        <v>337</v>
      </c>
      <c r="BE324">
        <v>4409</v>
      </c>
      <c r="BF324">
        <v>55</v>
      </c>
      <c r="BG324">
        <v>1098</v>
      </c>
      <c r="BH324">
        <v>2217</v>
      </c>
      <c r="BI324">
        <v>168</v>
      </c>
      <c r="BJ324">
        <v>72837</v>
      </c>
      <c r="BK324">
        <v>28820952</v>
      </c>
      <c r="BL324">
        <v>1727547</v>
      </c>
      <c r="BM324">
        <v>0</v>
      </c>
      <c r="BN324">
        <v>33605801000</v>
      </c>
      <c r="BO324" s="3">
        <v>0.4</v>
      </c>
      <c r="BP324" s="3">
        <v>3704</v>
      </c>
      <c r="BQ324" s="3">
        <v>30699.57</v>
      </c>
      <c r="BR324">
        <v>3568480000</v>
      </c>
      <c r="BS324" s="3">
        <v>20396000</v>
      </c>
      <c r="BT324">
        <v>7460218000</v>
      </c>
      <c r="BU324" s="3">
        <v>16141426000</v>
      </c>
      <c r="BV324" s="3">
        <v>6415281000</v>
      </c>
      <c r="BW324" s="3">
        <v>27190520000</v>
      </c>
      <c r="BX324">
        <v>0</v>
      </c>
      <c r="BY324">
        <v>0</v>
      </c>
      <c r="BZ324">
        <v>0</v>
      </c>
      <c r="CA324">
        <v>0</v>
      </c>
      <c r="CB324">
        <v>29846794000</v>
      </c>
      <c r="CC324">
        <v>0.4</v>
      </c>
      <c r="CD324">
        <v>1799672.99</v>
      </c>
      <c r="CE324">
        <v>754561499.23000002</v>
      </c>
      <c r="CF324">
        <v>16745.05</v>
      </c>
      <c r="CG324">
        <v>34056</v>
      </c>
      <c r="CH324">
        <v>32.8664779</v>
      </c>
      <c r="CI324">
        <v>5.45</v>
      </c>
      <c r="CJ324">
        <v>-78316.67</v>
      </c>
      <c r="CK324">
        <v>-75960</v>
      </c>
      <c r="CL324">
        <v>2356.67</v>
      </c>
      <c r="CM324">
        <v>43406.67</v>
      </c>
      <c r="CN324">
        <v>6697126.6699999999</v>
      </c>
      <c r="CO324">
        <v>-56583.33</v>
      </c>
      <c r="CP324">
        <v>-268523.33</v>
      </c>
      <c r="CQ324">
        <v>1544347.38</v>
      </c>
      <c r="CR324">
        <v>367867249.47000003</v>
      </c>
      <c r="CS324">
        <v>1918884.04</v>
      </c>
      <c r="CT324">
        <v>371338880.88999999</v>
      </c>
      <c r="CU324" s="3">
        <v>0.53441640000000001</v>
      </c>
      <c r="CV324">
        <v>19190067.75</v>
      </c>
      <c r="CW324" s="10">
        <v>1013364.85</v>
      </c>
      <c r="CX324" s="14">
        <f t="shared" si="5"/>
        <v>-8130496.2699999996</v>
      </c>
      <c r="CY324" s="14">
        <f>IFERROR(INDEX(CONFAZ!$A$2:$FB$440,MATCH(DATE(YEAR($A324),MONTH($A324),15),CONFAZ!$A$2:$A$440,0),2),0)</f>
        <v>9143861.1199999992</v>
      </c>
      <c r="CZ324"/>
      <c r="DA324"/>
      <c r="DB324"/>
      <c r="DC324"/>
      <c r="DI324"/>
    </row>
    <row r="325" spans="1:113" x14ac:dyDescent="0.25">
      <c r="A325" s="1">
        <v>44334</v>
      </c>
      <c r="B325" t="s">
        <v>70</v>
      </c>
      <c r="C325" t="s">
        <v>73</v>
      </c>
      <c r="D325" s="12">
        <v>5.2911000000000001</v>
      </c>
      <c r="E325">
        <v>481208225.89999992</v>
      </c>
      <c r="F325">
        <v>4439159.9499999993</v>
      </c>
      <c r="G325">
        <v>736779435</v>
      </c>
      <c r="H325">
        <v>105142475.03</v>
      </c>
      <c r="I325">
        <v>67967931.809999987</v>
      </c>
      <c r="J325">
        <v>13445492.16</v>
      </c>
      <c r="K325">
        <v>45690330</v>
      </c>
      <c r="L325" s="14">
        <v>14997948</v>
      </c>
      <c r="M325" s="14">
        <v>33220648</v>
      </c>
      <c r="N325" s="14">
        <v>91078079</v>
      </c>
      <c r="O325" s="14">
        <v>133390080</v>
      </c>
      <c r="P325" s="14">
        <v>7080381</v>
      </c>
      <c r="Q325" s="14">
        <v>92834428</v>
      </c>
      <c r="R325" s="14">
        <v>4166967</v>
      </c>
      <c r="S325" s="14">
        <v>26158613</v>
      </c>
      <c r="T325" s="14">
        <v>249633766</v>
      </c>
      <c r="U325" s="14">
        <v>79920186</v>
      </c>
      <c r="V325" s="14">
        <v>4166967</v>
      </c>
      <c r="W325" s="14">
        <v>26158613</v>
      </c>
      <c r="X325" s="14">
        <v>249633766</v>
      </c>
      <c r="Y325" s="14">
        <v>79920186</v>
      </c>
      <c r="Z325" s="14">
        <v>4298339</v>
      </c>
      <c r="AA325" s="14">
        <v>0.38438258219999999</v>
      </c>
      <c r="AB325">
        <v>137.65</v>
      </c>
      <c r="AC325" s="2">
        <v>26200662606</v>
      </c>
      <c r="AD325" s="2">
        <v>17664681736</v>
      </c>
      <c r="AE325" s="14">
        <f>INDEX(CONFAZ!$DS$2:$FB$408,MATCH(DATE(YEAR($A325),MONTH($A325),15),CONFAZ!$DS$2:$DS$408,0),2)</f>
        <v>441078401</v>
      </c>
      <c r="AF325" s="14">
        <f>INDEX(CONFAZ!$DS$2:$FB$408,MATCH(DATE(YEAR($A325),MONTH($A325),15),CONFAZ!$DS$2:$DS$408,0),3)</f>
        <v>284473347</v>
      </c>
      <c r="AG325">
        <v>1100</v>
      </c>
      <c r="AH325">
        <v>1870128712800</v>
      </c>
      <c r="AI325">
        <v>3.29</v>
      </c>
      <c r="AJ325">
        <v>0.96</v>
      </c>
      <c r="AK325">
        <v>1463.6455555555499</v>
      </c>
      <c r="AL325">
        <v>1132.0315000000001</v>
      </c>
      <c r="AM325">
        <v>1038.2266666666601</v>
      </c>
      <c r="AN325">
        <v>1293.8435999999999</v>
      </c>
      <c r="AO325">
        <v>14.7277898158179</v>
      </c>
      <c r="AP325">
        <v>1.83</v>
      </c>
      <c r="AQ325">
        <v>359.97</v>
      </c>
      <c r="AR325">
        <v>52.25</v>
      </c>
      <c r="AS325" s="14">
        <v>724657300000</v>
      </c>
      <c r="AT325">
        <v>87418</v>
      </c>
      <c r="AU325">
        <v>964</v>
      </c>
      <c r="AV325">
        <v>131944226</v>
      </c>
      <c r="AW325">
        <v>75169078</v>
      </c>
      <c r="AX325">
        <v>4346</v>
      </c>
      <c r="AY325" s="14">
        <v>108</v>
      </c>
      <c r="AZ325">
        <v>71</v>
      </c>
      <c r="BA325">
        <v>71</v>
      </c>
      <c r="BB325">
        <v>5523</v>
      </c>
      <c r="BC325">
        <v>0</v>
      </c>
      <c r="BD325">
        <v>1255</v>
      </c>
      <c r="BE325">
        <v>4881</v>
      </c>
      <c r="BF325">
        <v>1092</v>
      </c>
      <c r="BG325">
        <v>6724</v>
      </c>
      <c r="BH325">
        <v>2522</v>
      </c>
      <c r="BI325">
        <v>88</v>
      </c>
      <c r="BJ325">
        <v>66852</v>
      </c>
      <c r="BK325">
        <v>56390457</v>
      </c>
      <c r="BL325">
        <v>194331</v>
      </c>
      <c r="BM325">
        <v>0</v>
      </c>
      <c r="BN325">
        <v>33605801000</v>
      </c>
      <c r="BO325" s="3">
        <v>0.4</v>
      </c>
      <c r="BP325" s="3">
        <v>3704</v>
      </c>
      <c r="BQ325" s="3">
        <v>30699.57</v>
      </c>
      <c r="BR325" s="3">
        <v>3568480000</v>
      </c>
      <c r="BS325" s="3">
        <v>20396000</v>
      </c>
      <c r="BT325" s="3">
        <v>7460218000</v>
      </c>
      <c r="BU325" s="3">
        <v>16141426000</v>
      </c>
      <c r="BV325" s="3">
        <v>6415281000</v>
      </c>
      <c r="BW325" s="3">
        <v>27190520000</v>
      </c>
      <c r="BX325">
        <v>0</v>
      </c>
      <c r="BY325">
        <v>0</v>
      </c>
      <c r="BZ325">
        <v>0</v>
      </c>
      <c r="CA325">
        <v>0</v>
      </c>
      <c r="CB325">
        <v>29846794000</v>
      </c>
      <c r="CC325">
        <v>0.4</v>
      </c>
      <c r="CD325">
        <v>1413150.8</v>
      </c>
      <c r="CE325">
        <v>858976070.66999996</v>
      </c>
      <c r="CF325">
        <v>8838.67</v>
      </c>
      <c r="CG325">
        <v>33907</v>
      </c>
      <c r="CH325">
        <v>32.8664779</v>
      </c>
      <c r="CI325">
        <v>5.6</v>
      </c>
      <c r="CJ325">
        <v>-78316.67</v>
      </c>
      <c r="CK325">
        <v>-75960</v>
      </c>
      <c r="CL325">
        <v>2356.67</v>
      </c>
      <c r="CM325">
        <v>43406.67</v>
      </c>
      <c r="CN325">
        <v>6697126.6699999999</v>
      </c>
      <c r="CO325">
        <v>-56583.33</v>
      </c>
      <c r="CP325">
        <v>-268523.33</v>
      </c>
      <c r="CQ325">
        <v>1626268.06</v>
      </c>
      <c r="CR325">
        <v>384736538.36000001</v>
      </c>
      <c r="CS325">
        <v>2623496.87</v>
      </c>
      <c r="CT325">
        <v>388999777.29000002</v>
      </c>
      <c r="CU325" s="3">
        <v>0.53441640000000001</v>
      </c>
      <c r="CV325">
        <v>19190067.75</v>
      </c>
      <c r="CW325" s="10">
        <v>1206578.05</v>
      </c>
      <c r="CX325" s="14">
        <f t="shared" si="5"/>
        <v>-4801143.1300000008</v>
      </c>
      <c r="CY325" s="14">
        <f>IFERROR(INDEX(CONFAZ!$A$2:$FB$440,MATCH(DATE(YEAR($A325),MONTH($A325),15),CONFAZ!$A$2:$A$440,0),2),0)</f>
        <v>6007721.1800000006</v>
      </c>
      <c r="CZ325" s="14"/>
      <c r="DA325" s="14"/>
      <c r="DB325"/>
      <c r="DC325"/>
      <c r="DI325"/>
    </row>
    <row r="326" spans="1:113" x14ac:dyDescent="0.25">
      <c r="A326" s="1">
        <v>44365</v>
      </c>
      <c r="B326" t="s">
        <v>70</v>
      </c>
      <c r="C326" t="s">
        <v>73</v>
      </c>
      <c r="D326" s="12">
        <v>5.0319000000000003</v>
      </c>
      <c r="E326">
        <v>477671742</v>
      </c>
      <c r="F326">
        <v>5393379.0899999999</v>
      </c>
      <c r="G326">
        <v>731206214</v>
      </c>
      <c r="H326">
        <v>120550824.97</v>
      </c>
      <c r="I326">
        <v>51042877.659999996</v>
      </c>
      <c r="J326">
        <v>13477221.799999999</v>
      </c>
      <c r="K326">
        <v>41233596</v>
      </c>
      <c r="L326" s="14">
        <v>23499149</v>
      </c>
      <c r="M326" s="14">
        <v>34248596</v>
      </c>
      <c r="N326" s="14">
        <v>104559826</v>
      </c>
      <c r="O326" s="14">
        <v>146152177</v>
      </c>
      <c r="P326" s="14">
        <v>9467215</v>
      </c>
      <c r="Q326" s="14">
        <v>107817334</v>
      </c>
      <c r="R326" s="14">
        <v>6801030</v>
      </c>
      <c r="S326" s="14">
        <v>28645881</v>
      </c>
      <c r="T326" s="14">
        <v>182944433</v>
      </c>
      <c r="U326" s="14">
        <v>81877632</v>
      </c>
      <c r="V326" s="14">
        <v>6801030</v>
      </c>
      <c r="W326" s="14">
        <v>28645881</v>
      </c>
      <c r="X326" s="14">
        <v>182944433</v>
      </c>
      <c r="Y326" s="14">
        <v>81877632</v>
      </c>
      <c r="Z326" s="14">
        <v>5192941</v>
      </c>
      <c r="AA326" s="14">
        <v>0.28808493089999998</v>
      </c>
      <c r="AB326">
        <v>137.97</v>
      </c>
      <c r="AC326" s="2">
        <v>28257895138</v>
      </c>
      <c r="AD326" s="2">
        <v>17843605079</v>
      </c>
      <c r="AE326" s="14">
        <f>INDEX(CONFAZ!$DS$2:$FB$408,MATCH(DATE(YEAR($A326),MONTH($A326),15),CONFAZ!$DS$2:$DS$408,0),2)</f>
        <v>436581420</v>
      </c>
      <c r="AF326" s="14">
        <f>INDEX(CONFAZ!$DS$2:$FB$408,MATCH(DATE(YEAR($A326),MONTH($A326),15),CONFAZ!$DS$2:$DS$408,0),3)</f>
        <v>284310667</v>
      </c>
      <c r="AG326">
        <v>1100</v>
      </c>
      <c r="AH326">
        <v>1773674303400</v>
      </c>
      <c r="AI326">
        <v>3.76</v>
      </c>
      <c r="AJ326">
        <v>0.6</v>
      </c>
      <c r="AK326">
        <v>1478.0605555555501</v>
      </c>
      <c r="AL326">
        <v>1142.777</v>
      </c>
      <c r="AM326">
        <v>1050.7709523809499</v>
      </c>
      <c r="AN326">
        <v>1305.2764</v>
      </c>
      <c r="AO326">
        <v>14.231979734397701</v>
      </c>
      <c r="AP326">
        <v>1.53</v>
      </c>
      <c r="AQ326">
        <v>368.89</v>
      </c>
      <c r="AR326">
        <v>17.579999999999998</v>
      </c>
      <c r="AS326" s="14">
        <v>724838600000</v>
      </c>
      <c r="AT326">
        <v>122137</v>
      </c>
      <c r="AU326">
        <v>754</v>
      </c>
      <c r="AV326">
        <v>137514690</v>
      </c>
      <c r="AW326">
        <v>90513535</v>
      </c>
      <c r="AX326">
        <v>5458</v>
      </c>
      <c r="AY326" s="14">
        <v>2350</v>
      </c>
      <c r="AZ326">
        <v>64</v>
      </c>
      <c r="BA326">
        <v>64</v>
      </c>
      <c r="BB326">
        <v>11266</v>
      </c>
      <c r="BC326">
        <v>248</v>
      </c>
      <c r="BD326">
        <v>743</v>
      </c>
      <c r="BE326">
        <v>3680</v>
      </c>
      <c r="BF326">
        <v>565</v>
      </c>
      <c r="BG326">
        <v>8811</v>
      </c>
      <c r="BH326">
        <v>5443</v>
      </c>
      <c r="BI326">
        <v>0</v>
      </c>
      <c r="BJ326">
        <v>87753</v>
      </c>
      <c r="BK326">
        <v>38642935</v>
      </c>
      <c r="BL326">
        <v>8104861</v>
      </c>
      <c r="BM326">
        <v>0</v>
      </c>
      <c r="BN326">
        <v>33605801000</v>
      </c>
      <c r="BO326" s="3">
        <v>0.4</v>
      </c>
      <c r="BP326" s="3">
        <v>3704</v>
      </c>
      <c r="BQ326">
        <v>30699.57</v>
      </c>
      <c r="BR326" s="3">
        <v>3568480000</v>
      </c>
      <c r="BS326" s="3">
        <v>20396000</v>
      </c>
      <c r="BT326" s="3">
        <v>7460218000</v>
      </c>
      <c r="BU326" s="3">
        <v>16141426000</v>
      </c>
      <c r="BV326" s="3">
        <v>6415281000</v>
      </c>
      <c r="BW326">
        <v>27190520000</v>
      </c>
      <c r="BX326">
        <v>0</v>
      </c>
      <c r="BY326">
        <v>0</v>
      </c>
      <c r="BZ326">
        <v>0</v>
      </c>
      <c r="CA326">
        <v>0</v>
      </c>
      <c r="CB326">
        <v>29846794000</v>
      </c>
      <c r="CC326">
        <v>0.4</v>
      </c>
      <c r="CD326">
        <v>1509483.84</v>
      </c>
      <c r="CE326">
        <v>869846636.46000004</v>
      </c>
      <c r="CF326">
        <v>29366.49</v>
      </c>
      <c r="CG326">
        <v>33974</v>
      </c>
      <c r="CH326">
        <v>32.8664779</v>
      </c>
      <c r="CI326">
        <v>5.69</v>
      </c>
      <c r="CJ326">
        <v>-78316.67</v>
      </c>
      <c r="CK326">
        <v>-75960</v>
      </c>
      <c r="CL326">
        <v>2356.67</v>
      </c>
      <c r="CM326">
        <v>43406.67</v>
      </c>
      <c r="CN326">
        <v>6697126.6699999999</v>
      </c>
      <c r="CO326">
        <v>-56583.33</v>
      </c>
      <c r="CP326">
        <v>-268523.33</v>
      </c>
      <c r="CQ326">
        <v>2529334.1</v>
      </c>
      <c r="CR326">
        <v>332782505.63999999</v>
      </c>
      <c r="CS326">
        <v>2474689.21</v>
      </c>
      <c r="CT326">
        <v>337786528.94999999</v>
      </c>
      <c r="CU326" s="3">
        <v>0.53441640000000001</v>
      </c>
      <c r="CV326">
        <v>19190067.75</v>
      </c>
      <c r="CW326" s="10">
        <v>1178645.46</v>
      </c>
      <c r="CX326" s="14">
        <f t="shared" si="5"/>
        <v>-7828429.580000001</v>
      </c>
      <c r="CY326" s="14">
        <f>IFERROR(INDEX(CONFAZ!$A$2:$FB$440,MATCH(DATE(YEAR($A326),MONTH($A326),15),CONFAZ!$A$2:$A$440,0),2),0)</f>
        <v>9007075.040000001</v>
      </c>
      <c r="CZ326"/>
      <c r="DA326"/>
      <c r="DB326"/>
      <c r="DC326"/>
      <c r="DI326"/>
    </row>
    <row r="327" spans="1:113" x14ac:dyDescent="0.25">
      <c r="A327" s="1">
        <v>44395</v>
      </c>
      <c r="B327" t="s">
        <v>70</v>
      </c>
      <c r="C327" t="s">
        <v>73</v>
      </c>
      <c r="D327" s="12">
        <v>5.1566999999999998</v>
      </c>
      <c r="E327">
        <v>453048178.19999993</v>
      </c>
      <c r="F327">
        <v>11974622.74</v>
      </c>
      <c r="G327">
        <v>856549989</v>
      </c>
      <c r="H327">
        <v>122762064.31999999</v>
      </c>
      <c r="I327">
        <v>159165728.79000002</v>
      </c>
      <c r="J327">
        <v>29405058.970000003</v>
      </c>
      <c r="K327">
        <v>45922887</v>
      </c>
      <c r="L327" s="14">
        <v>20203956</v>
      </c>
      <c r="M327" s="14">
        <v>39777121</v>
      </c>
      <c r="N327" s="14">
        <v>131304358</v>
      </c>
      <c r="O327" s="14">
        <v>174190672</v>
      </c>
      <c r="P327" s="14">
        <v>9512511</v>
      </c>
      <c r="Q327" s="14">
        <v>114741116</v>
      </c>
      <c r="R327" s="14">
        <v>5443392</v>
      </c>
      <c r="S327" s="14">
        <v>32874185</v>
      </c>
      <c r="T327" s="14">
        <v>228867339</v>
      </c>
      <c r="U327" s="14">
        <v>87887155</v>
      </c>
      <c r="V327" s="14">
        <v>5443392</v>
      </c>
      <c r="W327" s="14">
        <v>32874185</v>
      </c>
      <c r="X327" s="14">
        <v>228867339</v>
      </c>
      <c r="Y327" s="14">
        <v>87887155</v>
      </c>
      <c r="Z327" s="14">
        <v>11748184</v>
      </c>
      <c r="AA327" s="14">
        <v>0.63104126949999995</v>
      </c>
      <c r="AB327">
        <v>143.16999999999999</v>
      </c>
      <c r="AC327" s="2">
        <v>25508595503</v>
      </c>
      <c r="AD327" s="2">
        <v>18128645229</v>
      </c>
      <c r="AE327" s="14">
        <f>INDEX(CONFAZ!$DS$2:$FB$408,MATCH(DATE(YEAR($A327),MONTH($A327),15),CONFAZ!$DS$2:$DS$408,0),2)</f>
        <v>471679537</v>
      </c>
      <c r="AF327" s="14">
        <f>INDEX(CONFAZ!$DS$2:$FB$408,MATCH(DATE(YEAR($A327),MONTH($A327),15),CONFAZ!$DS$2:$DS$408,0),3)</f>
        <v>344323234</v>
      </c>
      <c r="AG327">
        <v>1100</v>
      </c>
      <c r="AH327">
        <v>1834088645700</v>
      </c>
      <c r="AI327">
        <v>4.1500000000000004</v>
      </c>
      <c r="AJ327">
        <v>1.02</v>
      </c>
      <c r="AK327">
        <v>1506.23</v>
      </c>
      <c r="AL327">
        <v>1157.5094999999999</v>
      </c>
      <c r="AM327">
        <v>1061.1328571428501</v>
      </c>
      <c r="AN327">
        <v>1326.0576000000001</v>
      </c>
      <c r="AO327">
        <v>13.7114196796512</v>
      </c>
      <c r="AP327">
        <v>1.96</v>
      </c>
      <c r="AQ327">
        <v>372.69</v>
      </c>
      <c r="AR327">
        <v>30.669499999999999</v>
      </c>
      <c r="AS327" s="14">
        <v>754924400000</v>
      </c>
      <c r="AT327">
        <v>130001</v>
      </c>
      <c r="AU327">
        <v>806</v>
      </c>
      <c r="AV327">
        <v>147704882</v>
      </c>
      <c r="AW327">
        <v>93985152</v>
      </c>
      <c r="AX327">
        <v>5385</v>
      </c>
      <c r="AY327" s="14">
        <v>56986</v>
      </c>
      <c r="AZ327">
        <v>370</v>
      </c>
      <c r="BA327">
        <v>370</v>
      </c>
      <c r="BB327">
        <v>3999</v>
      </c>
      <c r="BC327">
        <v>0</v>
      </c>
      <c r="BD327">
        <v>767</v>
      </c>
      <c r="BE327">
        <v>6430</v>
      </c>
      <c r="BF327">
        <v>586</v>
      </c>
      <c r="BG327">
        <v>5726</v>
      </c>
      <c r="BH327">
        <v>2530</v>
      </c>
      <c r="BI327">
        <v>87</v>
      </c>
      <c r="BJ327">
        <v>104415</v>
      </c>
      <c r="BK327">
        <v>46532550</v>
      </c>
      <c r="BL327">
        <v>6860929</v>
      </c>
      <c r="BM327">
        <v>0</v>
      </c>
      <c r="BN327">
        <v>33605801000</v>
      </c>
      <c r="BO327" s="3">
        <v>0.4</v>
      </c>
      <c r="BP327" s="3">
        <v>3704</v>
      </c>
      <c r="BQ327" s="3">
        <v>30699.57</v>
      </c>
      <c r="BR327" s="3">
        <v>3568480000</v>
      </c>
      <c r="BS327" s="3">
        <v>20396000</v>
      </c>
      <c r="BT327">
        <v>7460218000</v>
      </c>
      <c r="BU327" s="3">
        <v>16141426000</v>
      </c>
      <c r="BV327" s="3">
        <v>6415281000</v>
      </c>
      <c r="BW327" s="3">
        <v>27190520000</v>
      </c>
      <c r="BX327">
        <v>0</v>
      </c>
      <c r="BY327">
        <v>0</v>
      </c>
      <c r="BZ327">
        <v>0</v>
      </c>
      <c r="CA327">
        <v>0</v>
      </c>
      <c r="CB327">
        <v>33605801000</v>
      </c>
      <c r="CC327">
        <v>0.4</v>
      </c>
      <c r="CD327">
        <v>1840932.09</v>
      </c>
      <c r="CE327">
        <v>1007398793.01</v>
      </c>
      <c r="CF327">
        <v>13426.92</v>
      </c>
      <c r="CG327">
        <v>33958</v>
      </c>
      <c r="CH327">
        <v>32.8664779</v>
      </c>
      <c r="CI327">
        <v>5.81</v>
      </c>
      <c r="CJ327">
        <v>-193956.67</v>
      </c>
      <c r="CK327">
        <v>-189140</v>
      </c>
      <c r="CL327">
        <v>4820</v>
      </c>
      <c r="CM327">
        <v>-63506.67</v>
      </c>
      <c r="CN327">
        <v>7164756.6699999999</v>
      </c>
      <c r="CO327">
        <v>-85190</v>
      </c>
      <c r="CP327">
        <v>-265233.33</v>
      </c>
      <c r="CQ327">
        <v>2272252.56</v>
      </c>
      <c r="CR327">
        <v>383266364.80000001</v>
      </c>
      <c r="CS327">
        <v>2986407.21</v>
      </c>
      <c r="CT327">
        <v>388525024.56999999</v>
      </c>
      <c r="CU327" s="3">
        <v>0.53441640000000001</v>
      </c>
      <c r="CV327">
        <v>19190067.75</v>
      </c>
      <c r="CW327" s="10">
        <v>1202812.06</v>
      </c>
      <c r="CX327" s="14">
        <f t="shared" si="5"/>
        <v>-7669165.3499999996</v>
      </c>
      <c r="CY327" s="14">
        <f>IFERROR(INDEX(CONFAZ!$A$2:$FB$440,MATCH(DATE(YEAR($A327),MONTH($A327),15),CONFAZ!$A$2:$A$440,0),2),0)</f>
        <v>8871977.4100000001</v>
      </c>
      <c r="CZ327" s="4"/>
      <c r="DA327"/>
      <c r="DB327"/>
      <c r="DC327"/>
      <c r="DI327"/>
    </row>
    <row r="328" spans="1:113" x14ac:dyDescent="0.25">
      <c r="A328" s="1">
        <v>44426</v>
      </c>
      <c r="B328" t="s">
        <v>70</v>
      </c>
      <c r="C328" t="s">
        <v>73</v>
      </c>
      <c r="D328" s="12">
        <v>5.2516999999999996</v>
      </c>
      <c r="E328">
        <v>500905079.33000004</v>
      </c>
      <c r="F328">
        <v>7295127.0300000012</v>
      </c>
      <c r="G328">
        <v>850728937</v>
      </c>
      <c r="H328">
        <v>126514446.12</v>
      </c>
      <c r="I328">
        <v>112057029.02999999</v>
      </c>
      <c r="J328">
        <v>27431727.120000001</v>
      </c>
      <c r="K328">
        <v>42722335</v>
      </c>
      <c r="L328" s="14">
        <v>23397966</v>
      </c>
      <c r="M328" s="14">
        <v>34178504</v>
      </c>
      <c r="N328" s="14">
        <v>127452208</v>
      </c>
      <c r="O328" s="14">
        <v>166503230</v>
      </c>
      <c r="P328" s="14">
        <v>9139008</v>
      </c>
      <c r="Q328" s="14">
        <v>132421335</v>
      </c>
      <c r="R328" s="14">
        <v>5419248</v>
      </c>
      <c r="S328" s="14">
        <v>33092711</v>
      </c>
      <c r="T328" s="14">
        <v>220729202</v>
      </c>
      <c r="U328" s="14">
        <v>91282893</v>
      </c>
      <c r="V328" s="14">
        <v>5419248</v>
      </c>
      <c r="W328" s="14">
        <v>33092711</v>
      </c>
      <c r="X328" s="14">
        <v>220729202</v>
      </c>
      <c r="Y328" s="14">
        <v>91282893</v>
      </c>
      <c r="Z328" s="14">
        <v>7112632</v>
      </c>
      <c r="AA328" s="14">
        <v>0.62197756179999997</v>
      </c>
      <c r="AB328">
        <v>142.1</v>
      </c>
      <c r="AC328" s="2">
        <v>27216375900</v>
      </c>
      <c r="AD328" s="2">
        <v>19557276638</v>
      </c>
      <c r="AE328" s="14">
        <f>INDEX(CONFAZ!$DS$2:$FB$408,MATCH(DATE(YEAR($A328),MONTH($A328),15),CONFAZ!$DS$2:$DS$408,0),2)</f>
        <v>402135245</v>
      </c>
      <c r="AF328" s="14">
        <f>INDEX(CONFAZ!$DS$2:$FB$408,MATCH(DATE(YEAR($A328),MONTH($A328),15),CONFAZ!$DS$2:$DS$408,0),3)</f>
        <v>426503016</v>
      </c>
      <c r="AG328">
        <v>1100</v>
      </c>
      <c r="AH328">
        <v>1945203421499.99</v>
      </c>
      <c r="AI328">
        <v>5.01</v>
      </c>
      <c r="AJ328">
        <v>0.88</v>
      </c>
      <c r="AK328">
        <v>1513.1983333333301</v>
      </c>
      <c r="AL328">
        <v>1165.8444999999999</v>
      </c>
      <c r="AM328">
        <v>1066.0638095238</v>
      </c>
      <c r="AN328">
        <v>1335.396</v>
      </c>
      <c r="AO328">
        <v>13.1383819922537</v>
      </c>
      <c r="AP328">
        <v>1.87</v>
      </c>
      <c r="AQ328">
        <v>370.3</v>
      </c>
      <c r="AR328">
        <v>40.659999999999997</v>
      </c>
      <c r="AS328" s="14">
        <v>753793700000</v>
      </c>
      <c r="AT328">
        <v>148432</v>
      </c>
      <c r="AU328">
        <v>1978</v>
      </c>
      <c r="AV328">
        <v>109848307</v>
      </c>
      <c r="AW328">
        <v>40411134</v>
      </c>
      <c r="AX328">
        <v>6235</v>
      </c>
      <c r="AY328" s="14">
        <v>101</v>
      </c>
      <c r="AZ328">
        <v>112</v>
      </c>
      <c r="BA328">
        <v>112</v>
      </c>
      <c r="BB328">
        <v>4992</v>
      </c>
      <c r="BC328">
        <v>0</v>
      </c>
      <c r="BD328">
        <v>3039</v>
      </c>
      <c r="BE328">
        <v>2046</v>
      </c>
      <c r="BF328">
        <v>992</v>
      </c>
      <c r="BG328">
        <v>2969</v>
      </c>
      <c r="BH328">
        <v>2036</v>
      </c>
      <c r="BI328">
        <v>0</v>
      </c>
      <c r="BJ328">
        <v>117650</v>
      </c>
      <c r="BK328">
        <v>66940328</v>
      </c>
      <c r="BL328">
        <v>2198298</v>
      </c>
      <c r="BM328">
        <v>0</v>
      </c>
      <c r="BN328">
        <v>33605801000</v>
      </c>
      <c r="BO328" s="3">
        <v>0.4</v>
      </c>
      <c r="BP328" s="3">
        <v>3704</v>
      </c>
      <c r="BQ328" s="3">
        <v>30699.57</v>
      </c>
      <c r="BR328">
        <v>3568480000</v>
      </c>
      <c r="BS328" s="3">
        <v>20396000</v>
      </c>
      <c r="BT328" s="3">
        <v>7460218000</v>
      </c>
      <c r="BU328" s="3">
        <v>16141426000</v>
      </c>
      <c r="BV328" s="3">
        <v>6415281000</v>
      </c>
      <c r="BW328" s="3">
        <v>27190520000</v>
      </c>
      <c r="BX328">
        <v>0</v>
      </c>
      <c r="BY328">
        <v>0</v>
      </c>
      <c r="BZ328">
        <v>0</v>
      </c>
      <c r="CA328">
        <v>0</v>
      </c>
      <c r="CB328">
        <v>33605801000</v>
      </c>
      <c r="CC328">
        <v>0.4</v>
      </c>
      <c r="CD328">
        <v>1876454.48</v>
      </c>
      <c r="CE328">
        <v>1105982735.1199999</v>
      </c>
      <c r="CF328">
        <v>15316.89</v>
      </c>
      <c r="CG328">
        <v>33783</v>
      </c>
      <c r="CH328">
        <v>32.8664779</v>
      </c>
      <c r="CI328">
        <v>5.93</v>
      </c>
      <c r="CJ328">
        <v>-193956.67</v>
      </c>
      <c r="CK328">
        <v>-189140</v>
      </c>
      <c r="CL328">
        <v>4820</v>
      </c>
      <c r="CM328">
        <v>-63506.67</v>
      </c>
      <c r="CN328">
        <v>7164756.6699999999</v>
      </c>
      <c r="CO328">
        <v>-85190</v>
      </c>
      <c r="CP328">
        <v>-265233.33</v>
      </c>
      <c r="CQ328">
        <v>2156217.16</v>
      </c>
      <c r="CR328">
        <v>385207681.80000001</v>
      </c>
      <c r="CS328">
        <v>2726726.68</v>
      </c>
      <c r="CT328">
        <v>390094914.68000001</v>
      </c>
      <c r="CU328" s="3">
        <v>0.53441640000000001</v>
      </c>
      <c r="CV328">
        <v>19190067.75</v>
      </c>
      <c r="CW328" s="10">
        <v>1175485.06</v>
      </c>
      <c r="CX328" s="14">
        <f t="shared" si="5"/>
        <v>-9239674.3699999992</v>
      </c>
      <c r="CY328" s="14">
        <f>IFERROR(INDEX(CONFAZ!$A$2:$FB$440,MATCH(DATE(YEAR($A328),MONTH($A328),15),CONFAZ!$A$2:$A$440,0),2),0)</f>
        <v>10415159.43</v>
      </c>
      <c r="CZ328"/>
      <c r="DA328"/>
      <c r="DB328"/>
      <c r="DC328"/>
      <c r="DI328"/>
    </row>
    <row r="329" spans="1:113" x14ac:dyDescent="0.25">
      <c r="A329" s="1">
        <v>44457</v>
      </c>
      <c r="B329" t="s">
        <v>70</v>
      </c>
      <c r="C329" t="s">
        <v>73</v>
      </c>
      <c r="D329" s="12">
        <v>5.2797000000000001</v>
      </c>
      <c r="E329">
        <v>498196952.61999989</v>
      </c>
      <c r="F329">
        <v>6865550.709999999</v>
      </c>
      <c r="G329">
        <v>839367490</v>
      </c>
      <c r="H329">
        <v>128655751.50000001</v>
      </c>
      <c r="I329">
        <v>94341815.719999984</v>
      </c>
      <c r="J329">
        <v>30254367.929999996</v>
      </c>
      <c r="K329">
        <v>28850132</v>
      </c>
      <c r="L329" s="14">
        <v>28307453</v>
      </c>
      <c r="M329" s="14">
        <v>34190161</v>
      </c>
      <c r="N329" s="14">
        <v>123026887</v>
      </c>
      <c r="O329" s="14">
        <v>155977187</v>
      </c>
      <c r="P329" s="14">
        <v>11100177</v>
      </c>
      <c r="Q329" s="14">
        <v>136578701</v>
      </c>
      <c r="R329" s="14">
        <v>4445308</v>
      </c>
      <c r="S329" s="14">
        <v>33497139</v>
      </c>
      <c r="T329" s="14">
        <v>204267291</v>
      </c>
      <c r="U329" s="14">
        <v>101248404</v>
      </c>
      <c r="V329" s="14">
        <v>4445308</v>
      </c>
      <c r="W329" s="14">
        <v>33497139</v>
      </c>
      <c r="X329" s="14">
        <v>204267291</v>
      </c>
      <c r="Y329" s="14">
        <v>101248404</v>
      </c>
      <c r="Z329" s="14">
        <v>6728782</v>
      </c>
      <c r="AA329" s="14">
        <v>0.22634423610000001</v>
      </c>
      <c r="AB329">
        <v>138.88999999999999</v>
      </c>
      <c r="AC329" s="2">
        <v>24376129510</v>
      </c>
      <c r="AD329" s="2">
        <v>19975447581</v>
      </c>
      <c r="AE329" s="14">
        <f>INDEX(CONFAZ!$DS$2:$FB$408,MATCH(DATE(YEAR($A329),MONTH($A329),15),CONFAZ!$DS$2:$DS$408,0),2)</f>
        <v>369543247</v>
      </c>
      <c r="AF329" s="14">
        <f>INDEX(CONFAZ!$DS$2:$FB$408,MATCH(DATE(YEAR($A329),MONTH($A329),15),CONFAZ!$DS$2:$DS$408,0),3)</f>
        <v>376687647</v>
      </c>
      <c r="AG329">
        <v>1100</v>
      </c>
      <c r="AH329">
        <v>1947607414200</v>
      </c>
      <c r="AI329">
        <v>5.43</v>
      </c>
      <c r="AJ329">
        <v>1.2</v>
      </c>
      <c r="AK329">
        <v>1516.62944444444</v>
      </c>
      <c r="AL329">
        <v>1167.8879999999999</v>
      </c>
      <c r="AM329">
        <v>1070.0509523809501</v>
      </c>
      <c r="AN329">
        <v>1333.6432</v>
      </c>
      <c r="AO329">
        <v>12.6403517838183</v>
      </c>
      <c r="AP329">
        <v>2.16</v>
      </c>
      <c r="AQ329">
        <v>400.85</v>
      </c>
      <c r="AR329">
        <v>43.72</v>
      </c>
      <c r="AS329" s="14">
        <v>745774400000</v>
      </c>
      <c r="AT329">
        <v>173724</v>
      </c>
      <c r="AU329">
        <v>485</v>
      </c>
      <c r="AV329">
        <v>142757647</v>
      </c>
      <c r="AW329">
        <v>59927029</v>
      </c>
      <c r="AX329">
        <v>7937</v>
      </c>
      <c r="AY329" s="14">
        <v>3974</v>
      </c>
      <c r="AZ329">
        <v>238</v>
      </c>
      <c r="BA329">
        <v>238</v>
      </c>
      <c r="BB329">
        <v>6106</v>
      </c>
      <c r="BC329">
        <v>96</v>
      </c>
      <c r="BD329">
        <v>566</v>
      </c>
      <c r="BE329">
        <v>13821</v>
      </c>
      <c r="BF329">
        <v>555</v>
      </c>
      <c r="BG329">
        <v>8657</v>
      </c>
      <c r="BH329">
        <v>8169</v>
      </c>
      <c r="BI329">
        <v>0</v>
      </c>
      <c r="BJ329">
        <v>117830</v>
      </c>
      <c r="BK329">
        <v>79826634</v>
      </c>
      <c r="BL329">
        <v>2653532</v>
      </c>
      <c r="BM329">
        <v>0</v>
      </c>
      <c r="BN329">
        <v>33605801000</v>
      </c>
      <c r="BO329" s="3">
        <v>0.4</v>
      </c>
      <c r="BP329" s="3">
        <v>3704</v>
      </c>
      <c r="BQ329" s="3">
        <v>30699.57</v>
      </c>
      <c r="BR329">
        <v>3568480000</v>
      </c>
      <c r="BS329" s="3">
        <v>20396000</v>
      </c>
      <c r="BT329" s="3">
        <v>7460218000</v>
      </c>
      <c r="BU329" s="3">
        <v>16141426000</v>
      </c>
      <c r="BV329" s="3">
        <v>6415281000</v>
      </c>
      <c r="BW329">
        <v>27190520000</v>
      </c>
      <c r="BX329">
        <v>0</v>
      </c>
      <c r="BY329">
        <v>0</v>
      </c>
      <c r="BZ329">
        <v>0</v>
      </c>
      <c r="CA329">
        <v>0</v>
      </c>
      <c r="CB329">
        <v>33605801000</v>
      </c>
      <c r="CC329">
        <v>0.4</v>
      </c>
      <c r="CD329">
        <v>1938490.23</v>
      </c>
      <c r="CE329">
        <v>1184728860.22</v>
      </c>
      <c r="CF329">
        <v>22496.55</v>
      </c>
      <c r="CG329">
        <v>33786</v>
      </c>
      <c r="CH329">
        <v>32.8664779</v>
      </c>
      <c r="CI329">
        <v>6.08</v>
      </c>
      <c r="CJ329">
        <v>-193956.67</v>
      </c>
      <c r="CK329">
        <v>-189140</v>
      </c>
      <c r="CL329">
        <v>4820</v>
      </c>
      <c r="CM329">
        <v>-63506.67</v>
      </c>
      <c r="CN329">
        <v>7164756.6699999999</v>
      </c>
      <c r="CO329">
        <v>-85190</v>
      </c>
      <c r="CP329">
        <v>-265233.33</v>
      </c>
      <c r="CQ329">
        <v>1815091.8</v>
      </c>
      <c r="CR329">
        <v>369161567.27999997</v>
      </c>
      <c r="CS329">
        <v>807597.92</v>
      </c>
      <c r="CT329">
        <v>371784257</v>
      </c>
      <c r="CU329" s="3">
        <v>0.53441640000000001</v>
      </c>
      <c r="CV329">
        <v>19190067.75</v>
      </c>
      <c r="CW329" s="10">
        <v>1308402.57</v>
      </c>
      <c r="CX329" s="14">
        <f t="shared" si="5"/>
        <v>-4535166.6999999993</v>
      </c>
      <c r="CY329" s="14">
        <f>IFERROR(INDEX(CONFAZ!$A$2:$FB$440,MATCH(DATE(YEAR($A329),MONTH($A329),15),CONFAZ!$A$2:$A$440,0),2),0)</f>
        <v>5843569.2699999996</v>
      </c>
      <c r="CZ329"/>
      <c r="DA329"/>
      <c r="DB329"/>
      <c r="DC329"/>
      <c r="DI329"/>
    </row>
    <row r="330" spans="1:113" x14ac:dyDescent="0.25">
      <c r="A330" s="1">
        <v>44487</v>
      </c>
      <c r="B330" t="s">
        <v>70</v>
      </c>
      <c r="C330" t="s">
        <v>73</v>
      </c>
      <c r="D330" s="12">
        <v>5.54</v>
      </c>
      <c r="E330">
        <v>531317565.36000001</v>
      </c>
      <c r="F330">
        <v>7406992.8099999987</v>
      </c>
      <c r="G330">
        <v>879234137</v>
      </c>
      <c r="H330">
        <v>147660390.55000001</v>
      </c>
      <c r="I330">
        <v>90887873.959999993</v>
      </c>
      <c r="J330">
        <v>26167238.520000003</v>
      </c>
      <c r="K330">
        <v>22200213</v>
      </c>
      <c r="L330" s="14">
        <v>27308307</v>
      </c>
      <c r="M330" s="14">
        <v>32465047</v>
      </c>
      <c r="N330" s="14">
        <v>119059047</v>
      </c>
      <c r="O330" s="14">
        <v>152811538</v>
      </c>
      <c r="P330" s="14">
        <v>10585686</v>
      </c>
      <c r="Q330" s="14">
        <v>147076414</v>
      </c>
      <c r="R330" s="14">
        <v>5238458</v>
      </c>
      <c r="S330" s="14">
        <v>28916115</v>
      </c>
      <c r="T330" s="14">
        <v>240967255</v>
      </c>
      <c r="U330" s="14">
        <v>107832145</v>
      </c>
      <c r="V330" s="14">
        <v>5238458</v>
      </c>
      <c r="W330" s="14">
        <v>28916115</v>
      </c>
      <c r="X330" s="14">
        <v>240967255</v>
      </c>
      <c r="Y330" s="14">
        <v>107832145</v>
      </c>
      <c r="Z330" s="14">
        <v>6974125</v>
      </c>
      <c r="AA330" s="14">
        <v>0.56458268980000004</v>
      </c>
      <c r="AB330">
        <v>138.24</v>
      </c>
      <c r="AC330" s="2">
        <v>22602637234</v>
      </c>
      <c r="AD330" s="2">
        <v>20538918428</v>
      </c>
      <c r="AE330" s="14">
        <f>INDEX(CONFAZ!$DS$2:$FB$408,MATCH(DATE(YEAR($A330),MONTH($A330),15),CONFAZ!$DS$2:$DS$408,0),2)</f>
        <v>386935636</v>
      </c>
      <c r="AF330" s="14">
        <f>INDEX(CONFAZ!$DS$2:$FB$408,MATCH(DATE(YEAR($A330),MONTH($A330),15),CONFAZ!$DS$2:$DS$408,0),3)</f>
        <v>681734361</v>
      </c>
      <c r="AG330">
        <v>1100</v>
      </c>
      <c r="AH330">
        <v>2038315580000</v>
      </c>
      <c r="AI330">
        <v>6.3</v>
      </c>
      <c r="AJ330">
        <v>1.1599999999999999</v>
      </c>
      <c r="AK330">
        <v>1526.1416666666601</v>
      </c>
      <c r="AL330">
        <v>1170.482</v>
      </c>
      <c r="AM330">
        <v>1067.7609523809499</v>
      </c>
      <c r="AN330">
        <v>1338.6248000000001</v>
      </c>
      <c r="AO330">
        <v>12.0770324898936</v>
      </c>
      <c r="AP330">
        <v>2.25</v>
      </c>
      <c r="AQ330">
        <v>455.82</v>
      </c>
      <c r="AR330">
        <v>12.64</v>
      </c>
      <c r="AS330" s="14">
        <v>754484100000</v>
      </c>
      <c r="AT330">
        <v>80317</v>
      </c>
      <c r="AU330">
        <v>118</v>
      </c>
      <c r="AV330">
        <v>188407396</v>
      </c>
      <c r="AW330">
        <v>157699041</v>
      </c>
      <c r="AX330">
        <v>3416</v>
      </c>
      <c r="AY330" s="14">
        <v>932</v>
      </c>
      <c r="AZ330">
        <v>100</v>
      </c>
      <c r="BA330">
        <v>100</v>
      </c>
      <c r="BB330">
        <v>3411</v>
      </c>
      <c r="BC330">
        <v>0</v>
      </c>
      <c r="BD330">
        <v>1169</v>
      </c>
      <c r="BE330">
        <v>3997</v>
      </c>
      <c r="BF330">
        <v>713</v>
      </c>
      <c r="BG330">
        <v>4108</v>
      </c>
      <c r="BH330">
        <v>2897</v>
      </c>
      <c r="BI330">
        <v>0</v>
      </c>
      <c r="BJ330">
        <v>61580</v>
      </c>
      <c r="BK330">
        <v>29714608</v>
      </c>
      <c r="BL330">
        <v>821173</v>
      </c>
      <c r="BM330">
        <v>0</v>
      </c>
      <c r="BN330">
        <v>33605801000</v>
      </c>
      <c r="BO330">
        <v>0.4</v>
      </c>
      <c r="BP330">
        <v>3704</v>
      </c>
      <c r="BQ330">
        <v>30699.57</v>
      </c>
      <c r="BR330">
        <v>3568480000</v>
      </c>
      <c r="BS330">
        <v>20396000</v>
      </c>
      <c r="BT330">
        <v>7460218000</v>
      </c>
      <c r="BU330">
        <v>16141426000</v>
      </c>
      <c r="BV330">
        <v>6415281000</v>
      </c>
      <c r="BW330">
        <v>27190520000</v>
      </c>
      <c r="BX330">
        <v>0</v>
      </c>
      <c r="BY330">
        <v>0</v>
      </c>
      <c r="BZ330">
        <v>0</v>
      </c>
      <c r="CA330">
        <v>0</v>
      </c>
      <c r="CB330">
        <v>33605801000</v>
      </c>
      <c r="CC330">
        <v>0.4</v>
      </c>
      <c r="CD330">
        <v>2136571.37</v>
      </c>
      <c r="CE330">
        <v>910622313.13999999</v>
      </c>
      <c r="CF330">
        <v>16004.93</v>
      </c>
      <c r="CG330">
        <v>33605</v>
      </c>
      <c r="CH330">
        <v>32.8664779</v>
      </c>
      <c r="CI330">
        <v>6.34</v>
      </c>
      <c r="CJ330">
        <v>-290550</v>
      </c>
      <c r="CK330">
        <v>-286913.33</v>
      </c>
      <c r="CL330">
        <v>3636.67</v>
      </c>
      <c r="CM330">
        <v>35650</v>
      </c>
      <c r="CN330">
        <v>6822050</v>
      </c>
      <c r="CO330">
        <v>-114176.67</v>
      </c>
      <c r="CP330">
        <v>-308083.33</v>
      </c>
      <c r="CQ330">
        <v>2388034.39</v>
      </c>
      <c r="CR330">
        <v>385618759.83999997</v>
      </c>
      <c r="CS330">
        <v>557166.81000000006</v>
      </c>
      <c r="CT330">
        <v>388598418.44999999</v>
      </c>
      <c r="CU330" s="3">
        <v>0.53441640000000001</v>
      </c>
      <c r="CV330">
        <v>19190067.75</v>
      </c>
      <c r="CW330" s="10">
        <v>1284653.02</v>
      </c>
      <c r="CX330" s="14">
        <f t="shared" si="5"/>
        <v>-3963899.64</v>
      </c>
      <c r="CY330" s="14">
        <f>IFERROR(INDEX(CONFAZ!$A$2:$FB$440,MATCH(DATE(YEAR($A330),MONTH($A330),15),CONFAZ!$A$2:$A$440,0),2),0)</f>
        <v>5248552.66</v>
      </c>
      <c r="CZ330"/>
      <c r="DA330"/>
      <c r="DB330"/>
      <c r="DC330"/>
      <c r="DI330"/>
    </row>
    <row r="331" spans="1:113" x14ac:dyDescent="0.25">
      <c r="A331" s="1">
        <v>44518</v>
      </c>
      <c r="B331" t="s">
        <v>70</v>
      </c>
      <c r="C331" t="s">
        <v>73</v>
      </c>
      <c r="D331" s="12">
        <v>5.5568999999999997</v>
      </c>
      <c r="E331">
        <v>646167852.21000004</v>
      </c>
      <c r="F331">
        <v>5558638.1099999994</v>
      </c>
      <c r="G331">
        <v>970159776</v>
      </c>
      <c r="H331">
        <v>127143312.58</v>
      </c>
      <c r="I331">
        <v>73210751.849999994</v>
      </c>
      <c r="J331">
        <v>30264027.750000004</v>
      </c>
      <c r="K331">
        <v>19729246</v>
      </c>
      <c r="L331" s="14">
        <v>28223013</v>
      </c>
      <c r="M331" s="14">
        <v>32115234</v>
      </c>
      <c r="N331" s="14">
        <v>131801759</v>
      </c>
      <c r="O331" s="14">
        <v>142475195</v>
      </c>
      <c r="P331" s="14">
        <v>10357533</v>
      </c>
      <c r="Q331" s="14">
        <v>143554360</v>
      </c>
      <c r="R331" s="14">
        <v>5610307</v>
      </c>
      <c r="S331" s="14">
        <v>34230349</v>
      </c>
      <c r="T331" s="14">
        <v>318154772</v>
      </c>
      <c r="U331" s="14">
        <v>118284838</v>
      </c>
      <c r="V331" s="14">
        <v>5610307</v>
      </c>
      <c r="W331" s="14">
        <v>34230349</v>
      </c>
      <c r="X331" s="14">
        <v>318154772</v>
      </c>
      <c r="Y331" s="14">
        <v>118284838</v>
      </c>
      <c r="Z331" s="14">
        <v>5352416</v>
      </c>
      <c r="AA331" s="14">
        <v>0.99946628000000004</v>
      </c>
      <c r="AB331">
        <v>140.06</v>
      </c>
      <c r="AC331" s="2">
        <v>20501766210</v>
      </c>
      <c r="AD331" s="2">
        <v>21611840519</v>
      </c>
      <c r="AE331" s="14">
        <f>INDEX(CONFAZ!$DS$2:$FB$408,MATCH(DATE(YEAR($A331),MONTH($A331),15),CONFAZ!$DS$2:$DS$408,0),2)</f>
        <v>278021279</v>
      </c>
      <c r="AF331" s="14">
        <f>INDEX(CONFAZ!$DS$2:$FB$408,MATCH(DATE(YEAR($A331),MONTH($A331),15),CONFAZ!$DS$2:$DS$408,0),3)</f>
        <v>474029136</v>
      </c>
      <c r="AG331">
        <v>1100</v>
      </c>
      <c r="AH331">
        <v>2043672226800</v>
      </c>
      <c r="AI331">
        <v>7.65</v>
      </c>
      <c r="AJ331">
        <v>0.84</v>
      </c>
      <c r="AK331">
        <v>1533.23555555555</v>
      </c>
      <c r="AL331">
        <v>1180.3315</v>
      </c>
      <c r="AM331">
        <v>1081.1095238095199</v>
      </c>
      <c r="AN331">
        <v>1347.3456000000001</v>
      </c>
      <c r="AO331">
        <v>11.557273955373301</v>
      </c>
      <c r="AP331">
        <v>1.95</v>
      </c>
      <c r="AQ331">
        <v>430.35</v>
      </c>
      <c r="AR331">
        <v>47.36</v>
      </c>
      <c r="AS331" s="14">
        <v>771279400000</v>
      </c>
      <c r="AT331">
        <v>176665</v>
      </c>
      <c r="AU331">
        <v>388</v>
      </c>
      <c r="AV331">
        <v>162766079</v>
      </c>
      <c r="AW331">
        <v>116416346</v>
      </c>
      <c r="AX331">
        <v>8783</v>
      </c>
      <c r="AY331" s="14">
        <v>1492</v>
      </c>
      <c r="AZ331">
        <v>274</v>
      </c>
      <c r="BA331">
        <v>274</v>
      </c>
      <c r="BB331">
        <v>6071</v>
      </c>
      <c r="BC331">
        <v>42</v>
      </c>
      <c r="BD331">
        <v>1184</v>
      </c>
      <c r="BE331">
        <v>1403</v>
      </c>
      <c r="BF331">
        <v>1724</v>
      </c>
      <c r="BG331">
        <v>4796</v>
      </c>
      <c r="BH331">
        <v>3658</v>
      </c>
      <c r="BI331">
        <v>0</v>
      </c>
      <c r="BJ331">
        <v>133555</v>
      </c>
      <c r="BK331">
        <v>45868478</v>
      </c>
      <c r="BL331">
        <v>127199</v>
      </c>
      <c r="BM331">
        <v>0</v>
      </c>
      <c r="BN331">
        <v>33605801000</v>
      </c>
      <c r="BO331">
        <v>0.4</v>
      </c>
      <c r="BP331">
        <v>3704</v>
      </c>
      <c r="BQ331">
        <v>30699.57</v>
      </c>
      <c r="BR331">
        <v>3568480000</v>
      </c>
      <c r="BS331">
        <v>20396000</v>
      </c>
      <c r="BT331">
        <v>7460218000</v>
      </c>
      <c r="BU331">
        <v>16141426000</v>
      </c>
      <c r="BV331">
        <v>6415281000</v>
      </c>
      <c r="BW331">
        <v>27190520000</v>
      </c>
      <c r="BX331">
        <v>0</v>
      </c>
      <c r="BY331">
        <v>0</v>
      </c>
      <c r="BZ331">
        <v>0</v>
      </c>
      <c r="CA331">
        <v>0</v>
      </c>
      <c r="CB331">
        <v>33605801000</v>
      </c>
      <c r="CC331">
        <v>0.4</v>
      </c>
      <c r="CD331">
        <v>2574832.34</v>
      </c>
      <c r="CE331">
        <v>765179926.66999996</v>
      </c>
      <c r="CF331">
        <v>28568.39</v>
      </c>
      <c r="CG331">
        <v>34217</v>
      </c>
      <c r="CH331">
        <v>32.8664779</v>
      </c>
      <c r="CI331">
        <v>6.74</v>
      </c>
      <c r="CJ331">
        <v>-290550</v>
      </c>
      <c r="CK331">
        <v>-286913.33</v>
      </c>
      <c r="CL331">
        <v>3636.67</v>
      </c>
      <c r="CM331">
        <v>35650</v>
      </c>
      <c r="CN331">
        <v>6822050</v>
      </c>
      <c r="CO331">
        <v>-114176.67</v>
      </c>
      <c r="CP331">
        <v>-308083.33</v>
      </c>
      <c r="CQ331">
        <v>2168264.9500000002</v>
      </c>
      <c r="CR331">
        <v>461625461.94999999</v>
      </c>
      <c r="CS331">
        <v>394123.45</v>
      </c>
      <c r="CT331">
        <v>464200502.80000001</v>
      </c>
      <c r="CU331" s="3">
        <v>0.53441640000000001</v>
      </c>
      <c r="CV331">
        <v>19190067.75</v>
      </c>
      <c r="CW331" s="10">
        <v>1376103.78</v>
      </c>
      <c r="CX331" s="14">
        <f t="shared" si="5"/>
        <v>-2214502.4299999997</v>
      </c>
      <c r="CY331" s="14">
        <f>IFERROR(INDEX(CONFAZ!$A$2:$FB$440,MATCH(DATE(YEAR($A331),MONTH($A331),15),CONFAZ!$A$2:$A$440,0),2),0)</f>
        <v>3590606.21</v>
      </c>
      <c r="CZ331"/>
      <c r="DA331"/>
      <c r="DB331"/>
      <c r="DC331"/>
      <c r="DI331"/>
    </row>
    <row r="332" spans="1:113" x14ac:dyDescent="0.25">
      <c r="A332" s="1">
        <v>44548</v>
      </c>
      <c r="B332" t="s">
        <v>70</v>
      </c>
      <c r="C332" t="s">
        <v>73</v>
      </c>
      <c r="D332" s="12">
        <v>5.6513999999999998</v>
      </c>
      <c r="E332">
        <v>557771667.92000008</v>
      </c>
      <c r="F332">
        <v>7975799.1999999993</v>
      </c>
      <c r="G332">
        <v>991229983</v>
      </c>
      <c r="H332">
        <v>135166000.19999999</v>
      </c>
      <c r="I332">
        <v>170206723.82000002</v>
      </c>
      <c r="J332">
        <v>28869655.539999995</v>
      </c>
      <c r="K332">
        <v>30225659</v>
      </c>
      <c r="L332" s="14">
        <v>23946369</v>
      </c>
      <c r="M332" s="14">
        <v>30167094</v>
      </c>
      <c r="N332" s="14">
        <v>149763710</v>
      </c>
      <c r="O332" s="14">
        <v>166212730</v>
      </c>
      <c r="P332" s="14">
        <v>12493931</v>
      </c>
      <c r="Q332" s="14">
        <v>140327643</v>
      </c>
      <c r="R332" s="14">
        <v>6297711</v>
      </c>
      <c r="S332" s="14">
        <v>29009974</v>
      </c>
      <c r="T332" s="14">
        <v>312384514</v>
      </c>
      <c r="U332" s="14">
        <v>113045019</v>
      </c>
      <c r="V332" s="14">
        <v>6297711</v>
      </c>
      <c r="W332" s="14">
        <v>29009974</v>
      </c>
      <c r="X332" s="14">
        <v>312384514</v>
      </c>
      <c r="Y332" s="14">
        <v>113045019</v>
      </c>
      <c r="Z332" s="14">
        <v>7581288</v>
      </c>
      <c r="AA332" s="14">
        <v>0.86394703650000004</v>
      </c>
      <c r="AB332">
        <v>142.02000000000001</v>
      </c>
      <c r="AC332" s="2">
        <v>24432406778</v>
      </c>
      <c r="AD332" s="2">
        <v>20419466049</v>
      </c>
      <c r="AE332" s="14">
        <f>INDEX(CONFAZ!$DS$2:$FB$408,MATCH(DATE(YEAR($A332),MONTH($A332),15),CONFAZ!$DS$2:$DS$408,0),2)</f>
        <v>346821117</v>
      </c>
      <c r="AF332" s="14">
        <f>INDEX(CONFAZ!$DS$2:$FB$408,MATCH(DATE(YEAR($A332),MONTH($A332),15),CONFAZ!$DS$2:$DS$408,0),3)</f>
        <v>381527846</v>
      </c>
      <c r="AG332">
        <v>1100</v>
      </c>
      <c r="AH332">
        <v>2046959685600</v>
      </c>
      <c r="AI332">
        <v>8.76</v>
      </c>
      <c r="AJ332">
        <v>0.73</v>
      </c>
      <c r="AK332">
        <v>1549.3955555555499</v>
      </c>
      <c r="AL332">
        <v>1189.7394999999999</v>
      </c>
      <c r="AM332">
        <v>1089.99047619047</v>
      </c>
      <c r="AN332">
        <v>1364.0608</v>
      </c>
      <c r="AO332">
        <v>11.1462722025278</v>
      </c>
      <c r="AP332">
        <v>1.73</v>
      </c>
      <c r="AQ332">
        <v>417.92</v>
      </c>
      <c r="AR332">
        <v>29.99</v>
      </c>
      <c r="AS332" s="14">
        <v>783800900000</v>
      </c>
      <c r="AT332">
        <v>141890</v>
      </c>
      <c r="AU332">
        <v>2258</v>
      </c>
      <c r="AV332">
        <v>201729323</v>
      </c>
      <c r="AW332">
        <v>149801530</v>
      </c>
      <c r="AX332">
        <v>8525</v>
      </c>
      <c r="AY332" s="14">
        <v>3379</v>
      </c>
      <c r="AZ332">
        <v>342</v>
      </c>
      <c r="BA332">
        <v>342</v>
      </c>
      <c r="BB332">
        <v>6213</v>
      </c>
      <c r="BC332">
        <v>0</v>
      </c>
      <c r="BD332">
        <v>1485</v>
      </c>
      <c r="BE332">
        <v>12969</v>
      </c>
      <c r="BF332">
        <v>506</v>
      </c>
      <c r="BG332">
        <v>2996</v>
      </c>
      <c r="BH332">
        <v>3295</v>
      </c>
      <c r="BI332">
        <v>0</v>
      </c>
      <c r="BJ332">
        <v>107017</v>
      </c>
      <c r="BK332">
        <v>51441795</v>
      </c>
      <c r="BL332">
        <v>189777</v>
      </c>
      <c r="BM332">
        <v>0</v>
      </c>
      <c r="BN332">
        <v>33605801000</v>
      </c>
      <c r="BO332">
        <v>0.4</v>
      </c>
      <c r="BP332">
        <v>3704</v>
      </c>
      <c r="BQ332">
        <v>30699.57</v>
      </c>
      <c r="BR332">
        <v>3568480000</v>
      </c>
      <c r="BS332">
        <v>20396000</v>
      </c>
      <c r="BT332">
        <v>7460218000</v>
      </c>
      <c r="BU332">
        <v>16141426000</v>
      </c>
      <c r="BV332">
        <v>6415281000</v>
      </c>
      <c r="BW332">
        <v>27190520000</v>
      </c>
      <c r="BX332">
        <v>0</v>
      </c>
      <c r="BY332">
        <v>0</v>
      </c>
      <c r="BZ332">
        <v>0</v>
      </c>
      <c r="CA332">
        <v>0</v>
      </c>
      <c r="CB332">
        <v>33605801000</v>
      </c>
      <c r="CC332">
        <v>0.4</v>
      </c>
      <c r="CD332">
        <v>2651430.89</v>
      </c>
      <c r="CE332">
        <v>751200973.20000005</v>
      </c>
      <c r="CF332">
        <v>16160.13</v>
      </c>
      <c r="CG332">
        <v>34323</v>
      </c>
      <c r="CH332">
        <v>32.8664779</v>
      </c>
      <c r="CI332">
        <v>6.67</v>
      </c>
      <c r="CJ332">
        <v>-290550</v>
      </c>
      <c r="CK332">
        <v>-286913.33</v>
      </c>
      <c r="CL332">
        <v>3636.67</v>
      </c>
      <c r="CM332">
        <v>35650</v>
      </c>
      <c r="CN332">
        <v>6822050</v>
      </c>
      <c r="CO332">
        <v>-114176.67</v>
      </c>
      <c r="CP332">
        <v>-308083.33</v>
      </c>
      <c r="CQ332">
        <v>0</v>
      </c>
      <c r="CR332">
        <v>0</v>
      </c>
      <c r="CS332">
        <v>0</v>
      </c>
      <c r="CT332">
        <v>0</v>
      </c>
      <c r="CU332" s="3">
        <v>0.53441640000000001</v>
      </c>
      <c r="CV332">
        <v>23028695.379999999</v>
      </c>
      <c r="CW332" s="10">
        <v>1550562.87</v>
      </c>
      <c r="CX332" s="14">
        <f t="shared" si="5"/>
        <v>-1772852.3599999999</v>
      </c>
      <c r="CY332" s="14">
        <f>IFERROR(INDEX(CONFAZ!$A$2:$FB$440,MATCH(DATE(YEAR($A332),MONTH($A332),15),CONFAZ!$A$2:$A$440,0),2),0)</f>
        <v>3323415.23</v>
      </c>
      <c r="CZ332" s="14"/>
      <c r="DA332" s="14"/>
      <c r="DB332"/>
      <c r="DC332"/>
      <c r="DI332"/>
    </row>
    <row r="333" spans="1:113" x14ac:dyDescent="0.25">
      <c r="A333" s="1">
        <v>40197</v>
      </c>
      <c r="B333" t="s">
        <v>70</v>
      </c>
      <c r="C333" t="s">
        <v>74</v>
      </c>
      <c r="D333" s="12">
        <v>1.7798</v>
      </c>
      <c r="E333">
        <v>119205090.79999998</v>
      </c>
      <c r="F333">
        <v>34587.19</v>
      </c>
      <c r="G333">
        <v>242934163</v>
      </c>
      <c r="H333">
        <v>31747766.080000002</v>
      </c>
      <c r="I333">
        <v>74995611.999999955</v>
      </c>
      <c r="J333">
        <v>5794728.5500000007</v>
      </c>
      <c r="K333">
        <v>7182153</v>
      </c>
      <c r="L333" s="14">
        <v>5385551</v>
      </c>
      <c r="M333" s="14">
        <v>29045086</v>
      </c>
      <c r="N333" s="14">
        <v>38214958</v>
      </c>
      <c r="O333" s="14">
        <v>33269130</v>
      </c>
      <c r="P333" s="14">
        <v>2188363</v>
      </c>
      <c r="Q333" s="14">
        <v>41009163</v>
      </c>
      <c r="R333" s="14">
        <v>916037</v>
      </c>
      <c r="S333" s="14">
        <v>5983345</v>
      </c>
      <c r="T333" s="14">
        <v>68081089</v>
      </c>
      <c r="U333" s="14">
        <v>18806854</v>
      </c>
      <c r="V333" s="14">
        <v>916037</v>
      </c>
      <c r="W333" s="14">
        <v>5983345</v>
      </c>
      <c r="X333" s="14">
        <v>68081089</v>
      </c>
      <c r="Y333" s="14">
        <v>18806854</v>
      </c>
      <c r="Z333" s="14">
        <v>34587</v>
      </c>
      <c r="AA333" s="14">
        <v>19.68</v>
      </c>
      <c r="AB333">
        <v>125.81</v>
      </c>
      <c r="AC333">
        <v>11153005703</v>
      </c>
      <c r="AD333">
        <v>11628213109</v>
      </c>
      <c r="AE333" s="14">
        <f>INDEX(CONFAZ!$DS$2:$FB$408,MATCH(DATE(YEAR($A333),MONTH($A333),15),CONFAZ!$DS$2:$DS$408,0),2)</f>
        <v>81763196</v>
      </c>
      <c r="AF333" s="14">
        <f>INDEX(CONFAZ!$DS$2:$FB$408,MATCH(DATE(YEAR($A333),MONTH($A333),15),CONFAZ!$DS$2:$DS$408,0),3)</f>
        <v>119623465</v>
      </c>
      <c r="AG333">
        <v>510</v>
      </c>
      <c r="AH333">
        <v>428013423200</v>
      </c>
      <c r="AI333">
        <v>8.65</v>
      </c>
      <c r="AJ333">
        <v>0.88</v>
      </c>
      <c r="AK333">
        <v>0</v>
      </c>
      <c r="AL333">
        <v>0</v>
      </c>
      <c r="AM333">
        <v>0</v>
      </c>
      <c r="AN333">
        <v>0</v>
      </c>
      <c r="AO333">
        <v>7.2276023980212099</v>
      </c>
      <c r="AP333">
        <v>1.75</v>
      </c>
      <c r="AQ333">
        <v>138.54</v>
      </c>
      <c r="AR333">
        <v>0</v>
      </c>
      <c r="AS333" s="14">
        <v>284389300000</v>
      </c>
      <c r="AT333">
        <v>0</v>
      </c>
      <c r="AU333">
        <v>0</v>
      </c>
      <c r="AV333">
        <v>61783854</v>
      </c>
      <c r="AW333">
        <v>49522890</v>
      </c>
      <c r="AX333">
        <v>0</v>
      </c>
      <c r="AY333" s="14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11566677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694287</v>
      </c>
      <c r="BN333">
        <v>11395641000</v>
      </c>
      <c r="BO333">
        <v>0.4</v>
      </c>
      <c r="BP333" s="3">
        <v>3704</v>
      </c>
      <c r="BQ333">
        <v>11901.27</v>
      </c>
      <c r="BR333">
        <v>1117909000</v>
      </c>
      <c r="BS333">
        <v>17031000</v>
      </c>
      <c r="BT333">
        <v>2466595000</v>
      </c>
      <c r="BU333">
        <v>5684821000</v>
      </c>
      <c r="BV333">
        <v>2109285000</v>
      </c>
      <c r="BW333">
        <v>9286355000</v>
      </c>
      <c r="BX333">
        <v>9276732000</v>
      </c>
      <c r="BY333">
        <v>0.4</v>
      </c>
      <c r="BZ333">
        <v>3704</v>
      </c>
      <c r="CA333">
        <v>9477.43</v>
      </c>
      <c r="CB333">
        <v>11487645000</v>
      </c>
      <c r="CC333">
        <v>0.4</v>
      </c>
      <c r="CD333">
        <v>117954.53</v>
      </c>
      <c r="CE333">
        <v>54934514.270000003</v>
      </c>
      <c r="CF333">
        <v>21683.32</v>
      </c>
      <c r="CG333">
        <v>24672.83</v>
      </c>
      <c r="CH333">
        <v>40.418357999999998</v>
      </c>
      <c r="CI333">
        <v>2.59</v>
      </c>
      <c r="CJ333">
        <v>104630</v>
      </c>
      <c r="CK333">
        <v>109743.33</v>
      </c>
      <c r="CL333">
        <v>5113.33</v>
      </c>
      <c r="CM333">
        <v>-3590</v>
      </c>
      <c r="CN333">
        <v>3695180</v>
      </c>
      <c r="CO333">
        <v>-78646.67</v>
      </c>
      <c r="CP333">
        <v>-153590</v>
      </c>
      <c r="CQ333">
        <v>20840.5</v>
      </c>
      <c r="CR333">
        <v>152076818</v>
      </c>
      <c r="CS333">
        <v>15010.94</v>
      </c>
      <c r="CT333">
        <v>152112669.44</v>
      </c>
      <c r="CU333">
        <v>0.52876480000000003</v>
      </c>
      <c r="CV333">
        <v>0</v>
      </c>
      <c r="CW333" s="4">
        <v>16354473.679999998</v>
      </c>
      <c r="CX333" s="14">
        <f t="shared" si="5"/>
        <v>15067307.409999998</v>
      </c>
      <c r="CY333" s="14">
        <f>IFERROR(INDEX(CONFAZ!$A$2:$FB$440,MATCH(DATE(YEAR($A333),MONTH($A333),15),CONFAZ!$A$2:$A$440,0),2),0)</f>
        <v>1287166.27</v>
      </c>
      <c r="CZ333"/>
      <c r="DA333"/>
      <c r="DB333"/>
      <c r="DC333"/>
      <c r="DI333"/>
    </row>
    <row r="334" spans="1:113" x14ac:dyDescent="0.25">
      <c r="A334" s="1">
        <v>40228</v>
      </c>
      <c r="B334" t="s">
        <v>70</v>
      </c>
      <c r="C334" t="s">
        <v>74</v>
      </c>
      <c r="D334" s="12">
        <v>1.8415999999999999</v>
      </c>
      <c r="E334">
        <v>107267721.37</v>
      </c>
      <c r="F334">
        <v>35017.79</v>
      </c>
      <c r="G334">
        <v>212775152</v>
      </c>
      <c r="H334">
        <v>28973996.890000001</v>
      </c>
      <c r="I334">
        <v>61221034.880000003</v>
      </c>
      <c r="J334">
        <v>4263317.79</v>
      </c>
      <c r="K334">
        <v>23556749</v>
      </c>
      <c r="L334" s="14">
        <v>9401856</v>
      </c>
      <c r="M334" s="14">
        <v>27178198</v>
      </c>
      <c r="N334" s="14">
        <v>26955841</v>
      </c>
      <c r="O334" s="14">
        <v>31001860</v>
      </c>
      <c r="P334" s="14">
        <v>1980797</v>
      </c>
      <c r="Q334" s="14">
        <v>35041464</v>
      </c>
      <c r="R334" s="14">
        <v>573084</v>
      </c>
      <c r="S334" s="14">
        <v>6012011</v>
      </c>
      <c r="T334" s="14">
        <v>57791192</v>
      </c>
      <c r="U334" s="14">
        <v>16803831</v>
      </c>
      <c r="V334" s="14">
        <v>573084</v>
      </c>
      <c r="W334" s="14">
        <v>6012011</v>
      </c>
      <c r="X334" s="14">
        <v>57791192</v>
      </c>
      <c r="Y334" s="14">
        <v>16803831</v>
      </c>
      <c r="Z334" s="14">
        <v>35018</v>
      </c>
      <c r="AA334" s="14">
        <v>35.905112776599999</v>
      </c>
      <c r="AB334">
        <v>127.61</v>
      </c>
      <c r="AC334">
        <v>12066643269</v>
      </c>
      <c r="AD334">
        <v>11936118599</v>
      </c>
      <c r="AE334" s="14">
        <f>INDEX(CONFAZ!$DS$2:$FB$408,MATCH(DATE(YEAR($A334),MONTH($A334),15),CONFAZ!$DS$2:$DS$408,0),2)</f>
        <v>271450482</v>
      </c>
      <c r="AF334" s="14">
        <f>INDEX(CONFAZ!$DS$2:$FB$408,MATCH(DATE(YEAR($A334),MONTH($A334),15),CONFAZ!$DS$2:$DS$408,0),3)</f>
        <v>276681461</v>
      </c>
      <c r="AG334">
        <v>510</v>
      </c>
      <c r="AH334">
        <v>443976611200</v>
      </c>
      <c r="AI334">
        <v>8.65</v>
      </c>
      <c r="AJ334">
        <v>0.7</v>
      </c>
      <c r="AK334">
        <v>0</v>
      </c>
      <c r="AL334">
        <v>0</v>
      </c>
      <c r="AM334">
        <v>0</v>
      </c>
      <c r="AN334">
        <v>0</v>
      </c>
      <c r="AO334">
        <v>7.3500563462581896</v>
      </c>
      <c r="AP334">
        <v>1.78</v>
      </c>
      <c r="AQ334">
        <v>135.26</v>
      </c>
      <c r="AR334">
        <v>26.26</v>
      </c>
      <c r="AS334" s="14">
        <v>283356400000</v>
      </c>
      <c r="AT334">
        <v>0</v>
      </c>
      <c r="AU334">
        <v>0</v>
      </c>
      <c r="AV334">
        <v>77276499</v>
      </c>
      <c r="AW334">
        <v>33828667</v>
      </c>
      <c r="AX334">
        <v>0</v>
      </c>
      <c r="AY334" s="1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41758723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1689109</v>
      </c>
      <c r="BN334">
        <v>11395641000</v>
      </c>
      <c r="BO334">
        <v>0.4</v>
      </c>
      <c r="BP334" s="3">
        <v>3704</v>
      </c>
      <c r="BQ334">
        <v>11901.27</v>
      </c>
      <c r="BR334">
        <v>1117909000</v>
      </c>
      <c r="BS334">
        <v>17031000</v>
      </c>
      <c r="BT334">
        <v>2466595000</v>
      </c>
      <c r="BU334">
        <v>5684821000</v>
      </c>
      <c r="BV334">
        <v>2109285000</v>
      </c>
      <c r="BW334">
        <v>9286355000</v>
      </c>
      <c r="BX334">
        <v>9276732000</v>
      </c>
      <c r="BY334">
        <v>0.4</v>
      </c>
      <c r="BZ334">
        <v>3704</v>
      </c>
      <c r="CA334">
        <v>9477.43</v>
      </c>
      <c r="CB334">
        <v>11487645000</v>
      </c>
      <c r="CC334">
        <v>0.4</v>
      </c>
      <c r="CD334">
        <v>103120.18</v>
      </c>
      <c r="CE334">
        <v>59796141.609999999</v>
      </c>
      <c r="CF334">
        <v>18099.71</v>
      </c>
      <c r="CG334">
        <v>27458.83</v>
      </c>
      <c r="CH334">
        <v>40.418357999999998</v>
      </c>
      <c r="CI334">
        <v>2.61</v>
      </c>
      <c r="CJ334">
        <v>104630</v>
      </c>
      <c r="CK334">
        <v>109743.33</v>
      </c>
      <c r="CL334">
        <v>5113.33</v>
      </c>
      <c r="CM334">
        <v>-3590</v>
      </c>
      <c r="CN334">
        <v>3695180</v>
      </c>
      <c r="CO334">
        <v>-78646.67</v>
      </c>
      <c r="CP334">
        <v>-153590</v>
      </c>
      <c r="CQ334">
        <v>11395.56</v>
      </c>
      <c r="CR334">
        <v>133237916.39</v>
      </c>
      <c r="CS334">
        <v>100478.77</v>
      </c>
      <c r="CT334">
        <v>133351118.91</v>
      </c>
      <c r="CU334">
        <v>0.52876480000000003</v>
      </c>
      <c r="CV334">
        <v>0</v>
      </c>
      <c r="CW334" s="4">
        <v>24189163.02</v>
      </c>
      <c r="CX334" s="14">
        <f t="shared" si="5"/>
        <v>19493179.390000001</v>
      </c>
      <c r="CY334" s="14">
        <f>IFERROR(INDEX(CONFAZ!$A$2:$FB$440,MATCH(DATE(YEAR($A334),MONTH($A334),15),CONFAZ!$A$2:$A$440,0),2),0)</f>
        <v>4695983.6300000008</v>
      </c>
      <c r="CZ334" s="4"/>
      <c r="DA334"/>
      <c r="DB334"/>
      <c r="DC334"/>
      <c r="DI334"/>
    </row>
    <row r="335" spans="1:113" x14ac:dyDescent="0.25">
      <c r="A335" s="1">
        <v>40256</v>
      </c>
      <c r="B335" t="s">
        <v>70</v>
      </c>
      <c r="C335" t="s">
        <v>74</v>
      </c>
      <c r="D335" s="12">
        <v>1.7858000000000001</v>
      </c>
      <c r="E335">
        <v>105622079.85000001</v>
      </c>
      <c r="F335">
        <v>27830.329999999998</v>
      </c>
      <c r="G335">
        <v>215952715</v>
      </c>
      <c r="H335">
        <v>28155048.499999996</v>
      </c>
      <c r="I335">
        <v>67990895.87000002</v>
      </c>
      <c r="J335">
        <v>4451300.54</v>
      </c>
      <c r="K335">
        <v>46325269</v>
      </c>
      <c r="L335" s="14">
        <v>9038163</v>
      </c>
      <c r="M335" s="14">
        <v>25581069</v>
      </c>
      <c r="N335" s="14">
        <v>26437273</v>
      </c>
      <c r="O335" s="14">
        <v>29699826</v>
      </c>
      <c r="P335" s="14">
        <v>2304332</v>
      </c>
      <c r="Q335" s="14">
        <v>34416095</v>
      </c>
      <c r="R335" s="14">
        <v>733995</v>
      </c>
      <c r="S335" s="14">
        <v>6666655</v>
      </c>
      <c r="T335" s="14">
        <v>64669919</v>
      </c>
      <c r="U335" s="14">
        <v>16376800</v>
      </c>
      <c r="V335" s="14">
        <v>733995</v>
      </c>
      <c r="W335" s="14">
        <v>6666655</v>
      </c>
      <c r="X335" s="14">
        <v>64669919</v>
      </c>
      <c r="Y335" s="14">
        <v>16376800</v>
      </c>
      <c r="Z335" s="14">
        <v>28588</v>
      </c>
      <c r="AA335" s="14">
        <v>36.916140753299999</v>
      </c>
      <c r="AB335">
        <v>143.44</v>
      </c>
      <c r="AC335">
        <v>15637886925</v>
      </c>
      <c r="AD335">
        <v>15181212723</v>
      </c>
      <c r="AE335" s="14">
        <f>INDEX(CONFAZ!$DS$2:$FB$408,MATCH(DATE(YEAR($A335),MONTH($A335),15),CONFAZ!$DS$2:$DS$408,0),2)</f>
        <v>484904959</v>
      </c>
      <c r="AF335" s="14">
        <f>INDEX(CONFAZ!$DS$2:$FB$408,MATCH(DATE(YEAR($A335),MONTH($A335),15),CONFAZ!$DS$2:$DS$408,0),3)</f>
        <v>397976976</v>
      </c>
      <c r="AG335">
        <v>510</v>
      </c>
      <c r="AH335">
        <v>435310179600</v>
      </c>
      <c r="AI335">
        <v>8.65</v>
      </c>
      <c r="AJ335">
        <v>0.71</v>
      </c>
      <c r="AK335">
        <v>0</v>
      </c>
      <c r="AL335">
        <v>0</v>
      </c>
      <c r="AM335">
        <v>0</v>
      </c>
      <c r="AN335">
        <v>0</v>
      </c>
      <c r="AO335">
        <v>7.5905263594508199</v>
      </c>
      <c r="AP335">
        <v>1.52</v>
      </c>
      <c r="AQ335">
        <v>142.59</v>
      </c>
      <c r="AR335">
        <v>27.08</v>
      </c>
      <c r="AS335" s="14">
        <v>318651700000</v>
      </c>
      <c r="AT335">
        <v>0</v>
      </c>
      <c r="AU335">
        <v>0</v>
      </c>
      <c r="AV335">
        <v>67840014</v>
      </c>
      <c r="AW335">
        <v>17818672</v>
      </c>
      <c r="AX335">
        <v>0</v>
      </c>
      <c r="AY335" s="14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20773074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28014839</v>
      </c>
      <c r="BL335">
        <v>0</v>
      </c>
      <c r="BM335">
        <v>1233429</v>
      </c>
      <c r="BN335">
        <v>11395641000</v>
      </c>
      <c r="BO335">
        <v>0.4</v>
      </c>
      <c r="BP335" s="3">
        <v>3704</v>
      </c>
      <c r="BQ335">
        <v>11901.27</v>
      </c>
      <c r="BR335">
        <v>1117909000</v>
      </c>
      <c r="BS335">
        <v>17031000</v>
      </c>
      <c r="BT335">
        <v>2466595000</v>
      </c>
      <c r="BU335">
        <v>5684821000</v>
      </c>
      <c r="BV335">
        <v>2109285000</v>
      </c>
      <c r="BW335">
        <v>9286355000</v>
      </c>
      <c r="BX335">
        <v>9276732000</v>
      </c>
      <c r="BY335">
        <v>0.4</v>
      </c>
      <c r="BZ335">
        <v>3704</v>
      </c>
      <c r="CA335">
        <v>9477.43</v>
      </c>
      <c r="CB335">
        <v>11487645000</v>
      </c>
      <c r="CC335">
        <v>0.4</v>
      </c>
      <c r="CD335">
        <v>134941.23000000001</v>
      </c>
      <c r="CE335">
        <v>61817621.740000002</v>
      </c>
      <c r="CF335">
        <v>24616.720000000001</v>
      </c>
      <c r="CG335">
        <v>27870.83</v>
      </c>
      <c r="CH335">
        <v>40.418357999999998</v>
      </c>
      <c r="CI335">
        <v>2.58</v>
      </c>
      <c r="CJ335">
        <v>104630</v>
      </c>
      <c r="CK335">
        <v>109743.33</v>
      </c>
      <c r="CL335">
        <v>5113.33</v>
      </c>
      <c r="CM335">
        <v>-3590</v>
      </c>
      <c r="CN335">
        <v>3695180</v>
      </c>
      <c r="CO335">
        <v>-78646.67</v>
      </c>
      <c r="CP335">
        <v>-153590</v>
      </c>
      <c r="CQ335">
        <v>16502.38</v>
      </c>
      <c r="CR335">
        <v>137097730.87</v>
      </c>
      <c r="CS335">
        <v>215829.7</v>
      </c>
      <c r="CT335">
        <v>137330242.94999999</v>
      </c>
      <c r="CU335">
        <v>0.52876480000000003</v>
      </c>
      <c r="CV335">
        <v>0</v>
      </c>
      <c r="CW335" s="4">
        <v>17969068.129999999</v>
      </c>
      <c r="CX335" s="14">
        <f t="shared" si="5"/>
        <v>4309080.3299999982</v>
      </c>
      <c r="CY335" s="14">
        <f>IFERROR(INDEX(CONFAZ!$A$2:$FB$440,MATCH(DATE(YEAR($A335),MONTH($A335),15),CONFAZ!$A$2:$A$440,0),2),0)</f>
        <v>13659987.800000001</v>
      </c>
      <c r="CZ335"/>
      <c r="DA335"/>
      <c r="DB335"/>
      <c r="DC335"/>
      <c r="DI335"/>
    </row>
    <row r="336" spans="1:113" x14ac:dyDescent="0.25">
      <c r="A336" s="1">
        <v>40287</v>
      </c>
      <c r="B336" t="s">
        <v>70</v>
      </c>
      <c r="C336" t="s">
        <v>74</v>
      </c>
      <c r="D336" s="12">
        <v>1.7565999999999999</v>
      </c>
      <c r="E336">
        <v>112536253.30999999</v>
      </c>
      <c r="F336">
        <v>72292.58</v>
      </c>
      <c r="G336">
        <v>220640541</v>
      </c>
      <c r="H336">
        <v>32682367.500000004</v>
      </c>
      <c r="I336">
        <v>59785336.209999993</v>
      </c>
      <c r="J336">
        <v>4788061.3699999992</v>
      </c>
      <c r="K336">
        <v>28009499</v>
      </c>
      <c r="L336" s="14">
        <v>4162366</v>
      </c>
      <c r="M336" s="14">
        <v>28204129</v>
      </c>
      <c r="N336" s="14">
        <v>27335474</v>
      </c>
      <c r="O336" s="14">
        <v>34599681</v>
      </c>
      <c r="P336" s="14">
        <v>2338293</v>
      </c>
      <c r="Q336" s="14">
        <v>36849049</v>
      </c>
      <c r="R336" s="14">
        <v>504777</v>
      </c>
      <c r="S336" s="14">
        <v>5485819</v>
      </c>
      <c r="T336" s="14">
        <v>56446859</v>
      </c>
      <c r="U336" s="14">
        <v>24641801</v>
      </c>
      <c r="V336" s="14">
        <v>504777</v>
      </c>
      <c r="W336" s="14">
        <v>5485819</v>
      </c>
      <c r="X336" s="14">
        <v>56446859</v>
      </c>
      <c r="Y336" s="14">
        <v>24641801</v>
      </c>
      <c r="Z336" s="14">
        <v>72293</v>
      </c>
      <c r="AA336" s="14">
        <v>39.917564334300003</v>
      </c>
      <c r="AB336">
        <v>136.87</v>
      </c>
      <c r="AC336">
        <v>15074159639</v>
      </c>
      <c r="AD336">
        <v>14007783168</v>
      </c>
      <c r="AE336" s="14">
        <f>INDEX(CONFAZ!$DS$2:$FB$408,MATCH(DATE(YEAR($A336),MONTH($A336),15),CONFAZ!$DS$2:$DS$408,0),2)</f>
        <v>322425729</v>
      </c>
      <c r="AF336" s="14">
        <f>INDEX(CONFAZ!$DS$2:$FB$408,MATCH(DATE(YEAR($A336),MONTH($A336),15),CONFAZ!$DS$2:$DS$408,0),3)</f>
        <v>393879396</v>
      </c>
      <c r="AG336">
        <v>510</v>
      </c>
      <c r="AH336">
        <v>434393127200</v>
      </c>
      <c r="AI336">
        <v>8.7200000000000006</v>
      </c>
      <c r="AJ336">
        <v>0.73</v>
      </c>
      <c r="AK336">
        <v>0</v>
      </c>
      <c r="AL336">
        <v>0</v>
      </c>
      <c r="AM336">
        <v>0</v>
      </c>
      <c r="AN336">
        <v>0</v>
      </c>
      <c r="AO336">
        <v>7.2519083969465603</v>
      </c>
      <c r="AP336">
        <v>1.56999</v>
      </c>
      <c r="AQ336">
        <v>149.38999999999999</v>
      </c>
      <c r="AR336">
        <v>2.2000000000000002</v>
      </c>
      <c r="AS336" s="14">
        <v>311651000000</v>
      </c>
      <c r="AT336">
        <v>0</v>
      </c>
      <c r="AU336">
        <v>0</v>
      </c>
      <c r="AV336">
        <v>57292497</v>
      </c>
      <c r="AW336">
        <v>30169474</v>
      </c>
      <c r="AX336">
        <v>0</v>
      </c>
      <c r="AY336" s="14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12164237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11589975</v>
      </c>
      <c r="BL336">
        <v>337297</v>
      </c>
      <c r="BM336">
        <v>3031514</v>
      </c>
      <c r="BN336">
        <v>11395641000</v>
      </c>
      <c r="BO336">
        <v>0.4</v>
      </c>
      <c r="BP336" s="3">
        <v>3704</v>
      </c>
      <c r="BQ336">
        <v>11901.27</v>
      </c>
      <c r="BR336">
        <v>1117909000</v>
      </c>
      <c r="BS336">
        <v>17031000</v>
      </c>
      <c r="BT336">
        <v>2466595000</v>
      </c>
      <c r="BU336">
        <v>5684821000</v>
      </c>
      <c r="BV336">
        <v>2109285000</v>
      </c>
      <c r="BW336">
        <v>9286355000</v>
      </c>
      <c r="BX336">
        <v>9276732000</v>
      </c>
      <c r="BY336">
        <v>0.4</v>
      </c>
      <c r="BZ336">
        <v>3704</v>
      </c>
      <c r="CA336">
        <v>9477.43</v>
      </c>
      <c r="CB336">
        <v>11487645000</v>
      </c>
      <c r="CC336">
        <v>0.4</v>
      </c>
      <c r="CD336">
        <v>116906.79</v>
      </c>
      <c r="CE336">
        <v>63139238.43</v>
      </c>
      <c r="CF336">
        <v>24353.3</v>
      </c>
      <c r="CG336">
        <v>26916.83</v>
      </c>
      <c r="CH336">
        <v>40.418357999999998</v>
      </c>
      <c r="CI336">
        <v>2.56</v>
      </c>
      <c r="CJ336">
        <v>-62836.67</v>
      </c>
      <c r="CK336">
        <v>-25403.33</v>
      </c>
      <c r="CL336">
        <v>37433.33</v>
      </c>
      <c r="CM336">
        <v>863.33</v>
      </c>
      <c r="CN336">
        <v>3708346.67</v>
      </c>
      <c r="CO336">
        <v>-92426.67</v>
      </c>
      <c r="CP336">
        <v>-120280</v>
      </c>
      <c r="CQ336">
        <v>56437.29</v>
      </c>
      <c r="CR336">
        <v>132644174.62</v>
      </c>
      <c r="CS336">
        <v>105551.35</v>
      </c>
      <c r="CT336">
        <v>132810963.26000001</v>
      </c>
      <c r="CU336">
        <v>0.52876480000000003</v>
      </c>
      <c r="CV336">
        <v>0</v>
      </c>
      <c r="CW336" s="4">
        <v>20905059.530000001</v>
      </c>
      <c r="CX336" s="14">
        <f t="shared" si="5"/>
        <v>13068781.880000001</v>
      </c>
      <c r="CY336" s="14">
        <f>IFERROR(INDEX(CONFAZ!$A$2:$FB$440,MATCH(DATE(YEAR($A336),MONTH($A336),15),CONFAZ!$A$2:$A$440,0),2),0)</f>
        <v>7836277.6500000004</v>
      </c>
      <c r="CZ336"/>
      <c r="DA336"/>
      <c r="DB336"/>
      <c r="DC336"/>
      <c r="DI336"/>
    </row>
    <row r="337" spans="1:113" x14ac:dyDescent="0.25">
      <c r="A337" s="1">
        <v>40317</v>
      </c>
      <c r="B337" t="s">
        <v>70</v>
      </c>
      <c r="C337" t="s">
        <v>74</v>
      </c>
      <c r="D337" s="12">
        <v>1.8131999999999999</v>
      </c>
      <c r="E337">
        <v>116487494.89000003</v>
      </c>
      <c r="F337">
        <v>211354.31000000003</v>
      </c>
      <c r="G337">
        <v>238449164</v>
      </c>
      <c r="H337">
        <v>29445003.409999996</v>
      </c>
      <c r="I337">
        <v>76408721.990000024</v>
      </c>
      <c r="J337">
        <v>5028078.0699999994</v>
      </c>
      <c r="K337">
        <v>20196187</v>
      </c>
      <c r="L337" s="14">
        <v>3957253</v>
      </c>
      <c r="M337" s="14">
        <v>28715520</v>
      </c>
      <c r="N337" s="14">
        <v>27391228</v>
      </c>
      <c r="O337" s="14">
        <v>33962024</v>
      </c>
      <c r="P337" s="14">
        <v>2454410</v>
      </c>
      <c r="Q337" s="14">
        <v>37199127</v>
      </c>
      <c r="R337" s="14">
        <v>640285</v>
      </c>
      <c r="S337" s="14">
        <v>6185920</v>
      </c>
      <c r="T337" s="14">
        <v>72537828</v>
      </c>
      <c r="U337" s="14">
        <v>25194215</v>
      </c>
      <c r="V337" s="14">
        <v>640285</v>
      </c>
      <c r="W337" s="14">
        <v>6185920</v>
      </c>
      <c r="X337" s="14">
        <v>72537828</v>
      </c>
      <c r="Y337" s="14">
        <v>25194215</v>
      </c>
      <c r="Z337" s="14">
        <v>211354</v>
      </c>
      <c r="AA337" s="14">
        <v>40.636267126699998</v>
      </c>
      <c r="AB337">
        <v>136.52000000000001</v>
      </c>
      <c r="AC337">
        <v>17632178264</v>
      </c>
      <c r="AD337">
        <v>14374167768</v>
      </c>
      <c r="AE337" s="14">
        <f>INDEX(CONFAZ!$DS$2:$FB$408,MATCH(DATE(YEAR($A337),MONTH($A337),15),CONFAZ!$DS$2:$DS$408,0),2)</f>
        <v>199717294</v>
      </c>
      <c r="AF337" s="14">
        <f>INDEX(CONFAZ!$DS$2:$FB$408,MATCH(DATE(YEAR($A337),MONTH($A337),15),CONFAZ!$DS$2:$DS$408,0),3)</f>
        <v>220855268</v>
      </c>
      <c r="AG337">
        <v>510</v>
      </c>
      <c r="AH337">
        <v>453020767200</v>
      </c>
      <c r="AI337">
        <v>9.4</v>
      </c>
      <c r="AJ337">
        <v>0.43</v>
      </c>
      <c r="AK337">
        <v>0</v>
      </c>
      <c r="AL337">
        <v>0</v>
      </c>
      <c r="AM337">
        <v>0</v>
      </c>
      <c r="AN337">
        <v>0</v>
      </c>
      <c r="AO337">
        <v>7.4448757122801199</v>
      </c>
      <c r="AP337">
        <v>1.43</v>
      </c>
      <c r="AQ337">
        <v>143.58000000000001</v>
      </c>
      <c r="AR337">
        <v>16.62</v>
      </c>
      <c r="AS337" s="14">
        <v>315947500000</v>
      </c>
      <c r="AT337">
        <v>0</v>
      </c>
      <c r="AU337">
        <v>0</v>
      </c>
      <c r="AV337">
        <v>130757834</v>
      </c>
      <c r="AW337">
        <v>21546505</v>
      </c>
      <c r="AX337">
        <v>0</v>
      </c>
      <c r="AY337" s="14">
        <v>0</v>
      </c>
      <c r="AZ337">
        <v>0</v>
      </c>
      <c r="BA337">
        <v>0</v>
      </c>
      <c r="BB337">
        <v>0</v>
      </c>
      <c r="BC337">
        <v>0</v>
      </c>
      <c r="BD337">
        <v>805</v>
      </c>
      <c r="BE337">
        <v>38909592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68304600</v>
      </c>
      <c r="BL337">
        <v>0</v>
      </c>
      <c r="BM337">
        <v>1996332</v>
      </c>
      <c r="BN337">
        <v>11395641000</v>
      </c>
      <c r="BO337">
        <v>0.4</v>
      </c>
      <c r="BP337" s="3">
        <v>3704</v>
      </c>
      <c r="BQ337">
        <v>11901.27</v>
      </c>
      <c r="BR337">
        <v>1117909000</v>
      </c>
      <c r="BS337">
        <v>17031000</v>
      </c>
      <c r="BT337">
        <v>2466595000</v>
      </c>
      <c r="BU337">
        <v>5684821000</v>
      </c>
      <c r="BV337">
        <v>2109285000</v>
      </c>
      <c r="BW337">
        <v>9286355000</v>
      </c>
      <c r="BX337">
        <v>9276732000</v>
      </c>
      <c r="BY337">
        <v>0.4</v>
      </c>
      <c r="BZ337">
        <v>3704</v>
      </c>
      <c r="CA337">
        <v>9477.43</v>
      </c>
      <c r="CB337">
        <v>11487645000</v>
      </c>
      <c r="CC337">
        <v>0.4</v>
      </c>
      <c r="CD337">
        <v>137749.46</v>
      </c>
      <c r="CE337">
        <v>62656276.5</v>
      </c>
      <c r="CF337">
        <v>17539.11</v>
      </c>
      <c r="CG337">
        <v>26834.83</v>
      </c>
      <c r="CH337">
        <v>40.418357999999998</v>
      </c>
      <c r="CI337">
        <v>2.5499999999999998</v>
      </c>
      <c r="CJ337">
        <v>-62836.67</v>
      </c>
      <c r="CK337">
        <v>-25403.33</v>
      </c>
      <c r="CL337">
        <v>37433.33</v>
      </c>
      <c r="CM337">
        <v>863.33</v>
      </c>
      <c r="CN337">
        <v>3708346.67</v>
      </c>
      <c r="CO337">
        <v>-92426.67</v>
      </c>
      <c r="CP337">
        <v>-120280</v>
      </c>
      <c r="CQ337">
        <v>18486.45</v>
      </c>
      <c r="CR337">
        <v>155205320.40000001</v>
      </c>
      <c r="CS337">
        <v>69277.42</v>
      </c>
      <c r="CT337">
        <v>155293084.27000001</v>
      </c>
      <c r="CU337">
        <v>0.52876480000000003</v>
      </c>
      <c r="CV337">
        <v>0</v>
      </c>
      <c r="CW337" s="4">
        <v>26333434.960000001</v>
      </c>
      <c r="CX337" s="14">
        <f t="shared" si="5"/>
        <v>19626109.490000002</v>
      </c>
      <c r="CY337" s="14">
        <f>IFERROR(INDEX(CONFAZ!$A$2:$FB$440,MATCH(DATE(YEAR($A337),MONTH($A337),15),CONFAZ!$A$2:$A$440,0),2),0)</f>
        <v>6707325.4699999997</v>
      </c>
      <c r="CZ337"/>
      <c r="DA337"/>
      <c r="DB337"/>
      <c r="DC337"/>
      <c r="DI337"/>
    </row>
    <row r="338" spans="1:113" x14ac:dyDescent="0.25">
      <c r="A338" s="1">
        <v>40348</v>
      </c>
      <c r="B338" t="s">
        <v>70</v>
      </c>
      <c r="C338" t="s">
        <v>74</v>
      </c>
      <c r="D338" s="12">
        <v>1.8065</v>
      </c>
      <c r="E338">
        <v>121142763.79000001</v>
      </c>
      <c r="F338">
        <v>2722854.5100000002</v>
      </c>
      <c r="G338">
        <v>238652900</v>
      </c>
      <c r="H338">
        <v>31379067.290000003</v>
      </c>
      <c r="I338">
        <v>67261651.349999994</v>
      </c>
      <c r="J338">
        <v>5376387.96</v>
      </c>
      <c r="K338">
        <v>11860274</v>
      </c>
      <c r="L338" s="14">
        <v>3789547</v>
      </c>
      <c r="M338" s="14">
        <v>28968428</v>
      </c>
      <c r="N338" s="14">
        <v>29373904</v>
      </c>
      <c r="O338" s="14">
        <v>34276412</v>
      </c>
      <c r="P338" s="14">
        <v>3171011</v>
      </c>
      <c r="Q338" s="14">
        <v>41863326</v>
      </c>
      <c r="R338" s="14">
        <v>479135</v>
      </c>
      <c r="S338" s="14">
        <v>6464046</v>
      </c>
      <c r="T338" s="14">
        <v>62035917</v>
      </c>
      <c r="U338" s="14">
        <v>25508436</v>
      </c>
      <c r="V338" s="14">
        <v>479135</v>
      </c>
      <c r="W338" s="14">
        <v>6464046</v>
      </c>
      <c r="X338" s="14">
        <v>62035917</v>
      </c>
      <c r="Y338" s="14">
        <v>25508436</v>
      </c>
      <c r="Z338" s="14">
        <v>2722738</v>
      </c>
      <c r="AA338" s="14">
        <v>40.481729823899997</v>
      </c>
      <c r="AB338">
        <v>136.09</v>
      </c>
      <c r="AC338">
        <v>17012419860</v>
      </c>
      <c r="AD338">
        <v>14960403236</v>
      </c>
      <c r="AE338" s="14">
        <f>INDEX(CONFAZ!$DS$2:$FB$408,MATCH(DATE(YEAR($A338),MONTH($A338),15),CONFAZ!$DS$2:$DS$408,0),2)</f>
        <v>223396646</v>
      </c>
      <c r="AF338" s="14">
        <f>INDEX(CONFAZ!$DS$2:$FB$408,MATCH(DATE(YEAR($A338),MONTH($A338),15),CONFAZ!$DS$2:$DS$408,0),3)</f>
        <v>252492285</v>
      </c>
      <c r="AG338">
        <v>510</v>
      </c>
      <c r="AH338">
        <v>457250441000</v>
      </c>
      <c r="AI338">
        <v>9.94</v>
      </c>
      <c r="AJ338">
        <v>-0.11</v>
      </c>
      <c r="AK338">
        <v>0</v>
      </c>
      <c r="AL338">
        <v>0</v>
      </c>
      <c r="AM338">
        <v>0</v>
      </c>
      <c r="AN338">
        <v>0</v>
      </c>
      <c r="AO338">
        <v>6.9863923000331898</v>
      </c>
      <c r="AP338">
        <v>1</v>
      </c>
      <c r="AQ338">
        <v>136.49</v>
      </c>
      <c r="AR338">
        <v>24.86</v>
      </c>
      <c r="AS338" s="14">
        <v>316546600000</v>
      </c>
      <c r="AT338">
        <v>0</v>
      </c>
      <c r="AU338">
        <v>0</v>
      </c>
      <c r="AV338">
        <v>129405603</v>
      </c>
      <c r="AW338">
        <v>19051806</v>
      </c>
      <c r="AX338">
        <v>0</v>
      </c>
      <c r="AY338" s="14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36398465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68984994</v>
      </c>
      <c r="BL338">
        <v>2692410</v>
      </c>
      <c r="BM338">
        <v>2277928</v>
      </c>
      <c r="BN338">
        <v>11395641000</v>
      </c>
      <c r="BO338">
        <v>0.4</v>
      </c>
      <c r="BP338" s="3">
        <v>3704</v>
      </c>
      <c r="BQ338">
        <v>11901.27</v>
      </c>
      <c r="BR338">
        <v>1117909000</v>
      </c>
      <c r="BS338">
        <v>17031000</v>
      </c>
      <c r="BT338">
        <v>2466595000</v>
      </c>
      <c r="BU338">
        <v>5684821000</v>
      </c>
      <c r="BV338">
        <v>2109285000</v>
      </c>
      <c r="BW338">
        <v>9286355000</v>
      </c>
      <c r="BX338">
        <v>9276732000</v>
      </c>
      <c r="BY338">
        <v>0.4</v>
      </c>
      <c r="BZ338">
        <v>3704</v>
      </c>
      <c r="CA338">
        <v>9477.43</v>
      </c>
      <c r="CB338">
        <v>11487645000</v>
      </c>
      <c r="CC338">
        <v>0.4</v>
      </c>
      <c r="CD338">
        <v>102386.94</v>
      </c>
      <c r="CE338">
        <v>81204566.549999997</v>
      </c>
      <c r="CF338">
        <v>20084.060000000001</v>
      </c>
      <c r="CG338">
        <v>26408.83</v>
      </c>
      <c r="CH338">
        <v>40.418357999999998</v>
      </c>
      <c r="CI338">
        <v>2.5299999999999998</v>
      </c>
      <c r="CJ338">
        <v>-62836.67</v>
      </c>
      <c r="CK338">
        <v>-25403.33</v>
      </c>
      <c r="CL338">
        <v>37433.33</v>
      </c>
      <c r="CM338">
        <v>863.33</v>
      </c>
      <c r="CN338">
        <v>3708346.67</v>
      </c>
      <c r="CO338">
        <v>-92426.67</v>
      </c>
      <c r="CP338">
        <v>-120280</v>
      </c>
      <c r="CQ338">
        <v>2692858.83</v>
      </c>
      <c r="CR338">
        <v>148929106.09</v>
      </c>
      <c r="CS338">
        <v>32610.07</v>
      </c>
      <c r="CT338">
        <v>151654574.99000001</v>
      </c>
      <c r="CU338">
        <v>0.52876480000000003</v>
      </c>
      <c r="CV338">
        <v>0</v>
      </c>
      <c r="CW338" s="4">
        <v>22283457.379999999</v>
      </c>
      <c r="CX338" s="14">
        <f t="shared" si="5"/>
        <v>19382828</v>
      </c>
      <c r="CY338" s="14">
        <f>IFERROR(INDEX(CONFAZ!$A$2:$FB$440,MATCH(DATE(YEAR($A338),MONTH($A338),15),CONFAZ!$A$2:$A$440,0),2),0)</f>
        <v>2900629.3800000004</v>
      </c>
      <c r="CZ338"/>
      <c r="DA338"/>
      <c r="DB338"/>
      <c r="DC338"/>
      <c r="DI338"/>
    </row>
    <row r="339" spans="1:113" x14ac:dyDescent="0.25">
      <c r="A339" s="1">
        <v>40378</v>
      </c>
      <c r="B339" t="s">
        <v>70</v>
      </c>
      <c r="C339" t="s">
        <v>74</v>
      </c>
      <c r="D339" s="12">
        <v>1.7696000000000001</v>
      </c>
      <c r="E339">
        <v>126186302.83000001</v>
      </c>
      <c r="F339">
        <v>407010.07000000012</v>
      </c>
      <c r="G339">
        <v>244575938</v>
      </c>
      <c r="H339">
        <v>33650092.500000007</v>
      </c>
      <c r="I339">
        <v>68464735.760000005</v>
      </c>
      <c r="J339">
        <v>5218139.22</v>
      </c>
      <c r="K339">
        <v>10102560</v>
      </c>
      <c r="L339" s="14">
        <v>5619172</v>
      </c>
      <c r="M339" s="14">
        <v>29106351</v>
      </c>
      <c r="N339" s="14">
        <v>31927769</v>
      </c>
      <c r="O339" s="14">
        <v>34710531</v>
      </c>
      <c r="P339" s="14">
        <v>2241095</v>
      </c>
      <c r="Q339" s="14">
        <v>44224068</v>
      </c>
      <c r="R339" s="14">
        <v>596404</v>
      </c>
      <c r="S339" s="14">
        <v>6377419</v>
      </c>
      <c r="T339" s="14">
        <v>59846205</v>
      </c>
      <c r="U339" s="14">
        <v>29519345</v>
      </c>
      <c r="V339" s="14">
        <v>596404</v>
      </c>
      <c r="W339" s="14">
        <v>6377419</v>
      </c>
      <c r="X339" s="14">
        <v>59846205</v>
      </c>
      <c r="Y339" s="14">
        <v>29519345</v>
      </c>
      <c r="Z339" s="14">
        <v>407579</v>
      </c>
      <c r="AA339" s="14">
        <v>47.131925926900003</v>
      </c>
      <c r="AB339">
        <v>141.63999999999999</v>
      </c>
      <c r="AC339">
        <v>17555470535</v>
      </c>
      <c r="AD339">
        <v>16464840453</v>
      </c>
      <c r="AE339" s="14">
        <f>INDEX(CONFAZ!$DS$2:$FB$408,MATCH(DATE(YEAR($A339),MONTH($A339),15),CONFAZ!$DS$2:$DS$408,0),2)</f>
        <v>190750604</v>
      </c>
      <c r="AF339" s="14">
        <f>INDEX(CONFAZ!$DS$2:$FB$408,MATCH(DATE(YEAR($A339),MONTH($A339),15),CONFAZ!$DS$2:$DS$408,0),3)</f>
        <v>274451165</v>
      </c>
      <c r="AG339">
        <v>510</v>
      </c>
      <c r="AH339">
        <v>455316310400</v>
      </c>
      <c r="AI339">
        <v>10.32</v>
      </c>
      <c r="AJ339">
        <v>-7.0000000000000007E-2</v>
      </c>
      <c r="AK339">
        <v>0</v>
      </c>
      <c r="AL339">
        <v>0</v>
      </c>
      <c r="AM339">
        <v>0</v>
      </c>
      <c r="AN339">
        <v>0</v>
      </c>
      <c r="AO339">
        <v>6.9195876288659797</v>
      </c>
      <c r="AP339">
        <v>1.01</v>
      </c>
      <c r="AQ339">
        <v>132.80000000000001</v>
      </c>
      <c r="AR339">
        <v>9.0500000000000007</v>
      </c>
      <c r="AS339" s="14">
        <v>328891300000</v>
      </c>
      <c r="AT339">
        <v>0</v>
      </c>
      <c r="AU339">
        <v>0</v>
      </c>
      <c r="AV339">
        <v>117466900</v>
      </c>
      <c r="AW339">
        <v>27628496</v>
      </c>
      <c r="AX339">
        <v>0</v>
      </c>
      <c r="AY339" s="14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7611051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78747667</v>
      </c>
      <c r="BL339">
        <v>1404746</v>
      </c>
      <c r="BM339">
        <v>2074940</v>
      </c>
      <c r="BN339">
        <v>11395641000</v>
      </c>
      <c r="BO339">
        <v>0.4</v>
      </c>
      <c r="BP339" s="3">
        <v>3704</v>
      </c>
      <c r="BQ339">
        <v>11901.27</v>
      </c>
      <c r="BR339">
        <v>1117909000</v>
      </c>
      <c r="BS339">
        <v>17031000</v>
      </c>
      <c r="BT339">
        <v>2466595000</v>
      </c>
      <c r="BU339">
        <v>5684821000</v>
      </c>
      <c r="BV339">
        <v>2109285000</v>
      </c>
      <c r="BW339">
        <v>9286355000</v>
      </c>
      <c r="BX339">
        <v>9276732000</v>
      </c>
      <c r="BY339">
        <v>0.4</v>
      </c>
      <c r="BZ339">
        <v>3704</v>
      </c>
      <c r="CA339">
        <v>9477.43</v>
      </c>
      <c r="CB339">
        <v>11487645000</v>
      </c>
      <c r="CC339">
        <v>0.4</v>
      </c>
      <c r="CD339">
        <v>103253.87</v>
      </c>
      <c r="CE339">
        <v>96843041.030000001</v>
      </c>
      <c r="CF339">
        <v>16609.72</v>
      </c>
      <c r="CG339">
        <v>27614.83</v>
      </c>
      <c r="CH339">
        <v>40.418357999999998</v>
      </c>
      <c r="CI339">
        <v>2.5299999999999998</v>
      </c>
      <c r="CJ339">
        <v>-23473.33</v>
      </c>
      <c r="CK339">
        <v>20846.669999999998</v>
      </c>
      <c r="CL339">
        <v>44320</v>
      </c>
      <c r="CM339">
        <v>1746.67</v>
      </c>
      <c r="CN339">
        <v>3791160</v>
      </c>
      <c r="CO339">
        <v>-94153.33</v>
      </c>
      <c r="CP339">
        <v>-109450</v>
      </c>
      <c r="CQ339">
        <v>382295.55</v>
      </c>
      <c r="CR339">
        <v>153118780.21000001</v>
      </c>
      <c r="CS339">
        <v>27689.47</v>
      </c>
      <c r="CT339">
        <v>153529265.22999999</v>
      </c>
      <c r="CU339">
        <v>0.52876480000000003</v>
      </c>
      <c r="CV339">
        <v>0</v>
      </c>
      <c r="CW339" s="4">
        <v>16385883.949999999</v>
      </c>
      <c r="CX339" s="14">
        <f t="shared" si="5"/>
        <v>14085847.699999999</v>
      </c>
      <c r="CY339" s="14">
        <f>IFERROR(INDEX(CONFAZ!$A$2:$FB$440,MATCH(DATE(YEAR($A339),MONTH($A339),15),CONFAZ!$A$2:$A$440,0),2),0)</f>
        <v>2300036.25</v>
      </c>
      <c r="CZ339" s="14"/>
      <c r="DA339" s="14"/>
      <c r="DB339"/>
      <c r="DC339"/>
      <c r="DI339"/>
    </row>
    <row r="340" spans="1:113" x14ac:dyDescent="0.25">
      <c r="A340" s="1">
        <v>40409</v>
      </c>
      <c r="B340" t="s">
        <v>70</v>
      </c>
      <c r="C340" t="s">
        <v>74</v>
      </c>
      <c r="D340" s="12">
        <v>1.7596000000000001</v>
      </c>
      <c r="E340">
        <v>126220293.50000001</v>
      </c>
      <c r="F340">
        <v>336135.20999999996</v>
      </c>
      <c r="G340">
        <v>249944556</v>
      </c>
      <c r="H340">
        <v>33797393.600000001</v>
      </c>
      <c r="I340">
        <v>72415420.289999977</v>
      </c>
      <c r="J340">
        <v>5798743.9799999995</v>
      </c>
      <c r="K340">
        <v>7688871</v>
      </c>
      <c r="L340" s="14">
        <v>4529639</v>
      </c>
      <c r="M340" s="14">
        <v>30053759</v>
      </c>
      <c r="N340" s="14">
        <v>32332604</v>
      </c>
      <c r="O340" s="14">
        <v>35583515</v>
      </c>
      <c r="P340" s="14">
        <v>2335652</v>
      </c>
      <c r="Q340" s="14">
        <v>45383273</v>
      </c>
      <c r="R340" s="14">
        <v>905738</v>
      </c>
      <c r="S340" s="14">
        <v>7699668</v>
      </c>
      <c r="T340" s="14">
        <v>64901314</v>
      </c>
      <c r="U340" s="14">
        <v>25883259</v>
      </c>
      <c r="V340" s="14">
        <v>905738</v>
      </c>
      <c r="W340" s="14">
        <v>7699668</v>
      </c>
      <c r="X340" s="14">
        <v>64901314</v>
      </c>
      <c r="Y340" s="14">
        <v>25883259</v>
      </c>
      <c r="Z340" s="14">
        <v>336135</v>
      </c>
      <c r="AA340" s="14">
        <v>61.460084712700002</v>
      </c>
      <c r="AB340">
        <v>141.55000000000001</v>
      </c>
      <c r="AC340">
        <v>19084996312</v>
      </c>
      <c r="AD340">
        <v>16961829274</v>
      </c>
      <c r="AE340" s="14">
        <f>INDEX(CONFAZ!$DS$2:$FB$408,MATCH(DATE(YEAR($A340),MONTH($A340),15),CONFAZ!$DS$2:$DS$408,0),2)</f>
        <v>260384155</v>
      </c>
      <c r="AF340" s="14">
        <f>INDEX(CONFAZ!$DS$2:$FB$408,MATCH(DATE(YEAR($A340),MONTH($A340),15),CONFAZ!$DS$2:$DS$408,0),3)</f>
        <v>368700738</v>
      </c>
      <c r="AG340">
        <v>510</v>
      </c>
      <c r="AH340">
        <v>459818672000</v>
      </c>
      <c r="AI340">
        <v>10.66</v>
      </c>
      <c r="AJ340">
        <v>-7.0000000000000007E-2</v>
      </c>
      <c r="AK340">
        <v>0</v>
      </c>
      <c r="AL340">
        <v>0</v>
      </c>
      <c r="AM340">
        <v>0</v>
      </c>
      <c r="AN340">
        <v>0</v>
      </c>
      <c r="AO340">
        <v>6.7173689619732704</v>
      </c>
      <c r="AP340">
        <v>1.04</v>
      </c>
      <c r="AQ340">
        <v>136.33000000000001</v>
      </c>
      <c r="AR340">
        <v>-1.66</v>
      </c>
      <c r="AS340" s="14">
        <v>332382600000</v>
      </c>
      <c r="AT340">
        <v>0</v>
      </c>
      <c r="AU340">
        <v>0</v>
      </c>
      <c r="AV340">
        <v>172062295</v>
      </c>
      <c r="AW340">
        <v>25812383</v>
      </c>
      <c r="AX340">
        <v>0</v>
      </c>
      <c r="AY340" s="14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18114750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125197367</v>
      </c>
      <c r="BL340">
        <v>0</v>
      </c>
      <c r="BM340">
        <v>2937795</v>
      </c>
      <c r="BN340">
        <v>11395641000</v>
      </c>
      <c r="BO340">
        <v>0.4</v>
      </c>
      <c r="BP340" s="3">
        <v>3704</v>
      </c>
      <c r="BQ340">
        <v>11901.27</v>
      </c>
      <c r="BR340">
        <v>1117909000</v>
      </c>
      <c r="BS340">
        <v>17031000</v>
      </c>
      <c r="BT340">
        <v>2466595000</v>
      </c>
      <c r="BU340">
        <v>5684821000</v>
      </c>
      <c r="BV340">
        <v>2109285000</v>
      </c>
      <c r="BW340">
        <v>9286355000</v>
      </c>
      <c r="BX340">
        <v>9276732000</v>
      </c>
      <c r="BY340">
        <v>0.4</v>
      </c>
      <c r="BZ340">
        <v>3704</v>
      </c>
      <c r="CA340">
        <v>9477.43</v>
      </c>
      <c r="CB340">
        <v>11395641000</v>
      </c>
      <c r="CC340">
        <v>0.4</v>
      </c>
      <c r="CD340">
        <v>147433.95000000001</v>
      </c>
      <c r="CE340">
        <v>105319261.72</v>
      </c>
      <c r="CF340">
        <v>21329.61</v>
      </c>
      <c r="CG340">
        <v>28427.83</v>
      </c>
      <c r="CH340">
        <v>40.418357999999998</v>
      </c>
      <c r="CI340">
        <v>2.54</v>
      </c>
      <c r="CJ340">
        <v>-23473.33</v>
      </c>
      <c r="CK340">
        <v>20846.669999999998</v>
      </c>
      <c r="CL340">
        <v>44320</v>
      </c>
      <c r="CM340">
        <v>1746.67</v>
      </c>
      <c r="CN340">
        <v>3791160</v>
      </c>
      <c r="CO340">
        <v>-94153.33</v>
      </c>
      <c r="CP340">
        <v>-109450</v>
      </c>
      <c r="CQ340">
        <v>275231.34999999998</v>
      </c>
      <c r="CR340">
        <v>151621791.84999999</v>
      </c>
      <c r="CS340">
        <v>15152.89</v>
      </c>
      <c r="CT340">
        <v>151912176.09</v>
      </c>
      <c r="CU340">
        <v>0.52876480000000003</v>
      </c>
      <c r="CV340">
        <v>0</v>
      </c>
      <c r="CW340" s="4">
        <v>21140218</v>
      </c>
      <c r="CX340" s="14">
        <f t="shared" si="5"/>
        <v>19082187.129999999</v>
      </c>
      <c r="CY340" s="14">
        <f>IFERROR(INDEX(CONFAZ!$A$2:$FB$440,MATCH(DATE(YEAR($A340),MONTH($A340),15),CONFAZ!$A$2:$A$440,0),2),0)</f>
        <v>2058030.8699999999</v>
      </c>
      <c r="CZ340"/>
      <c r="DA340"/>
      <c r="DB340"/>
      <c r="DC340"/>
      <c r="DI340"/>
    </row>
    <row r="341" spans="1:113" x14ac:dyDescent="0.25">
      <c r="A341" s="1">
        <v>40440</v>
      </c>
      <c r="B341" t="s">
        <v>70</v>
      </c>
      <c r="C341" t="s">
        <v>74</v>
      </c>
      <c r="D341" s="12">
        <v>1.7186999999999999</v>
      </c>
      <c r="E341">
        <v>136273756.65000001</v>
      </c>
      <c r="F341">
        <v>812682.11999999988</v>
      </c>
      <c r="G341">
        <v>275723331</v>
      </c>
      <c r="H341">
        <v>38091473.609999992</v>
      </c>
      <c r="I341">
        <v>83022862.26000002</v>
      </c>
      <c r="J341">
        <v>5712499.8300000001</v>
      </c>
      <c r="K341">
        <v>5853324</v>
      </c>
      <c r="L341" s="14">
        <v>8893813</v>
      </c>
      <c r="M341" s="14">
        <v>30861687</v>
      </c>
      <c r="N341" s="14">
        <v>33300590</v>
      </c>
      <c r="O341" s="14">
        <v>37528775</v>
      </c>
      <c r="P341" s="14">
        <v>2894345</v>
      </c>
      <c r="Q341" s="14">
        <v>44902240</v>
      </c>
      <c r="R341" s="14">
        <v>1071340</v>
      </c>
      <c r="S341" s="14">
        <v>7655905</v>
      </c>
      <c r="T341" s="14">
        <v>79766438</v>
      </c>
      <c r="U341" s="14">
        <v>28035616</v>
      </c>
      <c r="V341" s="14">
        <v>1071340</v>
      </c>
      <c r="W341" s="14">
        <v>7655905</v>
      </c>
      <c r="X341" s="14">
        <v>79766438</v>
      </c>
      <c r="Y341" s="14">
        <v>28035616</v>
      </c>
      <c r="Z341" s="14">
        <v>812582</v>
      </c>
      <c r="AA341" s="14">
        <v>81.2853455849</v>
      </c>
      <c r="AB341">
        <v>139.46</v>
      </c>
      <c r="AC341">
        <v>18726305741</v>
      </c>
      <c r="AD341">
        <v>17891795638</v>
      </c>
      <c r="AE341" s="14">
        <f>INDEX(CONFAZ!$DS$2:$FB$408,MATCH(DATE(YEAR($A341),MONTH($A341),15),CONFAZ!$DS$2:$DS$408,0),2)</f>
        <v>233838742</v>
      </c>
      <c r="AF341" s="14">
        <f>INDEX(CONFAZ!$DS$2:$FB$408,MATCH(DATE(YEAR($A341),MONTH($A341),15),CONFAZ!$DS$2:$DS$408,0),3)</f>
        <v>383838301</v>
      </c>
      <c r="AG341">
        <v>510</v>
      </c>
      <c r="AH341">
        <v>472996552200</v>
      </c>
      <c r="AI341">
        <v>10.66</v>
      </c>
      <c r="AJ341">
        <v>0.54</v>
      </c>
      <c r="AK341">
        <v>0</v>
      </c>
      <c r="AL341">
        <v>0</v>
      </c>
      <c r="AM341">
        <v>0</v>
      </c>
      <c r="AN341">
        <v>0</v>
      </c>
      <c r="AO341">
        <v>6.2079159139431699</v>
      </c>
      <c r="AP341">
        <v>1.45</v>
      </c>
      <c r="AQ341">
        <v>135.21</v>
      </c>
      <c r="AR341">
        <v>7.4489999999999998</v>
      </c>
      <c r="AS341" s="14">
        <v>336660800000</v>
      </c>
      <c r="AT341">
        <v>0</v>
      </c>
      <c r="AU341">
        <v>0</v>
      </c>
      <c r="AV341">
        <v>174981482</v>
      </c>
      <c r="AW341">
        <v>48955769</v>
      </c>
      <c r="AX341">
        <v>0</v>
      </c>
      <c r="AY341" s="14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30436795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94809783</v>
      </c>
      <c r="BL341">
        <v>0</v>
      </c>
      <c r="BM341">
        <v>744014</v>
      </c>
      <c r="BN341">
        <v>11395641000</v>
      </c>
      <c r="BO341">
        <v>0.4</v>
      </c>
      <c r="BP341" s="3">
        <v>3704</v>
      </c>
      <c r="BQ341">
        <v>11901.27</v>
      </c>
      <c r="BR341">
        <v>1117909000</v>
      </c>
      <c r="BS341">
        <v>17031000</v>
      </c>
      <c r="BT341">
        <v>2466595000</v>
      </c>
      <c r="BU341">
        <v>5684821000</v>
      </c>
      <c r="BV341">
        <v>2109285000</v>
      </c>
      <c r="BW341">
        <v>9286355000</v>
      </c>
      <c r="BX341">
        <v>9276732000</v>
      </c>
      <c r="BY341">
        <v>0.4</v>
      </c>
      <c r="BZ341">
        <v>3704</v>
      </c>
      <c r="CA341">
        <v>9477.43</v>
      </c>
      <c r="CB341">
        <v>11395641000</v>
      </c>
      <c r="CC341">
        <v>0.4</v>
      </c>
      <c r="CD341">
        <v>111351.73</v>
      </c>
      <c r="CE341">
        <v>121959740.55</v>
      </c>
      <c r="CF341">
        <v>17335.55</v>
      </c>
      <c r="CG341">
        <v>27771.83</v>
      </c>
      <c r="CH341">
        <v>40.418357999999998</v>
      </c>
      <c r="CI341">
        <v>2.54</v>
      </c>
      <c r="CJ341">
        <v>-23473.33</v>
      </c>
      <c r="CK341">
        <v>20846.669999999998</v>
      </c>
      <c r="CL341">
        <v>44320</v>
      </c>
      <c r="CM341">
        <v>1746.67</v>
      </c>
      <c r="CN341">
        <v>3791160</v>
      </c>
      <c r="CO341">
        <v>-94153.33</v>
      </c>
      <c r="CP341">
        <v>-109450</v>
      </c>
      <c r="CQ341">
        <v>501744.66</v>
      </c>
      <c r="CR341">
        <v>171646316.77000001</v>
      </c>
      <c r="CS341">
        <v>18367.93</v>
      </c>
      <c r="CT341">
        <v>172166429.36000001</v>
      </c>
      <c r="CU341">
        <v>0.52876480000000003</v>
      </c>
      <c r="CV341">
        <v>0</v>
      </c>
      <c r="CW341" s="4">
        <v>18925387.09</v>
      </c>
      <c r="CX341" s="14">
        <f t="shared" si="5"/>
        <v>17445042.879999999</v>
      </c>
      <c r="CY341" s="14">
        <f>IFERROR(INDEX(CONFAZ!$A$2:$FB$440,MATCH(DATE(YEAR($A341),MONTH($A341),15),CONFAZ!$A$2:$A$440,0),2),0)</f>
        <v>1480344.2100000002</v>
      </c>
      <c r="DA341" s="8"/>
      <c r="DB341" s="8"/>
      <c r="DC341"/>
      <c r="DI341"/>
    </row>
    <row r="342" spans="1:113" x14ac:dyDescent="0.25">
      <c r="A342" s="1">
        <v>40470</v>
      </c>
      <c r="B342" t="s">
        <v>70</v>
      </c>
      <c r="C342" t="s">
        <v>74</v>
      </c>
      <c r="D342" s="12">
        <v>1.6835</v>
      </c>
      <c r="E342">
        <v>132563470.87999998</v>
      </c>
      <c r="F342">
        <v>11836.329999999998</v>
      </c>
      <c r="G342">
        <v>271524127</v>
      </c>
      <c r="H342">
        <v>37532141.520000003</v>
      </c>
      <c r="I342">
        <v>83276471.799999997</v>
      </c>
      <c r="J342">
        <v>5875100.5999999987</v>
      </c>
      <c r="K342">
        <v>4486633</v>
      </c>
      <c r="L342" s="14">
        <v>7644566</v>
      </c>
      <c r="M342" s="14">
        <v>29450375</v>
      </c>
      <c r="N342" s="14">
        <v>32096473</v>
      </c>
      <c r="O342" s="14">
        <v>38746027</v>
      </c>
      <c r="P342" s="14">
        <v>3495574</v>
      </c>
      <c r="Q342" s="14">
        <v>41724600</v>
      </c>
      <c r="R342" s="14">
        <v>961147</v>
      </c>
      <c r="S342" s="14">
        <v>6858199</v>
      </c>
      <c r="T342" s="14">
        <v>81871550</v>
      </c>
      <c r="U342" s="14">
        <v>28663780</v>
      </c>
      <c r="V342" s="14">
        <v>961147</v>
      </c>
      <c r="W342" s="14">
        <v>6858199</v>
      </c>
      <c r="X342" s="14">
        <v>81871550</v>
      </c>
      <c r="Y342" s="14">
        <v>28663780</v>
      </c>
      <c r="Z342" s="14">
        <v>11836</v>
      </c>
      <c r="AA342" s="14">
        <v>83.945276531800005</v>
      </c>
      <c r="AB342">
        <v>139.33000000000001</v>
      </c>
      <c r="AC342">
        <v>18136570769</v>
      </c>
      <c r="AD342">
        <v>16685019583</v>
      </c>
      <c r="AE342" s="14">
        <f>INDEX(CONFAZ!$DS$2:$FB$408,MATCH(DATE(YEAR($A342),MONTH($A342),15),CONFAZ!$DS$2:$DS$408,0),2)</f>
        <v>228791180</v>
      </c>
      <c r="AF342" s="14">
        <f>INDEX(CONFAZ!$DS$2:$FB$408,MATCH(DATE(YEAR($A342),MONTH($A342),15),CONFAZ!$DS$2:$DS$408,0),3)</f>
        <v>343383802</v>
      </c>
      <c r="AG342">
        <v>510</v>
      </c>
      <c r="AH342">
        <v>479679655000</v>
      </c>
      <c r="AI342">
        <v>10.66</v>
      </c>
      <c r="AJ342">
        <v>0.92</v>
      </c>
      <c r="AK342">
        <v>0</v>
      </c>
      <c r="AL342">
        <v>0</v>
      </c>
      <c r="AM342">
        <v>0</v>
      </c>
      <c r="AN342">
        <v>0</v>
      </c>
      <c r="AO342">
        <v>6.0446996104162398</v>
      </c>
      <c r="AP342">
        <v>1.75</v>
      </c>
      <c r="AQ342">
        <v>140.44999999999999</v>
      </c>
      <c r="AR342">
        <v>-1.39</v>
      </c>
      <c r="AS342" s="14">
        <v>350937700000</v>
      </c>
      <c r="AT342">
        <v>0</v>
      </c>
      <c r="AU342">
        <v>0</v>
      </c>
      <c r="AV342">
        <v>157289893</v>
      </c>
      <c r="AW342">
        <v>41421614</v>
      </c>
      <c r="AX342">
        <v>0</v>
      </c>
      <c r="AY342" s="14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7933432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103639916</v>
      </c>
      <c r="BL342">
        <v>2501277</v>
      </c>
      <c r="BM342">
        <v>1793654</v>
      </c>
      <c r="BN342">
        <v>11395641000</v>
      </c>
      <c r="BO342">
        <v>0.4</v>
      </c>
      <c r="BP342" s="3">
        <v>3704</v>
      </c>
      <c r="BQ342">
        <v>11901.27</v>
      </c>
      <c r="BR342">
        <v>1117909000</v>
      </c>
      <c r="BS342">
        <v>17031000</v>
      </c>
      <c r="BT342">
        <v>2466595000</v>
      </c>
      <c r="BU342">
        <v>5684821000</v>
      </c>
      <c r="BV342">
        <v>2109285000</v>
      </c>
      <c r="BW342">
        <v>9286355000</v>
      </c>
      <c r="BX342">
        <v>9276732000</v>
      </c>
      <c r="BY342">
        <v>0.4</v>
      </c>
      <c r="BZ342">
        <v>3704</v>
      </c>
      <c r="CA342">
        <v>9477.43</v>
      </c>
      <c r="CB342">
        <v>11395641000</v>
      </c>
      <c r="CC342">
        <v>0.4</v>
      </c>
      <c r="CD342">
        <v>197036.58</v>
      </c>
      <c r="CE342">
        <v>128250938.86</v>
      </c>
      <c r="CF342">
        <v>12925.57</v>
      </c>
      <c r="CG342">
        <v>26999.83</v>
      </c>
      <c r="CH342">
        <v>40.418357999999998</v>
      </c>
      <c r="CI342">
        <v>2.57</v>
      </c>
      <c r="CJ342">
        <v>9006.67</v>
      </c>
      <c r="CK342">
        <v>44173.33</v>
      </c>
      <c r="CL342">
        <v>35166.67</v>
      </c>
      <c r="CM342">
        <v>-7036.67</v>
      </c>
      <c r="CN342">
        <v>3738383.33</v>
      </c>
      <c r="CO342">
        <v>-86846.67</v>
      </c>
      <c r="CP342">
        <v>-111120</v>
      </c>
      <c r="CQ342">
        <v>3402.31</v>
      </c>
      <c r="CR342">
        <v>166774208.58000001</v>
      </c>
      <c r="CS342">
        <v>6540.08</v>
      </c>
      <c r="CT342">
        <v>166784150.97</v>
      </c>
      <c r="CU342">
        <v>0.52876480000000003</v>
      </c>
      <c r="CV342">
        <v>0</v>
      </c>
      <c r="CW342" s="4">
        <v>20372958.109999999</v>
      </c>
      <c r="CX342" s="14">
        <f t="shared" si="5"/>
        <v>19391063.050000001</v>
      </c>
      <c r="CY342" s="14">
        <f>IFERROR(INDEX(CONFAZ!$A$2:$FB$440,MATCH(DATE(YEAR($A342),MONTH($A342),15),CONFAZ!$A$2:$A$440,0),2),0)</f>
        <v>981895.06</v>
      </c>
      <c r="CZ342"/>
      <c r="DA342"/>
      <c r="DB342"/>
      <c r="DC342"/>
      <c r="DI342"/>
    </row>
    <row r="343" spans="1:113" x14ac:dyDescent="0.25">
      <c r="A343" s="1">
        <v>40501</v>
      </c>
      <c r="B343" t="s">
        <v>70</v>
      </c>
      <c r="C343" t="s">
        <v>74</v>
      </c>
      <c r="D343" s="12">
        <v>1.7133</v>
      </c>
      <c r="E343">
        <v>134685740.70999998</v>
      </c>
      <c r="F343">
        <v>28875.22</v>
      </c>
      <c r="G343">
        <v>254639515</v>
      </c>
      <c r="H343">
        <v>37831684.239999995</v>
      </c>
      <c r="I343">
        <v>64562634.579999991</v>
      </c>
      <c r="J343">
        <v>5867616.7399999993</v>
      </c>
      <c r="K343">
        <v>4136329</v>
      </c>
      <c r="L343" s="14">
        <v>5454986</v>
      </c>
      <c r="M343" s="14">
        <v>31333491</v>
      </c>
      <c r="N343" s="14">
        <v>32054243</v>
      </c>
      <c r="O343" s="14">
        <v>42904579</v>
      </c>
      <c r="P343" s="14">
        <v>2639229</v>
      </c>
      <c r="Q343" s="14">
        <v>44094605</v>
      </c>
      <c r="R343" s="14">
        <v>984617</v>
      </c>
      <c r="S343" s="14">
        <v>9017302</v>
      </c>
      <c r="T343" s="14">
        <v>60431226</v>
      </c>
      <c r="U343" s="14">
        <v>25696412</v>
      </c>
      <c r="V343" s="14">
        <v>984617</v>
      </c>
      <c r="W343" s="14">
        <v>9017302</v>
      </c>
      <c r="X343" s="14">
        <v>60431226</v>
      </c>
      <c r="Y343" s="14">
        <v>25696412</v>
      </c>
      <c r="Z343" s="14">
        <v>28825</v>
      </c>
      <c r="AA343" s="14">
        <v>28.350080155699999</v>
      </c>
      <c r="AB343">
        <v>139.68</v>
      </c>
      <c r="AC343">
        <v>17558595004</v>
      </c>
      <c r="AD343">
        <v>17538417516</v>
      </c>
      <c r="AE343" s="14">
        <f>INDEX(CONFAZ!$DS$2:$FB$408,MATCH(DATE(YEAR($A343),MONTH($A343),15),CONFAZ!$DS$2:$DS$408,0),2)</f>
        <v>167691617</v>
      </c>
      <c r="AF343" s="14">
        <f>INDEX(CONFAZ!$DS$2:$FB$408,MATCH(DATE(YEAR($A343),MONTH($A343),15),CONFAZ!$DS$2:$DS$408,0),3)</f>
        <v>552671583</v>
      </c>
      <c r="AG343">
        <v>510</v>
      </c>
      <c r="AH343">
        <v>489080331300</v>
      </c>
      <c r="AI343">
        <v>10.66</v>
      </c>
      <c r="AJ343">
        <v>1.03</v>
      </c>
      <c r="AK343">
        <v>0</v>
      </c>
      <c r="AL343">
        <v>0</v>
      </c>
      <c r="AM343">
        <v>0</v>
      </c>
      <c r="AN343">
        <v>0</v>
      </c>
      <c r="AO343">
        <v>5.69563074901445</v>
      </c>
      <c r="AP343">
        <v>1.83</v>
      </c>
      <c r="AQ343">
        <v>146.79</v>
      </c>
      <c r="AR343">
        <v>14.259</v>
      </c>
      <c r="AS343" s="14">
        <v>358427100000</v>
      </c>
      <c r="AT343">
        <v>0</v>
      </c>
      <c r="AU343">
        <v>0</v>
      </c>
      <c r="AV343">
        <v>130873826</v>
      </c>
      <c r="AW343">
        <v>42454741</v>
      </c>
      <c r="AX343">
        <v>0</v>
      </c>
      <c r="AY343" s="14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22345337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64277589</v>
      </c>
      <c r="BL343">
        <v>0</v>
      </c>
      <c r="BM343">
        <v>1796159</v>
      </c>
      <c r="BN343">
        <v>11395641000</v>
      </c>
      <c r="BO343">
        <v>0.4</v>
      </c>
      <c r="BP343" s="3">
        <v>3704</v>
      </c>
      <c r="BQ343">
        <v>11901.27</v>
      </c>
      <c r="BR343">
        <v>1117909000</v>
      </c>
      <c r="BS343">
        <v>17031000</v>
      </c>
      <c r="BT343">
        <v>2466595000</v>
      </c>
      <c r="BU343">
        <v>5684821000</v>
      </c>
      <c r="BV343">
        <v>2109285000</v>
      </c>
      <c r="BW343">
        <v>9286355000</v>
      </c>
      <c r="BX343">
        <v>9276732000</v>
      </c>
      <c r="BY343">
        <v>0.4</v>
      </c>
      <c r="BZ343">
        <v>3704</v>
      </c>
      <c r="CA343">
        <v>9477.43</v>
      </c>
      <c r="CB343">
        <v>11395641000</v>
      </c>
      <c r="CC343">
        <v>0.4</v>
      </c>
      <c r="CD343">
        <v>156048.73000000001</v>
      </c>
      <c r="CE343">
        <v>130563896.81999999</v>
      </c>
      <c r="CF343">
        <v>21767.96</v>
      </c>
      <c r="CG343">
        <v>28692.83</v>
      </c>
      <c r="CH343">
        <v>40.418357999999998</v>
      </c>
      <c r="CI343">
        <v>2.59</v>
      </c>
      <c r="CJ343">
        <v>9006.67</v>
      </c>
      <c r="CK343">
        <v>44173.33</v>
      </c>
      <c r="CL343">
        <v>35166.67</v>
      </c>
      <c r="CM343">
        <v>-7036.67</v>
      </c>
      <c r="CN343">
        <v>3738383.33</v>
      </c>
      <c r="CO343">
        <v>-86846.67</v>
      </c>
      <c r="CP343">
        <v>-111120</v>
      </c>
      <c r="CQ343">
        <v>9877.07</v>
      </c>
      <c r="CR343">
        <v>153103462.81</v>
      </c>
      <c r="CS343">
        <v>8184.03</v>
      </c>
      <c r="CT343">
        <v>153122123.91</v>
      </c>
      <c r="CU343">
        <v>0.52876480000000003</v>
      </c>
      <c r="CV343">
        <v>0</v>
      </c>
      <c r="CW343" s="4">
        <v>24422378.59</v>
      </c>
      <c r="CX343" s="14">
        <f t="shared" si="5"/>
        <v>23340992.170000002</v>
      </c>
      <c r="CY343" s="14">
        <f>IFERROR(INDEX(CONFAZ!$A$2:$FB$440,MATCH(DATE(YEAR($A343),MONTH($A343),15),CONFAZ!$A$2:$A$440,0),2),0)</f>
        <v>1081386.42</v>
      </c>
      <c r="CZ343"/>
      <c r="DA343"/>
      <c r="DB343"/>
      <c r="DC343"/>
      <c r="DI343"/>
    </row>
    <row r="344" spans="1:113" x14ac:dyDescent="0.25">
      <c r="A344" s="1">
        <v>40531</v>
      </c>
      <c r="B344" t="s">
        <v>70</v>
      </c>
      <c r="C344" t="s">
        <v>74</v>
      </c>
      <c r="D344" s="12">
        <v>1.6934</v>
      </c>
      <c r="E344">
        <v>136772987.86000001</v>
      </c>
      <c r="F344">
        <v>45747.9</v>
      </c>
      <c r="G344">
        <v>282313489</v>
      </c>
      <c r="H344">
        <v>40549349.440000013</v>
      </c>
      <c r="I344">
        <v>86244068.489999995</v>
      </c>
      <c r="J344">
        <v>6615274.2000000011</v>
      </c>
      <c r="K344">
        <v>4343031</v>
      </c>
      <c r="L344" s="14">
        <v>5322024</v>
      </c>
      <c r="M344" s="14">
        <v>31572531</v>
      </c>
      <c r="N344" s="14">
        <v>32878473</v>
      </c>
      <c r="O344" s="14">
        <v>39746588</v>
      </c>
      <c r="P344" s="14">
        <v>2996794</v>
      </c>
      <c r="Q344" s="14">
        <v>47690452</v>
      </c>
      <c r="R344" s="14">
        <v>654869</v>
      </c>
      <c r="S344" s="14">
        <v>12185759</v>
      </c>
      <c r="T344" s="14">
        <v>84275134</v>
      </c>
      <c r="U344" s="14">
        <v>24945239</v>
      </c>
      <c r="V344" s="14">
        <v>654869</v>
      </c>
      <c r="W344" s="14">
        <v>12185759</v>
      </c>
      <c r="X344" s="14">
        <v>84275134</v>
      </c>
      <c r="Y344" s="14">
        <v>24945239</v>
      </c>
      <c r="Z344" s="14">
        <v>45626</v>
      </c>
      <c r="AA344" s="14">
        <v>5.9263885249000001</v>
      </c>
      <c r="AB344">
        <v>136.69</v>
      </c>
      <c r="AC344">
        <v>20795902805</v>
      </c>
      <c r="AD344">
        <v>15707163779</v>
      </c>
      <c r="AE344" s="14">
        <f>INDEX(CONFAZ!$DS$2:$FB$408,MATCH(DATE(YEAR($A344),MONTH($A344),15),CONFAZ!$DS$2:$DS$408,0),2)</f>
        <v>254380673</v>
      </c>
      <c r="AF344" s="14">
        <f>INDEX(CONFAZ!$DS$2:$FB$408,MATCH(DATE(YEAR($A344),MONTH($A344),15),CONFAZ!$DS$2:$DS$408,0),3)</f>
        <v>232187786</v>
      </c>
      <c r="AG344">
        <v>510</v>
      </c>
      <c r="AH344">
        <v>488672905000</v>
      </c>
      <c r="AI344">
        <v>10.66</v>
      </c>
      <c r="AJ344">
        <v>0.6</v>
      </c>
      <c r="AK344">
        <v>0</v>
      </c>
      <c r="AL344">
        <v>0</v>
      </c>
      <c r="AM344">
        <v>0</v>
      </c>
      <c r="AN344">
        <v>0</v>
      </c>
      <c r="AO344">
        <v>5.2644577073471899</v>
      </c>
      <c r="AP344">
        <v>1.63</v>
      </c>
      <c r="AQ344">
        <v>152.66999999999999</v>
      </c>
      <c r="AR344">
        <v>18.46</v>
      </c>
      <c r="AS344" s="14">
        <v>348004900000</v>
      </c>
      <c r="AT344">
        <v>0</v>
      </c>
      <c r="AU344">
        <v>0</v>
      </c>
      <c r="AV344">
        <v>172478731</v>
      </c>
      <c r="AW344">
        <v>64003030</v>
      </c>
      <c r="AX344">
        <v>0</v>
      </c>
      <c r="AY344" s="1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29944368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76853890</v>
      </c>
      <c r="BL344">
        <v>0</v>
      </c>
      <c r="BM344">
        <v>1677443</v>
      </c>
      <c r="BN344">
        <v>11395641000</v>
      </c>
      <c r="BO344">
        <v>0.4</v>
      </c>
      <c r="BP344" s="3">
        <v>3704</v>
      </c>
      <c r="BQ344">
        <v>11901.27</v>
      </c>
      <c r="BR344">
        <v>1117909000</v>
      </c>
      <c r="BS344">
        <v>17031000</v>
      </c>
      <c r="BT344">
        <v>2466595000</v>
      </c>
      <c r="BU344">
        <v>5684821000</v>
      </c>
      <c r="BV344">
        <v>2109285000</v>
      </c>
      <c r="BW344">
        <v>9286355000</v>
      </c>
      <c r="BX344">
        <v>7902078000</v>
      </c>
      <c r="BY344">
        <v>0.4</v>
      </c>
      <c r="BZ344">
        <v>3704</v>
      </c>
      <c r="CA344">
        <v>8238.85</v>
      </c>
      <c r="CB344">
        <v>11395641000</v>
      </c>
      <c r="CC344">
        <v>0.4</v>
      </c>
      <c r="CD344">
        <v>201000.4</v>
      </c>
      <c r="CE344">
        <v>116533628.39</v>
      </c>
      <c r="CF344">
        <v>23194.26</v>
      </c>
      <c r="CG344">
        <v>30206.83</v>
      </c>
      <c r="CH344">
        <v>40.418357999999998</v>
      </c>
      <c r="CI344">
        <v>2.6</v>
      </c>
      <c r="CJ344">
        <v>9006.67</v>
      </c>
      <c r="CK344">
        <v>44173.33</v>
      </c>
      <c r="CL344">
        <v>35166.67</v>
      </c>
      <c r="CM344">
        <v>-7036.67</v>
      </c>
      <c r="CN344">
        <v>3738383.33</v>
      </c>
      <c r="CO344">
        <v>-86846.67</v>
      </c>
      <c r="CP344">
        <v>-111120</v>
      </c>
      <c r="CQ344">
        <v>13697.58</v>
      </c>
      <c r="CR344">
        <v>179705888.46000001</v>
      </c>
      <c r="CS344">
        <v>6594.83</v>
      </c>
      <c r="CT344">
        <v>179726180.87</v>
      </c>
      <c r="CU344">
        <v>0.52876480000000003</v>
      </c>
      <c r="CV344">
        <v>0</v>
      </c>
      <c r="CW344" s="4">
        <v>30783197.710000001</v>
      </c>
      <c r="CX344" s="14">
        <f t="shared" si="5"/>
        <v>29938823.449999999</v>
      </c>
      <c r="CY344" s="14">
        <f>IFERROR(INDEX(CONFAZ!$A$2:$FB$440,MATCH(DATE(YEAR($A344),MONTH($A344),15),CONFAZ!$A$2:$A$440,0),2),0)</f>
        <v>844374.26</v>
      </c>
      <c r="CZ344"/>
      <c r="DA344"/>
      <c r="DB344"/>
      <c r="DC344"/>
      <c r="DI344"/>
    </row>
    <row r="345" spans="1:113" x14ac:dyDescent="0.25">
      <c r="A345" s="1">
        <v>40562</v>
      </c>
      <c r="B345" t="s">
        <v>70</v>
      </c>
      <c r="C345" t="s">
        <v>74</v>
      </c>
      <c r="D345" s="12">
        <v>1.6749000000000001</v>
      </c>
      <c r="E345">
        <v>141091656.44</v>
      </c>
      <c r="F345">
        <v>55965.100000000006</v>
      </c>
      <c r="G345">
        <v>279147070</v>
      </c>
      <c r="H345">
        <v>37355342.629999995</v>
      </c>
      <c r="I345">
        <v>81980036.530000016</v>
      </c>
      <c r="J345">
        <v>7182863.6900000004</v>
      </c>
      <c r="K345">
        <v>7778398</v>
      </c>
      <c r="L345" s="14">
        <v>5703030</v>
      </c>
      <c r="M345" s="14">
        <v>32034558</v>
      </c>
      <c r="N345" s="14">
        <v>46115509</v>
      </c>
      <c r="O345" s="14">
        <v>44258309</v>
      </c>
      <c r="P345" s="14">
        <v>3011510</v>
      </c>
      <c r="Q345" s="14">
        <v>48095862</v>
      </c>
      <c r="R345" s="14">
        <v>616650</v>
      </c>
      <c r="S345" s="14">
        <v>7722730</v>
      </c>
      <c r="T345" s="14">
        <v>70558213</v>
      </c>
      <c r="U345" s="14">
        <v>20974734</v>
      </c>
      <c r="V345" s="14">
        <v>616650</v>
      </c>
      <c r="W345" s="14">
        <v>7722730</v>
      </c>
      <c r="X345" s="14">
        <v>70558213</v>
      </c>
      <c r="Y345" s="14">
        <v>20974734</v>
      </c>
      <c r="Z345" s="14">
        <v>55965</v>
      </c>
      <c r="AA345" s="14">
        <v>9.9369781689999996</v>
      </c>
      <c r="AB345">
        <v>132.66</v>
      </c>
      <c r="AC345">
        <v>15031610457</v>
      </c>
      <c r="AD345">
        <v>14962070227</v>
      </c>
      <c r="AE345" s="14">
        <f>INDEX(CONFAZ!$DS$2:$FB$408,MATCH(DATE(YEAR($A345),MONTH($A345),15),CONFAZ!$DS$2:$DS$408,0),2)</f>
        <v>175419864</v>
      </c>
      <c r="AF345" s="14">
        <f>INDEX(CONFAZ!$DS$2:$FB$408,MATCH(DATE(YEAR($A345),MONTH($A345),15),CONFAZ!$DS$2:$DS$408,0),3)</f>
        <v>161227180</v>
      </c>
      <c r="AG345">
        <v>540</v>
      </c>
      <c r="AH345">
        <v>498611030400</v>
      </c>
      <c r="AI345">
        <v>10.85</v>
      </c>
      <c r="AJ345">
        <v>0.94</v>
      </c>
      <c r="AK345">
        <v>0</v>
      </c>
      <c r="AL345">
        <v>0</v>
      </c>
      <c r="AM345">
        <v>0</v>
      </c>
      <c r="AN345">
        <v>0</v>
      </c>
      <c r="AO345">
        <v>6.0266467438675102</v>
      </c>
      <c r="AP345">
        <v>1.83</v>
      </c>
      <c r="AQ345">
        <v>162.06</v>
      </c>
      <c r="AR345">
        <v>7.9</v>
      </c>
      <c r="AS345" s="14">
        <v>327590900000</v>
      </c>
      <c r="AT345">
        <v>0</v>
      </c>
      <c r="AU345">
        <v>0</v>
      </c>
      <c r="AV345">
        <v>101716727</v>
      </c>
      <c r="AW345">
        <v>52651809</v>
      </c>
      <c r="AX345">
        <v>0</v>
      </c>
      <c r="AY345" s="14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8369435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39864143</v>
      </c>
      <c r="BL345">
        <v>0</v>
      </c>
      <c r="BM345">
        <v>831340</v>
      </c>
      <c r="BN345">
        <v>13932770000</v>
      </c>
      <c r="BO345">
        <v>0.4</v>
      </c>
      <c r="BP345" s="3">
        <v>3704</v>
      </c>
      <c r="BQ345">
        <v>14118.77</v>
      </c>
      <c r="BR345">
        <v>1279579000</v>
      </c>
      <c r="BS345">
        <v>23471000</v>
      </c>
      <c r="BT345">
        <v>3323598000</v>
      </c>
      <c r="BU345">
        <v>6723049000</v>
      </c>
      <c r="BV345">
        <v>2583073000</v>
      </c>
      <c r="BW345">
        <v>11349697000</v>
      </c>
      <c r="BX345">
        <v>7902078000</v>
      </c>
      <c r="BY345">
        <v>0.4</v>
      </c>
      <c r="BZ345">
        <v>3704</v>
      </c>
      <c r="CA345">
        <v>8238.85</v>
      </c>
      <c r="CB345">
        <v>11395641000</v>
      </c>
      <c r="CC345">
        <v>0.4</v>
      </c>
      <c r="CD345">
        <v>202125.6</v>
      </c>
      <c r="CE345">
        <v>107960358.98</v>
      </c>
      <c r="CF345">
        <v>23695.82</v>
      </c>
      <c r="CG345">
        <v>28418</v>
      </c>
      <c r="CH345">
        <v>41.468921000000002</v>
      </c>
      <c r="CI345">
        <v>2.61</v>
      </c>
      <c r="CJ345">
        <v>118773.33</v>
      </c>
      <c r="CK345">
        <v>170360</v>
      </c>
      <c r="CL345">
        <v>51583.33</v>
      </c>
      <c r="CM345">
        <v>-930</v>
      </c>
      <c r="CN345">
        <v>3894286.67</v>
      </c>
      <c r="CO345">
        <v>-72150</v>
      </c>
      <c r="CP345">
        <v>-105756.67</v>
      </c>
      <c r="CQ345">
        <v>27477.49</v>
      </c>
      <c r="CR345">
        <v>175495151.22999999</v>
      </c>
      <c r="CS345">
        <v>18941.36</v>
      </c>
      <c r="CT345">
        <v>175543570.08000001</v>
      </c>
      <c r="CU345">
        <v>0.52720370000000005</v>
      </c>
      <c r="CV345">
        <v>0</v>
      </c>
      <c r="CW345" s="4">
        <v>28863108.850000001</v>
      </c>
      <c r="CX345" s="14">
        <f t="shared" si="5"/>
        <v>27103570.98</v>
      </c>
      <c r="CY345" s="14">
        <f>IFERROR(INDEX(CONFAZ!$A$2:$FB$440,MATCH(DATE(YEAR($A345),MONTH($A345),15),CONFAZ!$A$2:$A$440,0),2),0)</f>
        <v>1759537.8699999999</v>
      </c>
      <c r="CZ345"/>
      <c r="DA345"/>
      <c r="DB345"/>
      <c r="DC345"/>
      <c r="DI345"/>
    </row>
    <row r="346" spans="1:113" x14ac:dyDescent="0.25">
      <c r="A346" s="1">
        <v>40593</v>
      </c>
      <c r="B346" t="s">
        <v>70</v>
      </c>
      <c r="C346" t="s">
        <v>74</v>
      </c>
      <c r="D346" s="12">
        <v>1.6679999999999999</v>
      </c>
      <c r="E346">
        <v>129788530.31</v>
      </c>
      <c r="F346">
        <v>29593.170000000002</v>
      </c>
      <c r="G346">
        <v>250499585</v>
      </c>
      <c r="H346">
        <v>32174667.41</v>
      </c>
      <c r="I346">
        <v>71447761.329999998</v>
      </c>
      <c r="J346">
        <v>5530441.0799999991</v>
      </c>
      <c r="K346">
        <v>28341474</v>
      </c>
      <c r="L346" s="14">
        <v>6979066</v>
      </c>
      <c r="M346" s="14">
        <v>32708464</v>
      </c>
      <c r="N346" s="14">
        <v>31456259</v>
      </c>
      <c r="O346" s="14">
        <v>37753450</v>
      </c>
      <c r="P346" s="14">
        <v>2019272</v>
      </c>
      <c r="Q346" s="14">
        <v>42205652</v>
      </c>
      <c r="R346" s="14">
        <v>436157</v>
      </c>
      <c r="S346" s="14">
        <v>9602900</v>
      </c>
      <c r="T346" s="14">
        <v>67336127</v>
      </c>
      <c r="U346" s="14">
        <v>19972740</v>
      </c>
      <c r="V346" s="14">
        <v>436157</v>
      </c>
      <c r="W346" s="14">
        <v>9602900</v>
      </c>
      <c r="X346" s="14">
        <v>67336127</v>
      </c>
      <c r="Y346" s="14">
        <v>19972740</v>
      </c>
      <c r="Z346" s="14">
        <v>29498</v>
      </c>
      <c r="AA346" s="14">
        <v>12.011683212599999</v>
      </c>
      <c r="AB346">
        <v>136.18</v>
      </c>
      <c r="AC346">
        <v>16621034760</v>
      </c>
      <c r="AD346">
        <v>15689000891</v>
      </c>
      <c r="AE346" s="14">
        <f>INDEX(CONFAZ!$DS$2:$FB$408,MATCH(DATE(YEAR($A346),MONTH($A346),15),CONFAZ!$DS$2:$DS$408,0),2)</f>
        <v>184462595</v>
      </c>
      <c r="AF346" s="14">
        <f>INDEX(CONFAZ!$DS$2:$FB$408,MATCH(DATE(YEAR($A346),MONTH($A346),15),CONFAZ!$DS$2:$DS$408,0),3)</f>
        <v>285495823</v>
      </c>
      <c r="AG346">
        <v>540</v>
      </c>
      <c r="AH346">
        <v>512936688000</v>
      </c>
      <c r="AI346">
        <v>11.17</v>
      </c>
      <c r="AJ346">
        <v>0.54</v>
      </c>
      <c r="AK346">
        <v>0</v>
      </c>
      <c r="AL346">
        <v>0</v>
      </c>
      <c r="AM346">
        <v>0</v>
      </c>
      <c r="AN346">
        <v>0</v>
      </c>
      <c r="AO346">
        <v>6.3439133835576902</v>
      </c>
      <c r="AP346">
        <v>1.8</v>
      </c>
      <c r="AQ346">
        <v>181.53</v>
      </c>
      <c r="AR346">
        <v>4.8689999999999998</v>
      </c>
      <c r="AS346" s="14">
        <v>332322400000</v>
      </c>
      <c r="AT346">
        <v>0</v>
      </c>
      <c r="AU346">
        <v>0</v>
      </c>
      <c r="AV346">
        <v>151734080</v>
      </c>
      <c r="AW346">
        <v>44307703</v>
      </c>
      <c r="AX346">
        <v>0</v>
      </c>
      <c r="AY346" s="14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16222555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90425090</v>
      </c>
      <c r="BL346">
        <v>0</v>
      </c>
      <c r="BM346">
        <v>778732</v>
      </c>
      <c r="BN346">
        <v>13932770000</v>
      </c>
      <c r="BO346">
        <v>0.4</v>
      </c>
      <c r="BP346" s="3">
        <v>3704</v>
      </c>
      <c r="BQ346">
        <v>14118.77</v>
      </c>
      <c r="BR346">
        <v>1279579000</v>
      </c>
      <c r="BS346">
        <v>23471000</v>
      </c>
      <c r="BT346">
        <v>3323598000</v>
      </c>
      <c r="BU346">
        <v>6723049000</v>
      </c>
      <c r="BV346">
        <v>2583073000</v>
      </c>
      <c r="BW346">
        <v>11349697000</v>
      </c>
      <c r="BX346">
        <v>7902078000</v>
      </c>
      <c r="BY346">
        <v>0.4</v>
      </c>
      <c r="BZ346">
        <v>3704</v>
      </c>
      <c r="CA346">
        <v>8238.85</v>
      </c>
      <c r="CB346">
        <v>11395641000</v>
      </c>
      <c r="CC346">
        <v>0.4</v>
      </c>
      <c r="CD346">
        <v>206420.58</v>
      </c>
      <c r="CE346">
        <v>121730750.42</v>
      </c>
      <c r="CF346">
        <v>20121.599999999999</v>
      </c>
      <c r="CG346">
        <v>29764</v>
      </c>
      <c r="CH346">
        <v>41.468921000000002</v>
      </c>
      <c r="CI346">
        <v>2.62</v>
      </c>
      <c r="CJ346">
        <v>118773.33</v>
      </c>
      <c r="CK346">
        <v>170360</v>
      </c>
      <c r="CL346">
        <v>51583.33</v>
      </c>
      <c r="CM346">
        <v>-930</v>
      </c>
      <c r="CN346">
        <v>3894286.67</v>
      </c>
      <c r="CO346">
        <v>-72150</v>
      </c>
      <c r="CP346">
        <v>-105756.67</v>
      </c>
      <c r="CQ346">
        <v>8130.56</v>
      </c>
      <c r="CR346">
        <v>162528811.12</v>
      </c>
      <c r="CS346">
        <v>83377.16</v>
      </c>
      <c r="CT346">
        <v>162629838.84</v>
      </c>
      <c r="CU346">
        <v>0.52720370000000005</v>
      </c>
      <c r="CV346">
        <v>0</v>
      </c>
      <c r="CW346" s="4">
        <v>31666827.899999999</v>
      </c>
      <c r="CX346" s="14">
        <f t="shared" si="5"/>
        <v>25360841.829999998</v>
      </c>
      <c r="CY346" s="14">
        <f>IFERROR(INDEX(CONFAZ!$A$2:$FB$440,MATCH(DATE(YEAR($A346),MONTH($A346),15),CONFAZ!$A$2:$A$440,0),2),0)</f>
        <v>6305986.0699999994</v>
      </c>
      <c r="CZ346" s="14"/>
      <c r="DA346" s="14"/>
      <c r="DB346"/>
      <c r="DC346"/>
      <c r="DI346"/>
    </row>
    <row r="347" spans="1:113" x14ac:dyDescent="0.25">
      <c r="A347" s="1">
        <v>40621</v>
      </c>
      <c r="B347" t="s">
        <v>70</v>
      </c>
      <c r="C347" t="s">
        <v>74</v>
      </c>
      <c r="D347" s="12">
        <v>1.6591</v>
      </c>
      <c r="E347">
        <v>135431136.81</v>
      </c>
      <c r="F347">
        <v>32705.050000000003</v>
      </c>
      <c r="G347">
        <v>255084275</v>
      </c>
      <c r="H347">
        <v>33770764.599999994</v>
      </c>
      <c r="I347">
        <v>68533956.290000007</v>
      </c>
      <c r="J347">
        <v>5632399.4299999997</v>
      </c>
      <c r="K347">
        <v>50431551</v>
      </c>
      <c r="L347" s="14">
        <v>8104788</v>
      </c>
      <c r="M347" s="14">
        <v>31781709</v>
      </c>
      <c r="N347" s="14">
        <v>32657611</v>
      </c>
      <c r="O347" s="14">
        <v>37457838</v>
      </c>
      <c r="P347" s="14">
        <v>2288678</v>
      </c>
      <c r="Q347" s="14">
        <v>42611021</v>
      </c>
      <c r="R347" s="14">
        <v>558882</v>
      </c>
      <c r="S347" s="14">
        <v>9074316</v>
      </c>
      <c r="T347" s="14">
        <v>72053039</v>
      </c>
      <c r="U347" s="14">
        <v>18463801</v>
      </c>
      <c r="V347" s="14">
        <v>558882</v>
      </c>
      <c r="W347" s="14">
        <v>9074316</v>
      </c>
      <c r="X347" s="14">
        <v>72053039</v>
      </c>
      <c r="Y347" s="14">
        <v>18463801</v>
      </c>
      <c r="Z347" s="14">
        <v>32592</v>
      </c>
      <c r="AA347" s="14">
        <v>13.6199210219</v>
      </c>
      <c r="AB347">
        <v>144.93</v>
      </c>
      <c r="AC347">
        <v>19172557483</v>
      </c>
      <c r="AD347">
        <v>17872299348</v>
      </c>
      <c r="AE347" s="14">
        <f>INDEX(CONFAZ!$DS$2:$FB$408,MATCH(DATE(YEAR($A347),MONTH($A347),15),CONFAZ!$DS$2:$DS$408,0),2)</f>
        <v>203046150</v>
      </c>
      <c r="AF347" s="14">
        <f>INDEX(CONFAZ!$DS$2:$FB$408,MATCH(DATE(YEAR($A347),MONTH($A347),15),CONFAZ!$DS$2:$DS$408,0),3)</f>
        <v>394802020</v>
      </c>
      <c r="AG347">
        <v>545</v>
      </c>
      <c r="AH347">
        <v>526176928600</v>
      </c>
      <c r="AI347">
        <v>11.62</v>
      </c>
      <c r="AJ347">
        <v>0.66</v>
      </c>
      <c r="AK347">
        <v>0</v>
      </c>
      <c r="AL347">
        <v>0</v>
      </c>
      <c r="AM347">
        <v>0</v>
      </c>
      <c r="AN347">
        <v>0</v>
      </c>
      <c r="AO347">
        <v>6.4442169907881199</v>
      </c>
      <c r="AP347">
        <v>1.79</v>
      </c>
      <c r="AQ347">
        <v>187.11</v>
      </c>
      <c r="AR347">
        <v>15.909000000000001</v>
      </c>
      <c r="AS347" s="14">
        <v>356617300000</v>
      </c>
      <c r="AT347">
        <v>0</v>
      </c>
      <c r="AU347">
        <v>0</v>
      </c>
      <c r="AV347">
        <v>154614921</v>
      </c>
      <c r="AW347">
        <v>70820812</v>
      </c>
      <c r="AX347">
        <v>0</v>
      </c>
      <c r="AY347" s="14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7089921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74547921</v>
      </c>
      <c r="BL347">
        <v>0</v>
      </c>
      <c r="BM347">
        <v>2156267</v>
      </c>
      <c r="BN347">
        <v>13932770000</v>
      </c>
      <c r="BO347">
        <v>0.4</v>
      </c>
      <c r="BP347" s="3">
        <v>3704</v>
      </c>
      <c r="BQ347">
        <v>14118.77</v>
      </c>
      <c r="BR347">
        <v>1279579000</v>
      </c>
      <c r="BS347">
        <v>23471000</v>
      </c>
      <c r="BT347">
        <v>3323598000</v>
      </c>
      <c r="BU347">
        <v>6723049000</v>
      </c>
      <c r="BV347">
        <v>2583073000</v>
      </c>
      <c r="BW347">
        <v>11349697000</v>
      </c>
      <c r="BX347">
        <v>7902078000</v>
      </c>
      <c r="BY347">
        <v>0.4</v>
      </c>
      <c r="BZ347">
        <v>3704</v>
      </c>
      <c r="CA347">
        <v>8238.85</v>
      </c>
      <c r="CB347">
        <v>11395641000</v>
      </c>
      <c r="CC347">
        <v>0.4</v>
      </c>
      <c r="CD347">
        <v>157508.04999999999</v>
      </c>
      <c r="CE347">
        <v>103129592.59999999</v>
      </c>
      <c r="CF347">
        <v>17236.73</v>
      </c>
      <c r="CG347">
        <v>30176</v>
      </c>
      <c r="CH347">
        <v>41.468921000000002</v>
      </c>
      <c r="CI347">
        <v>2.67</v>
      </c>
      <c r="CJ347">
        <v>118773.33</v>
      </c>
      <c r="CK347">
        <v>170360</v>
      </c>
      <c r="CL347">
        <v>51583.33</v>
      </c>
      <c r="CM347">
        <v>-930</v>
      </c>
      <c r="CN347">
        <v>3894286.67</v>
      </c>
      <c r="CO347">
        <v>-72150</v>
      </c>
      <c r="CP347">
        <v>-105756.67</v>
      </c>
      <c r="CQ347">
        <v>6297.23</v>
      </c>
      <c r="CR347">
        <v>163437672.02000001</v>
      </c>
      <c r="CS347">
        <v>179663.88</v>
      </c>
      <c r="CT347">
        <v>163623633.13</v>
      </c>
      <c r="CU347">
        <v>0.52720370000000005</v>
      </c>
      <c r="CV347">
        <v>0</v>
      </c>
      <c r="CW347" s="4">
        <v>21169359.52</v>
      </c>
      <c r="CX347" s="14">
        <f t="shared" si="5"/>
        <v>9694344.8499999996</v>
      </c>
      <c r="CY347" s="14">
        <f>IFERROR(INDEX(CONFAZ!$A$2:$FB$440,MATCH(DATE(YEAR($A347),MONTH($A347),15),CONFAZ!$A$2:$A$440,0),2),0)</f>
        <v>11475014.67</v>
      </c>
      <c r="DA347" s="8"/>
      <c r="DB347" s="8"/>
      <c r="DC347"/>
      <c r="DI347"/>
    </row>
    <row r="348" spans="1:113" x14ac:dyDescent="0.25">
      <c r="A348" s="1">
        <v>40652</v>
      </c>
      <c r="B348" t="s">
        <v>70</v>
      </c>
      <c r="C348" t="s">
        <v>74</v>
      </c>
      <c r="D348" s="12">
        <v>1.5864</v>
      </c>
      <c r="E348">
        <v>143246652.37</v>
      </c>
      <c r="F348">
        <v>27457.53</v>
      </c>
      <c r="G348">
        <v>268330686</v>
      </c>
      <c r="H348">
        <v>37915811.630000003</v>
      </c>
      <c r="I348">
        <v>69818663.75999999</v>
      </c>
      <c r="J348">
        <v>5531039.5</v>
      </c>
      <c r="K348">
        <v>34224494</v>
      </c>
      <c r="L348" s="14">
        <v>13430989</v>
      </c>
      <c r="M348" s="14">
        <v>32001222</v>
      </c>
      <c r="N348" s="14">
        <v>32492378</v>
      </c>
      <c r="O348" s="14">
        <v>43823690</v>
      </c>
      <c r="P348" s="14">
        <v>2669400</v>
      </c>
      <c r="Q348" s="14">
        <v>43689506</v>
      </c>
      <c r="R348" s="14">
        <v>447544</v>
      </c>
      <c r="S348" s="14">
        <v>9288886</v>
      </c>
      <c r="T348" s="14">
        <v>72502995</v>
      </c>
      <c r="U348" s="14">
        <v>17956620</v>
      </c>
      <c r="V348" s="14">
        <v>447544</v>
      </c>
      <c r="W348" s="14">
        <v>9288886</v>
      </c>
      <c r="X348" s="14">
        <v>72502995</v>
      </c>
      <c r="Y348" s="14">
        <v>17956620</v>
      </c>
      <c r="Z348" s="14">
        <v>27456</v>
      </c>
      <c r="AA348" s="14">
        <v>12.802432292000001</v>
      </c>
      <c r="AB348">
        <v>139.88999999999999</v>
      </c>
      <c r="AC348">
        <v>20083002562</v>
      </c>
      <c r="AD348">
        <v>18458870399</v>
      </c>
      <c r="AE348" s="14">
        <f>INDEX(CONFAZ!$DS$2:$FB$408,MATCH(DATE(YEAR($A348),MONTH($A348),15),CONFAZ!$DS$2:$DS$408,0),2)</f>
        <v>295152945</v>
      </c>
      <c r="AF348" s="14">
        <f>INDEX(CONFAZ!$DS$2:$FB$408,MATCH(DATE(YEAR($A348),MONTH($A348),15),CONFAZ!$DS$2:$DS$408,0),3)</f>
        <v>595126020</v>
      </c>
      <c r="AG348">
        <v>545</v>
      </c>
      <c r="AH348">
        <v>520437556800</v>
      </c>
      <c r="AI348">
        <v>11.74</v>
      </c>
      <c r="AJ348">
        <v>0.72</v>
      </c>
      <c r="AK348">
        <v>0</v>
      </c>
      <c r="AL348">
        <v>0</v>
      </c>
      <c r="AM348">
        <v>0</v>
      </c>
      <c r="AN348">
        <v>0</v>
      </c>
      <c r="AO348">
        <v>6.43525900486528</v>
      </c>
      <c r="AP348">
        <v>1.77</v>
      </c>
      <c r="AQ348">
        <v>194.22</v>
      </c>
      <c r="AR348">
        <v>12.77</v>
      </c>
      <c r="AS348" s="14">
        <v>354617800000</v>
      </c>
      <c r="AT348">
        <v>0</v>
      </c>
      <c r="AU348">
        <v>0</v>
      </c>
      <c r="AV348">
        <v>181102016</v>
      </c>
      <c r="AW348">
        <v>61635845</v>
      </c>
      <c r="AX348">
        <v>0</v>
      </c>
      <c r="AY348" s="14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33759872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77936616</v>
      </c>
      <c r="BL348">
        <v>0</v>
      </c>
      <c r="BM348">
        <v>7769683</v>
      </c>
      <c r="BN348">
        <v>13932770000</v>
      </c>
      <c r="BO348">
        <v>0.4</v>
      </c>
      <c r="BP348" s="3">
        <v>3704</v>
      </c>
      <c r="BQ348">
        <v>14118.77</v>
      </c>
      <c r="BR348">
        <v>1279579000</v>
      </c>
      <c r="BS348">
        <v>23471000</v>
      </c>
      <c r="BT348">
        <v>3323598000</v>
      </c>
      <c r="BU348">
        <v>6723049000</v>
      </c>
      <c r="BV348">
        <v>2583073000</v>
      </c>
      <c r="BW348">
        <v>11349697000</v>
      </c>
      <c r="BX348">
        <v>7902078000</v>
      </c>
      <c r="BY348">
        <v>0.4</v>
      </c>
      <c r="BZ348">
        <v>3704</v>
      </c>
      <c r="CA348">
        <v>8238.85</v>
      </c>
      <c r="CB348">
        <v>11395641000</v>
      </c>
      <c r="CC348">
        <v>0.4</v>
      </c>
      <c r="CD348">
        <v>129588.4</v>
      </c>
      <c r="CE348">
        <v>114859728.45</v>
      </c>
      <c r="CF348">
        <v>6126.17</v>
      </c>
      <c r="CG348">
        <v>29222</v>
      </c>
      <c r="CH348">
        <v>41.468921000000002</v>
      </c>
      <c r="CI348">
        <v>2.82</v>
      </c>
      <c r="CJ348">
        <v>-216770</v>
      </c>
      <c r="CK348">
        <v>-173896.67</v>
      </c>
      <c r="CL348">
        <v>42876.67</v>
      </c>
      <c r="CM348">
        <v>-2903.33</v>
      </c>
      <c r="CN348">
        <v>3923983.33</v>
      </c>
      <c r="CO348">
        <v>-98643.33</v>
      </c>
      <c r="CP348">
        <v>-108350</v>
      </c>
      <c r="CQ348">
        <v>7104.82</v>
      </c>
      <c r="CR348">
        <v>172611717.91</v>
      </c>
      <c r="CS348">
        <v>116083.57</v>
      </c>
      <c r="CT348">
        <v>172734906.30000001</v>
      </c>
      <c r="CU348">
        <v>0.52720370000000005</v>
      </c>
      <c r="CV348">
        <v>0</v>
      </c>
      <c r="CW348" s="4">
        <v>27338416.630000003</v>
      </c>
      <c r="CX348" s="14">
        <f t="shared" si="5"/>
        <v>17196469.920000002</v>
      </c>
      <c r="CY348" s="14">
        <f>IFERROR(INDEX(CONFAZ!$A$2:$FB$440,MATCH(DATE(YEAR($A348),MONTH($A348),15),CONFAZ!$A$2:$A$440,0),2),0)</f>
        <v>10141946.709999999</v>
      </c>
      <c r="CZ348"/>
      <c r="DA348"/>
      <c r="DB348"/>
      <c r="DC348"/>
      <c r="DI348"/>
    </row>
    <row r="349" spans="1:113" x14ac:dyDescent="0.25">
      <c r="A349" s="1">
        <v>40682</v>
      </c>
      <c r="B349" t="s">
        <v>70</v>
      </c>
      <c r="C349" t="s">
        <v>74</v>
      </c>
      <c r="D349" s="12">
        <v>1.6134999999999999</v>
      </c>
      <c r="E349">
        <v>139912992.00000003</v>
      </c>
      <c r="F349">
        <v>25416.83</v>
      </c>
      <c r="G349">
        <v>254378358</v>
      </c>
      <c r="H349">
        <v>35948648.429999992</v>
      </c>
      <c r="I349">
        <v>60809913.310000002</v>
      </c>
      <c r="J349">
        <v>5873101.9600000009</v>
      </c>
      <c r="K349">
        <v>25977269</v>
      </c>
      <c r="L349" s="14">
        <v>6322977</v>
      </c>
      <c r="M349" s="14">
        <v>31670859</v>
      </c>
      <c r="N349" s="14">
        <v>42718631</v>
      </c>
      <c r="O349" s="14">
        <v>37519248</v>
      </c>
      <c r="P349" s="14">
        <v>2867992</v>
      </c>
      <c r="Q349" s="14">
        <v>36158354</v>
      </c>
      <c r="R349" s="14">
        <v>758142</v>
      </c>
      <c r="S349" s="14">
        <v>9199735</v>
      </c>
      <c r="T349" s="14">
        <v>65449308</v>
      </c>
      <c r="U349" s="14">
        <v>21687695</v>
      </c>
      <c r="V349" s="14">
        <v>758142</v>
      </c>
      <c r="W349" s="14">
        <v>9199735</v>
      </c>
      <c r="X349" s="14">
        <v>65449308</v>
      </c>
      <c r="Y349" s="14">
        <v>21687695</v>
      </c>
      <c r="Z349" s="14">
        <v>25417</v>
      </c>
      <c r="AA349" s="14">
        <v>12.9695004447</v>
      </c>
      <c r="AB349">
        <v>143.22999999999999</v>
      </c>
      <c r="AC349">
        <v>23057404066</v>
      </c>
      <c r="AD349">
        <v>19826222541</v>
      </c>
      <c r="AE349" s="14">
        <f>INDEX(CONFAZ!$DS$2:$FB$408,MATCH(DATE(YEAR($A349),MONTH($A349),15),CONFAZ!$DS$2:$DS$408,0),2)</f>
        <v>234825357</v>
      </c>
      <c r="AF349" s="14">
        <f>INDEX(CONFAZ!$DS$2:$FB$408,MATCH(DATE(YEAR($A349),MONTH($A349),15),CONFAZ!$DS$2:$DS$408,0),3)</f>
        <v>463907895</v>
      </c>
      <c r="AG349">
        <v>545</v>
      </c>
      <c r="AH349">
        <v>537322929500</v>
      </c>
      <c r="AI349">
        <v>11.92</v>
      </c>
      <c r="AJ349">
        <v>0.56999999999999995</v>
      </c>
      <c r="AK349">
        <v>0</v>
      </c>
      <c r="AL349">
        <v>0</v>
      </c>
      <c r="AM349">
        <v>0</v>
      </c>
      <c r="AN349">
        <v>0</v>
      </c>
      <c r="AO349">
        <v>6.3431316668023703</v>
      </c>
      <c r="AP349">
        <v>1.47</v>
      </c>
      <c r="AQ349">
        <v>186.2</v>
      </c>
      <c r="AR349">
        <v>4.41</v>
      </c>
      <c r="AS349" s="14">
        <v>368272700000</v>
      </c>
      <c r="AT349">
        <v>0</v>
      </c>
      <c r="AU349">
        <v>0</v>
      </c>
      <c r="AV349">
        <v>139500570</v>
      </c>
      <c r="AW349">
        <v>76376665</v>
      </c>
      <c r="AX349">
        <v>0</v>
      </c>
      <c r="AY349" s="14">
        <v>12031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3617383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55593563</v>
      </c>
      <c r="BL349">
        <v>0</v>
      </c>
      <c r="BM349">
        <v>1521136</v>
      </c>
      <c r="BN349">
        <v>13932770000</v>
      </c>
      <c r="BO349">
        <v>0.4</v>
      </c>
      <c r="BP349" s="3">
        <v>3704</v>
      </c>
      <c r="BQ349">
        <v>14118.77</v>
      </c>
      <c r="BR349">
        <v>1279579000</v>
      </c>
      <c r="BS349">
        <v>23471000</v>
      </c>
      <c r="BT349">
        <v>3323598000</v>
      </c>
      <c r="BU349">
        <v>6723049000</v>
      </c>
      <c r="BV349">
        <v>2583073000</v>
      </c>
      <c r="BW349">
        <v>11349697000</v>
      </c>
      <c r="BX349">
        <v>7902078000</v>
      </c>
      <c r="BY349">
        <v>0.4</v>
      </c>
      <c r="BZ349">
        <v>3704</v>
      </c>
      <c r="CA349">
        <v>8238.85</v>
      </c>
      <c r="CB349">
        <v>11395641000</v>
      </c>
      <c r="CC349">
        <v>0.4</v>
      </c>
      <c r="CD349">
        <v>197454.35</v>
      </c>
      <c r="CE349">
        <v>107986799.09999999</v>
      </c>
      <c r="CF349">
        <v>24875.23</v>
      </c>
      <c r="CG349">
        <v>31879</v>
      </c>
      <c r="CH349">
        <v>41.468921000000002</v>
      </c>
      <c r="CI349">
        <v>2.84</v>
      </c>
      <c r="CJ349">
        <v>-216770</v>
      </c>
      <c r="CK349">
        <v>-173896.67</v>
      </c>
      <c r="CL349">
        <v>42876.67</v>
      </c>
      <c r="CM349">
        <v>-2903.33</v>
      </c>
      <c r="CN349">
        <v>3923983.33</v>
      </c>
      <c r="CO349">
        <v>-98643.33</v>
      </c>
      <c r="CP349">
        <v>-108350</v>
      </c>
      <c r="CQ349">
        <v>8756.6299999999992</v>
      </c>
      <c r="CR349">
        <v>157405993.09</v>
      </c>
      <c r="CS349">
        <v>60672.61</v>
      </c>
      <c r="CT349">
        <v>157475422.33000001</v>
      </c>
      <c r="CU349">
        <v>0.52720370000000005</v>
      </c>
      <c r="CV349">
        <v>0</v>
      </c>
      <c r="CW349" s="4">
        <v>32206915.050000001</v>
      </c>
      <c r="CX349" s="14">
        <f t="shared" si="5"/>
        <v>24352465.170000002</v>
      </c>
      <c r="CY349" s="14">
        <f>IFERROR(INDEX(CONFAZ!$A$2:$FB$440,MATCH(DATE(YEAR($A349),MONTH($A349),15),CONFAZ!$A$2:$A$440,0),2),0)</f>
        <v>7854449.8799999999</v>
      </c>
      <c r="CZ349"/>
      <c r="DA349"/>
      <c r="DB349"/>
      <c r="DC349"/>
      <c r="DI349"/>
    </row>
    <row r="350" spans="1:113" x14ac:dyDescent="0.25">
      <c r="A350" s="1">
        <v>40713</v>
      </c>
      <c r="B350" t="s">
        <v>70</v>
      </c>
      <c r="C350" t="s">
        <v>74</v>
      </c>
      <c r="D350" s="12">
        <v>1.587</v>
      </c>
      <c r="E350">
        <v>139921380.10999998</v>
      </c>
      <c r="F350">
        <v>65334.74</v>
      </c>
      <c r="G350">
        <v>272346469</v>
      </c>
      <c r="H350">
        <v>36698695.150000006</v>
      </c>
      <c r="I350">
        <v>76575786.50999999</v>
      </c>
      <c r="J350">
        <v>6411130.129999999</v>
      </c>
      <c r="K350">
        <v>18270722</v>
      </c>
      <c r="L350" s="14">
        <v>5804819</v>
      </c>
      <c r="M350" s="14">
        <v>33336567</v>
      </c>
      <c r="N350" s="14">
        <v>37069326</v>
      </c>
      <c r="O350" s="14">
        <v>39246551</v>
      </c>
      <c r="P350" s="14">
        <v>2391129</v>
      </c>
      <c r="Q350" s="14">
        <v>41060235</v>
      </c>
      <c r="R350" s="14">
        <v>1108656</v>
      </c>
      <c r="S350" s="14">
        <v>8622563</v>
      </c>
      <c r="T350" s="14">
        <v>82038733</v>
      </c>
      <c r="U350" s="14">
        <v>21604128</v>
      </c>
      <c r="V350" s="14">
        <v>1108656</v>
      </c>
      <c r="W350" s="14">
        <v>8622563</v>
      </c>
      <c r="X350" s="14">
        <v>82038733</v>
      </c>
      <c r="Y350" s="14">
        <v>21604128</v>
      </c>
      <c r="Z350" s="14">
        <v>63762</v>
      </c>
      <c r="AA350" s="14">
        <v>16.858917014300001</v>
      </c>
      <c r="AB350">
        <v>141.75</v>
      </c>
      <c r="AC350">
        <v>22518366011</v>
      </c>
      <c r="AD350">
        <v>19398620585</v>
      </c>
      <c r="AE350" s="14">
        <f>INDEX(CONFAZ!$DS$2:$FB$408,MATCH(DATE(YEAR($A350),MONTH($A350),15),CONFAZ!$DS$2:$DS$408,0),2)</f>
        <v>297856224</v>
      </c>
      <c r="AF350" s="14">
        <f>INDEX(CONFAZ!$DS$2:$FB$408,MATCH(DATE(YEAR($A350),MONTH($A350),15),CONFAZ!$DS$2:$DS$408,0),3)</f>
        <v>492406384</v>
      </c>
      <c r="AG350">
        <v>545</v>
      </c>
      <c r="AH350">
        <v>532874925000</v>
      </c>
      <c r="AI350">
        <v>12.1</v>
      </c>
      <c r="AJ350">
        <v>0.22</v>
      </c>
      <c r="AK350">
        <v>0</v>
      </c>
      <c r="AL350">
        <v>0</v>
      </c>
      <c r="AM350">
        <v>0</v>
      </c>
      <c r="AN350">
        <v>0</v>
      </c>
      <c r="AO350">
        <v>6.1741511052997096</v>
      </c>
      <c r="AP350">
        <v>1.1499999999999999</v>
      </c>
      <c r="AQ350">
        <v>177.52</v>
      </c>
      <c r="AR350">
        <v>-4.3899999999999997</v>
      </c>
      <c r="AS350" s="14">
        <v>363821700000</v>
      </c>
      <c r="AT350">
        <v>0</v>
      </c>
      <c r="AU350">
        <v>0</v>
      </c>
      <c r="AV350">
        <v>176331022</v>
      </c>
      <c r="AW350">
        <v>69657238</v>
      </c>
      <c r="AX350">
        <v>0</v>
      </c>
      <c r="AY350" s="14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2300270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101959819</v>
      </c>
      <c r="BL350">
        <v>0</v>
      </c>
      <c r="BM350">
        <v>2413695</v>
      </c>
      <c r="BN350">
        <v>13932770000</v>
      </c>
      <c r="BO350">
        <v>0.4</v>
      </c>
      <c r="BP350" s="3">
        <v>3704</v>
      </c>
      <c r="BQ350">
        <v>14118.77</v>
      </c>
      <c r="BR350">
        <v>1279579000</v>
      </c>
      <c r="BS350">
        <v>23471000</v>
      </c>
      <c r="BT350">
        <v>3323598000</v>
      </c>
      <c r="BU350">
        <v>6723049000</v>
      </c>
      <c r="BV350">
        <v>2583073000</v>
      </c>
      <c r="BW350">
        <v>11349697000</v>
      </c>
      <c r="BX350">
        <v>7902078000</v>
      </c>
      <c r="BY350">
        <v>0.4</v>
      </c>
      <c r="BZ350">
        <v>3704</v>
      </c>
      <c r="CA350">
        <v>8238.85</v>
      </c>
      <c r="CB350">
        <v>11395641000</v>
      </c>
      <c r="CC350">
        <v>0.4</v>
      </c>
      <c r="CD350">
        <v>96526.42</v>
      </c>
      <c r="CE350">
        <v>121059976.5</v>
      </c>
      <c r="CF350">
        <v>16345.83</v>
      </c>
      <c r="CG350">
        <v>30756</v>
      </c>
      <c r="CH350">
        <v>41.468921000000002</v>
      </c>
      <c r="CI350">
        <v>2.74</v>
      </c>
      <c r="CJ350">
        <v>-216770</v>
      </c>
      <c r="CK350">
        <v>-173896.67</v>
      </c>
      <c r="CL350">
        <v>42876.67</v>
      </c>
      <c r="CM350">
        <v>-2903.33</v>
      </c>
      <c r="CN350">
        <v>3923983.33</v>
      </c>
      <c r="CO350">
        <v>-98643.33</v>
      </c>
      <c r="CP350">
        <v>-108350</v>
      </c>
      <c r="CQ350">
        <v>19531.439999999999</v>
      </c>
      <c r="CR350">
        <v>171473556.93000001</v>
      </c>
      <c r="CS350">
        <v>49709.7</v>
      </c>
      <c r="CT350">
        <v>171542798.06999999</v>
      </c>
      <c r="CU350">
        <v>0.52720370000000005</v>
      </c>
      <c r="CV350">
        <v>0</v>
      </c>
      <c r="CW350" s="4">
        <v>29069009.57</v>
      </c>
      <c r="CX350" s="14">
        <f t="shared" si="5"/>
        <v>24678911.289999999</v>
      </c>
      <c r="CY350" s="14">
        <f>IFERROR(INDEX(CONFAZ!$A$2:$FB$440,MATCH(DATE(YEAR($A350),MONTH($A350),15),CONFAZ!$A$2:$A$440,0),2),0)</f>
        <v>4390098.28</v>
      </c>
      <c r="CZ350"/>
      <c r="DA350"/>
      <c r="DB350"/>
      <c r="DC350"/>
      <c r="DI350"/>
    </row>
    <row r="351" spans="1:113" x14ac:dyDescent="0.25">
      <c r="A351" s="1">
        <v>40743</v>
      </c>
      <c r="B351" t="s">
        <v>70</v>
      </c>
      <c r="C351" t="s">
        <v>74</v>
      </c>
      <c r="D351" s="12">
        <v>1.5639000000000001</v>
      </c>
      <c r="E351">
        <v>151861075.48999998</v>
      </c>
      <c r="F351">
        <v>2238624.2599999998</v>
      </c>
      <c r="G351">
        <v>277187622</v>
      </c>
      <c r="H351">
        <v>37218616.469999999</v>
      </c>
      <c r="I351">
        <v>66543147.670000009</v>
      </c>
      <c r="J351">
        <v>6633459.580000001</v>
      </c>
      <c r="K351">
        <v>12183663</v>
      </c>
      <c r="L351" s="14">
        <v>10118580</v>
      </c>
      <c r="M351" s="14">
        <v>32770026</v>
      </c>
      <c r="N351" s="14">
        <v>38354684</v>
      </c>
      <c r="O351" s="14">
        <v>44715728</v>
      </c>
      <c r="P351" s="14">
        <v>2671722</v>
      </c>
      <c r="Q351" s="14">
        <v>44018133</v>
      </c>
      <c r="R351" s="14">
        <v>1250312</v>
      </c>
      <c r="S351" s="14">
        <v>9839569</v>
      </c>
      <c r="T351" s="14">
        <v>69552213</v>
      </c>
      <c r="U351" s="14">
        <v>21660225</v>
      </c>
      <c r="V351" s="14">
        <v>1250312</v>
      </c>
      <c r="W351" s="14">
        <v>9839569</v>
      </c>
      <c r="X351" s="14">
        <v>69552213</v>
      </c>
      <c r="Y351" s="14">
        <v>21660225</v>
      </c>
      <c r="Z351" s="14">
        <v>2236430</v>
      </c>
      <c r="AA351" s="14">
        <v>17.9992594653</v>
      </c>
      <c r="AB351">
        <v>145.19</v>
      </c>
      <c r="AC351">
        <v>22193042186</v>
      </c>
      <c r="AD351">
        <v>19259092355</v>
      </c>
      <c r="AE351" s="14">
        <f>INDEX(CONFAZ!$DS$2:$FB$408,MATCH(DATE(YEAR($A351),MONTH($A351),15),CONFAZ!$DS$2:$DS$408,0),2)</f>
        <v>272654135</v>
      </c>
      <c r="AF351" s="14">
        <f>INDEX(CONFAZ!$DS$2:$FB$408,MATCH(DATE(YEAR($A351),MONTH($A351),15),CONFAZ!$DS$2:$DS$408,0),3)</f>
        <v>461284180</v>
      </c>
      <c r="AG351">
        <v>545</v>
      </c>
      <c r="AH351">
        <v>541334601600</v>
      </c>
      <c r="AI351">
        <v>12.25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6.0252751732572296</v>
      </c>
      <c r="AP351">
        <v>1.1599999999999999</v>
      </c>
      <c r="AQ351">
        <v>178.54</v>
      </c>
      <c r="AR351">
        <v>-15.23</v>
      </c>
      <c r="AS351" s="14">
        <v>367333100000</v>
      </c>
      <c r="AT351">
        <v>0</v>
      </c>
      <c r="AU351">
        <v>0</v>
      </c>
      <c r="AV351">
        <v>210073930</v>
      </c>
      <c r="AW351">
        <v>102502087</v>
      </c>
      <c r="AX351">
        <v>0</v>
      </c>
      <c r="AY351" s="14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25912091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73773086</v>
      </c>
      <c r="BL351">
        <v>0</v>
      </c>
      <c r="BM351">
        <v>7886666</v>
      </c>
      <c r="BN351">
        <v>13932770000</v>
      </c>
      <c r="BO351">
        <v>0.4</v>
      </c>
      <c r="BP351" s="3">
        <v>3704</v>
      </c>
      <c r="BQ351">
        <v>14118.77</v>
      </c>
      <c r="BR351">
        <v>1279579000</v>
      </c>
      <c r="BS351">
        <v>23471000</v>
      </c>
      <c r="BT351">
        <v>3323598000</v>
      </c>
      <c r="BU351">
        <v>6723049000</v>
      </c>
      <c r="BV351">
        <v>2583073000</v>
      </c>
      <c r="BW351">
        <v>11349697000</v>
      </c>
      <c r="BX351">
        <v>7902078000</v>
      </c>
      <c r="BY351">
        <v>0.4</v>
      </c>
      <c r="BZ351">
        <v>3704</v>
      </c>
      <c r="CA351">
        <v>8238.85</v>
      </c>
      <c r="CB351">
        <v>11395641000</v>
      </c>
      <c r="CC351">
        <v>0.4</v>
      </c>
      <c r="CD351">
        <v>95401.93</v>
      </c>
      <c r="CE351">
        <v>133509341.64</v>
      </c>
      <c r="CF351">
        <v>16530.86</v>
      </c>
      <c r="CG351">
        <v>30745</v>
      </c>
      <c r="CH351">
        <v>41.468921000000002</v>
      </c>
      <c r="CI351">
        <v>2.74</v>
      </c>
      <c r="CJ351">
        <v>-93173.33</v>
      </c>
      <c r="CK351">
        <v>-61393.33</v>
      </c>
      <c r="CL351">
        <v>31780</v>
      </c>
      <c r="CM351">
        <v>-63223.33</v>
      </c>
      <c r="CN351">
        <v>3961456.67</v>
      </c>
      <c r="CO351">
        <v>-107760</v>
      </c>
      <c r="CP351">
        <v>-109033.33</v>
      </c>
      <c r="CQ351">
        <v>1031842.54</v>
      </c>
      <c r="CR351">
        <v>167907228.68000001</v>
      </c>
      <c r="CS351">
        <v>24378.71</v>
      </c>
      <c r="CT351">
        <v>168964649.93000001</v>
      </c>
      <c r="CU351">
        <v>0.52720370000000005</v>
      </c>
      <c r="CV351">
        <v>0</v>
      </c>
      <c r="CW351" s="4">
        <v>21697765.740000002</v>
      </c>
      <c r="CX351" s="14">
        <f t="shared" si="5"/>
        <v>18499470.360000003</v>
      </c>
      <c r="CY351" s="14">
        <f>IFERROR(INDEX(CONFAZ!$A$2:$FB$440,MATCH(DATE(YEAR($A351),MONTH($A351),15),CONFAZ!$A$2:$A$440,0),2),0)</f>
        <v>3198295.38</v>
      </c>
      <c r="CZ351"/>
      <c r="DA351"/>
      <c r="DB351"/>
      <c r="DC351"/>
      <c r="DI351"/>
    </row>
    <row r="352" spans="1:113" x14ac:dyDescent="0.25">
      <c r="A352" s="1">
        <v>40774</v>
      </c>
      <c r="B352" t="s">
        <v>70</v>
      </c>
      <c r="C352" t="s">
        <v>74</v>
      </c>
      <c r="D352" s="12">
        <v>1.597</v>
      </c>
      <c r="E352">
        <v>160292259.07000002</v>
      </c>
      <c r="F352">
        <v>218756.54</v>
      </c>
      <c r="G352">
        <v>296849458</v>
      </c>
      <c r="H352">
        <v>39256015.020000003</v>
      </c>
      <c r="I352">
        <v>76177828.410000011</v>
      </c>
      <c r="J352">
        <v>7005525.6500000004</v>
      </c>
      <c r="K352">
        <v>10213529</v>
      </c>
      <c r="L352" s="14">
        <v>10092894</v>
      </c>
      <c r="M352" s="14">
        <v>33640481</v>
      </c>
      <c r="N352" s="14">
        <v>42815783</v>
      </c>
      <c r="O352" s="14">
        <v>44628468</v>
      </c>
      <c r="P352" s="14">
        <v>3402185</v>
      </c>
      <c r="Q352" s="14">
        <v>47152724</v>
      </c>
      <c r="R352" s="14">
        <v>1061309</v>
      </c>
      <c r="S352" s="14">
        <v>10877759</v>
      </c>
      <c r="T352" s="14">
        <v>80945895</v>
      </c>
      <c r="U352" s="14">
        <v>22013203</v>
      </c>
      <c r="V352" s="14">
        <v>1061309</v>
      </c>
      <c r="W352" s="14">
        <v>10877759</v>
      </c>
      <c r="X352" s="14">
        <v>80945895</v>
      </c>
      <c r="Y352" s="14">
        <v>22013203</v>
      </c>
      <c r="Z352" s="14">
        <v>218757</v>
      </c>
      <c r="AA352" s="14">
        <v>17.700560750099999</v>
      </c>
      <c r="AB352">
        <v>147.51</v>
      </c>
      <c r="AC352">
        <v>26076703082</v>
      </c>
      <c r="AD352">
        <v>22405400011</v>
      </c>
      <c r="AE352" s="14">
        <f>INDEX(CONFAZ!$DS$2:$FB$408,MATCH(DATE(YEAR($A352),MONTH($A352),15),CONFAZ!$DS$2:$DS$408,0),2)</f>
        <v>323602147</v>
      </c>
      <c r="AF352" s="14">
        <f>INDEX(CONFAZ!$DS$2:$FB$408,MATCH(DATE(YEAR($A352),MONTH($A352),15),CONFAZ!$DS$2:$DS$408,0),3)</f>
        <v>722189150</v>
      </c>
      <c r="AG352">
        <v>545</v>
      </c>
      <c r="AH352">
        <v>564375009000</v>
      </c>
      <c r="AI352">
        <v>12.42</v>
      </c>
      <c r="AJ352">
        <v>0.42</v>
      </c>
      <c r="AK352">
        <v>0</v>
      </c>
      <c r="AL352">
        <v>0</v>
      </c>
      <c r="AM352">
        <v>0</v>
      </c>
      <c r="AN352">
        <v>0</v>
      </c>
      <c r="AO352">
        <v>5.9764991896272202</v>
      </c>
      <c r="AP352">
        <v>1.37</v>
      </c>
      <c r="AQ352">
        <v>175.5</v>
      </c>
      <c r="AR352">
        <v>-4.6100000000000003</v>
      </c>
      <c r="AS352" s="14">
        <v>374887300000</v>
      </c>
      <c r="AT352">
        <v>0</v>
      </c>
      <c r="AU352">
        <v>0</v>
      </c>
      <c r="AV352">
        <v>146800592</v>
      </c>
      <c r="AW352">
        <v>60122939</v>
      </c>
      <c r="AX352">
        <v>0</v>
      </c>
      <c r="AY352" s="14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21616518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61062743</v>
      </c>
      <c r="BL352">
        <v>7286</v>
      </c>
      <c r="BM352">
        <v>3991106</v>
      </c>
      <c r="BN352">
        <v>13932770000</v>
      </c>
      <c r="BO352">
        <v>0.4</v>
      </c>
      <c r="BP352" s="3">
        <v>3704</v>
      </c>
      <c r="BQ352">
        <v>14118.77</v>
      </c>
      <c r="BR352">
        <v>1279579000</v>
      </c>
      <c r="BS352">
        <v>23471000</v>
      </c>
      <c r="BT352">
        <v>3323598000</v>
      </c>
      <c r="BU352">
        <v>6723049000</v>
      </c>
      <c r="BV352">
        <v>2583073000</v>
      </c>
      <c r="BW352">
        <v>11349697000</v>
      </c>
      <c r="BX352">
        <v>7902078000</v>
      </c>
      <c r="BY352">
        <v>0.4</v>
      </c>
      <c r="BZ352">
        <v>3704</v>
      </c>
      <c r="CA352">
        <v>8238.85</v>
      </c>
      <c r="CB352">
        <v>13932770000</v>
      </c>
      <c r="CC352">
        <v>0.4</v>
      </c>
      <c r="CD352">
        <v>290353.28000000003</v>
      </c>
      <c r="CE352">
        <v>130094610.7</v>
      </c>
      <c r="CF352">
        <v>22703.91</v>
      </c>
      <c r="CG352">
        <v>32971</v>
      </c>
      <c r="CH352">
        <v>41.468921000000002</v>
      </c>
      <c r="CI352">
        <v>2.74</v>
      </c>
      <c r="CJ352">
        <v>-93173.33</v>
      </c>
      <c r="CK352">
        <v>-61393.33</v>
      </c>
      <c r="CL352">
        <v>31780</v>
      </c>
      <c r="CM352">
        <v>-63223.33</v>
      </c>
      <c r="CN352">
        <v>3961456.67</v>
      </c>
      <c r="CO352">
        <v>-107760</v>
      </c>
      <c r="CP352">
        <v>-109033.33</v>
      </c>
      <c r="CQ352">
        <v>172561.5</v>
      </c>
      <c r="CR352">
        <v>185341414.24000001</v>
      </c>
      <c r="CS352">
        <v>11957.37</v>
      </c>
      <c r="CT352">
        <v>185530333.11000001</v>
      </c>
      <c r="CU352">
        <v>0.52720370000000005</v>
      </c>
      <c r="CV352">
        <v>0</v>
      </c>
      <c r="CW352" s="4">
        <v>25507686.850000001</v>
      </c>
      <c r="CX352" s="14">
        <f t="shared" si="5"/>
        <v>22945907.170000002</v>
      </c>
      <c r="CY352" s="14">
        <f>IFERROR(INDEX(CONFAZ!$A$2:$FB$440,MATCH(DATE(YEAR($A352),MONTH($A352),15),CONFAZ!$A$2:$A$440,0),2),0)</f>
        <v>2561779.6800000002</v>
      </c>
      <c r="CZ352" s="14"/>
      <c r="DA352" s="14"/>
      <c r="DB352"/>
      <c r="DC352"/>
      <c r="DI352"/>
    </row>
    <row r="353" spans="1:113" x14ac:dyDescent="0.25">
      <c r="A353" s="1">
        <v>40805</v>
      </c>
      <c r="B353" t="s">
        <v>70</v>
      </c>
      <c r="C353" t="s">
        <v>74</v>
      </c>
      <c r="D353" s="12">
        <v>1.7498</v>
      </c>
      <c r="E353">
        <v>163545640.22000003</v>
      </c>
      <c r="F353">
        <v>140497.42000000001</v>
      </c>
      <c r="G353">
        <v>315600189</v>
      </c>
      <c r="H353">
        <v>40958933.760000013</v>
      </c>
      <c r="I353">
        <v>89749440.030000016</v>
      </c>
      <c r="J353">
        <v>7021306.2699999996</v>
      </c>
      <c r="K353">
        <v>7002813</v>
      </c>
      <c r="L353" s="14">
        <v>6205004</v>
      </c>
      <c r="M353" s="14">
        <v>33429811</v>
      </c>
      <c r="N353" s="14">
        <v>38609938</v>
      </c>
      <c r="O353" s="14">
        <v>53686521</v>
      </c>
      <c r="P353" s="14">
        <v>3602298</v>
      </c>
      <c r="Q353" s="14">
        <v>48979688</v>
      </c>
      <c r="R353" s="14">
        <v>839855</v>
      </c>
      <c r="S353" s="14">
        <v>11191096</v>
      </c>
      <c r="T353" s="14">
        <v>95297042</v>
      </c>
      <c r="U353" s="14">
        <v>23618439</v>
      </c>
      <c r="V353" s="14">
        <v>839855</v>
      </c>
      <c r="W353" s="14">
        <v>11191096</v>
      </c>
      <c r="X353" s="14">
        <v>95297042</v>
      </c>
      <c r="Y353" s="14">
        <v>23618439</v>
      </c>
      <c r="Z353" s="14">
        <v>140497</v>
      </c>
      <c r="AA353" s="14">
        <v>21.018183670399999</v>
      </c>
      <c r="AB353">
        <v>142.30000000000001</v>
      </c>
      <c r="AC353">
        <v>23191369933</v>
      </c>
      <c r="AD353">
        <v>20356258250</v>
      </c>
      <c r="AE353" s="14">
        <f>INDEX(CONFAZ!$DS$2:$FB$408,MATCH(DATE(YEAR($A353),MONTH($A353),15),CONFAZ!$DS$2:$DS$408,0),2)</f>
        <v>345676092</v>
      </c>
      <c r="AF353" s="14">
        <f>INDEX(CONFAZ!$DS$2:$FB$408,MATCH(DATE(YEAR($A353),MONTH($A353),15),CONFAZ!$DS$2:$DS$408,0),3)</f>
        <v>694349603</v>
      </c>
      <c r="AG353">
        <v>545</v>
      </c>
      <c r="AH353">
        <v>611919058400</v>
      </c>
      <c r="AI353">
        <v>11.91</v>
      </c>
      <c r="AJ353">
        <v>0.45</v>
      </c>
      <c r="AK353">
        <v>0</v>
      </c>
      <c r="AL353">
        <v>0</v>
      </c>
      <c r="AM353">
        <v>0</v>
      </c>
      <c r="AN353">
        <v>0</v>
      </c>
      <c r="AO353">
        <v>6.0072815533980499</v>
      </c>
      <c r="AP353">
        <v>1.53</v>
      </c>
      <c r="AQ353">
        <v>193.08</v>
      </c>
      <c r="AR353">
        <v>0.32</v>
      </c>
      <c r="AS353" s="14">
        <v>370113800000</v>
      </c>
      <c r="AT353">
        <v>0</v>
      </c>
      <c r="AU353">
        <v>0</v>
      </c>
      <c r="AV353">
        <v>183778094</v>
      </c>
      <c r="AW353">
        <v>79735271</v>
      </c>
      <c r="AX353">
        <v>0</v>
      </c>
      <c r="AY353" s="14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27494706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68779975</v>
      </c>
      <c r="BL353">
        <v>3318900</v>
      </c>
      <c r="BM353">
        <v>4449242</v>
      </c>
      <c r="BN353">
        <v>13932770000</v>
      </c>
      <c r="BO353">
        <v>0.4</v>
      </c>
      <c r="BP353" s="3">
        <v>3704</v>
      </c>
      <c r="BQ353">
        <v>14118.77</v>
      </c>
      <c r="BR353">
        <v>1279579000</v>
      </c>
      <c r="BS353">
        <v>23471000</v>
      </c>
      <c r="BT353">
        <v>3323598000</v>
      </c>
      <c r="BU353">
        <v>6723049000</v>
      </c>
      <c r="BV353">
        <v>2583073000</v>
      </c>
      <c r="BW353">
        <v>11349697000</v>
      </c>
      <c r="BX353">
        <v>7902078000</v>
      </c>
      <c r="BY353">
        <v>0.4</v>
      </c>
      <c r="BZ353">
        <v>3704</v>
      </c>
      <c r="CA353">
        <v>8238.85</v>
      </c>
      <c r="CB353">
        <v>13932770000</v>
      </c>
      <c r="CC353">
        <v>0.4</v>
      </c>
      <c r="CD353">
        <v>186569.05</v>
      </c>
      <c r="CE353">
        <v>143100871.33000001</v>
      </c>
      <c r="CF353">
        <v>12538.06</v>
      </c>
      <c r="CG353">
        <v>30782</v>
      </c>
      <c r="CH353">
        <v>41.468921000000002</v>
      </c>
      <c r="CI353">
        <v>2.74</v>
      </c>
      <c r="CJ353">
        <v>-93173.33</v>
      </c>
      <c r="CK353">
        <v>-61393.33</v>
      </c>
      <c r="CL353">
        <v>31780</v>
      </c>
      <c r="CM353">
        <v>-63223.33</v>
      </c>
      <c r="CN353">
        <v>3961456.67</v>
      </c>
      <c r="CO353">
        <v>-107760</v>
      </c>
      <c r="CP353">
        <v>-109033.33</v>
      </c>
      <c r="CQ353">
        <v>101524.48</v>
      </c>
      <c r="CR353">
        <v>206865513.19999999</v>
      </c>
      <c r="CS353">
        <v>20779.560000000001</v>
      </c>
      <c r="CT353">
        <v>207015087.65000001</v>
      </c>
      <c r="CU353">
        <v>0.52720370000000005</v>
      </c>
      <c r="CV353">
        <v>0</v>
      </c>
      <c r="CW353" s="4">
        <v>20262906.809999999</v>
      </c>
      <c r="CX353" s="14">
        <f t="shared" si="5"/>
        <v>18551045.879999999</v>
      </c>
      <c r="CY353" s="14">
        <f>IFERROR(INDEX(CONFAZ!$A$2:$FB$440,MATCH(DATE(YEAR($A353),MONTH($A353),15),CONFAZ!$A$2:$A$440,0),2),0)</f>
        <v>1711860.9300000002</v>
      </c>
      <c r="CZ353"/>
      <c r="DA353"/>
      <c r="DB353"/>
      <c r="DC353"/>
      <c r="DI353"/>
    </row>
    <row r="354" spans="1:113" x14ac:dyDescent="0.25">
      <c r="A354" s="1">
        <v>40835</v>
      </c>
      <c r="B354" t="s">
        <v>70</v>
      </c>
      <c r="C354" t="s">
        <v>74</v>
      </c>
      <c r="D354" s="12">
        <v>1.7726</v>
      </c>
      <c r="E354">
        <v>159711535.72999999</v>
      </c>
      <c r="F354">
        <v>33879.370000000003</v>
      </c>
      <c r="G354">
        <v>305895677</v>
      </c>
      <c r="H354">
        <v>40410204.849999994</v>
      </c>
      <c r="I354">
        <v>84369701.820000023</v>
      </c>
      <c r="J354">
        <v>6666760.2400000021</v>
      </c>
      <c r="K354">
        <v>5021161</v>
      </c>
      <c r="L354" s="14">
        <v>8356066</v>
      </c>
      <c r="M354" s="14">
        <v>34100975</v>
      </c>
      <c r="N354" s="14">
        <v>36884523</v>
      </c>
      <c r="O354" s="14">
        <v>43260615</v>
      </c>
      <c r="P354" s="14">
        <v>2763673</v>
      </c>
      <c r="Q354" s="14">
        <v>50644648</v>
      </c>
      <c r="R354" s="14">
        <v>876197</v>
      </c>
      <c r="S354" s="14">
        <v>9985589</v>
      </c>
      <c r="T354" s="14">
        <v>89998695</v>
      </c>
      <c r="U354" s="14">
        <v>28991477</v>
      </c>
      <c r="V354" s="14">
        <v>876197</v>
      </c>
      <c r="W354" s="14">
        <v>9985589</v>
      </c>
      <c r="X354" s="14">
        <v>89998695</v>
      </c>
      <c r="Y354" s="14">
        <v>28991477</v>
      </c>
      <c r="Z354" s="14">
        <v>33219</v>
      </c>
      <c r="AA354" s="14">
        <v>9.1862670137000002</v>
      </c>
      <c r="AB354">
        <v>142.02000000000001</v>
      </c>
      <c r="AC354">
        <v>22056074475</v>
      </c>
      <c r="AD354">
        <v>19918996728</v>
      </c>
      <c r="AE354" s="14">
        <f>INDEX(CONFAZ!$DS$2:$FB$408,MATCH(DATE(YEAR($A354),MONTH($A354),15),CONFAZ!$DS$2:$DS$408,0),2)</f>
        <v>225699981</v>
      </c>
      <c r="AF354" s="14">
        <f>INDEX(CONFAZ!$DS$2:$FB$408,MATCH(DATE(YEAR($A354),MONTH($A354),15),CONFAZ!$DS$2:$DS$408,0),3)</f>
        <v>647947303</v>
      </c>
      <c r="AG354">
        <v>545</v>
      </c>
      <c r="AH354">
        <v>625600172800</v>
      </c>
      <c r="AI354">
        <v>11.7</v>
      </c>
      <c r="AJ354">
        <v>0.32</v>
      </c>
      <c r="AK354">
        <v>0</v>
      </c>
      <c r="AL354">
        <v>0</v>
      </c>
      <c r="AM354">
        <v>0</v>
      </c>
      <c r="AN354">
        <v>0</v>
      </c>
      <c r="AO354">
        <v>5.7362770913510204</v>
      </c>
      <c r="AP354">
        <v>1.43</v>
      </c>
      <c r="AQ354">
        <v>191.93</v>
      </c>
      <c r="AR354">
        <v>30.89</v>
      </c>
      <c r="AS354" s="14">
        <v>383776100000</v>
      </c>
      <c r="AT354">
        <v>0</v>
      </c>
      <c r="AU354">
        <v>0</v>
      </c>
      <c r="AV354">
        <v>145921183</v>
      </c>
      <c r="AW354">
        <v>61724118</v>
      </c>
      <c r="AX354">
        <v>0</v>
      </c>
      <c r="AY354" s="1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3599413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71536656</v>
      </c>
      <c r="BL354">
        <v>1404671</v>
      </c>
      <c r="BM354">
        <v>7656325</v>
      </c>
      <c r="BN354">
        <v>13932770000</v>
      </c>
      <c r="BO354">
        <v>0.4</v>
      </c>
      <c r="BP354" s="3">
        <v>3704</v>
      </c>
      <c r="BQ354">
        <v>14118.77</v>
      </c>
      <c r="BR354">
        <v>1279579000</v>
      </c>
      <c r="BS354">
        <v>23471000</v>
      </c>
      <c r="BT354">
        <v>3323598000</v>
      </c>
      <c r="BU354">
        <v>6723049000</v>
      </c>
      <c r="BV354">
        <v>2583073000</v>
      </c>
      <c r="BW354">
        <v>11349697000</v>
      </c>
      <c r="BX354">
        <v>7902078000</v>
      </c>
      <c r="BY354">
        <v>0.4</v>
      </c>
      <c r="BZ354">
        <v>3704</v>
      </c>
      <c r="CA354">
        <v>8238.85</v>
      </c>
      <c r="CB354">
        <v>13932770000</v>
      </c>
      <c r="CC354">
        <v>0.4</v>
      </c>
      <c r="CD354">
        <v>307547.87</v>
      </c>
      <c r="CE354">
        <v>150128477.44999999</v>
      </c>
      <c r="CF354">
        <v>23551.57</v>
      </c>
      <c r="CG354">
        <v>28603</v>
      </c>
      <c r="CH354">
        <v>41.468921000000002</v>
      </c>
      <c r="CI354">
        <v>2.75</v>
      </c>
      <c r="CJ354">
        <v>-23100</v>
      </c>
      <c r="CK354">
        <v>910</v>
      </c>
      <c r="CL354">
        <v>24010</v>
      </c>
      <c r="CM354">
        <v>74350</v>
      </c>
      <c r="CN354">
        <v>3934776.67</v>
      </c>
      <c r="CO354">
        <v>-100460</v>
      </c>
      <c r="CP354">
        <v>-109046.67</v>
      </c>
      <c r="CQ354">
        <v>21092.87</v>
      </c>
      <c r="CR354">
        <v>195214427</v>
      </c>
      <c r="CS354">
        <v>11630.33</v>
      </c>
      <c r="CT354">
        <v>195247150.19999999</v>
      </c>
      <c r="CU354">
        <v>0.52720370000000005</v>
      </c>
      <c r="CV354">
        <v>0</v>
      </c>
      <c r="CW354" s="4">
        <v>24634712.07</v>
      </c>
      <c r="CX354" s="14">
        <f t="shared" si="5"/>
        <v>23135366.510000002</v>
      </c>
      <c r="CY354" s="14">
        <f>IFERROR(INDEX(CONFAZ!$A$2:$FB$440,MATCH(DATE(YEAR($A354),MONTH($A354),15),CONFAZ!$A$2:$A$440,0),2),0)</f>
        <v>1499345.56</v>
      </c>
      <c r="CZ354"/>
      <c r="DA354"/>
      <c r="DB354"/>
      <c r="DC354"/>
      <c r="DI354"/>
    </row>
    <row r="355" spans="1:113" x14ac:dyDescent="0.25">
      <c r="A355" s="1">
        <v>40866</v>
      </c>
      <c r="B355" t="s">
        <v>70</v>
      </c>
      <c r="C355" t="s">
        <v>74</v>
      </c>
      <c r="D355" s="12">
        <v>1.7905</v>
      </c>
      <c r="E355">
        <v>160448084.11999997</v>
      </c>
      <c r="F355">
        <v>528322.42000000004</v>
      </c>
      <c r="G355">
        <v>312120959</v>
      </c>
      <c r="H355">
        <v>38010350.359999999</v>
      </c>
      <c r="I355">
        <v>92310768.679999992</v>
      </c>
      <c r="J355">
        <v>6879147.0899999989</v>
      </c>
      <c r="K355">
        <v>4889607</v>
      </c>
      <c r="L355" s="14">
        <v>8291503</v>
      </c>
      <c r="M355" s="14">
        <v>34251639</v>
      </c>
      <c r="N355" s="14">
        <v>39449600</v>
      </c>
      <c r="O355" s="14">
        <v>44422064</v>
      </c>
      <c r="P355" s="14">
        <v>3407293</v>
      </c>
      <c r="Q355" s="14">
        <v>44230536</v>
      </c>
      <c r="R355" s="14">
        <v>800063</v>
      </c>
      <c r="S355" s="14">
        <v>10944354</v>
      </c>
      <c r="T355" s="14">
        <v>96781556</v>
      </c>
      <c r="U355" s="14">
        <v>29014029</v>
      </c>
      <c r="V355" s="14">
        <v>800063</v>
      </c>
      <c r="W355" s="14">
        <v>10944354</v>
      </c>
      <c r="X355" s="14">
        <v>96781556</v>
      </c>
      <c r="Y355" s="14">
        <v>29014029</v>
      </c>
      <c r="Z355" s="14">
        <v>528322</v>
      </c>
      <c r="AA355" s="14">
        <v>7.8065907426000001</v>
      </c>
      <c r="AB355">
        <v>141.87</v>
      </c>
      <c r="AC355">
        <v>21666081911</v>
      </c>
      <c r="AD355">
        <v>21345663330</v>
      </c>
      <c r="AE355" s="14">
        <f>INDEX(CONFAZ!$DS$2:$FB$408,MATCH(DATE(YEAR($A355),MONTH($A355),15),CONFAZ!$DS$2:$DS$408,0),2)</f>
        <v>263750615</v>
      </c>
      <c r="AF355" s="14">
        <f>INDEX(CONFAZ!$DS$2:$FB$408,MATCH(DATE(YEAR($A355),MONTH($A355),15),CONFAZ!$DS$2:$DS$408,0),3)</f>
        <v>765070265</v>
      </c>
      <c r="AG355">
        <v>545</v>
      </c>
      <c r="AH355">
        <v>630386706500</v>
      </c>
      <c r="AI355">
        <v>11.4</v>
      </c>
      <c r="AJ355">
        <v>0.56999999999999995</v>
      </c>
      <c r="AK355">
        <v>0</v>
      </c>
      <c r="AL355">
        <v>0</v>
      </c>
      <c r="AM355">
        <v>0</v>
      </c>
      <c r="AN355">
        <v>0</v>
      </c>
      <c r="AO355">
        <v>5.1819764382008797</v>
      </c>
      <c r="AP355">
        <v>1.52</v>
      </c>
      <c r="AQ355">
        <v>201.43</v>
      </c>
      <c r="AR355">
        <v>13.45</v>
      </c>
      <c r="AS355" s="14">
        <v>391538000000</v>
      </c>
      <c r="AT355">
        <v>0</v>
      </c>
      <c r="AU355">
        <v>0</v>
      </c>
      <c r="AV355">
        <v>137249977</v>
      </c>
      <c r="AW355">
        <v>33782021</v>
      </c>
      <c r="AX355">
        <v>0</v>
      </c>
      <c r="AY355" s="14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35579138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63023436</v>
      </c>
      <c r="BL355">
        <v>1481219</v>
      </c>
      <c r="BM355">
        <v>3384163</v>
      </c>
      <c r="BN355">
        <v>13932770000</v>
      </c>
      <c r="BO355">
        <v>0.4</v>
      </c>
      <c r="BP355" s="3">
        <v>3704</v>
      </c>
      <c r="BQ355">
        <v>14118.77</v>
      </c>
      <c r="BR355">
        <v>1279579000</v>
      </c>
      <c r="BS355">
        <v>23471000</v>
      </c>
      <c r="BT355">
        <v>3323598000</v>
      </c>
      <c r="BU355">
        <v>6723049000</v>
      </c>
      <c r="BV355">
        <v>2583073000</v>
      </c>
      <c r="BW355">
        <v>11349697000</v>
      </c>
      <c r="BX355">
        <v>7902078000</v>
      </c>
      <c r="BY355">
        <v>0.4</v>
      </c>
      <c r="BZ355">
        <v>3704</v>
      </c>
      <c r="CA355">
        <v>8238.85</v>
      </c>
      <c r="CB355">
        <v>13932770000</v>
      </c>
      <c r="CC355">
        <v>0.4</v>
      </c>
      <c r="CD355">
        <v>372289.95</v>
      </c>
      <c r="CE355">
        <v>157021686.31</v>
      </c>
      <c r="CF355">
        <v>15684.7</v>
      </c>
      <c r="CG355">
        <v>29667</v>
      </c>
      <c r="CH355">
        <v>41.468921000000002</v>
      </c>
      <c r="CI355">
        <v>2.75</v>
      </c>
      <c r="CJ355">
        <v>-23100</v>
      </c>
      <c r="CK355">
        <v>910</v>
      </c>
      <c r="CL355">
        <v>24010</v>
      </c>
      <c r="CM355">
        <v>74350</v>
      </c>
      <c r="CN355">
        <v>3934776.67</v>
      </c>
      <c r="CO355">
        <v>-100460</v>
      </c>
      <c r="CP355">
        <v>-109046.67</v>
      </c>
      <c r="CQ355">
        <v>28412.71</v>
      </c>
      <c r="CR355">
        <v>204982723.41</v>
      </c>
      <c r="CS355">
        <v>8922.48</v>
      </c>
      <c r="CT355">
        <v>205025100.75</v>
      </c>
      <c r="CU355">
        <v>0.52720370000000005</v>
      </c>
      <c r="CV355">
        <v>0</v>
      </c>
      <c r="CW355" s="4">
        <v>27966943.82</v>
      </c>
      <c r="CX355" s="14">
        <f t="shared" si="5"/>
        <v>26951377.129999999</v>
      </c>
      <c r="CY355" s="14">
        <f>IFERROR(INDEX(CONFAZ!$A$2:$FB$440,MATCH(DATE(YEAR($A355),MONTH($A355),15),CONFAZ!$A$2:$A$440,0),2),0)</f>
        <v>1015566.6900000002</v>
      </c>
      <c r="DA355" s="8"/>
      <c r="DB355" s="8"/>
      <c r="DC355"/>
      <c r="DI355"/>
    </row>
    <row r="356" spans="1:113" x14ac:dyDescent="0.25">
      <c r="A356" s="1">
        <v>40896</v>
      </c>
      <c r="B356" t="s">
        <v>70</v>
      </c>
      <c r="C356" t="s">
        <v>74</v>
      </c>
      <c r="D356" s="12">
        <v>1.8369</v>
      </c>
      <c r="E356">
        <v>171031680.72000003</v>
      </c>
      <c r="F356">
        <v>71720.489999999991</v>
      </c>
      <c r="G356">
        <v>324927753</v>
      </c>
      <c r="H356">
        <v>42214837.489999995</v>
      </c>
      <c r="I356">
        <v>90117973.280000001</v>
      </c>
      <c r="J356">
        <v>7696859.0200000005</v>
      </c>
      <c r="K356">
        <v>4536858</v>
      </c>
      <c r="L356" s="14">
        <v>7140154</v>
      </c>
      <c r="M356" s="14">
        <v>35076897</v>
      </c>
      <c r="N356" s="14">
        <v>42417798</v>
      </c>
      <c r="O356" s="14">
        <v>47798658</v>
      </c>
      <c r="P356" s="14">
        <v>2971748</v>
      </c>
      <c r="Q356" s="14">
        <v>55275112</v>
      </c>
      <c r="R356" s="14">
        <v>896911</v>
      </c>
      <c r="S356" s="14">
        <v>10648267</v>
      </c>
      <c r="T356" s="14">
        <v>94554876</v>
      </c>
      <c r="U356" s="14">
        <v>28075612</v>
      </c>
      <c r="V356" s="14">
        <v>896911</v>
      </c>
      <c r="W356" s="14">
        <v>10648267</v>
      </c>
      <c r="X356" s="14">
        <v>94554876</v>
      </c>
      <c r="Y356" s="14">
        <v>28075612</v>
      </c>
      <c r="Z356" s="14">
        <v>71720</v>
      </c>
      <c r="AA356" s="14">
        <v>7.4812412054999999</v>
      </c>
      <c r="AB356">
        <v>139.22999999999999</v>
      </c>
      <c r="AC356">
        <v>21999062581</v>
      </c>
      <c r="AD356">
        <v>18477262036</v>
      </c>
      <c r="AE356" s="14">
        <f>INDEX(CONFAZ!$DS$2:$FB$408,MATCH(DATE(YEAR($A356),MONTH($A356),15),CONFAZ!$DS$2:$DS$408,0),2)</f>
        <v>224392275</v>
      </c>
      <c r="AF356" s="14">
        <f>INDEX(CONFAZ!$DS$2:$FB$408,MATCH(DATE(YEAR($A356),MONTH($A356),15),CONFAZ!$DS$2:$DS$408,0),3)</f>
        <v>600532415</v>
      </c>
      <c r="AG356">
        <v>545</v>
      </c>
      <c r="AH356">
        <v>646610842800</v>
      </c>
      <c r="AI356">
        <v>10.9</v>
      </c>
      <c r="AJ356">
        <v>0.51</v>
      </c>
      <c r="AK356">
        <v>0</v>
      </c>
      <c r="AL356">
        <v>0</v>
      </c>
      <c r="AM356">
        <v>0</v>
      </c>
      <c r="AN356">
        <v>0</v>
      </c>
      <c r="AO356">
        <v>4.7342837302397696</v>
      </c>
      <c r="AP356">
        <v>1.5</v>
      </c>
      <c r="AQ356">
        <v>196.02</v>
      </c>
      <c r="AR356">
        <v>8.52</v>
      </c>
      <c r="AS356" s="14">
        <v>385490900000</v>
      </c>
      <c r="AT356">
        <v>0</v>
      </c>
      <c r="AU356">
        <v>0</v>
      </c>
      <c r="AV356">
        <v>164377055</v>
      </c>
      <c r="AW356">
        <v>80463668</v>
      </c>
      <c r="AX356">
        <v>0</v>
      </c>
      <c r="AY356" s="14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21266248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56594070</v>
      </c>
      <c r="BL356">
        <v>0</v>
      </c>
      <c r="BM356">
        <v>6053069</v>
      </c>
      <c r="BN356">
        <v>13932770000</v>
      </c>
      <c r="BO356">
        <v>0.4</v>
      </c>
      <c r="BP356" s="3">
        <v>3704</v>
      </c>
      <c r="BQ356">
        <v>14118.77</v>
      </c>
      <c r="BR356">
        <v>1279579000</v>
      </c>
      <c r="BS356">
        <v>23471000</v>
      </c>
      <c r="BT356">
        <v>3323598000</v>
      </c>
      <c r="BU356">
        <v>6723049000</v>
      </c>
      <c r="BV356">
        <v>2583073000</v>
      </c>
      <c r="BW356">
        <v>11349697000</v>
      </c>
      <c r="BX356">
        <v>6763404000</v>
      </c>
      <c r="BY356">
        <v>0.4</v>
      </c>
      <c r="BZ356">
        <v>3704</v>
      </c>
      <c r="CA356">
        <v>7198.79</v>
      </c>
      <c r="CB356">
        <v>13932770000</v>
      </c>
      <c r="CC356">
        <v>0.4</v>
      </c>
      <c r="CD356">
        <v>317695.90999999997</v>
      </c>
      <c r="CE356">
        <v>170177455.97999999</v>
      </c>
      <c r="CF356">
        <v>12664.27</v>
      </c>
      <c r="CG356">
        <v>31905</v>
      </c>
      <c r="CH356">
        <v>41.468921000000002</v>
      </c>
      <c r="CI356">
        <v>2.75</v>
      </c>
      <c r="CJ356">
        <v>-23100</v>
      </c>
      <c r="CK356">
        <v>910</v>
      </c>
      <c r="CL356">
        <v>24010</v>
      </c>
      <c r="CM356">
        <v>74350</v>
      </c>
      <c r="CN356">
        <v>3934776.67</v>
      </c>
      <c r="CO356">
        <v>-100460</v>
      </c>
      <c r="CP356">
        <v>-109046.67</v>
      </c>
      <c r="CQ356">
        <v>17753.73</v>
      </c>
      <c r="CR356">
        <v>208592689.34</v>
      </c>
      <c r="CS356">
        <v>11685.06</v>
      </c>
      <c r="CT356">
        <v>208622128.13</v>
      </c>
      <c r="CU356">
        <v>0.52720370000000005</v>
      </c>
      <c r="CV356">
        <v>0</v>
      </c>
      <c r="CW356" s="4">
        <v>46729682.140000001</v>
      </c>
      <c r="CX356" s="14">
        <f t="shared" si="5"/>
        <v>45815975.850000001</v>
      </c>
      <c r="CY356" s="14">
        <f>IFERROR(INDEX(CONFAZ!$A$2:$FB$440,MATCH(DATE(YEAR($A356),MONTH($A356),15),CONFAZ!$A$2:$A$440,0),2),0)</f>
        <v>913706.29</v>
      </c>
      <c r="CZ356"/>
      <c r="DA356"/>
      <c r="DB356"/>
      <c r="DC356"/>
      <c r="DI356"/>
    </row>
    <row r="357" spans="1:113" x14ac:dyDescent="0.25">
      <c r="A357" s="1">
        <v>40927</v>
      </c>
      <c r="B357" t="s">
        <v>70</v>
      </c>
      <c r="C357" t="s">
        <v>74</v>
      </c>
      <c r="D357" s="12">
        <v>1.7897000000000001</v>
      </c>
      <c r="E357">
        <v>185074680.67000002</v>
      </c>
      <c r="F357">
        <v>400846.02</v>
      </c>
      <c r="G357">
        <v>331270199</v>
      </c>
      <c r="H357">
        <v>40055723.999999993</v>
      </c>
      <c r="I357">
        <v>81605726.86999999</v>
      </c>
      <c r="J357">
        <v>8743004.4299999997</v>
      </c>
      <c r="K357">
        <v>10753933</v>
      </c>
      <c r="L357" s="14">
        <v>5963401</v>
      </c>
      <c r="M357" s="14">
        <v>37202239</v>
      </c>
      <c r="N357" s="14">
        <v>60046768</v>
      </c>
      <c r="O357" s="14">
        <v>46332267</v>
      </c>
      <c r="P357" s="14">
        <v>3430626</v>
      </c>
      <c r="Q357" s="14">
        <v>48678187</v>
      </c>
      <c r="R357" s="14">
        <v>796335</v>
      </c>
      <c r="S357" s="14">
        <v>10676857</v>
      </c>
      <c r="T357" s="14">
        <v>87354048</v>
      </c>
      <c r="U357" s="14">
        <v>30391742</v>
      </c>
      <c r="V357" s="14">
        <v>796335</v>
      </c>
      <c r="W357" s="14">
        <v>10676857</v>
      </c>
      <c r="X357" s="14">
        <v>87354048</v>
      </c>
      <c r="Y357" s="14">
        <v>30391742</v>
      </c>
      <c r="Z357" s="14">
        <v>397729</v>
      </c>
      <c r="AA357" s="14">
        <v>8.4803065231999994</v>
      </c>
      <c r="AB357">
        <v>133.34</v>
      </c>
      <c r="AC357">
        <v>15949177033</v>
      </c>
      <c r="AD357">
        <v>17589407302</v>
      </c>
      <c r="AE357" s="14">
        <f>INDEX(CONFAZ!$DS$2:$FB$408,MATCH(DATE(YEAR($A357),MONTH($A357),15),CONFAZ!$DS$2:$DS$408,0),2)</f>
        <v>170404629</v>
      </c>
      <c r="AF357" s="14">
        <f>INDEX(CONFAZ!$DS$2:$FB$408,MATCH(DATE(YEAR($A357),MONTH($A357),15),CONFAZ!$DS$2:$DS$408,0),3)</f>
        <v>522529148</v>
      </c>
      <c r="AG357">
        <v>622</v>
      </c>
      <c r="AH357">
        <v>635477727500</v>
      </c>
      <c r="AI357">
        <v>10.7</v>
      </c>
      <c r="AJ357">
        <v>0.51</v>
      </c>
      <c r="AK357">
        <v>0</v>
      </c>
      <c r="AL357">
        <v>0</v>
      </c>
      <c r="AM357">
        <v>0</v>
      </c>
      <c r="AN357">
        <v>0</v>
      </c>
      <c r="AO357">
        <v>5.4991816693944298</v>
      </c>
      <c r="AP357">
        <v>1.56</v>
      </c>
      <c r="AQ357">
        <v>201.5</v>
      </c>
      <c r="AR357">
        <v>0.25994</v>
      </c>
      <c r="AS357" s="14">
        <v>364190600000</v>
      </c>
      <c r="AT357">
        <v>0</v>
      </c>
      <c r="AU357">
        <v>0</v>
      </c>
      <c r="AV357">
        <v>127407370</v>
      </c>
      <c r="AW357">
        <v>78150398</v>
      </c>
      <c r="AX357">
        <v>0</v>
      </c>
      <c r="AY357" s="14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1308653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40939454</v>
      </c>
      <c r="BL357">
        <v>0</v>
      </c>
      <c r="BM357">
        <v>7008865</v>
      </c>
      <c r="BN357">
        <v>14775476000</v>
      </c>
      <c r="BO357">
        <v>0.4</v>
      </c>
      <c r="BP357" s="3">
        <v>3704</v>
      </c>
      <c r="BQ357">
        <v>14818.48</v>
      </c>
      <c r="BR357">
        <v>1632246000</v>
      </c>
      <c r="BS357">
        <v>15686000</v>
      </c>
      <c r="BT357">
        <v>3142392000</v>
      </c>
      <c r="BU357">
        <v>7559371000</v>
      </c>
      <c r="BV357">
        <v>2425781000</v>
      </c>
      <c r="BW357">
        <v>12349695000</v>
      </c>
      <c r="BX357">
        <v>6763404000</v>
      </c>
      <c r="BY357">
        <v>0.4</v>
      </c>
      <c r="BZ357">
        <v>3704</v>
      </c>
      <c r="CA357">
        <v>7198.79</v>
      </c>
      <c r="CB357">
        <v>13932770000</v>
      </c>
      <c r="CC357">
        <v>0.4</v>
      </c>
      <c r="CD357">
        <v>380262.05</v>
      </c>
      <c r="CE357">
        <v>137894718.93000001</v>
      </c>
      <c r="CF357">
        <v>32020.880000000001</v>
      </c>
      <c r="CG357">
        <v>31186.5</v>
      </c>
      <c r="CH357">
        <v>40.653455200000003</v>
      </c>
      <c r="CI357">
        <v>2.74</v>
      </c>
      <c r="CJ357">
        <v>-15203.33</v>
      </c>
      <c r="CK357">
        <v>-90223.33</v>
      </c>
      <c r="CL357">
        <v>-75020</v>
      </c>
      <c r="CM357">
        <v>75073.33</v>
      </c>
      <c r="CN357">
        <v>4330610</v>
      </c>
      <c r="CO357">
        <v>-74320</v>
      </c>
      <c r="CP357">
        <v>-59756.67</v>
      </c>
      <c r="CQ357">
        <v>20247.45</v>
      </c>
      <c r="CR357">
        <v>204416163.63999999</v>
      </c>
      <c r="CS357">
        <v>21411.96</v>
      </c>
      <c r="CT357">
        <v>204457823.05000001</v>
      </c>
      <c r="CU357">
        <v>0.52698149999999999</v>
      </c>
      <c r="CV357">
        <v>0</v>
      </c>
      <c r="CW357" s="4">
        <v>28385056.909999996</v>
      </c>
      <c r="CX357" s="14">
        <f t="shared" si="5"/>
        <v>26628121.519999996</v>
      </c>
      <c r="CY357" s="14">
        <f>IFERROR(INDEX(CONFAZ!$A$2:$FB$440,MATCH(DATE(YEAR($A357),MONTH($A357),15),CONFAZ!$A$2:$A$440,0),2),0)</f>
        <v>1756935.3900000001</v>
      </c>
      <c r="CZ357"/>
      <c r="DA357"/>
      <c r="DB357"/>
      <c r="DC357"/>
      <c r="DI357"/>
    </row>
    <row r="358" spans="1:113" x14ac:dyDescent="0.25">
      <c r="A358" s="1">
        <v>40958</v>
      </c>
      <c r="B358" t="s">
        <v>70</v>
      </c>
      <c r="C358" t="s">
        <v>74</v>
      </c>
      <c r="D358" s="12">
        <v>1.7183999999999999</v>
      </c>
      <c r="E358">
        <v>161285567.02000001</v>
      </c>
      <c r="F358">
        <v>40402.18</v>
      </c>
      <c r="G358">
        <v>290083865</v>
      </c>
      <c r="H358">
        <v>34219447.800000012</v>
      </c>
      <c r="I358">
        <v>78369771.460000008</v>
      </c>
      <c r="J358">
        <v>671170.4</v>
      </c>
      <c r="K358">
        <v>33520511</v>
      </c>
      <c r="L358" s="14">
        <v>8443470</v>
      </c>
      <c r="M358" s="14">
        <v>35515527</v>
      </c>
      <c r="N358" s="14">
        <v>33169122</v>
      </c>
      <c r="O358" s="14">
        <v>45993120</v>
      </c>
      <c r="P358" s="14">
        <v>2600641</v>
      </c>
      <c r="Q358" s="14">
        <v>39612601</v>
      </c>
      <c r="R358" s="14">
        <v>591420</v>
      </c>
      <c r="S358" s="14">
        <v>10511734</v>
      </c>
      <c r="T358" s="14">
        <v>86121566</v>
      </c>
      <c r="U358" s="14">
        <v>27485390</v>
      </c>
      <c r="V358" s="14">
        <v>591420</v>
      </c>
      <c r="W358" s="14">
        <v>10511734</v>
      </c>
      <c r="X358" s="14">
        <v>86121566</v>
      </c>
      <c r="Y358" s="14">
        <v>27485390</v>
      </c>
      <c r="Z358" s="14">
        <v>39274</v>
      </c>
      <c r="AA358" s="14">
        <v>13.219950431999999</v>
      </c>
      <c r="AB358">
        <v>135.35</v>
      </c>
      <c r="AC358">
        <v>17926499266</v>
      </c>
      <c r="AD358">
        <v>16476146495</v>
      </c>
      <c r="AE358" s="14">
        <f>INDEX(CONFAZ!$DS$2:$FB$408,MATCH(DATE(YEAR($A358),MONTH($A358),15),CONFAZ!$DS$2:$DS$408,0),2)</f>
        <v>181596697</v>
      </c>
      <c r="AF358" s="14">
        <f>INDEX(CONFAZ!$DS$2:$FB$408,MATCH(DATE(YEAR($A358),MONTH($A358),15),CONFAZ!$DS$2:$DS$408,0),3)</f>
        <v>741611665</v>
      </c>
      <c r="AG358">
        <v>622</v>
      </c>
      <c r="AH358">
        <v>612317472000</v>
      </c>
      <c r="AI358">
        <v>10.4</v>
      </c>
      <c r="AJ358">
        <v>0.39</v>
      </c>
      <c r="AK358">
        <v>0</v>
      </c>
      <c r="AL358">
        <v>0</v>
      </c>
      <c r="AM358">
        <v>0</v>
      </c>
      <c r="AN358">
        <v>0</v>
      </c>
      <c r="AO358">
        <v>5.7456318569687097</v>
      </c>
      <c r="AP358">
        <v>1.45</v>
      </c>
      <c r="AQ358">
        <v>203.24</v>
      </c>
      <c r="AR358">
        <v>-8.93</v>
      </c>
      <c r="AS358" s="14">
        <v>367525200000</v>
      </c>
      <c r="AT358">
        <v>0</v>
      </c>
      <c r="AU358">
        <v>0</v>
      </c>
      <c r="AV358">
        <v>128217175</v>
      </c>
      <c r="AW358">
        <v>34827486</v>
      </c>
      <c r="AX358">
        <v>0</v>
      </c>
      <c r="AY358" s="14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25661029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61591790</v>
      </c>
      <c r="BL358">
        <v>0</v>
      </c>
      <c r="BM358">
        <v>6136870</v>
      </c>
      <c r="BN358">
        <v>14775476000</v>
      </c>
      <c r="BO358">
        <v>0.4</v>
      </c>
      <c r="BP358" s="3">
        <v>3704</v>
      </c>
      <c r="BQ358">
        <v>14818.48</v>
      </c>
      <c r="BR358">
        <v>1632246000</v>
      </c>
      <c r="BS358">
        <v>15686000</v>
      </c>
      <c r="BT358">
        <v>3142392000</v>
      </c>
      <c r="BU358">
        <v>7559371000</v>
      </c>
      <c r="BV358">
        <v>2425781000</v>
      </c>
      <c r="BW358">
        <v>12349695000</v>
      </c>
      <c r="BX358">
        <v>6763404000</v>
      </c>
      <c r="BY358">
        <v>0.4</v>
      </c>
      <c r="BZ358">
        <v>3704</v>
      </c>
      <c r="CA358">
        <v>7198.79</v>
      </c>
      <c r="CB358">
        <v>13932770000</v>
      </c>
      <c r="CC358">
        <v>0.4</v>
      </c>
      <c r="CD358">
        <v>425499.85</v>
      </c>
      <c r="CE358">
        <v>128585500.94</v>
      </c>
      <c r="CF358">
        <v>15630.42</v>
      </c>
      <c r="CG358">
        <v>30811.5</v>
      </c>
      <c r="CH358">
        <v>40.653455200000003</v>
      </c>
      <c r="CI358">
        <v>2.73</v>
      </c>
      <c r="CJ358">
        <v>-15203.33</v>
      </c>
      <c r="CK358">
        <v>-90223.33</v>
      </c>
      <c r="CL358">
        <v>-75020</v>
      </c>
      <c r="CM358">
        <v>75073.33</v>
      </c>
      <c r="CN358">
        <v>4330610</v>
      </c>
      <c r="CO358">
        <v>-74320</v>
      </c>
      <c r="CP358">
        <v>-59756.67</v>
      </c>
      <c r="CQ358">
        <v>29707.24</v>
      </c>
      <c r="CR358">
        <v>189655774.27000001</v>
      </c>
      <c r="CS358">
        <v>77283.009999999995</v>
      </c>
      <c r="CT358">
        <v>189762764.52000001</v>
      </c>
      <c r="CU358">
        <v>0.52698149999999999</v>
      </c>
      <c r="CV358">
        <v>0</v>
      </c>
      <c r="CW358" s="4">
        <v>35807318.880000003</v>
      </c>
      <c r="CX358" s="14">
        <f t="shared" si="5"/>
        <v>28352965.920000002</v>
      </c>
      <c r="CY358" s="14">
        <f>IFERROR(INDEX(CONFAZ!$A$2:$FB$440,MATCH(DATE(YEAR($A358),MONTH($A358),15),CONFAZ!$A$2:$A$440,0),2),0)</f>
        <v>7454352.9600000009</v>
      </c>
      <c r="CZ358"/>
      <c r="DA358"/>
      <c r="DB358"/>
      <c r="DC358"/>
      <c r="DI358"/>
    </row>
    <row r="359" spans="1:113" x14ac:dyDescent="0.25">
      <c r="A359" s="1">
        <v>40987</v>
      </c>
      <c r="B359" t="s">
        <v>70</v>
      </c>
      <c r="C359" t="s">
        <v>74</v>
      </c>
      <c r="D359" s="12">
        <v>1.7952999999999999</v>
      </c>
      <c r="E359">
        <v>162780771.29000002</v>
      </c>
      <c r="F359">
        <v>32709.720000000005</v>
      </c>
      <c r="G359">
        <v>309324223</v>
      </c>
      <c r="H359">
        <v>35615379.519999996</v>
      </c>
      <c r="I359">
        <v>84052279.420000002</v>
      </c>
      <c r="J359">
        <v>10865510.08</v>
      </c>
      <c r="K359">
        <v>60287029</v>
      </c>
      <c r="L359" s="14">
        <v>6643540</v>
      </c>
      <c r="M359" s="14">
        <v>33968937</v>
      </c>
      <c r="N359" s="14">
        <v>41932779</v>
      </c>
      <c r="O359" s="14">
        <v>41555755</v>
      </c>
      <c r="P359" s="14">
        <v>2995068</v>
      </c>
      <c r="Q359" s="14">
        <v>50536014</v>
      </c>
      <c r="R359" s="14">
        <v>916517</v>
      </c>
      <c r="S359" s="14">
        <v>14280358</v>
      </c>
      <c r="T359" s="14">
        <v>89371934</v>
      </c>
      <c r="U359" s="14">
        <v>27090611</v>
      </c>
      <c r="V359" s="14">
        <v>916517</v>
      </c>
      <c r="W359" s="14">
        <v>14280358</v>
      </c>
      <c r="X359" s="14">
        <v>89371934</v>
      </c>
      <c r="Y359" s="14">
        <v>27090611</v>
      </c>
      <c r="Z359" s="14">
        <v>32710</v>
      </c>
      <c r="AA359" s="14">
        <v>15.2514638463</v>
      </c>
      <c r="AB359">
        <v>146.35</v>
      </c>
      <c r="AC359">
        <v>20739368495</v>
      </c>
      <c r="AD359">
        <v>19033764217</v>
      </c>
      <c r="AE359" s="14">
        <f>INDEX(CONFAZ!$DS$2:$FB$408,MATCH(DATE(YEAR($A359),MONTH($A359),15),CONFAZ!$DS$2:$DS$408,0),2)</f>
        <v>259606341</v>
      </c>
      <c r="AF359" s="14">
        <f>INDEX(CONFAZ!$DS$2:$FB$408,MATCH(DATE(YEAR($A359),MONTH($A359),15),CONFAZ!$DS$2:$DS$408,0),3)</f>
        <v>595485868</v>
      </c>
      <c r="AG359">
        <v>622</v>
      </c>
      <c r="AH359">
        <v>655672284800</v>
      </c>
      <c r="AI359">
        <v>9.82</v>
      </c>
      <c r="AJ359">
        <v>0.18</v>
      </c>
      <c r="AK359">
        <v>0</v>
      </c>
      <c r="AL359">
        <v>0</v>
      </c>
      <c r="AM359">
        <v>0</v>
      </c>
      <c r="AN359">
        <v>0</v>
      </c>
      <c r="AO359">
        <v>7.9998745609633701</v>
      </c>
      <c r="AP359">
        <v>1.21</v>
      </c>
      <c r="AQ359">
        <v>221.12</v>
      </c>
      <c r="AR359">
        <v>-2.23</v>
      </c>
      <c r="AS359" s="14">
        <v>397758400000</v>
      </c>
      <c r="AT359">
        <v>0</v>
      </c>
      <c r="AU359">
        <v>0</v>
      </c>
      <c r="AV359">
        <v>127004907</v>
      </c>
      <c r="AW359">
        <v>69324630</v>
      </c>
      <c r="AX359">
        <v>0</v>
      </c>
      <c r="AY359" s="14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1933952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51428992</v>
      </c>
      <c r="BL359">
        <v>0</v>
      </c>
      <c r="BM359">
        <v>4317333</v>
      </c>
      <c r="BN359">
        <v>14775476000</v>
      </c>
      <c r="BO359">
        <v>0.4</v>
      </c>
      <c r="BP359" s="3">
        <v>3704</v>
      </c>
      <c r="BQ359">
        <v>14818.48</v>
      </c>
      <c r="BR359">
        <v>1632246000</v>
      </c>
      <c r="BS359">
        <v>15686000</v>
      </c>
      <c r="BT359">
        <v>3142392000</v>
      </c>
      <c r="BU359">
        <v>7559371000</v>
      </c>
      <c r="BV359">
        <v>2425781000</v>
      </c>
      <c r="BW359">
        <v>12349695000</v>
      </c>
      <c r="BX359">
        <v>6763404000</v>
      </c>
      <c r="BY359">
        <v>0.4</v>
      </c>
      <c r="BZ359">
        <v>3704</v>
      </c>
      <c r="CA359">
        <v>7198.79</v>
      </c>
      <c r="CB359">
        <v>13932770000</v>
      </c>
      <c r="CC359">
        <v>0.4</v>
      </c>
      <c r="CD359">
        <v>395160.98</v>
      </c>
      <c r="CE359">
        <v>108207185.73999999</v>
      </c>
      <c r="CF359">
        <v>17069.060000000001</v>
      </c>
      <c r="CG359">
        <v>32308.5</v>
      </c>
      <c r="CH359">
        <v>40.653455200000003</v>
      </c>
      <c r="CI359">
        <v>2.74</v>
      </c>
      <c r="CJ359">
        <v>-15203.33</v>
      </c>
      <c r="CK359">
        <v>-90223.33</v>
      </c>
      <c r="CL359">
        <v>-75020</v>
      </c>
      <c r="CM359">
        <v>75073.33</v>
      </c>
      <c r="CN359">
        <v>4330610</v>
      </c>
      <c r="CO359">
        <v>-74320</v>
      </c>
      <c r="CP359">
        <v>-59756.67</v>
      </c>
      <c r="CQ359">
        <v>8437.5499999999993</v>
      </c>
      <c r="CR359">
        <v>194548451.06</v>
      </c>
      <c r="CS359">
        <v>166005.53</v>
      </c>
      <c r="CT359">
        <v>194722894.13999999</v>
      </c>
      <c r="CU359">
        <v>0.52698149999999999</v>
      </c>
      <c r="CV359">
        <v>0</v>
      </c>
      <c r="CW359">
        <v>24514719.079999998</v>
      </c>
      <c r="CX359" s="14">
        <f t="shared" si="5"/>
        <v>10705873.939999998</v>
      </c>
      <c r="CY359" s="14">
        <f>IFERROR(INDEX(CONFAZ!$A$2:$FB$440,MATCH(DATE(YEAR($A359),MONTH($A359),15),CONFAZ!$A$2:$A$440,0),2),0)</f>
        <v>13808845.140000001</v>
      </c>
      <c r="CZ359"/>
      <c r="DA359"/>
      <c r="DB359"/>
      <c r="DC359"/>
      <c r="DI359"/>
    </row>
    <row r="360" spans="1:113" x14ac:dyDescent="0.25">
      <c r="A360" s="1">
        <v>41018</v>
      </c>
      <c r="B360" t="s">
        <v>70</v>
      </c>
      <c r="C360" t="s">
        <v>74</v>
      </c>
      <c r="D360" s="12">
        <v>1.8548</v>
      </c>
      <c r="E360">
        <v>156557316.47</v>
      </c>
      <c r="F360">
        <v>63371.159999999996</v>
      </c>
      <c r="G360">
        <v>289694560</v>
      </c>
      <c r="H360">
        <v>41779595.639999993</v>
      </c>
      <c r="I360">
        <v>70825958.50999999</v>
      </c>
      <c r="J360">
        <v>6401479.5599999996</v>
      </c>
      <c r="K360">
        <v>39717306</v>
      </c>
      <c r="L360" s="14">
        <v>5322614</v>
      </c>
      <c r="M360" s="14">
        <v>35165914</v>
      </c>
      <c r="N360" s="14">
        <v>40223744</v>
      </c>
      <c r="O360" s="14">
        <v>47174606</v>
      </c>
      <c r="P360" s="14">
        <v>2841059</v>
      </c>
      <c r="Q360" s="14">
        <v>41656196</v>
      </c>
      <c r="R360" s="14">
        <v>784600</v>
      </c>
      <c r="S360" s="14">
        <v>15474160</v>
      </c>
      <c r="T360" s="14">
        <v>73359047</v>
      </c>
      <c r="U360" s="14">
        <v>27629508</v>
      </c>
      <c r="V360" s="14">
        <v>784600</v>
      </c>
      <c r="W360" s="14">
        <v>15474160</v>
      </c>
      <c r="X360" s="14">
        <v>73359047</v>
      </c>
      <c r="Y360" s="14">
        <v>27629508</v>
      </c>
      <c r="Z360" s="14">
        <v>63112</v>
      </c>
      <c r="AA360" s="14">
        <v>14.9253452955</v>
      </c>
      <c r="AB360">
        <v>139.85</v>
      </c>
      <c r="AC360">
        <v>19461604595</v>
      </c>
      <c r="AD360">
        <v>18849751858</v>
      </c>
      <c r="AE360" s="14">
        <f>INDEX(CONFAZ!$DS$2:$FB$408,MATCH(DATE(YEAR($A360),MONTH($A360),15),CONFAZ!$DS$2:$DS$408,0),2)</f>
        <v>318905810</v>
      </c>
      <c r="AF360" s="14">
        <f>INDEX(CONFAZ!$DS$2:$FB$408,MATCH(DATE(YEAR($A360),MONTH($A360),15),CONFAZ!$DS$2:$DS$408,0),3)</f>
        <v>582255821</v>
      </c>
      <c r="AG360">
        <v>622</v>
      </c>
      <c r="AH360">
        <v>694199705600</v>
      </c>
      <c r="AI360">
        <v>9.35</v>
      </c>
      <c r="AJ360">
        <v>0.64</v>
      </c>
      <c r="AK360">
        <v>0</v>
      </c>
      <c r="AL360">
        <v>0</v>
      </c>
      <c r="AM360">
        <v>0</v>
      </c>
      <c r="AN360">
        <v>0</v>
      </c>
      <c r="AO360">
        <v>7.8169744760323701</v>
      </c>
      <c r="AP360">
        <v>1.64</v>
      </c>
      <c r="AQ360">
        <v>226.14</v>
      </c>
      <c r="AR360">
        <v>24.84</v>
      </c>
      <c r="AS360" s="14">
        <v>385880000000</v>
      </c>
      <c r="AT360">
        <v>0</v>
      </c>
      <c r="AU360">
        <v>0</v>
      </c>
      <c r="AV360">
        <v>178266541</v>
      </c>
      <c r="AW360">
        <v>83996099</v>
      </c>
      <c r="AX360">
        <v>0</v>
      </c>
      <c r="AY360" s="14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22984402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59799608</v>
      </c>
      <c r="BL360">
        <v>0</v>
      </c>
      <c r="BM360">
        <v>11486432</v>
      </c>
      <c r="BN360">
        <v>14775476000</v>
      </c>
      <c r="BO360">
        <v>0.4</v>
      </c>
      <c r="BP360" s="3">
        <v>3704</v>
      </c>
      <c r="BQ360">
        <v>14818.48</v>
      </c>
      <c r="BR360">
        <v>1632246000</v>
      </c>
      <c r="BS360">
        <v>15686000</v>
      </c>
      <c r="BT360">
        <v>3142392000</v>
      </c>
      <c r="BU360">
        <v>7559371000</v>
      </c>
      <c r="BV360">
        <v>2425781000</v>
      </c>
      <c r="BW360">
        <v>12349695000</v>
      </c>
      <c r="BX360">
        <v>6763404000</v>
      </c>
      <c r="BY360">
        <v>0.4</v>
      </c>
      <c r="BZ360">
        <v>3704</v>
      </c>
      <c r="CA360">
        <v>7198.79</v>
      </c>
      <c r="CB360">
        <v>13932770000</v>
      </c>
      <c r="CC360">
        <v>0.4</v>
      </c>
      <c r="CD360">
        <v>406338.47</v>
      </c>
      <c r="CE360">
        <v>103085736.73</v>
      </c>
      <c r="CF360">
        <v>25578.3</v>
      </c>
      <c r="CG360">
        <v>30608.5</v>
      </c>
      <c r="CH360">
        <v>40.653455200000003</v>
      </c>
      <c r="CI360">
        <v>2.74</v>
      </c>
      <c r="CJ360">
        <v>-219826.67</v>
      </c>
      <c r="CK360">
        <v>-89030</v>
      </c>
      <c r="CL360">
        <v>130796.67</v>
      </c>
      <c r="CM360">
        <v>-3720</v>
      </c>
      <c r="CN360">
        <v>4506150</v>
      </c>
      <c r="CO360">
        <v>-93343.33</v>
      </c>
      <c r="CP360">
        <v>-84186.67</v>
      </c>
      <c r="CQ360">
        <v>10070.790000000001</v>
      </c>
      <c r="CR360">
        <v>168603582.09</v>
      </c>
      <c r="CS360">
        <v>95360.42</v>
      </c>
      <c r="CT360">
        <v>168713813.30000001</v>
      </c>
      <c r="CU360">
        <v>0.52698149999999999</v>
      </c>
      <c r="CV360">
        <v>0</v>
      </c>
      <c r="CW360" s="4">
        <v>29466310.150000002</v>
      </c>
      <c r="CX360" s="14">
        <f t="shared" si="5"/>
        <v>17007507.25</v>
      </c>
      <c r="CY360" s="14">
        <f>IFERROR(INDEX(CONFAZ!$A$2:$FB$440,MATCH(DATE(YEAR($A360),MONTH($A360),15),CONFAZ!$A$2:$A$440,0),2),0)</f>
        <v>12458802.9</v>
      </c>
      <c r="CZ360" s="14"/>
      <c r="DA360" s="14"/>
      <c r="DB360"/>
      <c r="DC360"/>
      <c r="DI360"/>
    </row>
    <row r="361" spans="1:113" x14ac:dyDescent="0.25">
      <c r="A361" s="1">
        <v>41048</v>
      </c>
      <c r="B361" t="s">
        <v>70</v>
      </c>
      <c r="C361" t="s">
        <v>74</v>
      </c>
      <c r="D361" s="12">
        <v>1.986</v>
      </c>
      <c r="E361">
        <v>167127368.09999996</v>
      </c>
      <c r="F361">
        <v>56138.680000000008</v>
      </c>
      <c r="G361">
        <v>293427933</v>
      </c>
      <c r="H361">
        <v>37126985.079999991</v>
      </c>
      <c r="I361">
        <v>69133994.10999997</v>
      </c>
      <c r="J361">
        <v>6409924.5499999989</v>
      </c>
      <c r="K361">
        <v>28266233</v>
      </c>
      <c r="L361" s="14">
        <v>9978081</v>
      </c>
      <c r="M361" s="14">
        <v>27603211</v>
      </c>
      <c r="N361" s="14">
        <v>41368945</v>
      </c>
      <c r="O361" s="14">
        <v>45458200</v>
      </c>
      <c r="P361" s="14">
        <v>3338829</v>
      </c>
      <c r="Q361" s="14">
        <v>45020478</v>
      </c>
      <c r="R361" s="14">
        <v>640536</v>
      </c>
      <c r="S361" s="14">
        <v>19554056</v>
      </c>
      <c r="T361" s="14">
        <v>72928673</v>
      </c>
      <c r="U361" s="14">
        <v>27480785</v>
      </c>
      <c r="V361" s="14">
        <v>640536</v>
      </c>
      <c r="W361" s="14">
        <v>19554056</v>
      </c>
      <c r="X361" s="14">
        <v>72928673</v>
      </c>
      <c r="Y361" s="14">
        <v>27480785</v>
      </c>
      <c r="Z361" s="14">
        <v>56139</v>
      </c>
      <c r="AA361" s="14">
        <v>22.6331036833</v>
      </c>
      <c r="AB361">
        <v>144.56</v>
      </c>
      <c r="AC361">
        <v>23146072472</v>
      </c>
      <c r="AD361">
        <v>20417070958</v>
      </c>
      <c r="AE361" s="14">
        <f>INDEX(CONFAZ!$DS$2:$FB$408,MATCH(DATE(YEAR($A361),MONTH($A361),15),CONFAZ!$DS$2:$DS$408,0),2)</f>
        <v>285610754</v>
      </c>
      <c r="AF361" s="14">
        <f>INDEX(CONFAZ!$DS$2:$FB$408,MATCH(DATE(YEAR($A361),MONTH($A361),15),CONFAZ!$DS$2:$DS$408,0),3)</f>
        <v>574461509</v>
      </c>
      <c r="AG361">
        <v>622</v>
      </c>
      <c r="AH361">
        <v>739604274000</v>
      </c>
      <c r="AI361">
        <v>8.8699999999999992</v>
      </c>
      <c r="AJ361">
        <v>0.55000000000000004</v>
      </c>
      <c r="AK361">
        <v>0</v>
      </c>
      <c r="AL361">
        <v>0</v>
      </c>
      <c r="AM361">
        <v>0</v>
      </c>
      <c r="AN361">
        <v>0</v>
      </c>
      <c r="AO361">
        <v>7.688255889613</v>
      </c>
      <c r="AP361">
        <v>1.36</v>
      </c>
      <c r="AQ361">
        <v>221.89</v>
      </c>
      <c r="AR361">
        <v>33.01</v>
      </c>
      <c r="AS361" s="14">
        <v>401862300000</v>
      </c>
      <c r="AT361">
        <v>0</v>
      </c>
      <c r="AU361">
        <v>0</v>
      </c>
      <c r="AV361">
        <v>136511625</v>
      </c>
      <c r="AW361">
        <v>63381819</v>
      </c>
      <c r="AX361">
        <v>0</v>
      </c>
      <c r="AY361" s="14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12651125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55065470</v>
      </c>
      <c r="BL361">
        <v>0</v>
      </c>
      <c r="BM361">
        <v>5413211</v>
      </c>
      <c r="BN361">
        <v>14775476000</v>
      </c>
      <c r="BO361">
        <v>0.4</v>
      </c>
      <c r="BP361" s="3">
        <v>3704</v>
      </c>
      <c r="BQ361">
        <v>14818.48</v>
      </c>
      <c r="BR361">
        <v>1632246000</v>
      </c>
      <c r="BS361">
        <v>15686000</v>
      </c>
      <c r="BT361">
        <v>3142392000</v>
      </c>
      <c r="BU361">
        <v>7559371000</v>
      </c>
      <c r="BV361">
        <v>2425781000</v>
      </c>
      <c r="BW361">
        <v>12349695000</v>
      </c>
      <c r="BX361">
        <v>6763404000</v>
      </c>
      <c r="BY361">
        <v>0.4</v>
      </c>
      <c r="BZ361">
        <v>3704</v>
      </c>
      <c r="CA361">
        <v>7198.79</v>
      </c>
      <c r="CB361">
        <v>13932770000</v>
      </c>
      <c r="CC361">
        <v>0.4</v>
      </c>
      <c r="CD361">
        <v>325925.71999999997</v>
      </c>
      <c r="CE361">
        <v>114036754.53</v>
      </c>
      <c r="CF361">
        <v>21989.72</v>
      </c>
      <c r="CG361">
        <v>32658.5</v>
      </c>
      <c r="CH361">
        <v>40.653455200000003</v>
      </c>
      <c r="CI361">
        <v>2.74</v>
      </c>
      <c r="CJ361">
        <v>-219826.67</v>
      </c>
      <c r="CK361">
        <v>-89030</v>
      </c>
      <c r="CL361">
        <v>130796.67</v>
      </c>
      <c r="CM361">
        <v>-3720</v>
      </c>
      <c r="CN361">
        <v>4506150</v>
      </c>
      <c r="CO361">
        <v>-93343.33</v>
      </c>
      <c r="CP361">
        <v>-84186.67</v>
      </c>
      <c r="CQ361">
        <v>18265.71</v>
      </c>
      <c r="CR361">
        <v>182280065.31999999</v>
      </c>
      <c r="CS361">
        <v>61734.28</v>
      </c>
      <c r="CT361">
        <v>182367070.08000001</v>
      </c>
      <c r="CU361">
        <v>0.52698149999999999</v>
      </c>
      <c r="CV361">
        <v>0</v>
      </c>
      <c r="CW361">
        <v>34555645.890000001</v>
      </c>
      <c r="CX361" s="14">
        <f t="shared" si="5"/>
        <v>27703237.23</v>
      </c>
      <c r="CY361" s="14">
        <f>IFERROR(INDEX(CONFAZ!$A$2:$FB$440,MATCH(DATE(YEAR($A361),MONTH($A361),15),CONFAZ!$A$2:$A$440,0),2),0)</f>
        <v>6852408.6600000001</v>
      </c>
      <c r="CZ361"/>
      <c r="DA361"/>
      <c r="DB361"/>
      <c r="DC361"/>
      <c r="DI361"/>
    </row>
    <row r="362" spans="1:113" x14ac:dyDescent="0.25">
      <c r="A362" s="1">
        <v>41079</v>
      </c>
      <c r="B362" t="s">
        <v>70</v>
      </c>
      <c r="C362" t="s">
        <v>74</v>
      </c>
      <c r="D362" s="12">
        <v>2.0491999999999999</v>
      </c>
      <c r="E362">
        <v>165452820.81999996</v>
      </c>
      <c r="F362">
        <v>26651.13</v>
      </c>
      <c r="G362">
        <v>309805632</v>
      </c>
      <c r="H362">
        <v>44239305.93</v>
      </c>
      <c r="I362">
        <v>77813259.829999983</v>
      </c>
      <c r="J362">
        <v>6497741.4199999999</v>
      </c>
      <c r="K362">
        <v>18239563</v>
      </c>
      <c r="L362" s="14">
        <v>5916248</v>
      </c>
      <c r="M362" s="14">
        <v>34738467</v>
      </c>
      <c r="N362" s="14">
        <v>40435387</v>
      </c>
      <c r="O362" s="14">
        <v>49221783</v>
      </c>
      <c r="P362" s="14">
        <v>3867146</v>
      </c>
      <c r="Q362" s="14">
        <v>46606517</v>
      </c>
      <c r="R362" s="14">
        <v>710538</v>
      </c>
      <c r="S362" s="14">
        <v>13633496</v>
      </c>
      <c r="T362" s="14">
        <v>84859503</v>
      </c>
      <c r="U362" s="14">
        <v>29789896</v>
      </c>
      <c r="V362" s="14">
        <v>710538</v>
      </c>
      <c r="W362" s="14">
        <v>13633496</v>
      </c>
      <c r="X362" s="14">
        <v>84859503</v>
      </c>
      <c r="Y362" s="14">
        <v>29789896</v>
      </c>
      <c r="Z362" s="14">
        <v>26651</v>
      </c>
      <c r="AA362" s="14">
        <v>25.622344860399998</v>
      </c>
      <c r="AB362">
        <v>142.28</v>
      </c>
      <c r="AC362">
        <v>19181689510</v>
      </c>
      <c r="AD362">
        <v>18709216579</v>
      </c>
      <c r="AE362" s="14">
        <f>INDEX(CONFAZ!$DS$2:$FB$408,MATCH(DATE(YEAR($A362),MONTH($A362),15),CONFAZ!$DS$2:$DS$408,0),2)</f>
        <v>236318656</v>
      </c>
      <c r="AF362" s="14">
        <f>INDEX(CONFAZ!$DS$2:$FB$408,MATCH(DATE(YEAR($A362),MONTH($A362),15),CONFAZ!$DS$2:$DS$408,0),3)</f>
        <v>674594281</v>
      </c>
      <c r="AG362">
        <v>622</v>
      </c>
      <c r="AH362">
        <v>766216372000</v>
      </c>
      <c r="AI362">
        <v>8.39</v>
      </c>
      <c r="AJ362">
        <v>0.26</v>
      </c>
      <c r="AK362">
        <v>0</v>
      </c>
      <c r="AL362">
        <v>0</v>
      </c>
      <c r="AM362">
        <v>0</v>
      </c>
      <c r="AN362">
        <v>0</v>
      </c>
      <c r="AO362">
        <v>7.5899391815276704</v>
      </c>
      <c r="AP362">
        <v>1.08</v>
      </c>
      <c r="AQ362">
        <v>195.9</v>
      </c>
      <c r="AR362">
        <v>33.57</v>
      </c>
      <c r="AS362" s="14">
        <v>395383300000</v>
      </c>
      <c r="AT362">
        <v>0</v>
      </c>
      <c r="AU362">
        <v>0</v>
      </c>
      <c r="AV362">
        <v>102361566</v>
      </c>
      <c r="AW362">
        <v>37674573</v>
      </c>
      <c r="AX362">
        <v>0</v>
      </c>
      <c r="AY362" s="14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1993036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54941504</v>
      </c>
      <c r="BL362">
        <v>0</v>
      </c>
      <c r="BM362">
        <v>7752453</v>
      </c>
      <c r="BN362">
        <v>14775476000</v>
      </c>
      <c r="BO362">
        <v>0.4</v>
      </c>
      <c r="BP362" s="3">
        <v>3704</v>
      </c>
      <c r="BQ362">
        <v>14818.48</v>
      </c>
      <c r="BR362">
        <v>1632246000</v>
      </c>
      <c r="BS362">
        <v>15686000</v>
      </c>
      <c r="BT362">
        <v>3142392000</v>
      </c>
      <c r="BU362">
        <v>7559371000</v>
      </c>
      <c r="BV362">
        <v>2425781000</v>
      </c>
      <c r="BW362">
        <v>12349695000</v>
      </c>
      <c r="BX362">
        <v>6763404000</v>
      </c>
      <c r="BY362">
        <v>0.4</v>
      </c>
      <c r="BZ362">
        <v>3704</v>
      </c>
      <c r="CA362">
        <v>7198.79</v>
      </c>
      <c r="CB362">
        <v>13932770000</v>
      </c>
      <c r="CC362">
        <v>0.4</v>
      </c>
      <c r="CD362">
        <v>447171.91</v>
      </c>
      <c r="CE362">
        <v>120164063.40000001</v>
      </c>
      <c r="CF362">
        <v>7576.46</v>
      </c>
      <c r="CG362">
        <v>32625.5</v>
      </c>
      <c r="CH362">
        <v>40.653455200000003</v>
      </c>
      <c r="CI362">
        <v>2.73</v>
      </c>
      <c r="CJ362">
        <v>-219826.67</v>
      </c>
      <c r="CK362">
        <v>-89030</v>
      </c>
      <c r="CL362">
        <v>130796.67</v>
      </c>
      <c r="CM362">
        <v>-3720</v>
      </c>
      <c r="CN362">
        <v>4506150</v>
      </c>
      <c r="CO362">
        <v>-93343.33</v>
      </c>
      <c r="CP362">
        <v>-84186.67</v>
      </c>
      <c r="CQ362">
        <v>8358.41</v>
      </c>
      <c r="CR362">
        <v>189054723.81999999</v>
      </c>
      <c r="CS362">
        <v>34351.11</v>
      </c>
      <c r="CT362">
        <v>189121737.34</v>
      </c>
      <c r="CU362">
        <v>0.52698149999999999</v>
      </c>
      <c r="CV362">
        <v>0</v>
      </c>
      <c r="CW362">
        <v>29488023.43</v>
      </c>
      <c r="CX362" s="14">
        <f t="shared" si="5"/>
        <v>24644516.59</v>
      </c>
      <c r="CY362" s="14">
        <f>IFERROR(INDEX(CONFAZ!$A$2:$FB$440,MATCH(DATE(YEAR($A362),MONTH($A362),15),CONFAZ!$A$2:$A$440,0),2),0)</f>
        <v>4843506.84</v>
      </c>
      <c r="DA362" s="8"/>
      <c r="DB362" s="8"/>
      <c r="DC362"/>
      <c r="DI362"/>
    </row>
    <row r="363" spans="1:113" x14ac:dyDescent="0.25">
      <c r="A363" s="1">
        <v>41109</v>
      </c>
      <c r="B363" t="s">
        <v>70</v>
      </c>
      <c r="C363" t="s">
        <v>74</v>
      </c>
      <c r="D363" s="12">
        <v>2.0287000000000002</v>
      </c>
      <c r="E363">
        <v>164064526.12</v>
      </c>
      <c r="F363">
        <v>40655.9</v>
      </c>
      <c r="G363">
        <v>324833929</v>
      </c>
      <c r="H363">
        <v>45630285.559999995</v>
      </c>
      <c r="I363">
        <v>92549914.910000011</v>
      </c>
      <c r="J363">
        <v>6761083.8700000001</v>
      </c>
      <c r="K363">
        <v>15774638</v>
      </c>
      <c r="L363" s="14">
        <v>7561149</v>
      </c>
      <c r="M363" s="14">
        <v>34272913</v>
      </c>
      <c r="N363" s="14">
        <v>41210083</v>
      </c>
      <c r="O363" s="14">
        <v>46491316</v>
      </c>
      <c r="P363" s="14">
        <v>3621829</v>
      </c>
      <c r="Q363" s="14">
        <v>46133932</v>
      </c>
      <c r="R363" s="14">
        <v>886349</v>
      </c>
      <c r="S363" s="14">
        <v>15018986</v>
      </c>
      <c r="T363" s="14">
        <v>100254608</v>
      </c>
      <c r="U363" s="14">
        <v>29342780</v>
      </c>
      <c r="V363" s="14">
        <v>886349</v>
      </c>
      <c r="W363" s="14">
        <v>15018986</v>
      </c>
      <c r="X363" s="14">
        <v>100254608</v>
      </c>
      <c r="Y363" s="14">
        <v>29342780</v>
      </c>
      <c r="Z363" s="14">
        <v>39984</v>
      </c>
      <c r="AA363" s="14">
        <v>23.6342662094</v>
      </c>
      <c r="AB363">
        <v>147.46</v>
      </c>
      <c r="AC363">
        <v>20837121787</v>
      </c>
      <c r="AD363">
        <v>18294468661</v>
      </c>
      <c r="AE363" s="14">
        <f>INDEX(CONFAZ!$DS$2:$FB$408,MATCH(DATE(YEAR($A363),MONTH($A363),15),CONFAZ!$DS$2:$DS$408,0),2)</f>
        <v>297758683</v>
      </c>
      <c r="AF363" s="14">
        <f>INDEX(CONFAZ!$DS$2:$FB$408,MATCH(DATE(YEAR($A363),MONTH($A363),15),CONFAZ!$DS$2:$DS$408,0),3)</f>
        <v>404088452</v>
      </c>
      <c r="AG363">
        <v>622</v>
      </c>
      <c r="AH363">
        <v>763103619800</v>
      </c>
      <c r="AI363">
        <v>8.07</v>
      </c>
      <c r="AJ363">
        <v>0.43</v>
      </c>
      <c r="AK363">
        <v>0</v>
      </c>
      <c r="AL363">
        <v>0</v>
      </c>
      <c r="AM363">
        <v>0</v>
      </c>
      <c r="AN363">
        <v>0</v>
      </c>
      <c r="AO363">
        <v>7.50958012279039</v>
      </c>
      <c r="AP363">
        <v>1.43</v>
      </c>
      <c r="AQ363">
        <v>205.26</v>
      </c>
      <c r="AR363">
        <v>23.05</v>
      </c>
      <c r="AS363" s="14">
        <v>409021000000</v>
      </c>
      <c r="AT363">
        <v>0</v>
      </c>
      <c r="AU363">
        <v>0</v>
      </c>
      <c r="AV363">
        <v>155006129</v>
      </c>
      <c r="AW363">
        <v>61305383</v>
      </c>
      <c r="AX363">
        <v>0</v>
      </c>
      <c r="AY363" s="14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27141029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56634712</v>
      </c>
      <c r="BL363">
        <v>0</v>
      </c>
      <c r="BM363">
        <v>9925005</v>
      </c>
      <c r="BN363">
        <v>14775476000</v>
      </c>
      <c r="BO363">
        <v>0.4</v>
      </c>
      <c r="BP363" s="3">
        <v>3704</v>
      </c>
      <c r="BQ363">
        <v>14818.48</v>
      </c>
      <c r="BR363">
        <v>1632246000</v>
      </c>
      <c r="BS363">
        <v>15686000</v>
      </c>
      <c r="BT363">
        <v>3142392000</v>
      </c>
      <c r="BU363">
        <v>7559371000</v>
      </c>
      <c r="BV363">
        <v>2425781000</v>
      </c>
      <c r="BW363">
        <v>12349695000</v>
      </c>
      <c r="BX363">
        <v>6763404000</v>
      </c>
      <c r="BY363">
        <v>0.4</v>
      </c>
      <c r="BZ363">
        <v>3704</v>
      </c>
      <c r="CA363">
        <v>7198.79</v>
      </c>
      <c r="CB363">
        <v>13932770000</v>
      </c>
      <c r="CC363">
        <v>0.4</v>
      </c>
      <c r="CD363">
        <v>354365.35</v>
      </c>
      <c r="CE363">
        <v>136735500.84</v>
      </c>
      <c r="CF363">
        <v>27850.9</v>
      </c>
      <c r="CG363">
        <v>33252.5</v>
      </c>
      <c r="CH363">
        <v>40.653455200000003</v>
      </c>
      <c r="CI363">
        <v>2.73</v>
      </c>
      <c r="CJ363">
        <v>-103010</v>
      </c>
      <c r="CK363">
        <v>-67576.67</v>
      </c>
      <c r="CL363">
        <v>35436.67</v>
      </c>
      <c r="CM363">
        <v>9736.67</v>
      </c>
      <c r="CN363">
        <v>5046920</v>
      </c>
      <c r="CO363">
        <v>-100700</v>
      </c>
      <c r="CP363">
        <v>-77543.33</v>
      </c>
      <c r="CQ363">
        <v>11541.08</v>
      </c>
      <c r="CR363">
        <v>200182495.36000001</v>
      </c>
      <c r="CS363">
        <v>28299.98</v>
      </c>
      <c r="CT363">
        <v>200235005.25</v>
      </c>
      <c r="CU363">
        <v>0.52698149999999999</v>
      </c>
      <c r="CV363">
        <v>0</v>
      </c>
      <c r="CW363">
        <v>22020670.07</v>
      </c>
      <c r="CX363" s="14">
        <f t="shared" si="5"/>
        <v>17459979.199999999</v>
      </c>
      <c r="CY363" s="14">
        <f>IFERROR(INDEX(CONFAZ!$A$2:$FB$440,MATCH(DATE(YEAR($A363),MONTH($A363),15),CONFAZ!$A$2:$A$440,0),2),0)</f>
        <v>4560690.87</v>
      </c>
      <c r="CZ363"/>
      <c r="DA363"/>
      <c r="DB363"/>
      <c r="DC363"/>
      <c r="DI363"/>
    </row>
    <row r="364" spans="1:113" x14ac:dyDescent="0.25">
      <c r="A364" s="1">
        <v>41140</v>
      </c>
      <c r="B364" t="s">
        <v>70</v>
      </c>
      <c r="C364" t="s">
        <v>74</v>
      </c>
      <c r="D364" s="12">
        <v>2.0293999999999999</v>
      </c>
      <c r="E364">
        <v>172707048.44999999</v>
      </c>
      <c r="F364">
        <v>24718.080000000002</v>
      </c>
      <c r="G364">
        <v>317085754</v>
      </c>
      <c r="H364">
        <v>44890958.189999998</v>
      </c>
      <c r="I364">
        <v>77593266.529999986</v>
      </c>
      <c r="J364">
        <v>6803673.5199999996</v>
      </c>
      <c r="K364">
        <v>11611766</v>
      </c>
      <c r="L364" s="14">
        <v>6650404</v>
      </c>
      <c r="M364" s="14">
        <v>35680330</v>
      </c>
      <c r="N364" s="14">
        <v>45099538</v>
      </c>
      <c r="O364" s="14">
        <v>48984435</v>
      </c>
      <c r="P364" s="14">
        <v>4154594</v>
      </c>
      <c r="Q364" s="14">
        <v>51340304</v>
      </c>
      <c r="R364" s="14">
        <v>979639</v>
      </c>
      <c r="S364" s="14">
        <v>15764084</v>
      </c>
      <c r="T364" s="14">
        <v>82925839</v>
      </c>
      <c r="U364" s="14">
        <v>25481869</v>
      </c>
      <c r="V364" s="14">
        <v>979639</v>
      </c>
      <c r="W364" s="14">
        <v>15764084</v>
      </c>
      <c r="X364" s="14">
        <v>82925839</v>
      </c>
      <c r="Y364" s="14">
        <v>25481869</v>
      </c>
      <c r="Z364" s="14">
        <v>24718</v>
      </c>
      <c r="AA364" s="14">
        <v>23.556629216400001</v>
      </c>
      <c r="AB364">
        <v>149.91</v>
      </c>
      <c r="AC364">
        <v>22241316256</v>
      </c>
      <c r="AD364">
        <v>19312716179</v>
      </c>
      <c r="AE364" s="14">
        <f>INDEX(CONFAZ!$DS$2:$FB$408,MATCH(DATE(YEAR($A364),MONTH($A364),15),CONFAZ!$DS$2:$DS$408,0),2)</f>
        <v>206697572</v>
      </c>
      <c r="AF364" s="14">
        <f>INDEX(CONFAZ!$DS$2:$FB$408,MATCH(DATE(YEAR($A364),MONTH($A364),15),CONFAZ!$DS$2:$DS$408,0),3)</f>
        <v>282258199</v>
      </c>
      <c r="AG364">
        <v>622</v>
      </c>
      <c r="AH364">
        <v>765532297400</v>
      </c>
      <c r="AI364">
        <v>7.85</v>
      </c>
      <c r="AJ364">
        <v>0.45</v>
      </c>
      <c r="AK364">
        <v>0</v>
      </c>
      <c r="AL364">
        <v>0</v>
      </c>
      <c r="AM364">
        <v>0</v>
      </c>
      <c r="AN364">
        <v>0</v>
      </c>
      <c r="AO364">
        <v>7.3647516118749099</v>
      </c>
      <c r="AP364">
        <v>1.41</v>
      </c>
      <c r="AQ364">
        <v>224.55</v>
      </c>
      <c r="AR364">
        <v>6.56</v>
      </c>
      <c r="AS364" s="14">
        <v>418752000000</v>
      </c>
      <c r="AT364">
        <v>0</v>
      </c>
      <c r="AU364">
        <v>0</v>
      </c>
      <c r="AV364">
        <v>107510541</v>
      </c>
      <c r="AW364">
        <v>59778849</v>
      </c>
      <c r="AX364">
        <v>0</v>
      </c>
      <c r="AY364" s="1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19891138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23870484</v>
      </c>
      <c r="BL364">
        <v>0</v>
      </c>
      <c r="BM364">
        <v>3970070</v>
      </c>
      <c r="BN364">
        <v>14775476000</v>
      </c>
      <c r="BO364">
        <v>0.4</v>
      </c>
      <c r="BP364" s="3">
        <v>3704</v>
      </c>
      <c r="BQ364">
        <v>14818.48</v>
      </c>
      <c r="BR364">
        <v>1632246000</v>
      </c>
      <c r="BS364">
        <v>15686000</v>
      </c>
      <c r="BT364">
        <v>3142392000</v>
      </c>
      <c r="BU364">
        <v>7559371000</v>
      </c>
      <c r="BV364">
        <v>2425781000</v>
      </c>
      <c r="BW364">
        <v>12349695000</v>
      </c>
      <c r="BX364">
        <v>6763404000</v>
      </c>
      <c r="BY364">
        <v>0.4</v>
      </c>
      <c r="BZ364">
        <v>3704</v>
      </c>
      <c r="CA364">
        <v>7198.79</v>
      </c>
      <c r="CB364">
        <v>14775476000</v>
      </c>
      <c r="CC364">
        <v>0.4</v>
      </c>
      <c r="CD364">
        <v>466080.87</v>
      </c>
      <c r="CE364">
        <v>133480376.65000001</v>
      </c>
      <c r="CF364">
        <v>20665.88</v>
      </c>
      <c r="CG364">
        <v>34670.5</v>
      </c>
      <c r="CH364">
        <v>40.653455200000003</v>
      </c>
      <c r="CI364">
        <v>2.73</v>
      </c>
      <c r="CJ364">
        <v>-103010</v>
      </c>
      <c r="CK364">
        <v>-67576.67</v>
      </c>
      <c r="CL364">
        <v>35436.67</v>
      </c>
      <c r="CM364">
        <v>9736.67</v>
      </c>
      <c r="CN364">
        <v>5046920</v>
      </c>
      <c r="CO364">
        <v>-100700</v>
      </c>
      <c r="CP364">
        <v>-77543.33</v>
      </c>
      <c r="CQ364">
        <v>11741.63</v>
      </c>
      <c r="CR364">
        <v>188700489.46000001</v>
      </c>
      <c r="CS364">
        <v>14203.47</v>
      </c>
      <c r="CT364">
        <v>188732034.56</v>
      </c>
      <c r="CU364">
        <v>0.52698149999999999</v>
      </c>
      <c r="CV364">
        <v>0</v>
      </c>
      <c r="CW364">
        <v>24299347.32</v>
      </c>
      <c r="CX364" s="14">
        <f t="shared" si="5"/>
        <v>21867569.879999999</v>
      </c>
      <c r="CY364" s="14">
        <f>IFERROR(INDEX(CONFAZ!$A$2:$FB$440,MATCH(DATE(YEAR($A364),MONTH($A364),15),CONFAZ!$A$2:$A$440,0),2),0)</f>
        <v>2431777.4400000004</v>
      </c>
      <c r="CZ364"/>
      <c r="DA364"/>
      <c r="DB364"/>
      <c r="DC364"/>
      <c r="DI364"/>
    </row>
    <row r="365" spans="1:113" x14ac:dyDescent="0.25">
      <c r="A365" s="1">
        <v>41171</v>
      </c>
      <c r="B365" t="s">
        <v>70</v>
      </c>
      <c r="C365" t="s">
        <v>74</v>
      </c>
      <c r="D365" s="12">
        <v>2.0280999999999998</v>
      </c>
      <c r="E365">
        <v>179367000.32000005</v>
      </c>
      <c r="F365">
        <v>22147.4</v>
      </c>
      <c r="G365">
        <v>340891123</v>
      </c>
      <c r="H365">
        <v>50665167.719999991</v>
      </c>
      <c r="I365">
        <v>90116376.150000021</v>
      </c>
      <c r="J365">
        <v>6698577.5600000005</v>
      </c>
      <c r="K365">
        <v>7153816</v>
      </c>
      <c r="L365" s="14">
        <v>5704289</v>
      </c>
      <c r="M365" s="14">
        <v>36322974</v>
      </c>
      <c r="N365" s="14">
        <v>41453295</v>
      </c>
      <c r="O365" s="14">
        <v>50713015</v>
      </c>
      <c r="P365" s="14">
        <v>3946700</v>
      </c>
      <c r="Q365" s="14">
        <v>59100089</v>
      </c>
      <c r="R365" s="14">
        <v>722558</v>
      </c>
      <c r="S365" s="14">
        <v>15577226</v>
      </c>
      <c r="T365" s="14">
        <v>97521368</v>
      </c>
      <c r="U365" s="14">
        <v>29807982</v>
      </c>
      <c r="V365" s="14">
        <v>722558</v>
      </c>
      <c r="W365" s="14">
        <v>15577226</v>
      </c>
      <c r="X365" s="14">
        <v>97521368</v>
      </c>
      <c r="Y365" s="14">
        <v>29807982</v>
      </c>
      <c r="Z365" s="14">
        <v>21627</v>
      </c>
      <c r="AA365" s="14">
        <v>27.8574901466</v>
      </c>
      <c r="AB365">
        <v>141.6</v>
      </c>
      <c r="AC365" s="2">
        <v>19890116135</v>
      </c>
      <c r="AD365" s="2">
        <v>17605428014</v>
      </c>
      <c r="AE365" s="14">
        <f>INDEX(CONFAZ!$DS$2:$FB$408,MATCH(DATE(YEAR($A365),MONTH($A365),15),CONFAZ!$DS$2:$DS$408,0),2)</f>
        <v>371127997</v>
      </c>
      <c r="AF365" s="14">
        <f>INDEX(CONFAZ!$DS$2:$FB$408,MATCH(DATE(YEAR($A365),MONTH($A365),15),CONFAZ!$DS$2:$DS$408,0),3)</f>
        <v>393034108</v>
      </c>
      <c r="AG365">
        <v>622</v>
      </c>
      <c r="AH365">
        <v>768094200599.99902</v>
      </c>
      <c r="AI365">
        <v>7.39</v>
      </c>
      <c r="AJ365">
        <v>0.63</v>
      </c>
      <c r="AK365">
        <v>874.44055555555497</v>
      </c>
      <c r="AL365">
        <v>717.61400000000003</v>
      </c>
      <c r="AM365">
        <v>659.34761904761899</v>
      </c>
      <c r="AN365">
        <v>805.94039999999995</v>
      </c>
      <c r="AO365">
        <v>7.1374226316547</v>
      </c>
      <c r="AP365">
        <v>1.56999</v>
      </c>
      <c r="AQ365">
        <v>227.98</v>
      </c>
      <c r="AR365">
        <v>6.09</v>
      </c>
      <c r="AS365" s="14">
        <v>402675800000</v>
      </c>
      <c r="AT365">
        <v>0</v>
      </c>
      <c r="AU365">
        <v>0</v>
      </c>
      <c r="AV365">
        <v>159710063</v>
      </c>
      <c r="AW365">
        <v>61133522</v>
      </c>
      <c r="AX365">
        <v>0</v>
      </c>
      <c r="AY365" s="14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6594255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83139643</v>
      </c>
      <c r="BL365">
        <v>0</v>
      </c>
      <c r="BM365">
        <v>8842643</v>
      </c>
      <c r="BN365">
        <v>14775476000</v>
      </c>
      <c r="BO365" s="3">
        <v>0.4</v>
      </c>
      <c r="BP365" s="3">
        <v>3704</v>
      </c>
      <c r="BQ365" s="3">
        <v>14818.48</v>
      </c>
      <c r="BR365" s="3">
        <v>1632246000</v>
      </c>
      <c r="BS365" s="3">
        <v>15686000</v>
      </c>
      <c r="BT365" s="3">
        <v>3142392000</v>
      </c>
      <c r="BU365" s="3">
        <v>7559371000</v>
      </c>
      <c r="BV365">
        <v>2425781000</v>
      </c>
      <c r="BW365">
        <v>12349695000</v>
      </c>
      <c r="BX365">
        <v>6763404000</v>
      </c>
      <c r="BY365">
        <v>0.4</v>
      </c>
      <c r="BZ365">
        <v>3704</v>
      </c>
      <c r="CA365">
        <v>7198.79</v>
      </c>
      <c r="CB365">
        <v>14775476000</v>
      </c>
      <c r="CC365">
        <v>0.4</v>
      </c>
      <c r="CD365">
        <v>337974.94</v>
      </c>
      <c r="CE365">
        <v>138570478.83000001</v>
      </c>
      <c r="CF365">
        <v>18095.099999999999</v>
      </c>
      <c r="CG365">
        <v>30374.5</v>
      </c>
      <c r="CH365">
        <v>40.653455200000003</v>
      </c>
      <c r="CI365">
        <v>2.72</v>
      </c>
      <c r="CJ365">
        <v>-103010</v>
      </c>
      <c r="CK365">
        <v>-67576.67</v>
      </c>
      <c r="CL365">
        <v>35436.67</v>
      </c>
      <c r="CM365">
        <v>9736.67</v>
      </c>
      <c r="CN365">
        <v>5046920</v>
      </c>
      <c r="CO365">
        <v>-100700</v>
      </c>
      <c r="CP365">
        <v>-77543.33</v>
      </c>
      <c r="CQ365">
        <v>5001.24</v>
      </c>
      <c r="CR365">
        <v>211619775.44</v>
      </c>
      <c r="CS365">
        <v>11249.82</v>
      </c>
      <c r="CT365">
        <v>211636026.5</v>
      </c>
      <c r="CU365" s="3">
        <v>0.52698149999999999</v>
      </c>
      <c r="CV365">
        <v>0</v>
      </c>
      <c r="CW365" s="4">
        <v>21212710.219999999</v>
      </c>
      <c r="CX365" s="14">
        <f t="shared" si="5"/>
        <v>19129912.599999998</v>
      </c>
      <c r="CY365" s="14">
        <f>IFERROR(INDEX(CONFAZ!$A$2:$FB$440,MATCH(DATE(YEAR($A365),MONTH($A365),15),CONFAZ!$A$2:$A$440,0),2),0)</f>
        <v>2082797.62</v>
      </c>
      <c r="CZ365"/>
      <c r="DA365"/>
      <c r="DB365"/>
      <c r="DC365"/>
      <c r="DI365"/>
    </row>
    <row r="366" spans="1:113" x14ac:dyDescent="0.25">
      <c r="A366" s="1">
        <v>41201</v>
      </c>
      <c r="B366" t="s">
        <v>70</v>
      </c>
      <c r="C366" t="s">
        <v>74</v>
      </c>
      <c r="D366" s="12">
        <v>2.0297999999999998</v>
      </c>
      <c r="E366">
        <v>189960756.65000007</v>
      </c>
      <c r="F366">
        <v>3909368.71</v>
      </c>
      <c r="G366">
        <v>334945022</v>
      </c>
      <c r="H366">
        <v>45584907.730000004</v>
      </c>
      <c r="I366">
        <v>72751112.61999999</v>
      </c>
      <c r="J366">
        <v>7024369.9300000006</v>
      </c>
      <c r="K366">
        <v>7391170</v>
      </c>
      <c r="L366" s="14">
        <v>6906153</v>
      </c>
      <c r="M366" s="14">
        <v>35792354</v>
      </c>
      <c r="N366" s="14">
        <v>46075897</v>
      </c>
      <c r="O366" s="14">
        <v>52252499</v>
      </c>
      <c r="P366" s="14">
        <v>4437740</v>
      </c>
      <c r="Q366" s="14">
        <v>58061723</v>
      </c>
      <c r="R366" s="14">
        <v>864905</v>
      </c>
      <c r="S366" s="14">
        <v>17644575</v>
      </c>
      <c r="T366" s="14">
        <v>77821644</v>
      </c>
      <c r="U366" s="14">
        <v>31178695</v>
      </c>
      <c r="V366" s="14">
        <v>864905</v>
      </c>
      <c r="W366" s="14">
        <v>17644575</v>
      </c>
      <c r="X366" s="14">
        <v>77821644</v>
      </c>
      <c r="Y366" s="14">
        <v>31178695</v>
      </c>
      <c r="Z366" s="14">
        <v>3908837</v>
      </c>
      <c r="AA366" s="14">
        <v>21.3938962426</v>
      </c>
      <c r="AB366">
        <v>147.71</v>
      </c>
      <c r="AC366" s="2">
        <v>21187492462</v>
      </c>
      <c r="AD366" s="2">
        <v>20395170133</v>
      </c>
      <c r="AE366" s="14">
        <f>INDEX(CONFAZ!$DS$2:$FB$408,MATCH(DATE(YEAR($A366),MONTH($A366),15),CONFAZ!$DS$2:$DS$408,0),2)</f>
        <v>370156019</v>
      </c>
      <c r="AF366" s="14">
        <f>INDEX(CONFAZ!$DS$2:$FB$408,MATCH(DATE(YEAR($A366),MONTH($A366),15),CONFAZ!$DS$2:$DS$408,0),3)</f>
        <v>734202529</v>
      </c>
      <c r="AG366">
        <v>622</v>
      </c>
      <c r="AH366">
        <v>766763039399.99902</v>
      </c>
      <c r="AI366">
        <v>7.23</v>
      </c>
      <c r="AJ366">
        <v>0.71</v>
      </c>
      <c r="AK366">
        <v>874.98611111111097</v>
      </c>
      <c r="AL366">
        <v>717.08249999999998</v>
      </c>
      <c r="AM366">
        <v>660.142857142857</v>
      </c>
      <c r="AN366">
        <v>806.19839999999999</v>
      </c>
      <c r="AO366">
        <v>6.9594997634572202</v>
      </c>
      <c r="AP366">
        <v>1.59</v>
      </c>
      <c r="AQ366">
        <v>226.36</v>
      </c>
      <c r="AR366">
        <v>13.659000000000001</v>
      </c>
      <c r="AS366" s="14">
        <v>431405500000</v>
      </c>
      <c r="AT366">
        <v>0</v>
      </c>
      <c r="AU366">
        <v>0</v>
      </c>
      <c r="AV366">
        <v>127443340</v>
      </c>
      <c r="AW366">
        <v>82930676</v>
      </c>
      <c r="AX366">
        <v>0</v>
      </c>
      <c r="AY366" s="14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12641320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24243610</v>
      </c>
      <c r="BL366">
        <v>0</v>
      </c>
      <c r="BM366">
        <v>7627734</v>
      </c>
      <c r="BN366">
        <v>14775476000</v>
      </c>
      <c r="BO366" s="3">
        <v>0.4</v>
      </c>
      <c r="BP366" s="3">
        <v>3704</v>
      </c>
      <c r="BQ366" s="3">
        <v>14818.48</v>
      </c>
      <c r="BR366" s="3">
        <v>1632246000</v>
      </c>
      <c r="BS366">
        <v>15686000</v>
      </c>
      <c r="BT366" s="3">
        <v>3142392000</v>
      </c>
      <c r="BU366">
        <v>7559371000</v>
      </c>
      <c r="BV366" s="3">
        <v>2425781000</v>
      </c>
      <c r="BW366" s="3">
        <v>12349695000</v>
      </c>
      <c r="BX366">
        <v>6763404000</v>
      </c>
      <c r="BY366">
        <v>0.4</v>
      </c>
      <c r="BZ366">
        <v>3704</v>
      </c>
      <c r="CA366">
        <v>7198.79</v>
      </c>
      <c r="CB366">
        <v>14775476000</v>
      </c>
      <c r="CC366">
        <v>0.4</v>
      </c>
      <c r="CD366">
        <v>500785.46</v>
      </c>
      <c r="CE366">
        <v>250320150.90000001</v>
      </c>
      <c r="CF366">
        <v>23158.36</v>
      </c>
      <c r="CG366">
        <v>32678.5</v>
      </c>
      <c r="CH366">
        <v>40.653455200000003</v>
      </c>
      <c r="CI366">
        <v>2.73</v>
      </c>
      <c r="CJ366">
        <v>-12740</v>
      </c>
      <c r="CK366">
        <v>31866.67</v>
      </c>
      <c r="CL366">
        <v>44606.67</v>
      </c>
      <c r="CM366">
        <v>-603.33000000000004</v>
      </c>
      <c r="CN366">
        <v>5048813.33</v>
      </c>
      <c r="CO366">
        <v>-92103.33</v>
      </c>
      <c r="CP366">
        <v>-38373.33</v>
      </c>
      <c r="CQ366">
        <v>503228.6</v>
      </c>
      <c r="CR366">
        <v>193897143.09</v>
      </c>
      <c r="CS366">
        <v>17037.78</v>
      </c>
      <c r="CT366">
        <v>194432209.47</v>
      </c>
      <c r="CU366" s="3">
        <v>0.52698149999999999</v>
      </c>
      <c r="CV366">
        <v>0</v>
      </c>
      <c r="CW366" s="4">
        <v>22570118.369999997</v>
      </c>
      <c r="CX366" s="14">
        <f t="shared" si="5"/>
        <v>20787849.949999996</v>
      </c>
      <c r="CY366" s="14">
        <f>IFERROR(INDEX(CONFAZ!$A$2:$FB$440,MATCH(DATE(YEAR($A366),MONTH($A366),15),CONFAZ!$A$2:$A$440,0),2),0)</f>
        <v>1782268.4200000004</v>
      </c>
      <c r="CZ366"/>
      <c r="DA366"/>
      <c r="DB366"/>
      <c r="DC366"/>
      <c r="DI366"/>
    </row>
    <row r="367" spans="1:113" x14ac:dyDescent="0.25">
      <c r="A367" s="1">
        <v>41232</v>
      </c>
      <c r="B367" t="s">
        <v>70</v>
      </c>
      <c r="C367" t="s">
        <v>74</v>
      </c>
      <c r="D367" s="12">
        <v>2.0678000000000001</v>
      </c>
      <c r="E367">
        <v>187204465.70000005</v>
      </c>
      <c r="F367">
        <v>756437.95000000007</v>
      </c>
      <c r="G367">
        <v>369257801</v>
      </c>
      <c r="H367">
        <v>53448977.060000002</v>
      </c>
      <c r="I367">
        <v>102456047.16999999</v>
      </c>
      <c r="J367">
        <v>7671749.0600000005</v>
      </c>
      <c r="K367">
        <v>6006544</v>
      </c>
      <c r="L367" s="14">
        <v>8093670</v>
      </c>
      <c r="M367" s="14">
        <v>37895316</v>
      </c>
      <c r="N367" s="14">
        <v>44528516</v>
      </c>
      <c r="O367" s="14">
        <v>55458572</v>
      </c>
      <c r="P367" s="14">
        <v>5108083</v>
      </c>
      <c r="Q367" s="14">
        <v>57142021</v>
      </c>
      <c r="R367" s="14">
        <v>815862</v>
      </c>
      <c r="S367" s="14">
        <v>17090706</v>
      </c>
      <c r="T367" s="14">
        <v>109350944</v>
      </c>
      <c r="U367" s="14">
        <v>33017673</v>
      </c>
      <c r="V367" s="14">
        <v>815862</v>
      </c>
      <c r="W367" s="14">
        <v>17090706</v>
      </c>
      <c r="X367" s="14">
        <v>109350944</v>
      </c>
      <c r="Y367" s="14">
        <v>33017673</v>
      </c>
      <c r="Z367" s="14">
        <v>756438</v>
      </c>
      <c r="AA367" s="14">
        <v>19.9387266337</v>
      </c>
      <c r="AB367">
        <v>144.15</v>
      </c>
      <c r="AC367" s="2">
        <v>19707711615</v>
      </c>
      <c r="AD367" s="2">
        <v>20821071301</v>
      </c>
      <c r="AE367" s="14">
        <f>INDEX(CONFAZ!$DS$2:$FB$408,MATCH(DATE(YEAR($A367),MONTH($A367),15),CONFAZ!$DS$2:$DS$408,0),2)</f>
        <v>126431728</v>
      </c>
      <c r="AF367" s="14">
        <f>INDEX(CONFAZ!$DS$2:$FB$408,MATCH(DATE(YEAR($A367),MONTH($A367),15),CONFAZ!$DS$2:$DS$408,0),3)</f>
        <v>1259271312</v>
      </c>
      <c r="AG367">
        <v>622</v>
      </c>
      <c r="AH367">
        <v>782786368000</v>
      </c>
      <c r="AI367">
        <v>7.14</v>
      </c>
      <c r="AJ367">
        <v>0.54</v>
      </c>
      <c r="AK367">
        <v>877.37888888888801</v>
      </c>
      <c r="AL367">
        <v>717.30899999999997</v>
      </c>
      <c r="AM367">
        <v>660.84619047619003</v>
      </c>
      <c r="AN367">
        <v>806.75599999999997</v>
      </c>
      <c r="AO367">
        <v>6.8239579367610803</v>
      </c>
      <c r="AP367">
        <v>1.6</v>
      </c>
      <c r="AQ367">
        <v>226.01</v>
      </c>
      <c r="AR367">
        <v>5.79</v>
      </c>
      <c r="AS367" s="14">
        <v>426600400000</v>
      </c>
      <c r="AT367">
        <v>0</v>
      </c>
      <c r="AU367">
        <v>0</v>
      </c>
      <c r="AV367">
        <v>46760976</v>
      </c>
      <c r="AW367">
        <v>14523192</v>
      </c>
      <c r="AX367">
        <v>0</v>
      </c>
      <c r="AY367" s="14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17427638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8927310</v>
      </c>
      <c r="BL367">
        <v>0</v>
      </c>
      <c r="BM367">
        <v>5882836</v>
      </c>
      <c r="BN367">
        <v>14775476000</v>
      </c>
      <c r="BO367" s="3">
        <v>0.4</v>
      </c>
      <c r="BP367" s="3">
        <v>3704</v>
      </c>
      <c r="BQ367" s="3">
        <v>14818.48</v>
      </c>
      <c r="BR367" s="3">
        <v>1632246000</v>
      </c>
      <c r="BS367" s="3">
        <v>15686000</v>
      </c>
      <c r="BT367" s="3">
        <v>3142392000</v>
      </c>
      <c r="BU367">
        <v>7559371000</v>
      </c>
      <c r="BV367" s="3">
        <v>2425781000</v>
      </c>
      <c r="BW367" s="3">
        <v>12349695000</v>
      </c>
      <c r="BX367">
        <v>6763404000</v>
      </c>
      <c r="BY367">
        <v>0.4</v>
      </c>
      <c r="BZ367">
        <v>3704</v>
      </c>
      <c r="CA367">
        <v>7198.79</v>
      </c>
      <c r="CB367">
        <v>14775476000</v>
      </c>
      <c r="CC367">
        <v>0.4</v>
      </c>
      <c r="CD367">
        <v>407914.81</v>
      </c>
      <c r="CE367">
        <v>234774435.91</v>
      </c>
      <c r="CF367">
        <v>19889.740000000002</v>
      </c>
      <c r="CG367">
        <v>31729.5</v>
      </c>
      <c r="CH367">
        <v>40.653455200000003</v>
      </c>
      <c r="CI367">
        <v>2.75</v>
      </c>
      <c r="CJ367">
        <v>-12740</v>
      </c>
      <c r="CK367">
        <v>31866.67</v>
      </c>
      <c r="CL367">
        <v>44606.67</v>
      </c>
      <c r="CM367">
        <v>-603.33000000000004</v>
      </c>
      <c r="CN367">
        <v>5048813.33</v>
      </c>
      <c r="CO367">
        <v>-92103.33</v>
      </c>
      <c r="CP367">
        <v>-38373.33</v>
      </c>
      <c r="CQ367">
        <v>668457.11</v>
      </c>
      <c r="CR367">
        <v>222021210.84</v>
      </c>
      <c r="CS367">
        <v>13326.11</v>
      </c>
      <c r="CT367">
        <v>222702994.06</v>
      </c>
      <c r="CU367" s="3">
        <v>0.52698149999999999</v>
      </c>
      <c r="CV367">
        <v>0</v>
      </c>
      <c r="CW367" s="4">
        <v>30507222.409999996</v>
      </c>
      <c r="CX367" s="14">
        <f t="shared" si="5"/>
        <v>29356589.279999997</v>
      </c>
      <c r="CY367" s="14">
        <f>IFERROR(INDEX(CONFAZ!$A$2:$FB$440,MATCH(DATE(YEAR($A367),MONTH($A367),15),CONFAZ!$A$2:$A$440,0),2),0)</f>
        <v>1150633.1300000001</v>
      </c>
      <c r="CZ367" s="14"/>
      <c r="DA367" s="14"/>
      <c r="DB367"/>
      <c r="DC367"/>
      <c r="DI367"/>
    </row>
    <row r="368" spans="1:113" x14ac:dyDescent="0.25">
      <c r="A368" s="1">
        <v>41262</v>
      </c>
      <c r="B368" t="s">
        <v>70</v>
      </c>
      <c r="C368" t="s">
        <v>74</v>
      </c>
      <c r="D368" s="12">
        <v>2.0777999999999999</v>
      </c>
      <c r="E368">
        <v>182670931.02999997</v>
      </c>
      <c r="F368">
        <v>1041310.39</v>
      </c>
      <c r="G368">
        <v>348307865</v>
      </c>
      <c r="H368">
        <v>51798459.43</v>
      </c>
      <c r="I368">
        <v>86031011.75999999</v>
      </c>
      <c r="J368">
        <v>8041200.0099999998</v>
      </c>
      <c r="K368">
        <v>6289645</v>
      </c>
      <c r="L368" s="14">
        <v>6590947</v>
      </c>
      <c r="M368" s="14">
        <v>34226480</v>
      </c>
      <c r="N368" s="14">
        <v>44332158</v>
      </c>
      <c r="O368" s="14">
        <v>55280829</v>
      </c>
      <c r="P368" s="14">
        <v>4818049</v>
      </c>
      <c r="Q368" s="14">
        <v>61253809</v>
      </c>
      <c r="R368" s="14">
        <v>864858</v>
      </c>
      <c r="S368" s="14">
        <v>17031210</v>
      </c>
      <c r="T368" s="14">
        <v>92399365</v>
      </c>
      <c r="U368" s="14">
        <v>30468850</v>
      </c>
      <c r="V368" s="14">
        <v>864858</v>
      </c>
      <c r="W368" s="14">
        <v>17031210</v>
      </c>
      <c r="X368" s="14">
        <v>92399365</v>
      </c>
      <c r="Y368" s="14">
        <v>30468850</v>
      </c>
      <c r="Z368" s="14">
        <v>1041310</v>
      </c>
      <c r="AA368" s="14">
        <v>20.425072379700001</v>
      </c>
      <c r="AB368">
        <v>139.52000000000001</v>
      </c>
      <c r="AC368" s="2">
        <v>19684368532</v>
      </c>
      <c r="AD368" s="2">
        <v>17662214372</v>
      </c>
      <c r="AE368" s="14">
        <f>INDEX(CONFAZ!$DS$2:$FB$408,MATCH(DATE(YEAR($A368),MONTH($A368),15),CONFAZ!$DS$2:$DS$408,0),2)</f>
        <v>199258194</v>
      </c>
      <c r="AF368" s="14">
        <f>INDEX(CONFAZ!$DS$2:$FB$408,MATCH(DATE(YEAR($A368),MONTH($A368),15),CONFAZ!$DS$2:$DS$408,0),3)</f>
        <v>296754571</v>
      </c>
      <c r="AG368">
        <v>622</v>
      </c>
      <c r="AH368">
        <v>775324836600</v>
      </c>
      <c r="AI368">
        <v>7.16</v>
      </c>
      <c r="AJ368">
        <v>0.74</v>
      </c>
      <c r="AK368">
        <v>889.25277777777706</v>
      </c>
      <c r="AL368">
        <v>727.89699999999903</v>
      </c>
      <c r="AM368">
        <v>669.18952380952305</v>
      </c>
      <c r="AN368">
        <v>818.274</v>
      </c>
      <c r="AO368">
        <v>6.9151177008518001</v>
      </c>
      <c r="AP368">
        <v>1.79</v>
      </c>
      <c r="AQ368">
        <v>228.68</v>
      </c>
      <c r="AR368">
        <v>5.99</v>
      </c>
      <c r="AS368" s="14">
        <v>413705300000</v>
      </c>
      <c r="AT368">
        <v>0</v>
      </c>
      <c r="AU368">
        <v>0</v>
      </c>
      <c r="AV368">
        <v>120634338</v>
      </c>
      <c r="AW368">
        <v>95458432</v>
      </c>
      <c r="AX368">
        <v>0</v>
      </c>
      <c r="AY368" s="14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11590637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9981120</v>
      </c>
      <c r="BL368">
        <v>0</v>
      </c>
      <c r="BM368">
        <v>3604048</v>
      </c>
      <c r="BN368">
        <v>14775476000</v>
      </c>
      <c r="BO368" s="3">
        <v>0.4</v>
      </c>
      <c r="BP368" s="3">
        <v>3704</v>
      </c>
      <c r="BQ368" s="3">
        <v>14818.48</v>
      </c>
      <c r="BR368" s="3">
        <v>1632246000</v>
      </c>
      <c r="BS368" s="3">
        <v>15686000</v>
      </c>
      <c r="BT368" s="3">
        <v>3142392000</v>
      </c>
      <c r="BU368" s="3">
        <v>7559371000</v>
      </c>
      <c r="BV368" s="3">
        <v>2425781000</v>
      </c>
      <c r="BW368" s="3">
        <v>12349695000</v>
      </c>
      <c r="BX368">
        <v>5744808000</v>
      </c>
      <c r="BY368">
        <v>0.4</v>
      </c>
      <c r="BZ368">
        <v>3704</v>
      </c>
      <c r="CA368">
        <v>6245.02</v>
      </c>
      <c r="CB368">
        <v>14775476000</v>
      </c>
      <c r="CC368">
        <v>0.4</v>
      </c>
      <c r="CD368">
        <v>465374.81</v>
      </c>
      <c r="CE368">
        <v>229098991.44</v>
      </c>
      <c r="CF368">
        <v>19178.439999999999</v>
      </c>
      <c r="CG368">
        <v>34182.5</v>
      </c>
      <c r="CH368">
        <v>40.653455200000003</v>
      </c>
      <c r="CI368">
        <v>2.75</v>
      </c>
      <c r="CJ368">
        <v>-12740</v>
      </c>
      <c r="CK368">
        <v>31866.67</v>
      </c>
      <c r="CL368">
        <v>44606.67</v>
      </c>
      <c r="CM368">
        <v>-603.33000000000004</v>
      </c>
      <c r="CN368">
        <v>5048813.33</v>
      </c>
      <c r="CO368">
        <v>-92103.33</v>
      </c>
      <c r="CP368">
        <v>-38373.33</v>
      </c>
      <c r="CQ368">
        <v>561459.05000000005</v>
      </c>
      <c r="CR368">
        <v>203926248.24000001</v>
      </c>
      <c r="CS368">
        <v>17023.57</v>
      </c>
      <c r="CT368">
        <v>204514130.86000001</v>
      </c>
      <c r="CU368" s="3">
        <v>0.52698149999999999</v>
      </c>
      <c r="CV368">
        <v>0</v>
      </c>
      <c r="CW368" s="4">
        <v>34055989.020000003</v>
      </c>
      <c r="CX368" s="14">
        <f t="shared" si="5"/>
        <v>33250741.870000005</v>
      </c>
      <c r="CY368" s="14">
        <f>IFERROR(INDEX(CONFAZ!$A$2:$FB$440,MATCH(DATE(YEAR($A368),MONTH($A368),15),CONFAZ!$A$2:$A$440,0),2),0)</f>
        <v>805247.14999999991</v>
      </c>
      <c r="CZ368"/>
      <c r="DA368"/>
      <c r="DB368"/>
      <c r="DC368"/>
      <c r="DI368"/>
    </row>
    <row r="369" spans="1:113" x14ac:dyDescent="0.25">
      <c r="A369" s="1">
        <v>41293</v>
      </c>
      <c r="B369" t="s">
        <v>70</v>
      </c>
      <c r="C369" t="s">
        <v>74</v>
      </c>
      <c r="D369" s="12">
        <v>2.0310999999999999</v>
      </c>
      <c r="E369">
        <v>230450284.26999995</v>
      </c>
      <c r="F369">
        <v>72851.330000000016</v>
      </c>
      <c r="G369">
        <v>383895201</v>
      </c>
      <c r="H369">
        <v>50703478.059999995</v>
      </c>
      <c r="I369">
        <v>74877655.75999999</v>
      </c>
      <c r="J369">
        <v>9186322.790000001</v>
      </c>
      <c r="K369">
        <v>14765777</v>
      </c>
      <c r="L369" s="14">
        <v>8477736</v>
      </c>
      <c r="M369" s="14">
        <v>38006861</v>
      </c>
      <c r="N369" s="14">
        <v>68668976</v>
      </c>
      <c r="O369" s="14">
        <v>53730231</v>
      </c>
      <c r="P369" s="14">
        <v>5160368</v>
      </c>
      <c r="Q369" s="14">
        <v>66604895</v>
      </c>
      <c r="R369" s="14">
        <v>816983</v>
      </c>
      <c r="S369" s="14">
        <v>18816205</v>
      </c>
      <c r="T369" s="14">
        <v>93755253</v>
      </c>
      <c r="U369" s="14">
        <v>29784842</v>
      </c>
      <c r="V369" s="14">
        <v>816983</v>
      </c>
      <c r="W369" s="14">
        <v>18816205</v>
      </c>
      <c r="X369" s="14">
        <v>93755253</v>
      </c>
      <c r="Y369" s="14">
        <v>29784842</v>
      </c>
      <c r="Z369" s="14">
        <v>72851</v>
      </c>
      <c r="AA369" s="14">
        <v>23.608735510500001</v>
      </c>
      <c r="AB369">
        <v>139.32</v>
      </c>
      <c r="AC369" s="2">
        <v>15757148192</v>
      </c>
      <c r="AD369" s="2">
        <v>20156726433</v>
      </c>
      <c r="AE369" s="14">
        <f>INDEX(CONFAZ!$DS$2:$FB$408,MATCH(DATE(YEAR($A369),MONTH($A369),15),CONFAZ!$DS$2:$DS$408,0),2)</f>
        <v>173325757</v>
      </c>
      <c r="AF369" s="14">
        <f>INDEX(CONFAZ!$DS$2:$FB$408,MATCH(DATE(YEAR($A369),MONTH($A369),15),CONFAZ!$DS$2:$DS$408,0),3)</f>
        <v>1241458349</v>
      </c>
      <c r="AG369">
        <v>678</v>
      </c>
      <c r="AH369">
        <v>758447268700</v>
      </c>
      <c r="AI369">
        <v>7.11</v>
      </c>
      <c r="AJ369">
        <v>0.92</v>
      </c>
      <c r="AK369">
        <v>888.66611111111104</v>
      </c>
      <c r="AL369">
        <v>736.44050000000004</v>
      </c>
      <c r="AM369">
        <v>680.10761904761898</v>
      </c>
      <c r="AN369">
        <v>820.46839999999997</v>
      </c>
      <c r="AO369">
        <v>7.26691933976314</v>
      </c>
      <c r="AP369">
        <v>1.86</v>
      </c>
      <c r="AQ369">
        <v>227.02</v>
      </c>
      <c r="AR369">
        <v>8.64</v>
      </c>
      <c r="AS369" s="14">
        <v>408889700000</v>
      </c>
      <c r="AT369">
        <v>0</v>
      </c>
      <c r="AU369">
        <v>0</v>
      </c>
      <c r="AV369">
        <v>90976723</v>
      </c>
      <c r="AW369">
        <v>80958888</v>
      </c>
      <c r="AX369">
        <v>0</v>
      </c>
      <c r="AY369" s="14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3847426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6170409</v>
      </c>
      <c r="BN369">
        <v>18211488000</v>
      </c>
      <c r="BO369" s="3">
        <v>0.4</v>
      </c>
      <c r="BP369" s="3">
        <v>3704</v>
      </c>
      <c r="BQ369" s="3">
        <v>17996.55</v>
      </c>
      <c r="BR369" s="3">
        <v>1871630000</v>
      </c>
      <c r="BS369" s="3">
        <v>17679000</v>
      </c>
      <c r="BT369">
        <v>3901623000</v>
      </c>
      <c r="BU369">
        <v>8985524000</v>
      </c>
      <c r="BV369" s="3">
        <v>3435031000</v>
      </c>
      <c r="BW369">
        <v>14776457000</v>
      </c>
      <c r="BX369">
        <v>5744808000</v>
      </c>
      <c r="BY369">
        <v>0.4</v>
      </c>
      <c r="BZ369">
        <v>3704</v>
      </c>
      <c r="CA369">
        <v>6245.02</v>
      </c>
      <c r="CB369">
        <v>14775476000</v>
      </c>
      <c r="CC369">
        <v>0.4</v>
      </c>
      <c r="CD369">
        <v>659966.97</v>
      </c>
      <c r="CE369">
        <v>413542084.13</v>
      </c>
      <c r="CF369">
        <v>16851.490000000002</v>
      </c>
      <c r="CG369">
        <v>33784.910000000003</v>
      </c>
      <c r="CH369">
        <v>38.131496400000003</v>
      </c>
      <c r="CI369">
        <v>2.76</v>
      </c>
      <c r="CJ369">
        <v>91423.33</v>
      </c>
      <c r="CK369">
        <v>116293.33</v>
      </c>
      <c r="CL369">
        <v>24870</v>
      </c>
      <c r="CM369">
        <v>50243.33</v>
      </c>
      <c r="CN369">
        <v>5001793.33</v>
      </c>
      <c r="CO369">
        <v>-88190</v>
      </c>
      <c r="CP369">
        <v>-7746.67</v>
      </c>
      <c r="CQ369">
        <v>42361.599999999999</v>
      </c>
      <c r="CR369">
        <v>227667345.62</v>
      </c>
      <c r="CS369">
        <v>28415.759999999998</v>
      </c>
      <c r="CT369">
        <v>227739922.97999999</v>
      </c>
      <c r="CU369" s="3">
        <v>0.53078559999999997</v>
      </c>
      <c r="CV369">
        <v>0</v>
      </c>
      <c r="CW369" s="4">
        <v>32220624.489999998</v>
      </c>
      <c r="CX369" s="14">
        <f t="shared" si="5"/>
        <v>29412237.919999998</v>
      </c>
      <c r="CY369" s="14">
        <f>IFERROR(INDEX(CONFAZ!$A$2:$FB$440,MATCH(DATE(YEAR($A369),MONTH($A369),15),CONFAZ!$A$2:$A$440,0),2),0)</f>
        <v>2808386.57</v>
      </c>
      <c r="DA369" s="8"/>
      <c r="DB369" s="8"/>
      <c r="DC369"/>
      <c r="DI369"/>
    </row>
    <row r="370" spans="1:113" x14ac:dyDescent="0.25">
      <c r="A370" s="1">
        <v>41324</v>
      </c>
      <c r="B370" t="s">
        <v>70</v>
      </c>
      <c r="C370" t="s">
        <v>74</v>
      </c>
      <c r="D370" s="12">
        <v>1.9732000000000001</v>
      </c>
      <c r="E370">
        <v>192478249.55000001</v>
      </c>
      <c r="F370">
        <v>42820.630000000005</v>
      </c>
      <c r="G370">
        <v>359357830</v>
      </c>
      <c r="H370">
        <v>47736995.320000008</v>
      </c>
      <c r="I370">
        <v>94957518.829999998</v>
      </c>
      <c r="J370">
        <v>6873949.8300000001</v>
      </c>
      <c r="K370">
        <v>38699100</v>
      </c>
      <c r="L370" s="14">
        <v>5250177</v>
      </c>
      <c r="M370" s="14">
        <v>36441134</v>
      </c>
      <c r="N370" s="14">
        <v>44182672</v>
      </c>
      <c r="O370" s="14">
        <v>51104558</v>
      </c>
      <c r="P370" s="14">
        <v>4091516</v>
      </c>
      <c r="Q370" s="14">
        <v>53778155</v>
      </c>
      <c r="R370" s="14">
        <v>758067</v>
      </c>
      <c r="S370" s="14">
        <v>14574522</v>
      </c>
      <c r="T370" s="14">
        <v>119636394</v>
      </c>
      <c r="U370" s="14">
        <v>29497814</v>
      </c>
      <c r="V370" s="14">
        <v>758067</v>
      </c>
      <c r="W370" s="14">
        <v>14574522</v>
      </c>
      <c r="X370" s="14">
        <v>119636394</v>
      </c>
      <c r="Y370" s="14">
        <v>29497814</v>
      </c>
      <c r="Z370" s="14">
        <v>42821</v>
      </c>
      <c r="AA370" s="14">
        <v>21.835082719999999</v>
      </c>
      <c r="AB370">
        <v>136.13999999999999</v>
      </c>
      <c r="AC370" s="2">
        <v>15478937787</v>
      </c>
      <c r="AD370" s="2">
        <v>16981570962</v>
      </c>
      <c r="AE370" s="14">
        <f>INDEX(CONFAZ!$DS$2:$FB$408,MATCH(DATE(YEAR($A370),MONTH($A370),15),CONFAZ!$DS$2:$DS$408,0),2)</f>
        <v>126611985</v>
      </c>
      <c r="AF370" s="14">
        <f>INDEX(CONFAZ!$DS$2:$FB$408,MATCH(DATE(YEAR($A370),MONTH($A370),15),CONFAZ!$DS$2:$DS$408,0),3)</f>
        <v>597827834</v>
      </c>
      <c r="AG370">
        <v>678</v>
      </c>
      <c r="AH370">
        <v>737467714400</v>
      </c>
      <c r="AI370">
        <v>7.12</v>
      </c>
      <c r="AJ370">
        <v>0.52</v>
      </c>
      <c r="AK370">
        <v>891.79055555555499</v>
      </c>
      <c r="AL370">
        <v>738.86299999999903</v>
      </c>
      <c r="AM370">
        <v>681.30761904761903</v>
      </c>
      <c r="AN370">
        <v>824.51919999999996</v>
      </c>
      <c r="AO370">
        <v>7.7835220745117297</v>
      </c>
      <c r="AP370">
        <v>1.6</v>
      </c>
      <c r="AQ370">
        <v>226.97</v>
      </c>
      <c r="AR370">
        <v>-1.57</v>
      </c>
      <c r="AS370" s="14">
        <v>398093600000</v>
      </c>
      <c r="AT370">
        <v>0</v>
      </c>
      <c r="AU370">
        <v>0</v>
      </c>
      <c r="AV370">
        <v>100876607</v>
      </c>
      <c r="AW370">
        <v>82835952</v>
      </c>
      <c r="AX370">
        <v>0</v>
      </c>
      <c r="AY370" s="14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14401278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10000</v>
      </c>
      <c r="BM370">
        <v>3629377</v>
      </c>
      <c r="BN370">
        <v>18211488000</v>
      </c>
      <c r="BO370" s="3">
        <v>0.4</v>
      </c>
      <c r="BP370" s="3">
        <v>3704</v>
      </c>
      <c r="BQ370">
        <v>17996.55</v>
      </c>
      <c r="BR370" s="3">
        <v>1871630000</v>
      </c>
      <c r="BS370">
        <v>17679000</v>
      </c>
      <c r="BT370" s="3">
        <v>3901623000</v>
      </c>
      <c r="BU370" s="3">
        <v>8985524000</v>
      </c>
      <c r="BV370" s="3">
        <v>3435031000</v>
      </c>
      <c r="BW370" s="3">
        <v>14776457000</v>
      </c>
      <c r="BX370">
        <v>5744808000</v>
      </c>
      <c r="BY370">
        <v>0.4</v>
      </c>
      <c r="BZ370">
        <v>3704</v>
      </c>
      <c r="CA370">
        <v>6245.02</v>
      </c>
      <c r="CB370">
        <v>14775476000</v>
      </c>
      <c r="CC370">
        <v>0.4</v>
      </c>
      <c r="CD370">
        <v>488742.57</v>
      </c>
      <c r="CE370">
        <v>298984590.13999999</v>
      </c>
      <c r="CF370">
        <v>12166.04</v>
      </c>
      <c r="CG370">
        <v>32783.910000000003</v>
      </c>
      <c r="CH370">
        <v>38.131496400000003</v>
      </c>
      <c r="CI370">
        <v>2.89</v>
      </c>
      <c r="CJ370">
        <v>91423.33</v>
      </c>
      <c r="CK370">
        <v>116293.33</v>
      </c>
      <c r="CL370">
        <v>24870</v>
      </c>
      <c r="CM370">
        <v>50243.33</v>
      </c>
      <c r="CN370">
        <v>5001793.33</v>
      </c>
      <c r="CO370">
        <v>-88190</v>
      </c>
      <c r="CP370">
        <v>-7746.67</v>
      </c>
      <c r="CQ370">
        <v>26630.81</v>
      </c>
      <c r="CR370">
        <v>228503965.74000001</v>
      </c>
      <c r="CS370">
        <v>64045.34</v>
      </c>
      <c r="CT370">
        <v>228594641.88999999</v>
      </c>
      <c r="CU370" s="3">
        <v>0.53078559999999997</v>
      </c>
      <c r="CV370">
        <v>0</v>
      </c>
      <c r="CW370" s="4">
        <v>43157061.530000001</v>
      </c>
      <c r="CX370" s="14">
        <f t="shared" si="5"/>
        <v>34685578.140000001</v>
      </c>
      <c r="CY370" s="14">
        <f>IFERROR(INDEX(CONFAZ!$A$2:$FB$440,MATCH(DATE(YEAR($A370),MONTH($A370),15),CONFAZ!$A$2:$A$440,0),2),0)</f>
        <v>8471483.3900000006</v>
      </c>
      <c r="CZ370"/>
      <c r="DA370"/>
      <c r="DB370"/>
      <c r="DC370"/>
      <c r="DI370"/>
    </row>
    <row r="371" spans="1:113" x14ac:dyDescent="0.25">
      <c r="A371" s="1">
        <v>41352</v>
      </c>
      <c r="B371" t="s">
        <v>70</v>
      </c>
      <c r="C371" t="s">
        <v>74</v>
      </c>
      <c r="D371" s="12">
        <v>1.9827999999999999</v>
      </c>
      <c r="E371">
        <v>175253445.88999999</v>
      </c>
      <c r="F371">
        <v>80980.900000000009</v>
      </c>
      <c r="G371">
        <v>320393730</v>
      </c>
      <c r="H371">
        <v>43943061.229999989</v>
      </c>
      <c r="I371">
        <v>80116369.590000004</v>
      </c>
      <c r="J371">
        <v>6545974.4600000009</v>
      </c>
      <c r="K371">
        <v>66614800</v>
      </c>
      <c r="L371" s="14">
        <v>4320074</v>
      </c>
      <c r="M371" s="14">
        <v>35275698</v>
      </c>
      <c r="N371" s="14">
        <v>40364368</v>
      </c>
      <c r="O371" s="14">
        <v>47302059</v>
      </c>
      <c r="P371" s="14">
        <v>3926641</v>
      </c>
      <c r="Q371" s="14">
        <v>50220221</v>
      </c>
      <c r="R371" s="14">
        <v>615776</v>
      </c>
      <c r="S371" s="14">
        <v>17654758</v>
      </c>
      <c r="T371" s="14">
        <v>96258493</v>
      </c>
      <c r="U371" s="14">
        <v>24374661</v>
      </c>
      <c r="V371" s="14">
        <v>615776</v>
      </c>
      <c r="W371" s="14">
        <v>17654758</v>
      </c>
      <c r="X371" s="14">
        <v>96258493</v>
      </c>
      <c r="Y371" s="14">
        <v>24374661</v>
      </c>
      <c r="Z371" s="14">
        <v>80981</v>
      </c>
      <c r="AA371" s="14">
        <v>24.628607322099999</v>
      </c>
      <c r="AB371">
        <v>148.01</v>
      </c>
      <c r="AC371" s="2">
        <v>18360470433</v>
      </c>
      <c r="AD371" s="2">
        <v>19281997605</v>
      </c>
      <c r="AE371" s="14">
        <f>INDEX(CONFAZ!$DS$2:$FB$408,MATCH(DATE(YEAR($A371),MONTH($A371),15),CONFAZ!$DS$2:$DS$408,0),2)</f>
        <v>145683324</v>
      </c>
      <c r="AF371" s="14">
        <f>INDEX(CONFAZ!$DS$2:$FB$408,MATCH(DATE(YEAR($A371),MONTH($A371),15),CONFAZ!$DS$2:$DS$408,0),3)</f>
        <v>743903686</v>
      </c>
      <c r="AG371">
        <v>678</v>
      </c>
      <c r="AH371">
        <v>747384735200</v>
      </c>
      <c r="AI371">
        <v>7.15</v>
      </c>
      <c r="AJ371">
        <v>0.6</v>
      </c>
      <c r="AK371">
        <v>891.84222222222195</v>
      </c>
      <c r="AL371">
        <v>735.40549999999996</v>
      </c>
      <c r="AM371">
        <v>680.12857142857104</v>
      </c>
      <c r="AN371">
        <v>824.9384</v>
      </c>
      <c r="AO371">
        <v>8.0632265206962295</v>
      </c>
      <c r="AP371">
        <v>1.47</v>
      </c>
      <c r="AQ371">
        <v>217.33</v>
      </c>
      <c r="AR371">
        <v>-0.01</v>
      </c>
      <c r="AS371" s="14">
        <v>434630100000</v>
      </c>
      <c r="AT371">
        <v>0</v>
      </c>
      <c r="AU371">
        <v>0</v>
      </c>
      <c r="AV371">
        <v>55764801</v>
      </c>
      <c r="AW371">
        <v>42826535</v>
      </c>
      <c r="AX371">
        <v>0</v>
      </c>
      <c r="AY371" s="14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2950286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6912896</v>
      </c>
      <c r="BL371">
        <v>0</v>
      </c>
      <c r="BM371">
        <v>3075084</v>
      </c>
      <c r="BN371">
        <v>18211488000</v>
      </c>
      <c r="BO371" s="3">
        <v>0.4</v>
      </c>
      <c r="BP371" s="3">
        <v>3704</v>
      </c>
      <c r="BQ371">
        <v>17996.55</v>
      </c>
      <c r="BR371" s="3">
        <v>1871630000</v>
      </c>
      <c r="BS371" s="3">
        <v>17679000</v>
      </c>
      <c r="BT371" s="3">
        <v>3901623000</v>
      </c>
      <c r="BU371">
        <v>8985524000</v>
      </c>
      <c r="BV371" s="3">
        <v>3435031000</v>
      </c>
      <c r="BW371" s="3">
        <v>14776457000</v>
      </c>
      <c r="BX371">
        <v>5744808000</v>
      </c>
      <c r="BY371">
        <v>0.4</v>
      </c>
      <c r="BZ371">
        <v>3704</v>
      </c>
      <c r="CA371">
        <v>6245.02</v>
      </c>
      <c r="CB371">
        <v>14775476000</v>
      </c>
      <c r="CC371">
        <v>0.4</v>
      </c>
      <c r="CD371">
        <v>232235.11</v>
      </c>
      <c r="CE371">
        <v>123674177.06</v>
      </c>
      <c r="CF371">
        <v>16598.439999999999</v>
      </c>
      <c r="CG371">
        <v>34380.910000000003</v>
      </c>
      <c r="CH371">
        <v>38.131496400000003</v>
      </c>
      <c r="CI371">
        <v>2.89</v>
      </c>
      <c r="CJ371">
        <v>91423.33</v>
      </c>
      <c r="CK371">
        <v>116293.33</v>
      </c>
      <c r="CL371">
        <v>24870</v>
      </c>
      <c r="CM371">
        <v>50243.33</v>
      </c>
      <c r="CN371">
        <v>5001793.33</v>
      </c>
      <c r="CO371">
        <v>-88190</v>
      </c>
      <c r="CP371">
        <v>-7746.67</v>
      </c>
      <c r="CQ371">
        <v>19528.310000000001</v>
      </c>
      <c r="CR371">
        <v>197075815.94</v>
      </c>
      <c r="CS371">
        <v>116507.94</v>
      </c>
      <c r="CT371">
        <v>197211852.19</v>
      </c>
      <c r="CU371" s="3">
        <v>0.53078559999999997</v>
      </c>
      <c r="CV371">
        <v>0</v>
      </c>
      <c r="CW371" s="4">
        <v>24508135.899999999</v>
      </c>
      <c r="CX371" s="14">
        <f t="shared" si="5"/>
        <v>8113611.0199999996</v>
      </c>
      <c r="CY371" s="14">
        <f>IFERROR(INDEX(CONFAZ!$A$2:$FB$440,MATCH(DATE(YEAR($A371),MONTH($A371),15),CONFAZ!$A$2:$A$440,0),2),0)</f>
        <v>16394524.879999999</v>
      </c>
      <c r="CZ371"/>
      <c r="DA371"/>
      <c r="DB371"/>
      <c r="DC371"/>
      <c r="DI371"/>
    </row>
    <row r="372" spans="1:113" x14ac:dyDescent="0.25">
      <c r="A372" s="1">
        <v>41383</v>
      </c>
      <c r="B372" t="s">
        <v>70</v>
      </c>
      <c r="C372" t="s">
        <v>74</v>
      </c>
      <c r="D372" s="12">
        <v>2.0022000000000002</v>
      </c>
      <c r="E372">
        <v>183837888.06</v>
      </c>
      <c r="F372">
        <v>55866.66</v>
      </c>
      <c r="G372">
        <v>332909068</v>
      </c>
      <c r="H372">
        <v>50966610.419999994</v>
      </c>
      <c r="I372">
        <v>76083323.670000017</v>
      </c>
      <c r="J372">
        <v>7247766.8100000005</v>
      </c>
      <c r="K372">
        <v>51142080</v>
      </c>
      <c r="L372" s="14">
        <v>6080245</v>
      </c>
      <c r="M372" s="14">
        <v>35747834</v>
      </c>
      <c r="N372" s="14">
        <v>47393780</v>
      </c>
      <c r="O372" s="14">
        <v>54211770</v>
      </c>
      <c r="P372" s="14">
        <v>5010039</v>
      </c>
      <c r="Q372" s="14">
        <v>56073184</v>
      </c>
      <c r="R372" s="14">
        <v>533921</v>
      </c>
      <c r="S372" s="14">
        <v>19676864</v>
      </c>
      <c r="T372" s="14">
        <v>84783054</v>
      </c>
      <c r="U372" s="14">
        <v>23342510</v>
      </c>
      <c r="V372" s="14">
        <v>533921</v>
      </c>
      <c r="W372" s="14">
        <v>19676864</v>
      </c>
      <c r="X372" s="14">
        <v>84783054</v>
      </c>
      <c r="Y372" s="14">
        <v>23342510</v>
      </c>
      <c r="Z372" s="14">
        <v>55867</v>
      </c>
      <c r="AA372" s="14">
        <v>25.270852797</v>
      </c>
      <c r="AB372">
        <v>149.79</v>
      </c>
      <c r="AC372" s="2">
        <v>20550843458</v>
      </c>
      <c r="AD372" s="2">
        <v>21788737806</v>
      </c>
      <c r="AE372" s="14">
        <f>INDEX(CONFAZ!$DS$2:$FB$408,MATCH(DATE(YEAR($A372),MONTH($A372),15),CONFAZ!$DS$2:$DS$408,0),2)</f>
        <v>284417058</v>
      </c>
      <c r="AF372" s="14">
        <f>INDEX(CONFAZ!$DS$2:$FB$408,MATCH(DATE(YEAR($A372),MONTH($A372),15),CONFAZ!$DS$2:$DS$408,0),3)</f>
        <v>445383627</v>
      </c>
      <c r="AG372">
        <v>678</v>
      </c>
      <c r="AH372">
        <v>758163063000</v>
      </c>
      <c r="AI372">
        <v>7.26</v>
      </c>
      <c r="AJ372">
        <v>0.59</v>
      </c>
      <c r="AK372">
        <v>891.81666666666604</v>
      </c>
      <c r="AL372">
        <v>735.572</v>
      </c>
      <c r="AM372">
        <v>680.37809523809506</v>
      </c>
      <c r="AN372">
        <v>823.60519999999997</v>
      </c>
      <c r="AO372">
        <v>7.93074902654143</v>
      </c>
      <c r="AP372">
        <v>1.55</v>
      </c>
      <c r="AQ372">
        <v>208.19</v>
      </c>
      <c r="AR372">
        <v>5.98</v>
      </c>
      <c r="AS372" s="14">
        <v>446504900000</v>
      </c>
      <c r="AT372">
        <v>0</v>
      </c>
      <c r="AU372">
        <v>0</v>
      </c>
      <c r="AV372">
        <v>111272126</v>
      </c>
      <c r="AW372">
        <v>51816650</v>
      </c>
      <c r="AX372">
        <v>0</v>
      </c>
      <c r="AY372" s="14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54881830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4573646</v>
      </c>
      <c r="BN372">
        <v>18211488000</v>
      </c>
      <c r="BO372" s="3">
        <v>0.4</v>
      </c>
      <c r="BP372" s="3">
        <v>3704</v>
      </c>
      <c r="BQ372">
        <v>17996.55</v>
      </c>
      <c r="BR372" s="3">
        <v>1871630000</v>
      </c>
      <c r="BS372" s="3">
        <v>17679000</v>
      </c>
      <c r="BT372" s="3">
        <v>3901623000</v>
      </c>
      <c r="BU372" s="3">
        <v>8985524000</v>
      </c>
      <c r="BV372" s="3">
        <v>3435031000</v>
      </c>
      <c r="BW372" s="3">
        <v>14776457000</v>
      </c>
      <c r="BX372">
        <v>5744808000</v>
      </c>
      <c r="BY372">
        <v>0.4</v>
      </c>
      <c r="BZ372">
        <v>3704</v>
      </c>
      <c r="CA372">
        <v>6245.02</v>
      </c>
      <c r="CB372">
        <v>14775476000</v>
      </c>
      <c r="CC372">
        <v>0.4</v>
      </c>
      <c r="CD372">
        <v>388096.63</v>
      </c>
      <c r="CE372">
        <v>201476740.94</v>
      </c>
      <c r="CF372">
        <v>10578.97</v>
      </c>
      <c r="CG372">
        <v>35553.910000000003</v>
      </c>
      <c r="CH372">
        <v>38.131496400000003</v>
      </c>
      <c r="CI372">
        <v>2.88</v>
      </c>
      <c r="CJ372">
        <v>-195580</v>
      </c>
      <c r="CK372">
        <v>-168270</v>
      </c>
      <c r="CL372">
        <v>27306.67</v>
      </c>
      <c r="CM372">
        <v>-4916.67</v>
      </c>
      <c r="CN372">
        <v>4955310</v>
      </c>
      <c r="CO372">
        <v>-103413.33</v>
      </c>
      <c r="CP372">
        <v>-38406.67</v>
      </c>
      <c r="CQ372">
        <v>33148.01</v>
      </c>
      <c r="CR372">
        <v>190209669.61000001</v>
      </c>
      <c r="CS372">
        <v>89934.25</v>
      </c>
      <c r="CT372">
        <v>190332751.87</v>
      </c>
      <c r="CU372" s="3">
        <v>0.53078559999999997</v>
      </c>
      <c r="CV372">
        <v>0</v>
      </c>
      <c r="CW372" s="4">
        <v>26296677.27</v>
      </c>
      <c r="CX372" s="14">
        <f t="shared" si="5"/>
        <v>13413566.969999999</v>
      </c>
      <c r="CY372" s="14">
        <f>IFERROR(INDEX(CONFAZ!$A$2:$FB$440,MATCH(DATE(YEAR($A372),MONTH($A372),15),CONFAZ!$A$2:$A$440,0),2),0)</f>
        <v>12883110.300000001</v>
      </c>
      <c r="CZ372"/>
      <c r="DA372"/>
      <c r="DB372"/>
      <c r="DC372"/>
      <c r="DI372"/>
    </row>
    <row r="373" spans="1:113" x14ac:dyDescent="0.25">
      <c r="A373" s="1">
        <v>41413</v>
      </c>
      <c r="B373" t="s">
        <v>70</v>
      </c>
      <c r="C373" t="s">
        <v>74</v>
      </c>
      <c r="D373" s="12">
        <v>2.0348000000000002</v>
      </c>
      <c r="E373">
        <v>179854829.62</v>
      </c>
      <c r="F373">
        <v>240895.37</v>
      </c>
      <c r="G373">
        <v>344472322</v>
      </c>
      <c r="H373">
        <v>51380450.080000006</v>
      </c>
      <c r="I373">
        <v>87697850.510000005</v>
      </c>
      <c r="J373">
        <v>7467310.3100000005</v>
      </c>
      <c r="K373">
        <v>33870360</v>
      </c>
      <c r="L373" s="14">
        <v>4617815</v>
      </c>
      <c r="M373" s="14">
        <v>36561240</v>
      </c>
      <c r="N373" s="14">
        <v>44045474</v>
      </c>
      <c r="O373" s="14">
        <v>55893677</v>
      </c>
      <c r="P373" s="14">
        <v>4908996</v>
      </c>
      <c r="Q373" s="14">
        <v>56260912</v>
      </c>
      <c r="R373" s="14">
        <v>745440</v>
      </c>
      <c r="S373" s="14">
        <v>18961725</v>
      </c>
      <c r="T373" s="14">
        <v>100088420</v>
      </c>
      <c r="U373" s="14">
        <v>22149152</v>
      </c>
      <c r="V373" s="14">
        <v>745440</v>
      </c>
      <c r="W373" s="14">
        <v>18961725</v>
      </c>
      <c r="X373" s="14">
        <v>100088420</v>
      </c>
      <c r="Y373" s="14">
        <v>22149152</v>
      </c>
      <c r="Z373" s="14">
        <v>239471</v>
      </c>
      <c r="AA373" s="14">
        <v>26.761438720899999</v>
      </c>
      <c r="AB373">
        <v>147.03</v>
      </c>
      <c r="AC373" s="2">
        <v>21654862456</v>
      </c>
      <c r="AD373" s="2">
        <v>21203755901</v>
      </c>
      <c r="AE373" s="14">
        <f>INDEX(CONFAZ!$DS$2:$FB$408,MATCH(DATE(YEAR($A373),MONTH($A373),15),CONFAZ!$DS$2:$DS$408,0),2)</f>
        <v>218218007</v>
      </c>
      <c r="AF373" s="14">
        <f>INDEX(CONFAZ!$DS$2:$FB$408,MATCH(DATE(YEAR($A373),MONTH($A373),15),CONFAZ!$DS$2:$DS$408,0),3)</f>
        <v>720568794</v>
      </c>
      <c r="AG373">
        <v>678</v>
      </c>
      <c r="AH373">
        <v>761863711600</v>
      </c>
      <c r="AI373">
        <v>7.42</v>
      </c>
      <c r="AJ373">
        <v>0.35</v>
      </c>
      <c r="AK373">
        <v>849.82500000000005</v>
      </c>
      <c r="AL373">
        <v>689.72249999999997</v>
      </c>
      <c r="AM373">
        <v>637.78619047618997</v>
      </c>
      <c r="AN373">
        <v>777.33519999999999</v>
      </c>
      <c r="AO373">
        <v>7.6683832152143898</v>
      </c>
      <c r="AP373">
        <v>1.37</v>
      </c>
      <c r="AQ373">
        <v>212.16</v>
      </c>
      <c r="AR373">
        <v>11.88</v>
      </c>
      <c r="AS373" s="14">
        <v>441335200000</v>
      </c>
      <c r="AT373">
        <v>0</v>
      </c>
      <c r="AU373">
        <v>0</v>
      </c>
      <c r="AV373">
        <v>109344195</v>
      </c>
      <c r="AW373">
        <v>87452155</v>
      </c>
      <c r="AX373">
        <v>0</v>
      </c>
      <c r="AY373" s="14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18960569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2931471</v>
      </c>
      <c r="BN373">
        <v>18211488000</v>
      </c>
      <c r="BO373" s="3">
        <v>0.4</v>
      </c>
      <c r="BP373" s="3">
        <v>3704</v>
      </c>
      <c r="BQ373" s="3">
        <v>17996.55</v>
      </c>
      <c r="BR373">
        <v>1871630000</v>
      </c>
      <c r="BS373" s="3">
        <v>17679000</v>
      </c>
      <c r="BT373" s="3">
        <v>3901623000</v>
      </c>
      <c r="BU373" s="3">
        <v>8985524000</v>
      </c>
      <c r="BV373" s="3">
        <v>3435031000</v>
      </c>
      <c r="BW373" s="3">
        <v>14776457000</v>
      </c>
      <c r="BX373">
        <v>5744808000</v>
      </c>
      <c r="BY373">
        <v>0.4</v>
      </c>
      <c r="BZ373">
        <v>3704</v>
      </c>
      <c r="CA373">
        <v>6245.02</v>
      </c>
      <c r="CB373">
        <v>14775476000</v>
      </c>
      <c r="CC373">
        <v>0.4</v>
      </c>
      <c r="CD373">
        <v>448624.03</v>
      </c>
      <c r="CE373">
        <v>136860545.66999999</v>
      </c>
      <c r="CF373">
        <v>16067.81</v>
      </c>
      <c r="CG373">
        <v>34883.910000000003</v>
      </c>
      <c r="CH373">
        <v>38.131496400000003</v>
      </c>
      <c r="CI373">
        <v>2.86</v>
      </c>
      <c r="CJ373">
        <v>-195580</v>
      </c>
      <c r="CK373">
        <v>-168270</v>
      </c>
      <c r="CL373">
        <v>27306.67</v>
      </c>
      <c r="CM373">
        <v>-4916.67</v>
      </c>
      <c r="CN373">
        <v>4955310</v>
      </c>
      <c r="CO373">
        <v>-103413.33</v>
      </c>
      <c r="CP373">
        <v>-38406.67</v>
      </c>
      <c r="CQ373">
        <v>157749.15</v>
      </c>
      <c r="CR373">
        <v>201048255.05000001</v>
      </c>
      <c r="CS373">
        <v>60838.62</v>
      </c>
      <c r="CT373">
        <v>201266842.81999999</v>
      </c>
      <c r="CU373" s="3">
        <v>0.53078559999999997</v>
      </c>
      <c r="CV373">
        <v>0</v>
      </c>
      <c r="CW373" s="4">
        <v>37784750.899999999</v>
      </c>
      <c r="CX373" s="14">
        <f t="shared" si="5"/>
        <v>29886110.280000001</v>
      </c>
      <c r="CY373" s="14">
        <f>IFERROR(INDEX(CONFAZ!$A$2:$FB$440,MATCH(DATE(YEAR($A373),MONTH($A373),15),CONFAZ!$A$2:$A$440,0),2),0)</f>
        <v>7898640.6199999992</v>
      </c>
      <c r="CZ373"/>
      <c r="DA373"/>
      <c r="DB373"/>
      <c r="DC373"/>
      <c r="DI373"/>
    </row>
    <row r="374" spans="1:113" x14ac:dyDescent="0.25">
      <c r="A374" s="1">
        <v>41444</v>
      </c>
      <c r="B374" t="s">
        <v>70</v>
      </c>
      <c r="C374" t="s">
        <v>74</v>
      </c>
      <c r="D374" s="12">
        <v>2.173</v>
      </c>
      <c r="E374">
        <v>185583514.49000001</v>
      </c>
      <c r="F374">
        <v>1368360.53</v>
      </c>
      <c r="G374">
        <v>332679440</v>
      </c>
      <c r="H374">
        <v>55079428.710000001</v>
      </c>
      <c r="I374">
        <v>68301674.290000007</v>
      </c>
      <c r="J374">
        <v>7803498.3199999994</v>
      </c>
      <c r="K374">
        <v>19965144</v>
      </c>
      <c r="L374" s="14">
        <v>4949192</v>
      </c>
      <c r="M374" s="14">
        <v>37094494</v>
      </c>
      <c r="N374" s="14">
        <v>46601849</v>
      </c>
      <c r="O374" s="14">
        <v>51430216</v>
      </c>
      <c r="P374" s="14">
        <v>3916371</v>
      </c>
      <c r="Q374" s="14">
        <v>62470166</v>
      </c>
      <c r="R374" s="14">
        <v>496283</v>
      </c>
      <c r="S374" s="14">
        <v>17222197</v>
      </c>
      <c r="T374" s="14">
        <v>83853374</v>
      </c>
      <c r="U374" s="14">
        <v>23278480</v>
      </c>
      <c r="V374" s="14">
        <v>496283</v>
      </c>
      <c r="W374" s="14">
        <v>17222197</v>
      </c>
      <c r="X374" s="14">
        <v>83853374</v>
      </c>
      <c r="Y374" s="14">
        <v>23278480</v>
      </c>
      <c r="Z374" s="14">
        <v>1366818</v>
      </c>
      <c r="AA374" s="14">
        <v>23.428895827400002</v>
      </c>
      <c r="AB374">
        <v>144.87</v>
      </c>
      <c r="AC374" s="2">
        <v>19331841435</v>
      </c>
      <c r="AD374" s="2">
        <v>18986750021</v>
      </c>
      <c r="AE374" s="14">
        <f>INDEX(CONFAZ!$DS$2:$FB$408,MATCH(DATE(YEAR($A374),MONTH($A374),15),CONFAZ!$DS$2:$DS$408,0),2)</f>
        <v>220113537</v>
      </c>
      <c r="AF374" s="14">
        <f>INDEX(CONFAZ!$DS$2:$FB$408,MATCH(DATE(YEAR($A374),MONTH($A374),15),CONFAZ!$DS$2:$DS$408,0),3)</f>
        <v>459031872</v>
      </c>
      <c r="AG374">
        <v>678</v>
      </c>
      <c r="AH374">
        <v>802710546000</v>
      </c>
      <c r="AI374">
        <v>7.9</v>
      </c>
      <c r="AJ374">
        <v>0.28000000000000003</v>
      </c>
      <c r="AK374">
        <v>900.41</v>
      </c>
      <c r="AL374">
        <v>732.46100000000001</v>
      </c>
      <c r="AM374">
        <v>673.88142857142805</v>
      </c>
      <c r="AN374">
        <v>827.05679999999995</v>
      </c>
      <c r="AO374">
        <v>7.5252946804828804</v>
      </c>
      <c r="AP374">
        <v>1.26</v>
      </c>
      <c r="AQ374">
        <v>224.99</v>
      </c>
      <c r="AR374">
        <v>9.41</v>
      </c>
      <c r="AS374" s="14">
        <v>434739600000</v>
      </c>
      <c r="AT374">
        <v>0</v>
      </c>
      <c r="AU374">
        <v>0</v>
      </c>
      <c r="AV374">
        <v>57608966</v>
      </c>
      <c r="AW374">
        <v>53598458</v>
      </c>
      <c r="AX374">
        <v>0</v>
      </c>
      <c r="AY374" s="1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1814892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2195616</v>
      </c>
      <c r="BN374">
        <v>18211488000</v>
      </c>
      <c r="BO374" s="3">
        <v>0.4</v>
      </c>
      <c r="BP374" s="3">
        <v>3704</v>
      </c>
      <c r="BQ374" s="3">
        <v>17996.55</v>
      </c>
      <c r="BR374" s="3">
        <v>1871630000</v>
      </c>
      <c r="BS374" s="3">
        <v>17679000</v>
      </c>
      <c r="BT374" s="3">
        <v>3901623000</v>
      </c>
      <c r="BU374">
        <v>8985524000</v>
      </c>
      <c r="BV374" s="3">
        <v>3435031000</v>
      </c>
      <c r="BW374" s="3">
        <v>14776457000</v>
      </c>
      <c r="BX374">
        <v>5744808000</v>
      </c>
      <c r="BY374">
        <v>0.4</v>
      </c>
      <c r="BZ374">
        <v>3704</v>
      </c>
      <c r="CA374">
        <v>6245.02</v>
      </c>
      <c r="CB374">
        <v>14775476000</v>
      </c>
      <c r="CC374">
        <v>0.4</v>
      </c>
      <c r="CD374">
        <v>392636.88</v>
      </c>
      <c r="CE374">
        <v>117936590.55</v>
      </c>
      <c r="CF374">
        <v>14906.87</v>
      </c>
      <c r="CG374">
        <v>34397.910000000003</v>
      </c>
      <c r="CH374">
        <v>38.131496400000003</v>
      </c>
      <c r="CI374">
        <v>2.85</v>
      </c>
      <c r="CJ374">
        <v>-195580</v>
      </c>
      <c r="CK374">
        <v>-168270</v>
      </c>
      <c r="CL374">
        <v>27306.67</v>
      </c>
      <c r="CM374">
        <v>-4916.67</v>
      </c>
      <c r="CN374">
        <v>4955310</v>
      </c>
      <c r="CO374">
        <v>-103413.33</v>
      </c>
      <c r="CP374">
        <v>-38406.67</v>
      </c>
      <c r="CQ374">
        <v>1121061.9099999999</v>
      </c>
      <c r="CR374">
        <v>188545659.80000001</v>
      </c>
      <c r="CS374">
        <v>35420.69</v>
      </c>
      <c r="CT374">
        <v>189702142.40000001</v>
      </c>
      <c r="CU374" s="3">
        <v>0.53078559999999997</v>
      </c>
      <c r="CV374">
        <v>0</v>
      </c>
      <c r="CW374" s="4">
        <v>31826951.759999998</v>
      </c>
      <c r="CX374" s="14">
        <f t="shared" si="5"/>
        <v>26485890.239999998</v>
      </c>
      <c r="CY374" s="14">
        <f>IFERROR(INDEX(CONFAZ!$A$2:$FB$440,MATCH(DATE(YEAR($A374),MONTH($A374),15),CONFAZ!$A$2:$A$440,0),2),0)</f>
        <v>5341061.5199999996</v>
      </c>
      <c r="CZ374" s="14"/>
      <c r="DA374" s="14"/>
      <c r="DB374"/>
      <c r="DC374"/>
      <c r="DI374"/>
    </row>
    <row r="375" spans="1:113" x14ac:dyDescent="0.25">
      <c r="A375" s="1">
        <v>41474</v>
      </c>
      <c r="B375" t="s">
        <v>70</v>
      </c>
      <c r="C375" t="s">
        <v>74</v>
      </c>
      <c r="D375" s="12">
        <v>2.2522000000000002</v>
      </c>
      <c r="E375">
        <v>195324928.36000004</v>
      </c>
      <c r="F375">
        <v>9636951.4700000007</v>
      </c>
      <c r="G375">
        <v>366418175</v>
      </c>
      <c r="H375">
        <v>56829002.560000002</v>
      </c>
      <c r="I375">
        <v>80524951.140000015</v>
      </c>
      <c r="J375">
        <v>8049425.8300000001</v>
      </c>
      <c r="K375">
        <v>16478927</v>
      </c>
      <c r="L375" s="14">
        <v>6174392</v>
      </c>
      <c r="M375" s="14">
        <v>37127864</v>
      </c>
      <c r="N375" s="14">
        <v>48996711</v>
      </c>
      <c r="O375" s="14">
        <v>56047492</v>
      </c>
      <c r="P375" s="14">
        <v>5038151</v>
      </c>
      <c r="Q375" s="14">
        <v>62069356</v>
      </c>
      <c r="R375" s="14">
        <v>861727</v>
      </c>
      <c r="S375" s="14">
        <v>18512563</v>
      </c>
      <c r="T375" s="14">
        <v>96468090</v>
      </c>
      <c r="U375" s="14">
        <v>25474738</v>
      </c>
      <c r="V375" s="14">
        <v>861727</v>
      </c>
      <c r="W375" s="14">
        <v>18512563</v>
      </c>
      <c r="X375" s="14">
        <v>96468090</v>
      </c>
      <c r="Y375" s="14">
        <v>25474738</v>
      </c>
      <c r="Z375" s="14">
        <v>9647091</v>
      </c>
      <c r="AA375" s="14">
        <v>25.075471855899998</v>
      </c>
      <c r="AB375">
        <v>152.13</v>
      </c>
      <c r="AC375" s="2">
        <v>20357391663</v>
      </c>
      <c r="AD375" s="2">
        <v>22867575854</v>
      </c>
      <c r="AE375" s="14">
        <f>INDEX(CONFAZ!$DS$2:$FB$408,MATCH(DATE(YEAR($A375),MONTH($A375),15),CONFAZ!$DS$2:$DS$408,0),2)</f>
        <v>235879249</v>
      </c>
      <c r="AF375" s="14">
        <f>INDEX(CONFAZ!$DS$2:$FB$408,MATCH(DATE(YEAR($A375),MONTH($A375),15),CONFAZ!$DS$2:$DS$408,0),3)</f>
        <v>360227500</v>
      </c>
      <c r="AG375">
        <v>678</v>
      </c>
      <c r="AH375">
        <v>837741825200</v>
      </c>
      <c r="AI375">
        <v>8.23</v>
      </c>
      <c r="AJ375">
        <v>-0.13</v>
      </c>
      <c r="AK375">
        <v>854.72555555555505</v>
      </c>
      <c r="AL375">
        <v>689.40800000000002</v>
      </c>
      <c r="AM375">
        <v>633.46190476190395</v>
      </c>
      <c r="AN375">
        <v>781.43719999999996</v>
      </c>
      <c r="AO375">
        <v>7.3808240903591704</v>
      </c>
      <c r="AP375">
        <v>1.03</v>
      </c>
      <c r="AQ375">
        <v>238.29</v>
      </c>
      <c r="AR375">
        <v>28.84</v>
      </c>
      <c r="AS375" s="14">
        <v>452597500000</v>
      </c>
      <c r="AT375">
        <v>0</v>
      </c>
      <c r="AU375">
        <v>0</v>
      </c>
      <c r="AV375">
        <v>73856404</v>
      </c>
      <c r="AW375">
        <v>58385804</v>
      </c>
      <c r="AX375">
        <v>0</v>
      </c>
      <c r="AY375" s="14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14107426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1363174</v>
      </c>
      <c r="BN375">
        <v>18211488000</v>
      </c>
      <c r="BO375" s="3">
        <v>0.4</v>
      </c>
      <c r="BP375" s="3">
        <v>3704</v>
      </c>
      <c r="BQ375" s="3">
        <v>17996.55</v>
      </c>
      <c r="BR375" s="3">
        <v>1871630000</v>
      </c>
      <c r="BS375" s="3">
        <v>17679000</v>
      </c>
      <c r="BT375">
        <v>3901623000</v>
      </c>
      <c r="BU375" s="3">
        <v>8985524000</v>
      </c>
      <c r="BV375" s="3">
        <v>3435031000</v>
      </c>
      <c r="BW375" s="3">
        <v>14776457000</v>
      </c>
      <c r="BX375">
        <v>5744808000</v>
      </c>
      <c r="BY375">
        <v>0.4</v>
      </c>
      <c r="BZ375">
        <v>3704</v>
      </c>
      <c r="CA375">
        <v>6245.02</v>
      </c>
      <c r="CB375">
        <v>14775476000</v>
      </c>
      <c r="CC375">
        <v>0.4</v>
      </c>
      <c r="CD375">
        <v>376176.84</v>
      </c>
      <c r="CE375">
        <v>204687031.03</v>
      </c>
      <c r="CF375">
        <v>11050.93</v>
      </c>
      <c r="CG375">
        <v>35183.910000000003</v>
      </c>
      <c r="CH375">
        <v>38.131496400000003</v>
      </c>
      <c r="CI375">
        <v>2.84</v>
      </c>
      <c r="CJ375">
        <v>-13366.67</v>
      </c>
      <c r="CK375">
        <v>7183.33</v>
      </c>
      <c r="CL375">
        <v>20550</v>
      </c>
      <c r="CM375">
        <v>6713.33</v>
      </c>
      <c r="CN375">
        <v>5095290</v>
      </c>
      <c r="CO375">
        <v>-80373.33</v>
      </c>
      <c r="CP375">
        <v>-27106.67</v>
      </c>
      <c r="CQ375">
        <v>5795348.1100000003</v>
      </c>
      <c r="CR375">
        <v>208091123.03</v>
      </c>
      <c r="CS375">
        <v>21261.32</v>
      </c>
      <c r="CT375">
        <v>213915329.31999999</v>
      </c>
      <c r="CU375" s="3">
        <v>0.53078559999999997</v>
      </c>
      <c r="CV375">
        <v>0</v>
      </c>
      <c r="CW375" s="4">
        <v>22448780.960000001</v>
      </c>
      <c r="CX375" s="14">
        <f t="shared" si="5"/>
        <v>18566225.300000001</v>
      </c>
      <c r="CY375" s="14">
        <f>IFERROR(INDEX(CONFAZ!$A$2:$FB$440,MATCH(DATE(YEAR($A375),MONTH($A375),15),CONFAZ!$A$2:$A$440,0),2),0)</f>
        <v>3882555.66</v>
      </c>
      <c r="CZ375"/>
      <c r="DA375"/>
      <c r="DB375"/>
      <c r="DC375"/>
      <c r="DI375"/>
    </row>
    <row r="376" spans="1:113" x14ac:dyDescent="0.25">
      <c r="A376" s="1">
        <v>41505</v>
      </c>
      <c r="B376" t="s">
        <v>70</v>
      </c>
      <c r="C376" t="s">
        <v>74</v>
      </c>
      <c r="D376" s="12">
        <v>2.3422000000000001</v>
      </c>
      <c r="E376">
        <v>199280756.95000002</v>
      </c>
      <c r="F376">
        <v>525281.83000000007</v>
      </c>
      <c r="G376">
        <v>383635706</v>
      </c>
      <c r="H376">
        <v>53930832.550000004</v>
      </c>
      <c r="I376">
        <v>104158921.67999999</v>
      </c>
      <c r="J376">
        <v>8079245.3299999991</v>
      </c>
      <c r="K376">
        <v>11351446</v>
      </c>
      <c r="L376" s="14">
        <v>6677943</v>
      </c>
      <c r="M376" s="14">
        <v>38640636</v>
      </c>
      <c r="N376" s="14">
        <v>47564473</v>
      </c>
      <c r="O376" s="14">
        <v>56555794</v>
      </c>
      <c r="P376" s="14">
        <v>5375210</v>
      </c>
      <c r="Q376" s="14">
        <v>66580986</v>
      </c>
      <c r="R376" s="14">
        <v>760521</v>
      </c>
      <c r="S376" s="14">
        <v>19278260</v>
      </c>
      <c r="T376" s="14">
        <v>114700706</v>
      </c>
      <c r="U376" s="14">
        <v>26975895</v>
      </c>
      <c r="V376" s="14">
        <v>760521</v>
      </c>
      <c r="W376" s="14">
        <v>19278260</v>
      </c>
      <c r="X376" s="14">
        <v>114700706</v>
      </c>
      <c r="Y376" s="14">
        <v>26975895</v>
      </c>
      <c r="Z376" s="14">
        <v>525282</v>
      </c>
      <c r="AA376" s="14">
        <v>25.829981981300001</v>
      </c>
      <c r="AB376">
        <v>151.81</v>
      </c>
      <c r="AC376" s="2">
        <v>21214505830</v>
      </c>
      <c r="AD376" s="2">
        <v>20364218693</v>
      </c>
      <c r="AE376" s="14">
        <f>INDEX(CONFAZ!$DS$2:$FB$408,MATCH(DATE(YEAR($A376),MONTH($A376),15),CONFAZ!$DS$2:$DS$408,0),2)</f>
        <v>194682695</v>
      </c>
      <c r="AF376" s="14">
        <f>INDEX(CONFAZ!$DS$2:$FB$408,MATCH(DATE(YEAR($A376),MONTH($A376),15),CONFAZ!$DS$2:$DS$408,0),3)</f>
        <v>205071958</v>
      </c>
      <c r="AG376">
        <v>678</v>
      </c>
      <c r="AH376">
        <v>859592084400</v>
      </c>
      <c r="AI376">
        <v>8.4499999999999993</v>
      </c>
      <c r="AJ376">
        <v>0.16</v>
      </c>
      <c r="AK376">
        <v>851.32222222222197</v>
      </c>
      <c r="AL376">
        <v>688.46550000000002</v>
      </c>
      <c r="AM376">
        <v>632.50666666666598</v>
      </c>
      <c r="AN376">
        <v>778.04279999999903</v>
      </c>
      <c r="AO376">
        <v>7.2006184455452598</v>
      </c>
      <c r="AP376">
        <v>1.24</v>
      </c>
      <c r="AQ376">
        <v>263.25</v>
      </c>
      <c r="AR376">
        <v>18.420000000000002</v>
      </c>
      <c r="AS376" s="14">
        <v>453781600000</v>
      </c>
      <c r="AT376">
        <v>0</v>
      </c>
      <c r="AU376">
        <v>0</v>
      </c>
      <c r="AV376">
        <v>69275434</v>
      </c>
      <c r="AW376">
        <v>63945407</v>
      </c>
      <c r="AX376">
        <v>0</v>
      </c>
      <c r="AY376" s="14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1504925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3825102</v>
      </c>
      <c r="BN376">
        <v>18211488000</v>
      </c>
      <c r="BO376" s="3">
        <v>0.4</v>
      </c>
      <c r="BP376" s="3">
        <v>3704</v>
      </c>
      <c r="BQ376" s="3">
        <v>17996.55</v>
      </c>
      <c r="BR376" s="3">
        <v>1871630000</v>
      </c>
      <c r="BS376" s="3">
        <v>17679000</v>
      </c>
      <c r="BT376" s="3">
        <v>3901623000</v>
      </c>
      <c r="BU376">
        <v>8985524000</v>
      </c>
      <c r="BV376" s="3">
        <v>3435031000</v>
      </c>
      <c r="BW376" s="3">
        <v>14776457000</v>
      </c>
      <c r="BX376">
        <v>5744808000</v>
      </c>
      <c r="BY376">
        <v>0.4</v>
      </c>
      <c r="BZ376">
        <v>3704</v>
      </c>
      <c r="CA376">
        <v>6245.02</v>
      </c>
      <c r="CB376">
        <v>18211488000</v>
      </c>
      <c r="CC376">
        <v>0.4</v>
      </c>
      <c r="CD376">
        <v>506719.23</v>
      </c>
      <c r="CE376">
        <v>193756208.19</v>
      </c>
      <c r="CF376">
        <v>13989.29</v>
      </c>
      <c r="CG376">
        <v>35190.910000000003</v>
      </c>
      <c r="CH376">
        <v>38.131496400000003</v>
      </c>
      <c r="CI376">
        <v>2.84</v>
      </c>
      <c r="CJ376">
        <v>-13366.67</v>
      </c>
      <c r="CK376">
        <v>7183.33</v>
      </c>
      <c r="CL376">
        <v>20550</v>
      </c>
      <c r="CM376">
        <v>6713.33</v>
      </c>
      <c r="CN376">
        <v>5095290</v>
      </c>
      <c r="CO376">
        <v>-80373.33</v>
      </c>
      <c r="CP376">
        <v>-27106.67</v>
      </c>
      <c r="CQ376">
        <v>179636.06</v>
      </c>
      <c r="CR376">
        <v>230154963.15000001</v>
      </c>
      <c r="CS376">
        <v>18086.45</v>
      </c>
      <c r="CT376">
        <v>230354285.66</v>
      </c>
      <c r="CU376" s="3">
        <v>0.53078559999999997</v>
      </c>
      <c r="CV376">
        <v>0</v>
      </c>
      <c r="CW376" s="4">
        <v>29351422.82</v>
      </c>
      <c r="CX376" s="14">
        <f t="shared" si="5"/>
        <v>26925924.219999999</v>
      </c>
      <c r="CY376" s="14">
        <f>IFERROR(INDEX(CONFAZ!$A$2:$FB$440,MATCH(DATE(YEAR($A376),MONTH($A376),15),CONFAZ!$A$2:$A$440,0),2),0)</f>
        <v>2425498.6</v>
      </c>
      <c r="DA376" s="8"/>
      <c r="DB376" s="8"/>
      <c r="DC376"/>
      <c r="DI376"/>
    </row>
    <row r="377" spans="1:113" x14ac:dyDescent="0.25">
      <c r="A377" s="1">
        <v>41536</v>
      </c>
      <c r="B377" t="s">
        <v>70</v>
      </c>
      <c r="C377" t="s">
        <v>74</v>
      </c>
      <c r="D377" s="12">
        <v>2.2705000000000002</v>
      </c>
      <c r="E377">
        <v>195954192.37</v>
      </c>
      <c r="F377">
        <v>3550013.3200000003</v>
      </c>
      <c r="G377">
        <v>403898875</v>
      </c>
      <c r="H377">
        <v>61696141.030000001</v>
      </c>
      <c r="I377">
        <v>117409632.21000001</v>
      </c>
      <c r="J377">
        <v>7965059.2999999989</v>
      </c>
      <c r="K377">
        <v>8800958</v>
      </c>
      <c r="L377" s="14">
        <v>6562486</v>
      </c>
      <c r="M377" s="14">
        <v>38987846</v>
      </c>
      <c r="N377" s="14">
        <v>48441796</v>
      </c>
      <c r="O377" s="14">
        <v>58571691</v>
      </c>
      <c r="P377" s="14">
        <v>7096869</v>
      </c>
      <c r="Q377" s="14">
        <v>65807134</v>
      </c>
      <c r="R377" s="14">
        <v>854525</v>
      </c>
      <c r="S377" s="14">
        <v>20284451</v>
      </c>
      <c r="T377" s="14">
        <v>128112171</v>
      </c>
      <c r="U377" s="14">
        <v>25630247</v>
      </c>
      <c r="V377" s="14">
        <v>854525</v>
      </c>
      <c r="W377" s="14">
        <v>20284451</v>
      </c>
      <c r="X377" s="14">
        <v>128112171</v>
      </c>
      <c r="Y377" s="14">
        <v>25630247</v>
      </c>
      <c r="Z377" s="14">
        <v>3549659</v>
      </c>
      <c r="AA377" s="14">
        <v>28.411340093900002</v>
      </c>
      <c r="AB377">
        <v>147.27000000000001</v>
      </c>
      <c r="AC377" s="2">
        <v>20745602464</v>
      </c>
      <c r="AD377" s="2">
        <v>19035573348</v>
      </c>
      <c r="AE377" s="14">
        <f>INDEX(CONFAZ!$DS$2:$FB$408,MATCH(DATE(YEAR($A377),MONTH($A377),15),CONFAZ!$DS$2:$DS$408,0),2)</f>
        <v>213093215</v>
      </c>
      <c r="AF377" s="14">
        <f>INDEX(CONFAZ!$DS$2:$FB$408,MATCH(DATE(YEAR($A377),MONTH($A377),15),CONFAZ!$DS$2:$DS$408,0),3)</f>
        <v>398962688</v>
      </c>
      <c r="AG377">
        <v>678</v>
      </c>
      <c r="AH377">
        <v>837028907000</v>
      </c>
      <c r="AI377">
        <v>8.9</v>
      </c>
      <c r="AJ377">
        <v>0.27</v>
      </c>
      <c r="AK377">
        <v>863.74111111111097</v>
      </c>
      <c r="AL377">
        <v>697.72149999999999</v>
      </c>
      <c r="AM377">
        <v>640.72095238095199</v>
      </c>
      <c r="AN377">
        <v>789.15120000000002</v>
      </c>
      <c r="AO377">
        <v>7.0317424812412304</v>
      </c>
      <c r="AP377">
        <v>1.35</v>
      </c>
      <c r="AQ377">
        <v>256.42</v>
      </c>
      <c r="AR377">
        <v>27.199200000000001</v>
      </c>
      <c r="AS377" s="14">
        <v>447754900000</v>
      </c>
      <c r="AT377">
        <v>0</v>
      </c>
      <c r="AU377">
        <v>0</v>
      </c>
      <c r="AV377">
        <v>44437822</v>
      </c>
      <c r="AW377">
        <v>38888082</v>
      </c>
      <c r="AX377">
        <v>0</v>
      </c>
      <c r="AY377" s="14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1801701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3748039</v>
      </c>
      <c r="BN377">
        <v>18211488000</v>
      </c>
      <c r="BO377" s="3">
        <v>0.4</v>
      </c>
      <c r="BP377" s="3">
        <v>3704</v>
      </c>
      <c r="BQ377">
        <v>17996.55</v>
      </c>
      <c r="BR377" s="3">
        <v>1871630000</v>
      </c>
      <c r="BS377" s="3">
        <v>17679000</v>
      </c>
      <c r="BT377" s="3">
        <v>3901623000</v>
      </c>
      <c r="BU377" s="3">
        <v>8985524000</v>
      </c>
      <c r="BV377" s="3">
        <v>3435031000</v>
      </c>
      <c r="BW377" s="3">
        <v>14776457000</v>
      </c>
      <c r="BX377">
        <v>5744808000</v>
      </c>
      <c r="BY377">
        <v>0.4</v>
      </c>
      <c r="BZ377">
        <v>3704</v>
      </c>
      <c r="CA377">
        <v>6245.02</v>
      </c>
      <c r="CB377">
        <v>18211488000</v>
      </c>
      <c r="CC377">
        <v>0.4</v>
      </c>
      <c r="CD377">
        <v>359217.39</v>
      </c>
      <c r="CE377">
        <v>205651388.52000001</v>
      </c>
      <c r="CF377">
        <v>22020.35</v>
      </c>
      <c r="CG377">
        <v>33462.910000000003</v>
      </c>
      <c r="CH377">
        <v>38.131496400000003</v>
      </c>
      <c r="CI377">
        <v>2.83</v>
      </c>
      <c r="CJ377">
        <v>-13366.67</v>
      </c>
      <c r="CK377">
        <v>7183.33</v>
      </c>
      <c r="CL377">
        <v>20550</v>
      </c>
      <c r="CM377">
        <v>6713.33</v>
      </c>
      <c r="CN377">
        <v>5095290</v>
      </c>
      <c r="CO377">
        <v>-80373.33</v>
      </c>
      <c r="CP377">
        <v>-27106.67</v>
      </c>
      <c r="CQ377">
        <v>2742061.48</v>
      </c>
      <c r="CR377">
        <v>242722899.22999999</v>
      </c>
      <c r="CS377">
        <v>7321.41</v>
      </c>
      <c r="CT377">
        <v>245472282.12</v>
      </c>
      <c r="CU377" s="3">
        <v>0.53078559999999997</v>
      </c>
      <c r="CV377">
        <v>0</v>
      </c>
      <c r="CW377" s="4">
        <v>24292153.57</v>
      </c>
      <c r="CX377" s="14">
        <f t="shared" si="5"/>
        <v>21990335.120000001</v>
      </c>
      <c r="CY377" s="14">
        <f>IFERROR(INDEX(CONFAZ!$A$2:$FB$440,MATCH(DATE(YEAR($A377),MONTH($A377),15),CONFAZ!$A$2:$A$440,0),2),0)</f>
        <v>2301818.4500000002</v>
      </c>
      <c r="CZ377"/>
      <c r="DA377"/>
      <c r="DB377"/>
      <c r="DC377"/>
      <c r="DI377"/>
    </row>
    <row r="378" spans="1:113" x14ac:dyDescent="0.25">
      <c r="A378" s="1">
        <v>41566</v>
      </c>
      <c r="B378" t="s">
        <v>70</v>
      </c>
      <c r="C378" t="s">
        <v>74</v>
      </c>
      <c r="D378" s="12">
        <v>2.1886000000000001</v>
      </c>
      <c r="E378">
        <v>192574301.99999997</v>
      </c>
      <c r="F378">
        <v>431592.70999999996</v>
      </c>
      <c r="G378">
        <v>364972896</v>
      </c>
      <c r="H378">
        <v>56151058.32</v>
      </c>
      <c r="I378">
        <v>89181706.049999997</v>
      </c>
      <c r="J378">
        <v>8367449.0100000007</v>
      </c>
      <c r="K378">
        <v>7633384</v>
      </c>
      <c r="L378" s="14">
        <v>5999909</v>
      </c>
      <c r="M378" s="14">
        <v>39163357</v>
      </c>
      <c r="N378" s="14">
        <v>46223134</v>
      </c>
      <c r="O378" s="14">
        <v>54918314</v>
      </c>
      <c r="P378" s="14">
        <v>5724496</v>
      </c>
      <c r="Q378" s="14">
        <v>59348233</v>
      </c>
      <c r="R378" s="14">
        <v>1077150</v>
      </c>
      <c r="S378" s="14">
        <v>23141302</v>
      </c>
      <c r="T378" s="14">
        <v>103428214</v>
      </c>
      <c r="U378" s="14">
        <v>25517194</v>
      </c>
      <c r="V378" s="14">
        <v>1077150</v>
      </c>
      <c r="W378" s="14">
        <v>23141302</v>
      </c>
      <c r="X378" s="14">
        <v>103428214</v>
      </c>
      <c r="Y378" s="14">
        <v>25517194</v>
      </c>
      <c r="Z378" s="14">
        <v>431593</v>
      </c>
      <c r="AA378" s="14">
        <v>26.253209445100001</v>
      </c>
      <c r="AB378">
        <v>151.9</v>
      </c>
      <c r="AC378" s="2">
        <v>20636722332</v>
      </c>
      <c r="AD378" s="2">
        <v>23201590344</v>
      </c>
      <c r="AE378" s="14">
        <f>INDEX(CONFAZ!$DS$2:$FB$408,MATCH(DATE(YEAR($A378),MONTH($A378),15),CONFAZ!$DS$2:$DS$408,0),2)</f>
        <v>219579675</v>
      </c>
      <c r="AF378" s="14">
        <f>INDEX(CONFAZ!$DS$2:$FB$408,MATCH(DATE(YEAR($A378),MONTH($A378),15),CONFAZ!$DS$2:$DS$408,0),3)</f>
        <v>620315024</v>
      </c>
      <c r="AG378">
        <v>678</v>
      </c>
      <c r="AH378">
        <v>797755643000</v>
      </c>
      <c r="AI378">
        <v>9.25</v>
      </c>
      <c r="AJ378">
        <v>0.61</v>
      </c>
      <c r="AK378">
        <v>866.33777777777698</v>
      </c>
      <c r="AL378">
        <v>702.44550000000004</v>
      </c>
      <c r="AM378">
        <v>646.33000000000004</v>
      </c>
      <c r="AN378">
        <v>792.87959999999998</v>
      </c>
      <c r="AO378">
        <v>6.7936469175747503</v>
      </c>
      <c r="AP378">
        <v>1.5699000000000001</v>
      </c>
      <c r="AQ378">
        <v>239.44</v>
      </c>
      <c r="AR378">
        <v>0.28999999999999998</v>
      </c>
      <c r="AS378" s="14">
        <v>475713600000</v>
      </c>
      <c r="AT378">
        <v>0</v>
      </c>
      <c r="AU378">
        <v>0</v>
      </c>
      <c r="AV378">
        <v>95305059</v>
      </c>
      <c r="AW378">
        <v>90896637</v>
      </c>
      <c r="AX378">
        <v>0</v>
      </c>
      <c r="AY378" s="14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1490419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2918003</v>
      </c>
      <c r="BN378">
        <v>18211488000</v>
      </c>
      <c r="BO378" s="3">
        <v>0.4</v>
      </c>
      <c r="BP378" s="3">
        <v>3704</v>
      </c>
      <c r="BQ378">
        <v>17996.55</v>
      </c>
      <c r="BR378" s="3">
        <v>1871630000</v>
      </c>
      <c r="BS378">
        <v>17679000</v>
      </c>
      <c r="BT378" s="3">
        <v>3901623000</v>
      </c>
      <c r="BU378" s="3">
        <v>8985524000</v>
      </c>
      <c r="BV378" s="3">
        <v>3435031000</v>
      </c>
      <c r="BW378" s="3">
        <v>14776457000</v>
      </c>
      <c r="BX378">
        <v>5744808000</v>
      </c>
      <c r="BY378">
        <v>0.4</v>
      </c>
      <c r="BZ378">
        <v>3704</v>
      </c>
      <c r="CA378">
        <v>6245.02</v>
      </c>
      <c r="CB378">
        <v>18211488000</v>
      </c>
      <c r="CC378">
        <v>0.4</v>
      </c>
      <c r="CD378">
        <v>410312.48</v>
      </c>
      <c r="CE378">
        <v>150351101.22</v>
      </c>
      <c r="CF378">
        <v>25117.11</v>
      </c>
      <c r="CG378">
        <v>34006.910000000003</v>
      </c>
      <c r="CH378">
        <v>38.131496400000003</v>
      </c>
      <c r="CI378">
        <v>2.83</v>
      </c>
      <c r="CJ378">
        <v>12250</v>
      </c>
      <c r="CK378">
        <v>41443.33</v>
      </c>
      <c r="CL378">
        <v>29196.67</v>
      </c>
      <c r="CM378">
        <v>12620</v>
      </c>
      <c r="CN378">
        <v>5225070</v>
      </c>
      <c r="CO378">
        <v>-59996.67</v>
      </c>
      <c r="CP378">
        <v>-11466.67</v>
      </c>
      <c r="CQ378">
        <v>152348.96</v>
      </c>
      <c r="CR378">
        <v>206136253.11000001</v>
      </c>
      <c r="CS378">
        <v>4238.1400000000003</v>
      </c>
      <c r="CT378">
        <v>206302695.74000001</v>
      </c>
      <c r="CU378" s="3">
        <v>0.53078559999999997</v>
      </c>
      <c r="CV378">
        <v>0</v>
      </c>
      <c r="CW378" s="4">
        <v>24292526.730000004</v>
      </c>
      <c r="CX378" s="14">
        <f t="shared" si="5"/>
        <v>22563590.390000004</v>
      </c>
      <c r="CY378" s="14">
        <f>IFERROR(INDEX(CONFAZ!$A$2:$FB$440,MATCH(DATE(YEAR($A378),MONTH($A378),15),CONFAZ!$A$2:$A$440,0),2),0)</f>
        <v>1728936.34</v>
      </c>
      <c r="CZ378"/>
      <c r="DA378"/>
      <c r="DB378"/>
      <c r="DC378"/>
      <c r="DI378"/>
    </row>
    <row r="379" spans="1:113" x14ac:dyDescent="0.25">
      <c r="A379" s="1">
        <v>41597</v>
      </c>
      <c r="B379" t="s">
        <v>70</v>
      </c>
      <c r="C379" t="s">
        <v>74</v>
      </c>
      <c r="D379" s="12">
        <v>2.2953999999999999</v>
      </c>
      <c r="E379">
        <v>196880741.47999996</v>
      </c>
      <c r="F379">
        <v>465972.51</v>
      </c>
      <c r="G379">
        <v>401678095</v>
      </c>
      <c r="H379">
        <v>65332926.220000006</v>
      </c>
      <c r="I379">
        <v>112580341.85000002</v>
      </c>
      <c r="J379">
        <v>8236175.54</v>
      </c>
      <c r="K379">
        <v>6303664</v>
      </c>
      <c r="L379" s="14">
        <v>6773709</v>
      </c>
      <c r="M379" s="14">
        <v>39281134</v>
      </c>
      <c r="N379" s="14">
        <v>46188819</v>
      </c>
      <c r="O379" s="14">
        <v>63197367</v>
      </c>
      <c r="P379" s="14">
        <v>6336206</v>
      </c>
      <c r="Q379" s="14">
        <v>59985944</v>
      </c>
      <c r="R379" s="14">
        <v>1257373</v>
      </c>
      <c r="S379" s="14">
        <v>21867068</v>
      </c>
      <c r="T379" s="14">
        <v>126374847</v>
      </c>
      <c r="U379" s="14">
        <v>29949670</v>
      </c>
      <c r="V379" s="14">
        <v>1257373</v>
      </c>
      <c r="W379" s="14">
        <v>21867068</v>
      </c>
      <c r="X379" s="14">
        <v>126374847</v>
      </c>
      <c r="Y379" s="14">
        <v>29949670</v>
      </c>
      <c r="Z379" s="14">
        <v>465958</v>
      </c>
      <c r="AA379" s="14">
        <v>28.8333434388</v>
      </c>
      <c r="AB379">
        <v>147.79</v>
      </c>
      <c r="AC379" s="2">
        <v>18918406070</v>
      </c>
      <c r="AD379" s="2">
        <v>19280001764</v>
      </c>
      <c r="AE379" s="14">
        <f>INDEX(CONFAZ!$DS$2:$FB$408,MATCH(DATE(YEAR($A379),MONTH($A379),15),CONFAZ!$DS$2:$DS$408,0),2)</f>
        <v>151016927</v>
      </c>
      <c r="AF379" s="14">
        <f>INDEX(CONFAZ!$DS$2:$FB$408,MATCH(DATE(YEAR($A379),MONTH($A379),15),CONFAZ!$DS$2:$DS$408,0),3)</f>
        <v>299164243</v>
      </c>
      <c r="AG379">
        <v>678</v>
      </c>
      <c r="AH379">
        <v>831875914000</v>
      </c>
      <c r="AI379">
        <v>9.4499999999999993</v>
      </c>
      <c r="AJ379">
        <v>0.54</v>
      </c>
      <c r="AK379">
        <v>880.44111111111101</v>
      </c>
      <c r="AL379">
        <v>717.18049999999903</v>
      </c>
      <c r="AM379">
        <v>663.09809523809497</v>
      </c>
      <c r="AN379">
        <v>806.56</v>
      </c>
      <c r="AO379">
        <v>6.5657847966282397</v>
      </c>
      <c r="AP379">
        <v>1.54</v>
      </c>
      <c r="AQ379">
        <v>245.97</v>
      </c>
      <c r="AR379">
        <v>-6.63</v>
      </c>
      <c r="AS379" s="14">
        <v>470325000000</v>
      </c>
      <c r="AT379">
        <v>0</v>
      </c>
      <c r="AU379">
        <v>0</v>
      </c>
      <c r="AV379">
        <v>74595231</v>
      </c>
      <c r="AW379">
        <v>71142559</v>
      </c>
      <c r="AX379">
        <v>0</v>
      </c>
      <c r="AY379" s="14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1307673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2144999</v>
      </c>
      <c r="BN379">
        <v>18211488000</v>
      </c>
      <c r="BO379" s="3">
        <v>0.4</v>
      </c>
      <c r="BP379" s="3">
        <v>3704</v>
      </c>
      <c r="BQ379" s="3">
        <v>17996.55</v>
      </c>
      <c r="BR379" s="3">
        <v>1871630000</v>
      </c>
      <c r="BS379" s="3">
        <v>17679000</v>
      </c>
      <c r="BT379" s="3">
        <v>3901623000</v>
      </c>
      <c r="BU379" s="3">
        <v>8985524000</v>
      </c>
      <c r="BV379">
        <v>3435031000</v>
      </c>
      <c r="BW379" s="3">
        <v>14776457000</v>
      </c>
      <c r="BX379">
        <v>5744808000</v>
      </c>
      <c r="BY379">
        <v>0.4</v>
      </c>
      <c r="BZ379">
        <v>3704</v>
      </c>
      <c r="CA379">
        <v>6245.02</v>
      </c>
      <c r="CB379">
        <v>18211488000</v>
      </c>
      <c r="CC379">
        <v>0.4</v>
      </c>
      <c r="CD379">
        <v>571452.17000000004</v>
      </c>
      <c r="CE379">
        <v>166696743.43000001</v>
      </c>
      <c r="CF379">
        <v>25817.66</v>
      </c>
      <c r="CG379">
        <v>33155.910000000003</v>
      </c>
      <c r="CH379">
        <v>38.131496400000003</v>
      </c>
      <c r="CI379">
        <v>2.84</v>
      </c>
      <c r="CJ379">
        <v>12250</v>
      </c>
      <c r="CK379">
        <v>41443.33</v>
      </c>
      <c r="CL379">
        <v>29196.67</v>
      </c>
      <c r="CM379">
        <v>12620</v>
      </c>
      <c r="CN379">
        <v>5225070</v>
      </c>
      <c r="CO379">
        <v>-59996.67</v>
      </c>
      <c r="CP379">
        <v>-11466.67</v>
      </c>
      <c r="CQ379">
        <v>165897.25</v>
      </c>
      <c r="CR379">
        <v>234904306.66999999</v>
      </c>
      <c r="CS379">
        <v>9470.07</v>
      </c>
      <c r="CT379">
        <v>235079673.99000001</v>
      </c>
      <c r="CU379" s="3">
        <v>0.53078559999999997</v>
      </c>
      <c r="CV379">
        <v>0</v>
      </c>
      <c r="CW379" s="4">
        <v>33790411.369999997</v>
      </c>
      <c r="CX379" s="14">
        <f t="shared" si="5"/>
        <v>32489673.339999996</v>
      </c>
      <c r="CY379" s="14">
        <f>IFERROR(INDEX(CONFAZ!$A$2:$FB$440,MATCH(DATE(YEAR($A379),MONTH($A379),15),CONFAZ!$A$2:$A$440,0),2),0)</f>
        <v>1300738.03</v>
      </c>
      <c r="CZ379"/>
      <c r="DA379"/>
      <c r="DB379"/>
      <c r="DC379"/>
      <c r="DI379"/>
    </row>
    <row r="380" spans="1:113" x14ac:dyDescent="0.25">
      <c r="A380" s="1">
        <v>41627</v>
      </c>
      <c r="B380" t="s">
        <v>70</v>
      </c>
      <c r="C380" t="s">
        <v>74</v>
      </c>
      <c r="D380" s="12">
        <v>2.3454999999999999</v>
      </c>
      <c r="E380">
        <v>212913070.29000002</v>
      </c>
      <c r="F380">
        <v>2170821.77</v>
      </c>
      <c r="G380">
        <v>395999509</v>
      </c>
      <c r="H380">
        <v>60194869.259999998</v>
      </c>
      <c r="I380">
        <v>94332315.789999992</v>
      </c>
      <c r="J380">
        <v>9166968.9299999997</v>
      </c>
      <c r="K380">
        <v>7322648</v>
      </c>
      <c r="L380" s="14">
        <v>12988275</v>
      </c>
      <c r="M380" s="14">
        <v>39191611</v>
      </c>
      <c r="N380" s="14">
        <v>49634503</v>
      </c>
      <c r="O380" s="14">
        <v>60927799</v>
      </c>
      <c r="P380" s="14">
        <v>4694258</v>
      </c>
      <c r="Q380" s="14">
        <v>66006521</v>
      </c>
      <c r="R380" s="14">
        <v>1246125</v>
      </c>
      <c r="S380" s="14">
        <v>21560586</v>
      </c>
      <c r="T380" s="14">
        <v>108530530</v>
      </c>
      <c r="U380" s="14">
        <v>29048479</v>
      </c>
      <c r="V380" s="14">
        <v>1246125</v>
      </c>
      <c r="W380" s="14">
        <v>21560586</v>
      </c>
      <c r="X380" s="14">
        <v>108530530</v>
      </c>
      <c r="Y380" s="14">
        <v>29048479</v>
      </c>
      <c r="Z380" s="14">
        <v>2170822</v>
      </c>
      <c r="AA380" s="14">
        <v>29.700412500399999</v>
      </c>
      <c r="AB380">
        <v>145.77000000000001</v>
      </c>
      <c r="AC380" s="2">
        <v>19537523486</v>
      </c>
      <c r="AD380" s="2">
        <v>18352387728</v>
      </c>
      <c r="AE380" s="14">
        <f>INDEX(CONFAZ!$DS$2:$FB$408,MATCH(DATE(YEAR($A380),MONTH($A380),15),CONFAZ!$DS$2:$DS$408,0),2)</f>
        <v>159285516</v>
      </c>
      <c r="AF380" s="14">
        <f>INDEX(CONFAZ!$DS$2:$FB$408,MATCH(DATE(YEAR($A380),MONTH($A380),15),CONFAZ!$DS$2:$DS$408,0),3)</f>
        <v>742094282</v>
      </c>
      <c r="AG380">
        <v>678</v>
      </c>
      <c r="AH380">
        <v>841584164000</v>
      </c>
      <c r="AI380">
        <v>9.9</v>
      </c>
      <c r="AJ380">
        <v>0.72</v>
      </c>
      <c r="AK380">
        <v>882.53166666666596</v>
      </c>
      <c r="AL380">
        <v>718.32500000000005</v>
      </c>
      <c r="AM380">
        <v>664.57714285714201</v>
      </c>
      <c r="AN380">
        <v>808.78279999999995</v>
      </c>
      <c r="AO380">
        <v>6.2560388930136996</v>
      </c>
      <c r="AP380">
        <v>1.92</v>
      </c>
      <c r="AQ380">
        <v>259.49</v>
      </c>
      <c r="AR380">
        <v>21.82</v>
      </c>
      <c r="AS380" s="14">
        <v>467253200000</v>
      </c>
      <c r="AT380">
        <v>0</v>
      </c>
      <c r="AU380">
        <v>0</v>
      </c>
      <c r="AV380">
        <v>69701445</v>
      </c>
      <c r="AW380">
        <v>66224057</v>
      </c>
      <c r="AX380">
        <v>0</v>
      </c>
      <c r="AY380" s="14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1177218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2300170</v>
      </c>
      <c r="BN380">
        <v>18211488000</v>
      </c>
      <c r="BO380" s="3">
        <v>0.4</v>
      </c>
      <c r="BP380" s="3">
        <v>3704</v>
      </c>
      <c r="BQ380">
        <v>17996.55</v>
      </c>
      <c r="BR380" s="3">
        <v>1871630000</v>
      </c>
      <c r="BS380" s="3">
        <v>17679000</v>
      </c>
      <c r="BT380">
        <v>3901623000</v>
      </c>
      <c r="BU380" s="3">
        <v>8985524000</v>
      </c>
      <c r="BV380" s="3">
        <v>3435031000</v>
      </c>
      <c r="BW380" s="3">
        <v>14776457000</v>
      </c>
      <c r="BX380">
        <v>27308046000</v>
      </c>
      <c r="BY380">
        <v>0.4</v>
      </c>
      <c r="BZ380">
        <v>3704</v>
      </c>
      <c r="CA380">
        <v>25660.71</v>
      </c>
      <c r="CB380">
        <v>18211488000</v>
      </c>
      <c r="CC380">
        <v>0.4</v>
      </c>
      <c r="CD380">
        <v>431628.42</v>
      </c>
      <c r="CE380">
        <v>162552704.72999999</v>
      </c>
      <c r="CF380">
        <v>64985.89</v>
      </c>
      <c r="CG380">
        <v>35777.910000000003</v>
      </c>
      <c r="CH380">
        <v>38.131496400000003</v>
      </c>
      <c r="CI380">
        <v>2.95</v>
      </c>
      <c r="CJ380">
        <v>12250</v>
      </c>
      <c r="CK380">
        <v>41443.33</v>
      </c>
      <c r="CL380">
        <v>29196.67</v>
      </c>
      <c r="CM380">
        <v>12620</v>
      </c>
      <c r="CN380">
        <v>5225070</v>
      </c>
      <c r="CO380">
        <v>-59996.67</v>
      </c>
      <c r="CP380">
        <v>-11466.67</v>
      </c>
      <c r="CQ380">
        <v>977442.35</v>
      </c>
      <c r="CR380">
        <v>232715518.52000001</v>
      </c>
      <c r="CS380">
        <v>11761.88</v>
      </c>
      <c r="CT380">
        <v>233705602.75</v>
      </c>
      <c r="CU380" s="3">
        <v>0.53078559999999997</v>
      </c>
      <c r="CV380">
        <v>0</v>
      </c>
      <c r="CW380" s="4">
        <v>34852374.329999998</v>
      </c>
      <c r="CX380" s="14">
        <f t="shared" si="5"/>
        <v>33307360.349999998</v>
      </c>
      <c r="CY380" s="14">
        <f>IFERROR(INDEX(CONFAZ!$A$2:$FB$440,MATCH(DATE(YEAR($A380),MONTH($A380),15),CONFAZ!$A$2:$A$440,0),2),0)</f>
        <v>1545013.9800000002</v>
      </c>
      <c r="CZ380"/>
      <c r="DA380"/>
      <c r="DB380"/>
      <c r="DC380"/>
      <c r="DI380"/>
    </row>
    <row r="381" spans="1:113" x14ac:dyDescent="0.25">
      <c r="A381" s="1">
        <v>41658</v>
      </c>
      <c r="B381" t="s">
        <v>70</v>
      </c>
      <c r="C381" t="s">
        <v>74</v>
      </c>
      <c r="D381" s="12">
        <v>2.3822000000000001</v>
      </c>
      <c r="E381">
        <v>209297378.42000002</v>
      </c>
      <c r="F381">
        <v>1078402.21</v>
      </c>
      <c r="G381">
        <v>408968190</v>
      </c>
      <c r="H381">
        <v>59260900.059999995</v>
      </c>
      <c r="I381">
        <v>110233885.31999998</v>
      </c>
      <c r="J381">
        <v>10049869.33</v>
      </c>
      <c r="K381">
        <v>36080528</v>
      </c>
      <c r="L381" s="14">
        <v>6145083</v>
      </c>
      <c r="M381" s="14">
        <v>39492994</v>
      </c>
      <c r="N381" s="14">
        <v>63839353</v>
      </c>
      <c r="O381" s="14">
        <v>57773868</v>
      </c>
      <c r="P381" s="14">
        <v>5490411</v>
      </c>
      <c r="Q381" s="14">
        <v>60687473</v>
      </c>
      <c r="R381" s="14">
        <v>1372349</v>
      </c>
      <c r="S381" s="14">
        <v>17566068</v>
      </c>
      <c r="T381" s="14">
        <v>128203584</v>
      </c>
      <c r="U381" s="14">
        <v>27319023</v>
      </c>
      <c r="V381" s="14">
        <v>1372349</v>
      </c>
      <c r="W381" s="14">
        <v>17566068</v>
      </c>
      <c r="X381" s="14">
        <v>128203584</v>
      </c>
      <c r="Y381" s="14">
        <v>27319023</v>
      </c>
      <c r="Z381" s="14">
        <v>1077984</v>
      </c>
      <c r="AA381" s="14">
        <v>31.4951749568</v>
      </c>
      <c r="AB381">
        <v>142.72</v>
      </c>
      <c r="AC381" s="2">
        <v>15741666773</v>
      </c>
      <c r="AD381" s="2">
        <v>20238121344</v>
      </c>
      <c r="AE381" s="14">
        <f>INDEX(CONFAZ!$DS$2:$FB$408,MATCH(DATE(YEAR($A381),MONTH($A381),15),CONFAZ!$DS$2:$DS$408,0),2)</f>
        <v>124244864</v>
      </c>
      <c r="AF381" s="14">
        <f>INDEX(CONFAZ!$DS$2:$FB$408,MATCH(DATE(YEAR($A381),MONTH($A381),15),CONFAZ!$DS$2:$DS$408,0),3)</f>
        <v>622440259</v>
      </c>
      <c r="AG381">
        <v>724</v>
      </c>
      <c r="AH381">
        <v>859821739200</v>
      </c>
      <c r="AI381">
        <v>10.17</v>
      </c>
      <c r="AJ381">
        <v>0.63</v>
      </c>
      <c r="AK381">
        <v>887.21444444444398</v>
      </c>
      <c r="AL381">
        <v>720.17049999999995</v>
      </c>
      <c r="AM381">
        <v>663.80904761904696</v>
      </c>
      <c r="AN381">
        <v>812.46680000000003</v>
      </c>
      <c r="AO381">
        <v>6.4774566591674896</v>
      </c>
      <c r="AP381">
        <v>1.55</v>
      </c>
      <c r="AQ381">
        <v>258.98</v>
      </c>
      <c r="AR381">
        <v>9.4499999999999993</v>
      </c>
      <c r="AS381" s="14">
        <v>453279800000</v>
      </c>
      <c r="AT381">
        <v>0</v>
      </c>
      <c r="AU381">
        <v>0</v>
      </c>
      <c r="AV381">
        <v>71073929</v>
      </c>
      <c r="AW381">
        <v>64609275</v>
      </c>
      <c r="AX381">
        <v>0</v>
      </c>
      <c r="AY381" s="14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825022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5639632</v>
      </c>
      <c r="BN381">
        <v>19952970000</v>
      </c>
      <c r="BO381" s="3">
        <v>0.4</v>
      </c>
      <c r="BP381" s="3">
        <v>3704</v>
      </c>
      <c r="BQ381">
        <v>19420.27</v>
      </c>
      <c r="BR381" s="3">
        <v>1978456000</v>
      </c>
      <c r="BS381" s="3">
        <v>17243000</v>
      </c>
      <c r="BT381">
        <v>4755647000</v>
      </c>
      <c r="BU381" s="3">
        <v>9151223000</v>
      </c>
      <c r="BV381">
        <v>4050400000</v>
      </c>
      <c r="BW381" s="3">
        <v>15902570000</v>
      </c>
      <c r="BX381">
        <v>0</v>
      </c>
      <c r="BY381">
        <v>0</v>
      </c>
      <c r="BZ381">
        <v>0</v>
      </c>
      <c r="CA381">
        <v>0</v>
      </c>
      <c r="CB381">
        <v>18211488000</v>
      </c>
      <c r="CC381">
        <v>0.4</v>
      </c>
      <c r="CD381">
        <v>425729.18</v>
      </c>
      <c r="CE381">
        <v>160815502.22</v>
      </c>
      <c r="CF381">
        <v>35712.050000000003</v>
      </c>
      <c r="CG381">
        <v>35489.67</v>
      </c>
      <c r="CH381">
        <v>36.417150700000001</v>
      </c>
      <c r="CI381">
        <v>2.96</v>
      </c>
      <c r="CJ381">
        <v>-98936.67</v>
      </c>
      <c r="CK381">
        <v>-72023.33</v>
      </c>
      <c r="CL381">
        <v>26913.33</v>
      </c>
      <c r="CM381">
        <v>27313.33</v>
      </c>
      <c r="CN381">
        <v>5313706.67</v>
      </c>
      <c r="CO381">
        <v>-72436.67</v>
      </c>
      <c r="CP381">
        <v>-180</v>
      </c>
      <c r="CQ381">
        <v>298368.06</v>
      </c>
      <c r="CR381">
        <v>239848735.65000001</v>
      </c>
      <c r="CS381">
        <v>54392.11</v>
      </c>
      <c r="CT381">
        <v>240206895.81999999</v>
      </c>
      <c r="CU381" s="3">
        <v>0.53101100000000001</v>
      </c>
      <c r="CV381">
        <v>1006961980</v>
      </c>
      <c r="CW381" s="8">
        <v>40185099.090000004</v>
      </c>
      <c r="CX381" s="14">
        <f t="shared" si="5"/>
        <v>36194362.240000002</v>
      </c>
      <c r="CY381" s="14">
        <f>IFERROR(INDEX(CONFAZ!$A$2:$FB$440,MATCH(DATE(YEAR($A381),MONTH($A381),15),CONFAZ!$A$2:$A$440,0),2),0)</f>
        <v>3990736.85</v>
      </c>
      <c r="CZ381" s="14"/>
      <c r="DA381" s="14"/>
      <c r="DB381"/>
      <c r="DC381"/>
      <c r="DI381"/>
    </row>
    <row r="382" spans="1:113" x14ac:dyDescent="0.25">
      <c r="A382" s="1">
        <v>41689</v>
      </c>
      <c r="B382" t="s">
        <v>70</v>
      </c>
      <c r="C382" t="s">
        <v>74</v>
      </c>
      <c r="D382" s="12">
        <v>2.3837000000000002</v>
      </c>
      <c r="E382">
        <v>180095103.95000002</v>
      </c>
      <c r="F382">
        <v>341233.74</v>
      </c>
      <c r="G382">
        <v>368326939</v>
      </c>
      <c r="H382">
        <v>49508847.280000009</v>
      </c>
      <c r="I382">
        <v>112045399.51000002</v>
      </c>
      <c r="J382">
        <v>7826411.3799999999</v>
      </c>
      <c r="K382">
        <v>36338235</v>
      </c>
      <c r="L382" s="14">
        <v>4588752</v>
      </c>
      <c r="M382" s="14">
        <v>37981875</v>
      </c>
      <c r="N382" s="14">
        <v>41559318</v>
      </c>
      <c r="O382" s="14">
        <v>51699312</v>
      </c>
      <c r="P382" s="14">
        <v>5905476</v>
      </c>
      <c r="Q382" s="14">
        <v>50725107</v>
      </c>
      <c r="R382" s="14">
        <v>1308159</v>
      </c>
      <c r="S382" s="14">
        <v>16351514</v>
      </c>
      <c r="T382" s="14">
        <v>129787464</v>
      </c>
      <c r="U382" s="14">
        <v>28078728</v>
      </c>
      <c r="V382" s="14">
        <v>1308159</v>
      </c>
      <c r="W382" s="14">
        <v>16351514</v>
      </c>
      <c r="X382" s="14">
        <v>129787464</v>
      </c>
      <c r="Y382" s="14">
        <v>28078728</v>
      </c>
      <c r="Z382" s="14">
        <v>341234</v>
      </c>
      <c r="AA382" s="14">
        <v>31.251538226299999</v>
      </c>
      <c r="AB382">
        <v>143.53</v>
      </c>
      <c r="AC382" s="2">
        <v>15825850012</v>
      </c>
      <c r="AD382" s="2">
        <v>18190582391</v>
      </c>
      <c r="AE382" s="14">
        <f>INDEX(CONFAZ!$DS$2:$FB$408,MATCH(DATE(YEAR($A382),MONTH($A382),15),CONFAZ!$DS$2:$DS$408,0),2)</f>
        <v>124927193</v>
      </c>
      <c r="AF382" s="14">
        <f>INDEX(CONFAZ!$DS$2:$FB$408,MATCH(DATE(YEAR($A382),MONTH($A382),15),CONFAZ!$DS$2:$DS$408,0),3)</f>
        <v>632266880</v>
      </c>
      <c r="AG382">
        <v>724</v>
      </c>
      <c r="AH382">
        <v>864546536700</v>
      </c>
      <c r="AI382">
        <v>10.43</v>
      </c>
      <c r="AJ382">
        <v>0.64</v>
      </c>
      <c r="AK382">
        <v>891.49277777777695</v>
      </c>
      <c r="AL382">
        <v>721.95699999999999</v>
      </c>
      <c r="AM382">
        <v>665.92190476190399</v>
      </c>
      <c r="AN382">
        <v>815.89480000000003</v>
      </c>
      <c r="AO382">
        <v>6.8251097382539401</v>
      </c>
      <c r="AP382">
        <v>1.69</v>
      </c>
      <c r="AQ382">
        <v>257.24</v>
      </c>
      <c r="AR382">
        <v>41.82</v>
      </c>
      <c r="AS382" s="14">
        <v>455502300000</v>
      </c>
      <c r="AT382">
        <v>0</v>
      </c>
      <c r="AU382">
        <v>0</v>
      </c>
      <c r="AV382">
        <v>66181943</v>
      </c>
      <c r="AW382">
        <v>62219776</v>
      </c>
      <c r="AX382">
        <v>0</v>
      </c>
      <c r="AY382" s="14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55080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3907087</v>
      </c>
      <c r="BN382">
        <v>19952970000</v>
      </c>
      <c r="BO382" s="3">
        <v>0.4</v>
      </c>
      <c r="BP382" s="3">
        <v>3704</v>
      </c>
      <c r="BQ382" s="3">
        <v>19420.27</v>
      </c>
      <c r="BR382" s="3">
        <v>1978456000</v>
      </c>
      <c r="BS382" s="3">
        <v>17243000</v>
      </c>
      <c r="BT382" s="3">
        <v>4755647000</v>
      </c>
      <c r="BU382" s="3">
        <v>9151223000</v>
      </c>
      <c r="BV382" s="3">
        <v>4050400000</v>
      </c>
      <c r="BW382" s="3">
        <v>15902570000</v>
      </c>
      <c r="BX382">
        <v>0</v>
      </c>
      <c r="BY382">
        <v>0</v>
      </c>
      <c r="BZ382">
        <v>0</v>
      </c>
      <c r="CA382">
        <v>0</v>
      </c>
      <c r="CB382">
        <v>18211488000</v>
      </c>
      <c r="CC382">
        <v>0.4</v>
      </c>
      <c r="CD382">
        <v>534518.97</v>
      </c>
      <c r="CE382">
        <v>172407518.66999999</v>
      </c>
      <c r="CF382">
        <v>38614.769999999997</v>
      </c>
      <c r="CG382">
        <v>34704.67</v>
      </c>
      <c r="CH382">
        <v>36.417150700000001</v>
      </c>
      <c r="CI382">
        <v>2.96</v>
      </c>
      <c r="CJ382">
        <v>-98936.67</v>
      </c>
      <c r="CK382">
        <v>-72023.33</v>
      </c>
      <c r="CL382">
        <v>26913.33</v>
      </c>
      <c r="CM382">
        <v>27313.33</v>
      </c>
      <c r="CN382">
        <v>5313706.67</v>
      </c>
      <c r="CO382">
        <v>-72436.67</v>
      </c>
      <c r="CP382">
        <v>-180</v>
      </c>
      <c r="CQ382">
        <v>107972.39</v>
      </c>
      <c r="CR382">
        <v>226970337.65000001</v>
      </c>
      <c r="CS382">
        <v>46179.22</v>
      </c>
      <c r="CT382">
        <v>227127489.25999999</v>
      </c>
      <c r="CU382" s="3">
        <v>0.53101100000000001</v>
      </c>
      <c r="CV382">
        <v>1348748537</v>
      </c>
      <c r="CW382" s="4">
        <v>45331516.480000004</v>
      </c>
      <c r="CX382" s="14">
        <f t="shared" si="5"/>
        <v>33250124.780000005</v>
      </c>
      <c r="CY382" s="14">
        <f>IFERROR(INDEX(CONFAZ!$A$2:$FB$440,MATCH(DATE(YEAR($A382),MONTH($A382),15),CONFAZ!$A$2:$A$440,0),2),0)</f>
        <v>12081391.699999999</v>
      </c>
      <c r="CZ382"/>
      <c r="DA382"/>
      <c r="DB382"/>
      <c r="DC382"/>
      <c r="DI382"/>
    </row>
    <row r="383" spans="1:113" x14ac:dyDescent="0.25">
      <c r="A383" s="1">
        <v>41717</v>
      </c>
      <c r="B383" t="s">
        <v>70</v>
      </c>
      <c r="C383" t="s">
        <v>74</v>
      </c>
      <c r="D383" s="12">
        <v>2.3260999999999998</v>
      </c>
      <c r="E383">
        <v>181725438.09</v>
      </c>
      <c r="F383">
        <v>539250.41999999993</v>
      </c>
      <c r="G383">
        <v>370486561</v>
      </c>
      <c r="H383">
        <v>48880619.609999999</v>
      </c>
      <c r="I383">
        <v>114442002.04000002</v>
      </c>
      <c r="J383">
        <v>7770627.9099999992</v>
      </c>
      <c r="K383">
        <v>67309111</v>
      </c>
      <c r="L383" s="14">
        <v>4782023</v>
      </c>
      <c r="M383" s="14">
        <v>40925888</v>
      </c>
      <c r="N383" s="14">
        <v>40558006</v>
      </c>
      <c r="O383" s="14">
        <v>51153625</v>
      </c>
      <c r="P383" s="14">
        <v>4685342</v>
      </c>
      <c r="Q383" s="14">
        <v>50249691</v>
      </c>
      <c r="R383" s="14">
        <v>1142904</v>
      </c>
      <c r="S383" s="14">
        <v>16597360</v>
      </c>
      <c r="T383" s="14">
        <v>134456589</v>
      </c>
      <c r="U383" s="14">
        <v>25395883</v>
      </c>
      <c r="V383" s="14">
        <v>1142904</v>
      </c>
      <c r="W383" s="14">
        <v>16597360</v>
      </c>
      <c r="X383" s="14">
        <v>134456589</v>
      </c>
      <c r="Y383" s="14">
        <v>25395883</v>
      </c>
      <c r="Z383" s="14">
        <v>539250</v>
      </c>
      <c r="AA383" s="14">
        <v>31.785482936099999</v>
      </c>
      <c r="AB383">
        <v>149.03</v>
      </c>
      <c r="AC383" s="2">
        <v>17467727891</v>
      </c>
      <c r="AD383" s="2">
        <v>17640547408</v>
      </c>
      <c r="AE383" s="14">
        <f>INDEX(CONFAZ!$DS$2:$FB$408,MATCH(DATE(YEAR($A383),MONTH($A383),15),CONFAZ!$DS$2:$DS$408,0),2)</f>
        <v>124649529</v>
      </c>
      <c r="AF383" s="14">
        <f>INDEX(CONFAZ!$DS$2:$FB$408,MATCH(DATE(YEAR($A383),MONTH($A383),15),CONFAZ!$DS$2:$DS$408,0),3)</f>
        <v>565141622</v>
      </c>
      <c r="AG383">
        <v>724</v>
      </c>
      <c r="AH383">
        <v>846500355400</v>
      </c>
      <c r="AI383">
        <v>10.65</v>
      </c>
      <c r="AJ383">
        <v>0.82</v>
      </c>
      <c r="AK383">
        <v>905.89222222222202</v>
      </c>
      <c r="AL383">
        <v>724.84849999999994</v>
      </c>
      <c r="AM383">
        <v>668.05095238095203</v>
      </c>
      <c r="AN383">
        <v>823.71400000000006</v>
      </c>
      <c r="AO383">
        <v>7.24261387263304</v>
      </c>
      <c r="AP383">
        <v>1.92</v>
      </c>
      <c r="AQ383">
        <v>251.79</v>
      </c>
      <c r="AR383">
        <v>7.3998999999999997</v>
      </c>
      <c r="AS383" s="14">
        <v>477200000000</v>
      </c>
      <c r="AT383">
        <v>0</v>
      </c>
      <c r="AU383">
        <v>0</v>
      </c>
      <c r="AV383">
        <v>57313454</v>
      </c>
      <c r="AW383">
        <v>51134659</v>
      </c>
      <c r="AX383">
        <v>0</v>
      </c>
      <c r="AY383" s="14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56561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6122234</v>
      </c>
      <c r="BN383">
        <v>19952970000</v>
      </c>
      <c r="BO383" s="3">
        <v>0.4</v>
      </c>
      <c r="BP383" s="3">
        <v>3704</v>
      </c>
      <c r="BQ383" s="3">
        <v>19420.27</v>
      </c>
      <c r="BR383" s="3">
        <v>1978456000</v>
      </c>
      <c r="BS383">
        <v>17243000</v>
      </c>
      <c r="BT383" s="3">
        <v>4755647000</v>
      </c>
      <c r="BU383">
        <v>9151223000</v>
      </c>
      <c r="BV383">
        <v>4050400000</v>
      </c>
      <c r="BW383" s="3">
        <v>15902570000</v>
      </c>
      <c r="BX383">
        <v>0</v>
      </c>
      <c r="BY383">
        <v>0</v>
      </c>
      <c r="BZ383">
        <v>0</v>
      </c>
      <c r="CA383">
        <v>0</v>
      </c>
      <c r="CB383">
        <v>18211488000</v>
      </c>
      <c r="CC383">
        <v>0.4</v>
      </c>
      <c r="CD383">
        <v>437529.67</v>
      </c>
      <c r="CE383">
        <v>153880411.28999999</v>
      </c>
      <c r="CF383">
        <v>28895.89</v>
      </c>
      <c r="CG383">
        <v>34821.67</v>
      </c>
      <c r="CH383">
        <v>36.417150700000001</v>
      </c>
      <c r="CI383">
        <v>2.98</v>
      </c>
      <c r="CJ383">
        <v>-98936.67</v>
      </c>
      <c r="CK383">
        <v>-72023.33</v>
      </c>
      <c r="CL383">
        <v>26913.33</v>
      </c>
      <c r="CM383">
        <v>27313.33</v>
      </c>
      <c r="CN383">
        <v>5313706.67</v>
      </c>
      <c r="CO383">
        <v>-72436.67</v>
      </c>
      <c r="CP383">
        <v>-180</v>
      </c>
      <c r="CQ383">
        <v>205097.11</v>
      </c>
      <c r="CR383">
        <v>236390809.81</v>
      </c>
      <c r="CS383">
        <v>94067.83</v>
      </c>
      <c r="CT383">
        <v>236689974.75</v>
      </c>
      <c r="CU383" s="3">
        <v>0.53101100000000001</v>
      </c>
      <c r="CV383">
        <v>765930563.10000002</v>
      </c>
      <c r="CW383" s="4">
        <v>26890431.789999999</v>
      </c>
      <c r="CX383" s="14">
        <f t="shared" si="5"/>
        <v>9722645.7399999984</v>
      </c>
      <c r="CY383" s="14">
        <f>IFERROR(INDEX(CONFAZ!$A$2:$FB$440,MATCH(DATE(YEAR($A383),MONTH($A383),15),CONFAZ!$A$2:$A$440,0),2),0)</f>
        <v>17167786.050000001</v>
      </c>
      <c r="DA383" s="8"/>
      <c r="DB383" s="8"/>
      <c r="DC383"/>
      <c r="DI383"/>
    </row>
    <row r="384" spans="1:113" x14ac:dyDescent="0.25">
      <c r="A384" s="1">
        <v>41748</v>
      </c>
      <c r="B384" t="s">
        <v>70</v>
      </c>
      <c r="C384" t="s">
        <v>74</v>
      </c>
      <c r="D384" s="12">
        <v>2.2328000000000001</v>
      </c>
      <c r="E384">
        <v>181083609.44</v>
      </c>
      <c r="F384">
        <v>411627.1</v>
      </c>
      <c r="G384">
        <v>332790209</v>
      </c>
      <c r="H384">
        <v>50248534.63000001</v>
      </c>
      <c r="I384">
        <v>77864497.640000001</v>
      </c>
      <c r="J384">
        <v>7793150.3399999989</v>
      </c>
      <c r="K384">
        <v>48268482</v>
      </c>
      <c r="L384" s="14">
        <v>4951240</v>
      </c>
      <c r="M384" s="14">
        <v>37252926</v>
      </c>
      <c r="N384" s="14">
        <v>41915173</v>
      </c>
      <c r="O384" s="14">
        <v>53145562</v>
      </c>
      <c r="P384" s="14">
        <v>5216593</v>
      </c>
      <c r="Q384" s="14">
        <v>47935426</v>
      </c>
      <c r="R384" s="14">
        <v>1103084</v>
      </c>
      <c r="S384" s="14">
        <v>15809374</v>
      </c>
      <c r="T384" s="14">
        <v>100131212</v>
      </c>
      <c r="U384" s="14">
        <v>24917992</v>
      </c>
      <c r="V384" s="14">
        <v>1103084</v>
      </c>
      <c r="W384" s="14">
        <v>15809374</v>
      </c>
      <c r="X384" s="14">
        <v>100131212</v>
      </c>
      <c r="Y384" s="14">
        <v>24917992</v>
      </c>
      <c r="Z384" s="14">
        <v>411627</v>
      </c>
      <c r="AA384" s="14">
        <v>35.2818164571</v>
      </c>
      <c r="AB384">
        <v>147.69</v>
      </c>
      <c r="AC384" s="2">
        <v>19577249934</v>
      </c>
      <c r="AD384" s="2">
        <v>19352300589</v>
      </c>
      <c r="AE384" s="14">
        <f>INDEX(CONFAZ!$DS$2:$FB$408,MATCH(DATE(YEAR($A384),MONTH($A384),15),CONFAZ!$DS$2:$DS$408,0),2)</f>
        <v>268769815</v>
      </c>
      <c r="AF384" s="14">
        <f>INDEX(CONFAZ!$DS$2:$FB$408,MATCH(DATE(YEAR($A384),MONTH($A384),15),CONFAZ!$DS$2:$DS$408,0),3)</f>
        <v>534436147</v>
      </c>
      <c r="AG384">
        <v>724</v>
      </c>
      <c r="AH384">
        <v>818805717600</v>
      </c>
      <c r="AI384">
        <v>10.87</v>
      </c>
      <c r="AJ384">
        <v>0.78</v>
      </c>
      <c r="AK384">
        <v>902.56999999999903</v>
      </c>
      <c r="AL384">
        <v>724.34249999999997</v>
      </c>
      <c r="AM384">
        <v>667.76</v>
      </c>
      <c r="AN384">
        <v>821.39239999999995</v>
      </c>
      <c r="AO384">
        <v>7.21830985915493</v>
      </c>
      <c r="AP384">
        <v>1.67</v>
      </c>
      <c r="AQ384">
        <v>239.83</v>
      </c>
      <c r="AR384">
        <v>-8.1690000000000005</v>
      </c>
      <c r="AS384" s="14">
        <v>479719200000</v>
      </c>
      <c r="AT384">
        <v>0</v>
      </c>
      <c r="AU384">
        <v>0</v>
      </c>
      <c r="AV384">
        <v>99335185</v>
      </c>
      <c r="AW384">
        <v>95901750</v>
      </c>
      <c r="AX384">
        <v>0</v>
      </c>
      <c r="AY384" s="14">
        <v>0</v>
      </c>
      <c r="AZ384">
        <v>0</v>
      </c>
      <c r="BA384">
        <v>0</v>
      </c>
      <c r="BB384">
        <v>0</v>
      </c>
      <c r="BC384">
        <v>37000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3396435</v>
      </c>
      <c r="BN384">
        <v>19952970000</v>
      </c>
      <c r="BO384" s="3">
        <v>0.4</v>
      </c>
      <c r="BP384" s="3">
        <v>3704</v>
      </c>
      <c r="BQ384" s="3">
        <v>19420.27</v>
      </c>
      <c r="BR384" s="3">
        <v>1978456000</v>
      </c>
      <c r="BS384" s="3">
        <v>17243000</v>
      </c>
      <c r="BT384" s="3">
        <v>4755647000</v>
      </c>
      <c r="BU384" s="3">
        <v>9151223000</v>
      </c>
      <c r="BV384" s="3">
        <v>4050400000</v>
      </c>
      <c r="BW384">
        <v>15902570000</v>
      </c>
      <c r="BX384">
        <v>0</v>
      </c>
      <c r="BY384">
        <v>0</v>
      </c>
      <c r="BZ384">
        <v>0</v>
      </c>
      <c r="CA384">
        <v>0</v>
      </c>
      <c r="CB384">
        <v>18211488000</v>
      </c>
      <c r="CC384">
        <v>0.4</v>
      </c>
      <c r="CD384">
        <v>200078.98</v>
      </c>
      <c r="CE384">
        <v>138920788.28</v>
      </c>
      <c r="CF384">
        <v>30775.61</v>
      </c>
      <c r="CG384">
        <v>35732.67</v>
      </c>
      <c r="CH384">
        <v>36.417150700000001</v>
      </c>
      <c r="CI384">
        <v>2.99</v>
      </c>
      <c r="CJ384">
        <v>-165786.67000000001</v>
      </c>
      <c r="CK384">
        <v>-199903.33</v>
      </c>
      <c r="CL384">
        <v>-34116.67</v>
      </c>
      <c r="CM384">
        <v>-21836.67</v>
      </c>
      <c r="CN384">
        <v>5286606.67</v>
      </c>
      <c r="CO384">
        <v>-85496.67</v>
      </c>
      <c r="CP384">
        <v>-8013.33</v>
      </c>
      <c r="CQ384">
        <v>206402.21</v>
      </c>
      <c r="CR384">
        <v>199754573.97999999</v>
      </c>
      <c r="CS384">
        <v>70259.72</v>
      </c>
      <c r="CT384">
        <v>200048798.50999999</v>
      </c>
      <c r="CU384" s="3">
        <v>0.53101100000000001</v>
      </c>
      <c r="CV384">
        <v>821826225.89999998</v>
      </c>
      <c r="CW384" s="10">
        <v>30690900.41</v>
      </c>
      <c r="CX384" s="14">
        <f t="shared" si="5"/>
        <v>21202152.289999999</v>
      </c>
      <c r="CY384" s="14">
        <f>IFERROR(INDEX(CONFAZ!$A$2:$FB$440,MATCH(DATE(YEAR($A384),MONTH($A384),15),CONFAZ!$A$2:$A$440,0),2),0)</f>
        <v>9488748.120000001</v>
      </c>
      <c r="CZ384"/>
      <c r="DA384"/>
      <c r="DB384"/>
      <c r="DC384"/>
      <c r="DI384"/>
    </row>
    <row r="385" spans="1:113" x14ac:dyDescent="0.25">
      <c r="A385" s="1">
        <v>41778</v>
      </c>
      <c r="B385" t="s">
        <v>70</v>
      </c>
      <c r="C385" t="s">
        <v>74</v>
      </c>
      <c r="D385" s="12">
        <v>2.2208999999999999</v>
      </c>
      <c r="E385">
        <v>184903368.41</v>
      </c>
      <c r="F385">
        <v>1324708.56</v>
      </c>
      <c r="G385">
        <v>379816299</v>
      </c>
      <c r="H385">
        <v>49155025.229999989</v>
      </c>
      <c r="I385">
        <v>119431583.81</v>
      </c>
      <c r="J385">
        <v>8260396.8599999994</v>
      </c>
      <c r="K385">
        <v>36208970</v>
      </c>
      <c r="L385" s="14">
        <v>5913382</v>
      </c>
      <c r="M385" s="14">
        <v>36139783</v>
      </c>
      <c r="N385" s="14">
        <v>48272401</v>
      </c>
      <c r="O385" s="14">
        <v>53059221</v>
      </c>
      <c r="P385" s="14">
        <v>4998989</v>
      </c>
      <c r="Q385" s="14">
        <v>45662235</v>
      </c>
      <c r="R385" s="14">
        <v>1043744</v>
      </c>
      <c r="S385" s="14">
        <v>16198398</v>
      </c>
      <c r="T385" s="14">
        <v>142293993</v>
      </c>
      <c r="U385" s="14">
        <v>24909444</v>
      </c>
      <c r="V385" s="14">
        <v>1043744</v>
      </c>
      <c r="W385" s="14">
        <v>16198398</v>
      </c>
      <c r="X385" s="14">
        <v>142293993</v>
      </c>
      <c r="Y385" s="14">
        <v>24909444</v>
      </c>
      <c r="Z385" s="14">
        <v>1324709</v>
      </c>
      <c r="AA385" s="14">
        <v>35.037019802300001</v>
      </c>
      <c r="AB385">
        <v>147.13999999999999</v>
      </c>
      <c r="AC385" s="2">
        <v>20540376531</v>
      </c>
      <c r="AD385" s="2">
        <v>20229371571</v>
      </c>
      <c r="AE385" s="14">
        <f>INDEX(CONFAZ!$DS$2:$FB$408,MATCH(DATE(YEAR($A385),MONTH($A385),15),CONFAZ!$DS$2:$DS$408,0),2)</f>
        <v>194445167</v>
      </c>
      <c r="AF385" s="14">
        <f>INDEX(CONFAZ!$DS$2:$FB$408,MATCH(DATE(YEAR($A385),MONTH($A385),15),CONFAZ!$DS$2:$DS$408,0),3)</f>
        <v>429533398</v>
      </c>
      <c r="AG385">
        <v>724</v>
      </c>
      <c r="AH385">
        <v>818961316800</v>
      </c>
      <c r="AI385">
        <v>10.9</v>
      </c>
      <c r="AJ385">
        <v>0.6</v>
      </c>
      <c r="AK385">
        <v>902.69555555555496</v>
      </c>
      <c r="AL385">
        <v>721.90099999999995</v>
      </c>
      <c r="AM385">
        <v>666.70952380952303</v>
      </c>
      <c r="AN385">
        <v>820.41759999999999</v>
      </c>
      <c r="AO385">
        <v>7.0521119922317501</v>
      </c>
      <c r="AP385">
        <v>1.46</v>
      </c>
      <c r="AQ385">
        <v>242.34</v>
      </c>
      <c r="AR385">
        <v>-22.47</v>
      </c>
      <c r="AS385" s="14">
        <v>481273000000</v>
      </c>
      <c r="AT385">
        <v>0</v>
      </c>
      <c r="AU385">
        <v>0</v>
      </c>
      <c r="AV385">
        <v>76277076</v>
      </c>
      <c r="AW385">
        <v>68418261</v>
      </c>
      <c r="AX385">
        <v>0</v>
      </c>
      <c r="AY385" s="14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7858815</v>
      </c>
      <c r="BN385">
        <v>19952970000</v>
      </c>
      <c r="BO385" s="3">
        <v>0.4</v>
      </c>
      <c r="BP385" s="3">
        <v>3704</v>
      </c>
      <c r="BQ385">
        <v>19420.27</v>
      </c>
      <c r="BR385">
        <v>1978456000</v>
      </c>
      <c r="BS385" s="3">
        <v>17243000</v>
      </c>
      <c r="BT385">
        <v>4755647000</v>
      </c>
      <c r="BU385" s="3">
        <v>9151223000</v>
      </c>
      <c r="BV385">
        <v>4050400000</v>
      </c>
      <c r="BW385" s="3">
        <v>15902570000</v>
      </c>
      <c r="BX385">
        <v>0</v>
      </c>
      <c r="BY385">
        <v>0</v>
      </c>
      <c r="BZ385">
        <v>0</v>
      </c>
      <c r="CA385">
        <v>0</v>
      </c>
      <c r="CB385">
        <v>18211488000</v>
      </c>
      <c r="CC385">
        <v>0.4</v>
      </c>
      <c r="CD385">
        <v>680176.43</v>
      </c>
      <c r="CE385">
        <v>167164285.18000001</v>
      </c>
      <c r="CF385">
        <v>31778.85</v>
      </c>
      <c r="CG385">
        <v>36283.67</v>
      </c>
      <c r="CH385">
        <v>36.417150700000001</v>
      </c>
      <c r="CI385">
        <v>2.98</v>
      </c>
      <c r="CJ385">
        <v>-165786.67000000001</v>
      </c>
      <c r="CK385">
        <v>-199903.33</v>
      </c>
      <c r="CL385">
        <v>-34116.67</v>
      </c>
      <c r="CM385">
        <v>-21836.67</v>
      </c>
      <c r="CN385">
        <v>5286606.67</v>
      </c>
      <c r="CO385">
        <v>-85496.67</v>
      </c>
      <c r="CP385">
        <v>-8013.33</v>
      </c>
      <c r="CQ385">
        <v>533428</v>
      </c>
      <c r="CR385">
        <v>240909930.34</v>
      </c>
      <c r="CS385">
        <v>54626.51</v>
      </c>
      <c r="CT385">
        <v>241497984.84999999</v>
      </c>
      <c r="CU385" s="3">
        <v>0.53101100000000001</v>
      </c>
      <c r="CV385">
        <v>1180852581</v>
      </c>
      <c r="CW385" s="8">
        <v>40899398.329999998</v>
      </c>
      <c r="CX385" s="14">
        <f t="shared" si="5"/>
        <v>33334762.209999997</v>
      </c>
      <c r="CY385" s="14">
        <f>IFERROR(INDEX(CONFAZ!$A$2:$FB$440,MATCH(DATE(YEAR($A385),MONTH($A385),15),CONFAZ!$A$2:$A$440,0),2),0)</f>
        <v>7564636.120000001</v>
      </c>
      <c r="CZ385"/>
      <c r="DA385"/>
      <c r="DB385"/>
      <c r="DC385"/>
      <c r="DI385"/>
    </row>
    <row r="386" spans="1:113" x14ac:dyDescent="0.25">
      <c r="A386" s="1">
        <v>41809</v>
      </c>
      <c r="B386" t="s">
        <v>70</v>
      </c>
      <c r="C386" t="s">
        <v>74</v>
      </c>
      <c r="D386" s="12">
        <v>2.2355</v>
      </c>
      <c r="E386">
        <v>183547572.01999998</v>
      </c>
      <c r="F386">
        <v>913324.10000000009</v>
      </c>
      <c r="G386">
        <v>368954997</v>
      </c>
      <c r="H386">
        <v>55170304.649999991</v>
      </c>
      <c r="I386">
        <v>104588762.72999999</v>
      </c>
      <c r="J386">
        <v>8310100.2000000002</v>
      </c>
      <c r="K386">
        <v>22111417</v>
      </c>
      <c r="L386" s="14">
        <v>5907109</v>
      </c>
      <c r="M386" s="14">
        <v>39424136</v>
      </c>
      <c r="N386" s="14">
        <v>48939994</v>
      </c>
      <c r="O386" s="14">
        <v>54358989</v>
      </c>
      <c r="P386" s="14">
        <v>4925841</v>
      </c>
      <c r="Q386" s="14">
        <v>47445861</v>
      </c>
      <c r="R386" s="14">
        <v>986618</v>
      </c>
      <c r="S386" s="14">
        <v>15305536</v>
      </c>
      <c r="T386" s="14">
        <v>124874399</v>
      </c>
      <c r="U386" s="14">
        <v>25873190</v>
      </c>
      <c r="V386" s="14">
        <v>986618</v>
      </c>
      <c r="W386" s="14">
        <v>15305536</v>
      </c>
      <c r="X386" s="14">
        <v>124874399</v>
      </c>
      <c r="Y386" s="14">
        <v>25873190</v>
      </c>
      <c r="Z386" s="14">
        <v>913324</v>
      </c>
      <c r="AA386" s="14">
        <v>36.153228851999998</v>
      </c>
      <c r="AB386">
        <v>140.88</v>
      </c>
      <c r="AC386" s="2">
        <v>20288075461</v>
      </c>
      <c r="AD386" s="2">
        <v>18260985106</v>
      </c>
      <c r="AE386" s="14">
        <f>INDEX(CONFAZ!$DS$2:$FB$408,MATCH(DATE(YEAR($A386),MONTH($A386),15),CONFAZ!$DS$2:$DS$408,0),2)</f>
        <v>279182455</v>
      </c>
      <c r="AF386" s="14">
        <f>INDEX(CONFAZ!$DS$2:$FB$408,MATCH(DATE(YEAR($A386),MONTH($A386),15),CONFAZ!$DS$2:$DS$408,0),3)</f>
        <v>651956473</v>
      </c>
      <c r="AG386">
        <v>724</v>
      </c>
      <c r="AH386">
        <v>834995018000</v>
      </c>
      <c r="AI386">
        <v>10.9</v>
      </c>
      <c r="AJ386">
        <v>0.26</v>
      </c>
      <c r="AK386">
        <v>902.19222222222197</v>
      </c>
      <c r="AL386">
        <v>720.45899999999995</v>
      </c>
      <c r="AM386">
        <v>665.14761904761895</v>
      </c>
      <c r="AN386">
        <v>818.71360000000004</v>
      </c>
      <c r="AO386">
        <v>6.9317734064801604</v>
      </c>
      <c r="AP386">
        <v>1.4</v>
      </c>
      <c r="AQ386">
        <v>250.22</v>
      </c>
      <c r="AR386">
        <v>2.56</v>
      </c>
      <c r="AS386" s="14">
        <v>461330600000</v>
      </c>
      <c r="AT386">
        <v>0</v>
      </c>
      <c r="AU386">
        <v>0</v>
      </c>
      <c r="AV386">
        <v>76655579</v>
      </c>
      <c r="AW386">
        <v>72382049</v>
      </c>
      <c r="AX386">
        <v>0</v>
      </c>
      <c r="AY386" s="14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4273530</v>
      </c>
      <c r="BN386">
        <v>19952970000</v>
      </c>
      <c r="BO386" s="3">
        <v>0.4</v>
      </c>
      <c r="BP386" s="3">
        <v>3704</v>
      </c>
      <c r="BQ386">
        <v>19420.27</v>
      </c>
      <c r="BR386" s="3">
        <v>1978456000</v>
      </c>
      <c r="BS386" s="3">
        <v>17243000</v>
      </c>
      <c r="BT386" s="3">
        <v>4755647000</v>
      </c>
      <c r="BU386">
        <v>9151223000</v>
      </c>
      <c r="BV386" s="3">
        <v>4050400000</v>
      </c>
      <c r="BW386" s="3">
        <v>15902570000</v>
      </c>
      <c r="BX386">
        <v>0</v>
      </c>
      <c r="BY386">
        <v>0</v>
      </c>
      <c r="BZ386">
        <v>0</v>
      </c>
      <c r="CA386">
        <v>0</v>
      </c>
      <c r="CB386">
        <v>18211488000</v>
      </c>
      <c r="CC386">
        <v>0.4</v>
      </c>
      <c r="CD386">
        <v>355247.15</v>
      </c>
      <c r="CE386">
        <v>119365728.94</v>
      </c>
      <c r="CF386">
        <v>22545.32</v>
      </c>
      <c r="CG386">
        <v>34258.67</v>
      </c>
      <c r="CH386">
        <v>36.417150700000001</v>
      </c>
      <c r="CI386">
        <v>2.97</v>
      </c>
      <c r="CJ386">
        <v>-165786.67000000001</v>
      </c>
      <c r="CK386">
        <v>-199903.33</v>
      </c>
      <c r="CL386">
        <v>-34116.67</v>
      </c>
      <c r="CM386">
        <v>-21836.67</v>
      </c>
      <c r="CN386">
        <v>5286606.67</v>
      </c>
      <c r="CO386">
        <v>-85496.67</v>
      </c>
      <c r="CP386">
        <v>-8013.33</v>
      </c>
      <c r="CQ386">
        <v>378753.64</v>
      </c>
      <c r="CR386">
        <v>222512541.75999999</v>
      </c>
      <c r="CS386">
        <v>21714.639999999999</v>
      </c>
      <c r="CT386">
        <v>222913010.03999999</v>
      </c>
      <c r="CU386" s="3">
        <v>0.53101100000000001</v>
      </c>
      <c r="CV386">
        <v>994658883.20000005</v>
      </c>
      <c r="CW386" s="8">
        <v>30671908.810000002</v>
      </c>
      <c r="CX386" s="14">
        <f t="shared" si="5"/>
        <v>24611119.190000001</v>
      </c>
      <c r="CY386" s="14">
        <f>IFERROR(INDEX(CONFAZ!$A$2:$FB$440,MATCH(DATE(YEAR($A386),MONTH($A386),15),CONFAZ!$A$2:$A$440,0),2),0)</f>
        <v>6060789.6200000001</v>
      </c>
      <c r="CZ386"/>
      <c r="DA386"/>
      <c r="DB386"/>
      <c r="DC386"/>
      <c r="DI386"/>
    </row>
    <row r="387" spans="1:113" x14ac:dyDescent="0.25">
      <c r="A387" s="1">
        <v>41839</v>
      </c>
      <c r="B387" t="s">
        <v>70</v>
      </c>
      <c r="C387" t="s">
        <v>74</v>
      </c>
      <c r="D387" s="12">
        <v>2.2246000000000001</v>
      </c>
      <c r="E387">
        <v>187296588.71000004</v>
      </c>
      <c r="F387">
        <v>1572939.3600000003</v>
      </c>
      <c r="G387">
        <v>371819620</v>
      </c>
      <c r="H387">
        <v>51986018.729999989</v>
      </c>
      <c r="I387">
        <v>105785154.76000001</v>
      </c>
      <c r="J387">
        <v>8351777.0500000007</v>
      </c>
      <c r="K387">
        <v>21415264</v>
      </c>
      <c r="L387" s="14">
        <v>7092525</v>
      </c>
      <c r="M387" s="14">
        <v>36569844</v>
      </c>
      <c r="N387" s="14">
        <v>45187121</v>
      </c>
      <c r="O387" s="14">
        <v>54370055</v>
      </c>
      <c r="P387" s="14">
        <v>5171804</v>
      </c>
      <c r="Q387" s="14">
        <v>49572232</v>
      </c>
      <c r="R387" s="14">
        <v>1226806</v>
      </c>
      <c r="S387" s="14">
        <v>17006870</v>
      </c>
      <c r="T387" s="14">
        <v>127584752</v>
      </c>
      <c r="U387" s="14">
        <v>26465674</v>
      </c>
      <c r="V387" s="14">
        <v>1226806</v>
      </c>
      <c r="W387" s="14">
        <v>17006870</v>
      </c>
      <c r="X387" s="14">
        <v>127584752</v>
      </c>
      <c r="Y387" s="14">
        <v>26465674</v>
      </c>
      <c r="Z387" s="14">
        <v>1571937</v>
      </c>
      <c r="AA387" s="14">
        <v>38.323561941100003</v>
      </c>
      <c r="AB387">
        <v>149.85</v>
      </c>
      <c r="AC387" s="2">
        <v>21921458082</v>
      </c>
      <c r="AD387" s="2">
        <v>21610393823</v>
      </c>
      <c r="AE387" s="14">
        <f>INDEX(CONFAZ!$DS$2:$FB$408,MATCH(DATE(YEAR($A387),MONTH($A387),15),CONFAZ!$DS$2:$DS$408,0),2)</f>
        <v>326379196</v>
      </c>
      <c r="AF387" s="14">
        <f>INDEX(CONFAZ!$DS$2:$FB$408,MATCH(DATE(YEAR($A387),MONTH($A387),15),CONFAZ!$DS$2:$DS$408,0),3)</f>
        <v>570414792</v>
      </c>
      <c r="AG387">
        <v>724</v>
      </c>
      <c r="AH387">
        <v>838211483200</v>
      </c>
      <c r="AI387">
        <v>10.9</v>
      </c>
      <c r="AJ387">
        <v>0.13</v>
      </c>
      <c r="AK387">
        <v>903.02111111111105</v>
      </c>
      <c r="AL387">
        <v>721.51049999999998</v>
      </c>
      <c r="AM387">
        <v>667.54047619047606</v>
      </c>
      <c r="AN387">
        <v>820.33879999999999</v>
      </c>
      <c r="AO387">
        <v>6.98595534000202</v>
      </c>
      <c r="AP387">
        <v>1.01</v>
      </c>
      <c r="AQ387">
        <v>242.95</v>
      </c>
      <c r="AR387">
        <v>-5.34</v>
      </c>
      <c r="AS387" s="14">
        <v>486915700000</v>
      </c>
      <c r="AT387">
        <v>0</v>
      </c>
      <c r="AU387">
        <v>0</v>
      </c>
      <c r="AV387">
        <v>113908512</v>
      </c>
      <c r="AW387">
        <v>108294016</v>
      </c>
      <c r="AX387">
        <v>0</v>
      </c>
      <c r="AY387" s="14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5614496</v>
      </c>
      <c r="BN387">
        <v>19952970000</v>
      </c>
      <c r="BO387" s="3">
        <v>0.4</v>
      </c>
      <c r="BP387" s="3">
        <v>3704</v>
      </c>
      <c r="BQ387" s="3">
        <v>19420.27</v>
      </c>
      <c r="BR387" s="3">
        <v>1978456000</v>
      </c>
      <c r="BS387" s="3">
        <v>17243000</v>
      </c>
      <c r="BT387">
        <v>4755647000</v>
      </c>
      <c r="BU387" s="3">
        <v>9151223000</v>
      </c>
      <c r="BV387">
        <v>4050400000</v>
      </c>
      <c r="BW387">
        <v>15902570000</v>
      </c>
      <c r="BX387">
        <v>0</v>
      </c>
      <c r="BY387">
        <v>0</v>
      </c>
      <c r="BZ387">
        <v>0</v>
      </c>
      <c r="CA387">
        <v>0</v>
      </c>
      <c r="CB387">
        <v>18211488000</v>
      </c>
      <c r="CC387">
        <v>0.4</v>
      </c>
      <c r="CD387">
        <v>359741.02</v>
      </c>
      <c r="CE387">
        <v>149889699.80000001</v>
      </c>
      <c r="CF387">
        <v>35316.35</v>
      </c>
      <c r="CG387">
        <v>36691.67</v>
      </c>
      <c r="CH387">
        <v>36.417150700000001</v>
      </c>
      <c r="CI387">
        <v>2.96</v>
      </c>
      <c r="CJ387">
        <v>90346.67</v>
      </c>
      <c r="CK387">
        <v>170813.33</v>
      </c>
      <c r="CL387">
        <v>80466.67</v>
      </c>
      <c r="CM387">
        <v>-15230</v>
      </c>
      <c r="CN387">
        <v>5487293.3300000001</v>
      </c>
      <c r="CO387">
        <v>-104603.33</v>
      </c>
      <c r="CP387">
        <v>-11020</v>
      </c>
      <c r="CQ387">
        <v>334705.34000000003</v>
      </c>
      <c r="CR387">
        <v>226095193.88999999</v>
      </c>
      <c r="CS387">
        <v>31633.52</v>
      </c>
      <c r="CT387">
        <v>226462132.75</v>
      </c>
      <c r="CU387" s="3">
        <v>0.53101100000000001</v>
      </c>
      <c r="CV387">
        <v>701571409.29999995</v>
      </c>
      <c r="CW387" s="8">
        <v>26343288.890000001</v>
      </c>
      <c r="CX387" s="14">
        <f t="shared" ref="CX387:CX450" si="6">CW387-CY387</f>
        <v>22078982.810000002</v>
      </c>
      <c r="CY387" s="14">
        <f>IFERROR(INDEX(CONFAZ!$A$2:$FB$440,MATCH(DATE(YEAR($A387),MONTH($A387),15),CONFAZ!$A$2:$A$440,0),2),0)</f>
        <v>4264306.08</v>
      </c>
      <c r="CZ387"/>
      <c r="DA387"/>
      <c r="DB387"/>
      <c r="DC387"/>
      <c r="DI387"/>
    </row>
    <row r="388" spans="1:113" x14ac:dyDescent="0.25">
      <c r="A388" s="1">
        <v>41870</v>
      </c>
      <c r="B388" t="s">
        <v>70</v>
      </c>
      <c r="C388" t="s">
        <v>74</v>
      </c>
      <c r="D388" s="12">
        <v>2.2679999999999998</v>
      </c>
      <c r="E388">
        <v>195283644.34999999</v>
      </c>
      <c r="F388">
        <v>1905145.96</v>
      </c>
      <c r="G388">
        <v>404306209</v>
      </c>
      <c r="H388">
        <v>54994039.370000005</v>
      </c>
      <c r="I388">
        <v>123360833.8</v>
      </c>
      <c r="J388">
        <v>8647628.0099999998</v>
      </c>
      <c r="K388">
        <v>16214552</v>
      </c>
      <c r="L388" s="14">
        <v>6201537</v>
      </c>
      <c r="M388" s="14">
        <v>36183990</v>
      </c>
      <c r="N388" s="14">
        <v>49216650</v>
      </c>
      <c r="O388" s="14">
        <v>58613807</v>
      </c>
      <c r="P388" s="14">
        <v>6350384</v>
      </c>
      <c r="Q388" s="14">
        <v>51116543</v>
      </c>
      <c r="R388" s="14">
        <v>1681085</v>
      </c>
      <c r="S388" s="14">
        <v>16182605</v>
      </c>
      <c r="T388" s="14">
        <v>148931144</v>
      </c>
      <c r="U388" s="14">
        <v>27943409</v>
      </c>
      <c r="V388" s="14">
        <v>1681085</v>
      </c>
      <c r="W388" s="14">
        <v>16182605</v>
      </c>
      <c r="X388" s="14">
        <v>148931144</v>
      </c>
      <c r="Y388" s="14">
        <v>27943409</v>
      </c>
      <c r="Z388" s="14">
        <v>1885055</v>
      </c>
      <c r="AA388" s="14">
        <v>39.070714666199997</v>
      </c>
      <c r="AB388">
        <v>148.27000000000001</v>
      </c>
      <c r="AC388" s="2">
        <v>19224653901</v>
      </c>
      <c r="AD388" s="2">
        <v>19437036957</v>
      </c>
      <c r="AE388" s="14">
        <f>INDEX(CONFAZ!$DS$2:$FB$408,MATCH(DATE(YEAR($A388),MONTH($A388),15),CONFAZ!$DS$2:$DS$408,0),2)</f>
        <v>272558694</v>
      </c>
      <c r="AF388" s="14">
        <f>INDEX(CONFAZ!$DS$2:$FB$408,MATCH(DATE(YEAR($A388),MONTH($A388),15),CONFAZ!$DS$2:$DS$408,0),3)</f>
        <v>415612559</v>
      </c>
      <c r="AG388">
        <v>724</v>
      </c>
      <c r="AH388">
        <v>859928075999.99902</v>
      </c>
      <c r="AI388">
        <v>10.9</v>
      </c>
      <c r="AJ388">
        <v>0.18</v>
      </c>
      <c r="AK388">
        <v>901.97333333333302</v>
      </c>
      <c r="AL388">
        <v>720.16849999999999</v>
      </c>
      <c r="AM388">
        <v>666.19571428571396</v>
      </c>
      <c r="AN388">
        <v>817.89080000000001</v>
      </c>
      <c r="AO388">
        <v>6.9821959056645699</v>
      </c>
      <c r="AP388">
        <v>1.25</v>
      </c>
      <c r="AQ388">
        <v>236.02</v>
      </c>
      <c r="AR388">
        <v>-14.769</v>
      </c>
      <c r="AS388" s="14">
        <v>483783100000</v>
      </c>
      <c r="AT388">
        <v>0</v>
      </c>
      <c r="AU388">
        <v>0</v>
      </c>
      <c r="AV388">
        <v>62610707</v>
      </c>
      <c r="AW388">
        <v>61197556</v>
      </c>
      <c r="AX388">
        <v>0</v>
      </c>
      <c r="AY388" s="14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1413151</v>
      </c>
      <c r="BN388">
        <v>19952970000</v>
      </c>
      <c r="BO388" s="3">
        <v>0.4</v>
      </c>
      <c r="BP388" s="3">
        <v>3704</v>
      </c>
      <c r="BQ388" s="3">
        <v>19420.27</v>
      </c>
      <c r="BR388" s="3">
        <v>1978456000</v>
      </c>
      <c r="BS388" s="3">
        <v>17243000</v>
      </c>
      <c r="BT388" s="3">
        <v>4755647000</v>
      </c>
      <c r="BU388">
        <v>9151223000</v>
      </c>
      <c r="BV388" s="3">
        <v>4050400000</v>
      </c>
      <c r="BW388" s="3">
        <v>15902570000</v>
      </c>
      <c r="BX388">
        <v>0</v>
      </c>
      <c r="BY388">
        <v>0</v>
      </c>
      <c r="BZ388">
        <v>0</v>
      </c>
      <c r="CA388">
        <v>0</v>
      </c>
      <c r="CB388">
        <v>19952970000</v>
      </c>
      <c r="CC388">
        <v>0.4</v>
      </c>
      <c r="CD388">
        <v>314441.59999999998</v>
      </c>
      <c r="CE388">
        <v>150346780.34999999</v>
      </c>
      <c r="CF388">
        <v>31848.16</v>
      </c>
      <c r="CG388">
        <v>35577.67</v>
      </c>
      <c r="CH388">
        <v>36.417150700000001</v>
      </c>
      <c r="CI388">
        <v>2.96</v>
      </c>
      <c r="CJ388">
        <v>90346.67</v>
      </c>
      <c r="CK388">
        <v>170813.33</v>
      </c>
      <c r="CL388">
        <v>80466.67</v>
      </c>
      <c r="CM388">
        <v>-15230</v>
      </c>
      <c r="CN388">
        <v>5487293.3300000001</v>
      </c>
      <c r="CO388">
        <v>-104603.33</v>
      </c>
      <c r="CP388">
        <v>-11020</v>
      </c>
      <c r="CQ388">
        <v>310605.14</v>
      </c>
      <c r="CR388">
        <v>249013187.18000001</v>
      </c>
      <c r="CS388">
        <v>193509.02</v>
      </c>
      <c r="CT388">
        <v>249528101.34</v>
      </c>
      <c r="CU388" s="3">
        <v>0.53101100000000001</v>
      </c>
      <c r="CV388">
        <v>917293420.5</v>
      </c>
      <c r="CW388" s="8">
        <v>32002614.009999998</v>
      </c>
      <c r="CX388" s="14">
        <f t="shared" si="6"/>
        <v>27642007.919999998</v>
      </c>
      <c r="CY388" s="14">
        <f>IFERROR(INDEX(CONFAZ!$A$2:$FB$440,MATCH(DATE(YEAR($A388),MONTH($A388),15),CONFAZ!$A$2:$A$440,0),2),0)</f>
        <v>4360606.09</v>
      </c>
      <c r="CZ388" s="14"/>
      <c r="DA388" s="14"/>
      <c r="DB388"/>
      <c r="DC388"/>
      <c r="DI388"/>
    </row>
    <row r="389" spans="1:113" x14ac:dyDescent="0.25">
      <c r="A389" s="1">
        <v>41901</v>
      </c>
      <c r="B389" t="s">
        <v>70</v>
      </c>
      <c r="C389" t="s">
        <v>74</v>
      </c>
      <c r="D389" s="12">
        <v>2.3329</v>
      </c>
      <c r="E389">
        <v>208882834.09999999</v>
      </c>
      <c r="F389">
        <v>3414248.4899999993</v>
      </c>
      <c r="G389">
        <v>398901506</v>
      </c>
      <c r="H389">
        <v>58379521.089999989</v>
      </c>
      <c r="I389">
        <v>101034484.97999999</v>
      </c>
      <c r="J389">
        <v>9262166.4300000016</v>
      </c>
      <c r="K389">
        <v>12599932</v>
      </c>
      <c r="L389" s="14">
        <v>7177787</v>
      </c>
      <c r="M389" s="14">
        <v>36894524</v>
      </c>
      <c r="N389" s="14">
        <v>50760227</v>
      </c>
      <c r="O389" s="14">
        <v>60820194</v>
      </c>
      <c r="P389" s="14">
        <v>5160085</v>
      </c>
      <c r="Q389" s="14">
        <v>57598091</v>
      </c>
      <c r="R389" s="14">
        <v>1663067</v>
      </c>
      <c r="S389" s="14">
        <v>17858997</v>
      </c>
      <c r="T389" s="14">
        <v>130576152</v>
      </c>
      <c r="U389" s="14">
        <v>26978134</v>
      </c>
      <c r="V389" s="14">
        <v>1663067</v>
      </c>
      <c r="W389" s="14">
        <v>17858997</v>
      </c>
      <c r="X389" s="14">
        <v>130576152</v>
      </c>
      <c r="Y389" s="14">
        <v>26978134</v>
      </c>
      <c r="Z389" s="14">
        <v>3414248</v>
      </c>
      <c r="AA389" s="14">
        <v>40.778422608299998</v>
      </c>
      <c r="AB389">
        <v>148.12</v>
      </c>
      <c r="AC389" s="2">
        <v>19370174258</v>
      </c>
      <c r="AD389" s="2">
        <v>20722266356</v>
      </c>
      <c r="AE389" s="14">
        <f>INDEX(CONFAZ!$DS$2:$FB$408,MATCH(DATE(YEAR($A389),MONTH($A389),15),CONFAZ!$DS$2:$DS$408,0),2)</f>
        <v>315724988</v>
      </c>
      <c r="AF389" s="14">
        <f>INDEX(CONFAZ!$DS$2:$FB$408,MATCH(DATE(YEAR($A389),MONTH($A389),15),CONFAZ!$DS$2:$DS$408,0),3)</f>
        <v>656651583</v>
      </c>
      <c r="AG389">
        <v>724</v>
      </c>
      <c r="AH389">
        <v>876034277700</v>
      </c>
      <c r="AI389">
        <v>10.9</v>
      </c>
      <c r="AJ389">
        <v>0.49</v>
      </c>
      <c r="AK389">
        <v>912.44722222222197</v>
      </c>
      <c r="AL389">
        <v>723.55449999999996</v>
      </c>
      <c r="AM389">
        <v>669.275714285714</v>
      </c>
      <c r="AN389">
        <v>824.67039999999997</v>
      </c>
      <c r="AO389">
        <v>6.8656204960743397</v>
      </c>
      <c r="AP389">
        <v>1.56999</v>
      </c>
      <c r="AQ389">
        <v>232.3</v>
      </c>
      <c r="AR389">
        <v>12.09</v>
      </c>
      <c r="AS389" s="14">
        <v>491426800000</v>
      </c>
      <c r="AT389">
        <v>0</v>
      </c>
      <c r="AU389">
        <v>0</v>
      </c>
      <c r="AV389">
        <v>103048443</v>
      </c>
      <c r="AW389">
        <v>95164683</v>
      </c>
      <c r="AX389">
        <v>0</v>
      </c>
      <c r="AY389" s="14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7883760</v>
      </c>
      <c r="BN389">
        <v>19952970000</v>
      </c>
      <c r="BO389" s="3">
        <v>0.4</v>
      </c>
      <c r="BP389" s="3">
        <v>3704</v>
      </c>
      <c r="BQ389" s="3">
        <v>19420.27</v>
      </c>
      <c r="BR389" s="3">
        <v>1978456000</v>
      </c>
      <c r="BS389">
        <v>17243000</v>
      </c>
      <c r="BT389" s="3">
        <v>4755647000</v>
      </c>
      <c r="BU389">
        <v>9151223000</v>
      </c>
      <c r="BV389">
        <v>4050400000</v>
      </c>
      <c r="BW389" s="3">
        <v>15902570000</v>
      </c>
      <c r="BX389">
        <v>0</v>
      </c>
      <c r="BY389">
        <v>0</v>
      </c>
      <c r="BZ389">
        <v>0</v>
      </c>
      <c r="CA389">
        <v>0</v>
      </c>
      <c r="CB389">
        <v>19952970000</v>
      </c>
      <c r="CC389">
        <v>0.4</v>
      </c>
      <c r="CD389">
        <v>541844.73</v>
      </c>
      <c r="CE389">
        <v>117176604.98999999</v>
      </c>
      <c r="CF389">
        <v>33959.480000000003</v>
      </c>
      <c r="CG389">
        <v>35651.67</v>
      </c>
      <c r="CH389">
        <v>36.417150700000001</v>
      </c>
      <c r="CI389">
        <v>2.96</v>
      </c>
      <c r="CJ389">
        <v>90346.67</v>
      </c>
      <c r="CK389">
        <v>170813.33</v>
      </c>
      <c r="CL389">
        <v>80466.67</v>
      </c>
      <c r="CM389">
        <v>-15230</v>
      </c>
      <c r="CN389">
        <v>5487293.3300000001</v>
      </c>
      <c r="CO389">
        <v>-104603.33</v>
      </c>
      <c r="CP389">
        <v>-11020</v>
      </c>
      <c r="CQ389">
        <v>2429385.16</v>
      </c>
      <c r="CR389">
        <v>235521707.25999999</v>
      </c>
      <c r="CS389">
        <v>42885.31</v>
      </c>
      <c r="CT389">
        <v>237997977.72999999</v>
      </c>
      <c r="CU389" s="3">
        <v>0.53101100000000001</v>
      </c>
      <c r="CV389">
        <v>759180663.10000002</v>
      </c>
      <c r="CW389" s="8">
        <v>28052966.98</v>
      </c>
      <c r="CX389" s="14">
        <f t="shared" si="6"/>
        <v>24733538.57</v>
      </c>
      <c r="CY389" s="14">
        <f>IFERROR(INDEX(CONFAZ!$A$2:$FB$440,MATCH(DATE(YEAR($A389),MONTH($A389),15),CONFAZ!$A$2:$A$440,0),2),0)</f>
        <v>3319428.41</v>
      </c>
      <c r="CZ389"/>
      <c r="DA389"/>
      <c r="DB389"/>
      <c r="DC389"/>
      <c r="DI389"/>
    </row>
    <row r="390" spans="1:113" x14ac:dyDescent="0.25">
      <c r="A390" s="1">
        <v>41931</v>
      </c>
      <c r="B390" t="s">
        <v>70</v>
      </c>
      <c r="C390" t="s">
        <v>74</v>
      </c>
      <c r="D390" s="12">
        <v>2.4483000000000001</v>
      </c>
      <c r="E390">
        <v>215607354.77000004</v>
      </c>
      <c r="F390">
        <v>1970591.4000000001</v>
      </c>
      <c r="G390">
        <v>450620284</v>
      </c>
      <c r="H390">
        <v>62725765.420000032</v>
      </c>
      <c r="I390">
        <v>139837554.49000001</v>
      </c>
      <c r="J390">
        <v>9249164.3300000001</v>
      </c>
      <c r="K390">
        <v>9888773</v>
      </c>
      <c r="L390" s="14">
        <v>7242264</v>
      </c>
      <c r="M390" s="14">
        <v>36895502</v>
      </c>
      <c r="N390" s="14">
        <v>49558076</v>
      </c>
      <c r="O390" s="14">
        <v>63139838</v>
      </c>
      <c r="P390" s="14">
        <v>5437267</v>
      </c>
      <c r="Q390" s="14">
        <v>61120398</v>
      </c>
      <c r="R390" s="14">
        <v>1910935</v>
      </c>
      <c r="S390" s="14">
        <v>18721629</v>
      </c>
      <c r="T390" s="14">
        <v>170890498</v>
      </c>
      <c r="U390" s="14">
        <v>33733286</v>
      </c>
      <c r="V390" s="14">
        <v>1910935</v>
      </c>
      <c r="W390" s="14">
        <v>18721629</v>
      </c>
      <c r="X390" s="14">
        <v>170890498</v>
      </c>
      <c r="Y390" s="14">
        <v>33733286</v>
      </c>
      <c r="Z390" s="14">
        <v>1970591</v>
      </c>
      <c r="AA390" s="14">
        <v>45.710829028500001</v>
      </c>
      <c r="AB390">
        <v>149.69999999999999</v>
      </c>
      <c r="AC390" s="2">
        <v>18169787901</v>
      </c>
      <c r="AD390" s="2">
        <v>19635310320</v>
      </c>
      <c r="AE390" s="14">
        <f>INDEX(CONFAZ!$DS$2:$FB$408,MATCH(DATE(YEAR($A390),MONTH($A390),15),CONFAZ!$DS$2:$DS$408,0),2)</f>
        <v>332050826</v>
      </c>
      <c r="AF390" s="14">
        <f>INDEX(CONFAZ!$DS$2:$FB$408,MATCH(DATE(YEAR($A390),MONTH($A390),15),CONFAZ!$DS$2:$DS$408,0),3)</f>
        <v>615990886</v>
      </c>
      <c r="AG390">
        <v>724</v>
      </c>
      <c r="AH390">
        <v>920151933900</v>
      </c>
      <c r="AI390">
        <v>10.92</v>
      </c>
      <c r="AJ390">
        <v>0.38</v>
      </c>
      <c r="AK390">
        <v>914.46055555555495</v>
      </c>
      <c r="AL390">
        <v>723.55150000000003</v>
      </c>
      <c r="AM390">
        <v>669.38047619047597</v>
      </c>
      <c r="AN390">
        <v>825.35559999999998</v>
      </c>
      <c r="AO390">
        <v>6.7062553469880699</v>
      </c>
      <c r="AP390">
        <v>1.42</v>
      </c>
      <c r="AQ390">
        <v>219.8</v>
      </c>
      <c r="AR390">
        <v>24.6</v>
      </c>
      <c r="AS390" s="14">
        <v>508920800000</v>
      </c>
      <c r="AT390">
        <v>0</v>
      </c>
      <c r="AU390">
        <v>0</v>
      </c>
      <c r="AV390">
        <v>99813533</v>
      </c>
      <c r="AW390">
        <v>95463517</v>
      </c>
      <c r="AX390">
        <v>0</v>
      </c>
      <c r="AY390" s="14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14720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4335296</v>
      </c>
      <c r="BN390">
        <v>19952970000</v>
      </c>
      <c r="BO390" s="3">
        <v>0.4</v>
      </c>
      <c r="BP390" s="3">
        <v>3704</v>
      </c>
      <c r="BQ390" s="3">
        <v>19420.27</v>
      </c>
      <c r="BR390" s="3">
        <v>1978456000</v>
      </c>
      <c r="BS390" s="3">
        <v>17243000</v>
      </c>
      <c r="BT390" s="3">
        <v>4755647000</v>
      </c>
      <c r="BU390" s="3">
        <v>9151223000</v>
      </c>
      <c r="BV390" s="3">
        <v>4050400000</v>
      </c>
      <c r="BW390" s="3">
        <v>15902570000</v>
      </c>
      <c r="BX390">
        <v>0</v>
      </c>
      <c r="BY390">
        <v>0</v>
      </c>
      <c r="BZ390">
        <v>0</v>
      </c>
      <c r="CA390">
        <v>0</v>
      </c>
      <c r="CB390">
        <v>19952970000</v>
      </c>
      <c r="CC390">
        <v>0.4</v>
      </c>
      <c r="CD390">
        <v>369443.28</v>
      </c>
      <c r="CE390">
        <v>130335239.15000001</v>
      </c>
      <c r="CF390">
        <v>39540.339999999997</v>
      </c>
      <c r="CG390">
        <v>35825.67</v>
      </c>
      <c r="CH390">
        <v>36.417150700000001</v>
      </c>
      <c r="CI390">
        <v>2.96</v>
      </c>
      <c r="CJ390">
        <v>186006.67</v>
      </c>
      <c r="CK390">
        <v>199016.67</v>
      </c>
      <c r="CL390">
        <v>13010</v>
      </c>
      <c r="CM390">
        <v>333.33</v>
      </c>
      <c r="CN390">
        <v>5543293.3300000001</v>
      </c>
      <c r="CO390">
        <v>-114503.33</v>
      </c>
      <c r="CP390">
        <v>-29976.67</v>
      </c>
      <c r="CQ390">
        <v>533188.84</v>
      </c>
      <c r="CR390">
        <v>277914367.31</v>
      </c>
      <c r="CS390">
        <v>18262.21</v>
      </c>
      <c r="CT390">
        <v>278469519.36000001</v>
      </c>
      <c r="CU390" s="3">
        <v>0.53101100000000001</v>
      </c>
      <c r="CV390">
        <v>759192325.10000002</v>
      </c>
      <c r="CW390" s="8">
        <v>26512942.68</v>
      </c>
      <c r="CX390" s="14">
        <f t="shared" si="6"/>
        <v>24782443.309999999</v>
      </c>
      <c r="CY390" s="14">
        <f>IFERROR(INDEX(CONFAZ!$A$2:$FB$440,MATCH(DATE(YEAR($A390),MONTH($A390),15),CONFAZ!$A$2:$A$440,0),2),0)</f>
        <v>1730499.37</v>
      </c>
      <c r="DA390" s="8"/>
      <c r="DB390" s="8"/>
      <c r="DC390"/>
      <c r="DI390"/>
    </row>
    <row r="391" spans="1:113" x14ac:dyDescent="0.25">
      <c r="A391" s="1">
        <v>41962</v>
      </c>
      <c r="B391" t="s">
        <v>70</v>
      </c>
      <c r="C391" t="s">
        <v>74</v>
      </c>
      <c r="D391" s="12">
        <v>2.5484</v>
      </c>
      <c r="E391">
        <v>215619445.06</v>
      </c>
      <c r="F391">
        <v>1290485.95</v>
      </c>
      <c r="G391">
        <v>421482728</v>
      </c>
      <c r="H391">
        <v>60555963.460000001</v>
      </c>
      <c r="I391">
        <v>112546680.82999998</v>
      </c>
      <c r="J391">
        <v>9666442.0899999999</v>
      </c>
      <c r="K391">
        <v>7983555</v>
      </c>
      <c r="L391" s="14">
        <v>8418998</v>
      </c>
      <c r="M391" s="14">
        <v>37433047</v>
      </c>
      <c r="N391" s="14">
        <v>53657647</v>
      </c>
      <c r="O391" s="14">
        <v>61903491</v>
      </c>
      <c r="P391" s="14">
        <v>5381193</v>
      </c>
      <c r="Q391" s="14">
        <v>56819026</v>
      </c>
      <c r="R391" s="14">
        <v>1208286</v>
      </c>
      <c r="S391" s="14">
        <v>17466928</v>
      </c>
      <c r="T391" s="14">
        <v>140058199</v>
      </c>
      <c r="U391" s="14">
        <v>37845427</v>
      </c>
      <c r="V391" s="14">
        <v>1208286</v>
      </c>
      <c r="W391" s="14">
        <v>17466928</v>
      </c>
      <c r="X391" s="14">
        <v>140058199</v>
      </c>
      <c r="Y391" s="14">
        <v>37845427</v>
      </c>
      <c r="Z391" s="14">
        <v>1290486</v>
      </c>
      <c r="AA391" s="14">
        <v>40.9092905969</v>
      </c>
      <c r="AB391">
        <v>144.91999999999999</v>
      </c>
      <c r="AC391" s="2">
        <v>15506384370</v>
      </c>
      <c r="AD391" s="2">
        <v>18191864947</v>
      </c>
      <c r="AE391" s="14">
        <f>INDEX(CONFAZ!$DS$2:$FB$408,MATCH(DATE(YEAR($A391),MONTH($A391),15),CONFAZ!$DS$2:$DS$408,0),2)</f>
        <v>226443009</v>
      </c>
      <c r="AF391" s="14">
        <f>INDEX(CONFAZ!$DS$2:$FB$408,MATCH(DATE(YEAR($A391),MONTH($A391),15),CONFAZ!$DS$2:$DS$408,0),3)</f>
        <v>689658702</v>
      </c>
      <c r="AG391">
        <v>724</v>
      </c>
      <c r="AH391">
        <v>956735618400</v>
      </c>
      <c r="AI391">
        <v>11.15</v>
      </c>
      <c r="AJ391">
        <v>0.53</v>
      </c>
      <c r="AK391">
        <v>908.11444444444396</v>
      </c>
      <c r="AL391">
        <v>719.74950000000001</v>
      </c>
      <c r="AM391">
        <v>665.36095238095197</v>
      </c>
      <c r="AN391">
        <v>819.48919999999998</v>
      </c>
      <c r="AO391">
        <v>6.5933181809039096</v>
      </c>
      <c r="AP391">
        <v>1.51</v>
      </c>
      <c r="AQ391">
        <v>198.47</v>
      </c>
      <c r="AR391">
        <v>14.65</v>
      </c>
      <c r="AS391" s="14">
        <v>498489100000</v>
      </c>
      <c r="AT391">
        <v>0</v>
      </c>
      <c r="AU391">
        <v>0</v>
      </c>
      <c r="AV391">
        <v>104955980</v>
      </c>
      <c r="AW391">
        <v>101528013</v>
      </c>
      <c r="AX391">
        <v>0</v>
      </c>
      <c r="AY391" s="14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3427967</v>
      </c>
      <c r="BN391">
        <v>19952970000</v>
      </c>
      <c r="BO391" s="3">
        <v>0.4</v>
      </c>
      <c r="BP391" s="3">
        <v>3704</v>
      </c>
      <c r="BQ391">
        <v>19420.27</v>
      </c>
      <c r="BR391" s="3">
        <v>1978456000</v>
      </c>
      <c r="BS391">
        <v>17243000</v>
      </c>
      <c r="BT391" s="3">
        <v>4755647000</v>
      </c>
      <c r="BU391">
        <v>9151223000</v>
      </c>
      <c r="BV391" s="3">
        <v>4050400000</v>
      </c>
      <c r="BW391">
        <v>15902570000</v>
      </c>
      <c r="BX391">
        <v>0</v>
      </c>
      <c r="BY391">
        <v>0</v>
      </c>
      <c r="BZ391">
        <v>0</v>
      </c>
      <c r="CA391">
        <v>0</v>
      </c>
      <c r="CB391">
        <v>19952970000</v>
      </c>
      <c r="CC391">
        <v>0.4</v>
      </c>
      <c r="CD391">
        <v>449888.14</v>
      </c>
      <c r="CE391">
        <v>120722490.63</v>
      </c>
      <c r="CF391">
        <v>38422.31</v>
      </c>
      <c r="CG391">
        <v>31797.67</v>
      </c>
      <c r="CH391">
        <v>36.417150700000001</v>
      </c>
      <c r="CI391">
        <v>3.01</v>
      </c>
      <c r="CJ391">
        <v>186006.67</v>
      </c>
      <c r="CK391">
        <v>199016.67</v>
      </c>
      <c r="CL391">
        <v>13010</v>
      </c>
      <c r="CM391">
        <v>333.33</v>
      </c>
      <c r="CN391">
        <v>5543293.3300000001</v>
      </c>
      <c r="CO391">
        <v>-114503.33</v>
      </c>
      <c r="CP391">
        <v>-29976.67</v>
      </c>
      <c r="CQ391">
        <v>355862.47</v>
      </c>
      <c r="CR391">
        <v>256231379.27000001</v>
      </c>
      <c r="CS391">
        <v>11058.9</v>
      </c>
      <c r="CT391">
        <v>256599600.63999999</v>
      </c>
      <c r="CU391" s="3">
        <v>0.53101100000000001</v>
      </c>
      <c r="CV391">
        <v>1056021107</v>
      </c>
      <c r="CW391" s="8">
        <v>35093270.099999994</v>
      </c>
      <c r="CX391" s="14">
        <f t="shared" si="6"/>
        <v>33200429.939999994</v>
      </c>
      <c r="CY391" s="14">
        <f>IFERROR(INDEX(CONFAZ!$A$2:$FB$440,MATCH(DATE(YEAR($A391),MONTH($A391),15),CONFAZ!$A$2:$A$440,0),2),0)</f>
        <v>1892840.1600000001</v>
      </c>
      <c r="CZ391"/>
      <c r="DA391"/>
      <c r="DB391"/>
      <c r="DC391"/>
      <c r="DI391"/>
    </row>
    <row r="392" spans="1:113" x14ac:dyDescent="0.25">
      <c r="A392" s="1">
        <v>41992</v>
      </c>
      <c r="B392" t="s">
        <v>70</v>
      </c>
      <c r="C392" t="s">
        <v>74</v>
      </c>
      <c r="D392" s="12">
        <v>2.6394000000000002</v>
      </c>
      <c r="E392">
        <v>220479532.93000001</v>
      </c>
      <c r="F392">
        <v>2545523.7400000002</v>
      </c>
      <c r="G392">
        <v>439152449</v>
      </c>
      <c r="H392">
        <v>61824875.460000001</v>
      </c>
      <c r="I392">
        <v>122533614.06999999</v>
      </c>
      <c r="J392">
        <v>10173551.409999998</v>
      </c>
      <c r="K392">
        <v>9459285</v>
      </c>
      <c r="L392" s="14">
        <v>11439375</v>
      </c>
      <c r="M392" s="14">
        <v>35180163</v>
      </c>
      <c r="N392" s="14">
        <v>56429168</v>
      </c>
      <c r="O392" s="14">
        <v>59261255</v>
      </c>
      <c r="P392" s="14">
        <v>6242466</v>
      </c>
      <c r="Q392" s="14">
        <v>56009451</v>
      </c>
      <c r="R392" s="14">
        <v>1657646</v>
      </c>
      <c r="S392" s="14">
        <v>17393321</v>
      </c>
      <c r="T392" s="14">
        <v>149491094</v>
      </c>
      <c r="U392" s="14">
        <v>43503302</v>
      </c>
      <c r="V392" s="14">
        <v>1657646</v>
      </c>
      <c r="W392" s="14">
        <v>17393321</v>
      </c>
      <c r="X392" s="14">
        <v>149491094</v>
      </c>
      <c r="Y392" s="14">
        <v>43503302</v>
      </c>
      <c r="Z392" s="14">
        <v>2545208</v>
      </c>
      <c r="AA392" s="14">
        <v>42.577529470100004</v>
      </c>
      <c r="AB392">
        <v>145.47999999999999</v>
      </c>
      <c r="AC392" s="2">
        <v>17289831724</v>
      </c>
      <c r="AD392" s="2">
        <v>17314237984</v>
      </c>
      <c r="AE392" s="14">
        <f>INDEX(CONFAZ!$DS$2:$FB$408,MATCH(DATE(YEAR($A392),MONTH($A392),15),CONFAZ!$DS$2:$DS$408,0),2)</f>
        <v>206112902</v>
      </c>
      <c r="AF392" s="14">
        <f>INDEX(CONFAZ!$DS$2:$FB$408,MATCH(DATE(YEAR($A392),MONTH($A392),15),CONFAZ!$DS$2:$DS$408,0),3)</f>
        <v>685883312</v>
      </c>
      <c r="AG392">
        <v>724</v>
      </c>
      <c r="AH392">
        <v>959556509400</v>
      </c>
      <c r="AI392">
        <v>11.58</v>
      </c>
      <c r="AJ392">
        <v>0.62</v>
      </c>
      <c r="AK392">
        <v>909.81999999999903</v>
      </c>
      <c r="AL392">
        <v>722.59050000000002</v>
      </c>
      <c r="AM392">
        <v>668.44714285714201</v>
      </c>
      <c r="AN392">
        <v>823.28639999999996</v>
      </c>
      <c r="AO392">
        <v>6.5868143131324297</v>
      </c>
      <c r="AP392">
        <v>1.78</v>
      </c>
      <c r="AQ392">
        <v>170.85</v>
      </c>
      <c r="AR392">
        <v>22.09</v>
      </c>
      <c r="AS392" s="14">
        <v>501112600000</v>
      </c>
      <c r="AT392">
        <v>0</v>
      </c>
      <c r="AU392">
        <v>0</v>
      </c>
      <c r="AV392">
        <v>75328096</v>
      </c>
      <c r="AW392">
        <v>73963134</v>
      </c>
      <c r="AX392">
        <v>0</v>
      </c>
      <c r="AY392" s="14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1364962</v>
      </c>
      <c r="BN392">
        <v>19952970000</v>
      </c>
      <c r="BO392" s="3">
        <v>0.4</v>
      </c>
      <c r="BP392" s="3">
        <v>3704</v>
      </c>
      <c r="BQ392" s="3">
        <v>19420.27</v>
      </c>
      <c r="BR392" s="3">
        <v>1978456000</v>
      </c>
      <c r="BS392">
        <v>17243000</v>
      </c>
      <c r="BT392">
        <v>4755647000</v>
      </c>
      <c r="BU392" s="3">
        <v>9151223000</v>
      </c>
      <c r="BV392">
        <v>4050400000</v>
      </c>
      <c r="BW392">
        <v>15902570000</v>
      </c>
      <c r="BX392">
        <v>0</v>
      </c>
      <c r="BY392">
        <v>0</v>
      </c>
      <c r="BZ392">
        <v>0</v>
      </c>
      <c r="CA392">
        <v>0</v>
      </c>
      <c r="CB392">
        <v>19952970000</v>
      </c>
      <c r="CC392">
        <v>0.4</v>
      </c>
      <c r="CD392">
        <v>800749.09</v>
      </c>
      <c r="CE392">
        <v>130249497.68000001</v>
      </c>
      <c r="CF392">
        <v>58014.8</v>
      </c>
      <c r="CG392">
        <v>30079.67</v>
      </c>
      <c r="CH392">
        <v>36.417150700000001</v>
      </c>
      <c r="CI392">
        <v>3.03</v>
      </c>
      <c r="CJ392">
        <v>186006.67</v>
      </c>
      <c r="CK392">
        <v>199016.67</v>
      </c>
      <c r="CL392">
        <v>13010</v>
      </c>
      <c r="CM392">
        <v>333.33</v>
      </c>
      <c r="CN392">
        <v>5543293.3300000001</v>
      </c>
      <c r="CO392">
        <v>-114503.33</v>
      </c>
      <c r="CP392">
        <v>-29976.67</v>
      </c>
      <c r="CQ392">
        <v>1128602.78</v>
      </c>
      <c r="CR392">
        <v>260787076.75</v>
      </c>
      <c r="CS392">
        <v>12455.65</v>
      </c>
      <c r="CT392">
        <v>261928135.18000001</v>
      </c>
      <c r="CU392" s="3">
        <v>0.53101100000000001</v>
      </c>
      <c r="CV392">
        <v>1592544173</v>
      </c>
      <c r="CW392" s="8">
        <v>38547386.310000002</v>
      </c>
      <c r="CX392" s="14">
        <f t="shared" si="6"/>
        <v>36756575.120000005</v>
      </c>
      <c r="CY392" s="14">
        <f>IFERROR(INDEX(CONFAZ!$A$2:$FB$440,MATCH(DATE(YEAR($A392),MONTH($A392),15),CONFAZ!$A$2:$A$440,0),2),0)</f>
        <v>1790811.1900000002</v>
      </c>
      <c r="CZ392"/>
      <c r="DA392"/>
      <c r="DB392"/>
      <c r="DC392"/>
      <c r="DI392"/>
    </row>
    <row r="393" spans="1:113" x14ac:dyDescent="0.25">
      <c r="A393" s="1">
        <v>42023</v>
      </c>
      <c r="B393" t="s">
        <v>70</v>
      </c>
      <c r="C393" t="s">
        <v>74</v>
      </c>
      <c r="D393" s="12">
        <v>2.6341999999999999</v>
      </c>
      <c r="E393">
        <v>226614407.24999997</v>
      </c>
      <c r="F393">
        <v>1429841.9200000002</v>
      </c>
      <c r="G393">
        <v>394196775</v>
      </c>
      <c r="H393">
        <v>61400448.63000001</v>
      </c>
      <c r="I393">
        <v>73426144.51000002</v>
      </c>
      <c r="J393">
        <v>11621989.75</v>
      </c>
      <c r="K393">
        <v>50434917</v>
      </c>
      <c r="L393" s="14">
        <v>9271269</v>
      </c>
      <c r="M393" s="14">
        <v>39622925</v>
      </c>
      <c r="N393" s="14">
        <v>71410687</v>
      </c>
      <c r="O393" s="14">
        <v>61820943</v>
      </c>
      <c r="P393" s="14">
        <v>6771622</v>
      </c>
      <c r="Q393" s="14">
        <v>62912188</v>
      </c>
      <c r="R393" s="14">
        <v>1426988</v>
      </c>
      <c r="S393" s="14">
        <v>15545701</v>
      </c>
      <c r="T393" s="14">
        <v>87566298</v>
      </c>
      <c r="U393" s="14">
        <v>36418312</v>
      </c>
      <c r="V393" s="14">
        <v>1426988</v>
      </c>
      <c r="W393" s="14">
        <v>15545701</v>
      </c>
      <c r="X393" s="14">
        <v>87566298</v>
      </c>
      <c r="Y393" s="14">
        <v>36418312</v>
      </c>
      <c r="Z393" s="14">
        <v>1429842</v>
      </c>
      <c r="AA393" s="14">
        <v>45.212938099699997</v>
      </c>
      <c r="AB393">
        <v>138.72999999999999</v>
      </c>
      <c r="AC393" s="2">
        <v>13481501333</v>
      </c>
      <c r="AD393" s="2">
        <v>17000888866</v>
      </c>
      <c r="AE393" s="14">
        <f>INDEX(CONFAZ!$DS$2:$FB$408,MATCH(DATE(YEAR($A393),MONTH($A393),15),CONFAZ!$DS$2:$DS$408,0),2)</f>
        <v>242306269</v>
      </c>
      <c r="AF393" s="14">
        <f>INDEX(CONFAZ!$DS$2:$FB$408,MATCH(DATE(YEAR($A393),MONTH($A393),15),CONFAZ!$DS$2:$DS$408,0),3)</f>
        <v>752928998</v>
      </c>
      <c r="AG393">
        <v>788</v>
      </c>
      <c r="AH393">
        <v>952966631400</v>
      </c>
      <c r="AI393">
        <v>11.82</v>
      </c>
      <c r="AJ393">
        <v>1.48</v>
      </c>
      <c r="AK393">
        <v>908.09833333333302</v>
      </c>
      <c r="AL393">
        <v>724.54750000000001</v>
      </c>
      <c r="AM393">
        <v>668.79857142857099</v>
      </c>
      <c r="AN393">
        <v>823.202</v>
      </c>
      <c r="AO393">
        <v>6.8994940571795702</v>
      </c>
      <c r="AP393">
        <v>2.2400000000000002</v>
      </c>
      <c r="AQ393">
        <v>136.93</v>
      </c>
      <c r="AR393">
        <v>8.82</v>
      </c>
      <c r="AS393" s="14">
        <v>474246000000</v>
      </c>
      <c r="AT393">
        <v>0</v>
      </c>
      <c r="AU393">
        <v>0</v>
      </c>
      <c r="AV393">
        <v>122441905</v>
      </c>
      <c r="AW393">
        <v>119789752</v>
      </c>
      <c r="AX393">
        <v>0</v>
      </c>
      <c r="AY393" s="14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3234</v>
      </c>
      <c r="BK393">
        <v>0</v>
      </c>
      <c r="BL393">
        <v>3081</v>
      </c>
      <c r="BM393">
        <v>2645838</v>
      </c>
      <c r="BN393">
        <v>22677841000</v>
      </c>
      <c r="BO393" s="3">
        <v>0.4</v>
      </c>
      <c r="BP393" s="3">
        <v>3704</v>
      </c>
      <c r="BQ393">
        <v>21813.8</v>
      </c>
      <c r="BR393" s="3">
        <v>2192496000</v>
      </c>
      <c r="BS393">
        <v>18229000</v>
      </c>
      <c r="BT393" s="3">
        <v>5389738000</v>
      </c>
      <c r="BU393" s="3">
        <v>10405398000</v>
      </c>
      <c r="BV393" s="3">
        <v>4671980000</v>
      </c>
      <c r="BW393">
        <v>18005861000</v>
      </c>
      <c r="BX393">
        <v>0</v>
      </c>
      <c r="BY393">
        <v>0</v>
      </c>
      <c r="BZ393">
        <v>0</v>
      </c>
      <c r="CA393">
        <v>0</v>
      </c>
      <c r="CB393">
        <v>19952970000</v>
      </c>
      <c r="CC393">
        <v>0.4</v>
      </c>
      <c r="CD393">
        <v>1020945.96</v>
      </c>
      <c r="CE393">
        <v>121531260.25</v>
      </c>
      <c r="CF393">
        <v>634944.46</v>
      </c>
      <c r="CG393">
        <v>26902.75</v>
      </c>
      <c r="CH393">
        <v>33.148744999999998</v>
      </c>
      <c r="CI393">
        <v>3.03</v>
      </c>
      <c r="CJ393">
        <v>-18890</v>
      </c>
      <c r="CK393">
        <v>10526.67</v>
      </c>
      <c r="CL393">
        <v>29416.67</v>
      </c>
      <c r="CM393">
        <v>51800</v>
      </c>
      <c r="CN393">
        <v>5491053.3300000001</v>
      </c>
      <c r="CO393">
        <v>-84816.67</v>
      </c>
      <c r="CP393">
        <v>-35513.33</v>
      </c>
      <c r="CQ393">
        <v>434238.29</v>
      </c>
      <c r="CR393">
        <v>221871740.38999999</v>
      </c>
      <c r="CS393">
        <v>109948.47</v>
      </c>
      <c r="CT393">
        <v>222415927.15000001</v>
      </c>
      <c r="CU393" s="3">
        <v>0.5278716</v>
      </c>
      <c r="CV393">
        <v>1251308363</v>
      </c>
      <c r="CW393" s="10">
        <v>37031660.189999998</v>
      </c>
      <c r="CX393" s="14">
        <f t="shared" si="6"/>
        <v>30962495.309999999</v>
      </c>
      <c r="CY393" s="14">
        <f>IFERROR(INDEX(CONFAZ!$A$2:$FB$440,MATCH(DATE(YEAR($A393),MONTH($A393),15),CONFAZ!$A$2:$A$440,0),2),0)</f>
        <v>6069164.8799999999</v>
      </c>
      <c r="CZ393"/>
      <c r="DA393"/>
      <c r="DB393"/>
      <c r="DC393"/>
      <c r="DI393"/>
    </row>
    <row r="394" spans="1:113" x14ac:dyDescent="0.25">
      <c r="A394" s="1">
        <v>42054</v>
      </c>
      <c r="B394" t="s">
        <v>70</v>
      </c>
      <c r="C394" t="s">
        <v>74</v>
      </c>
      <c r="D394" s="12">
        <v>2.8163999999999998</v>
      </c>
      <c r="E394">
        <v>186462795.20999998</v>
      </c>
      <c r="F394">
        <v>1777840.27</v>
      </c>
      <c r="G394">
        <v>418874217</v>
      </c>
      <c r="H394">
        <v>49860966.510000013</v>
      </c>
      <c r="I394">
        <v>150233722.02000001</v>
      </c>
      <c r="J394">
        <v>8466216.7999999989</v>
      </c>
      <c r="K394">
        <v>58505803</v>
      </c>
      <c r="L394" s="14">
        <v>9124248</v>
      </c>
      <c r="M394" s="14">
        <v>38878159</v>
      </c>
      <c r="N394" s="14">
        <v>46684958</v>
      </c>
      <c r="O394" s="14">
        <v>53093135</v>
      </c>
      <c r="P394" s="14">
        <v>3874991</v>
      </c>
      <c r="Q394" s="14">
        <v>50801196</v>
      </c>
      <c r="R394" s="14">
        <v>1635248</v>
      </c>
      <c r="S394" s="14">
        <v>13824579</v>
      </c>
      <c r="T394" s="14">
        <v>164953101</v>
      </c>
      <c r="U394" s="14">
        <v>34226762</v>
      </c>
      <c r="V394" s="14">
        <v>1635248</v>
      </c>
      <c r="W394" s="14">
        <v>13824579</v>
      </c>
      <c r="X394" s="14">
        <v>164953101</v>
      </c>
      <c r="Y394" s="14">
        <v>34226762</v>
      </c>
      <c r="Z394" s="14">
        <v>1777840</v>
      </c>
      <c r="AA394" s="14">
        <v>4.33</v>
      </c>
      <c r="AB394">
        <v>136.56</v>
      </c>
      <c r="AC394" s="2">
        <v>12010576962</v>
      </c>
      <c r="AD394" s="2">
        <v>15063076630</v>
      </c>
      <c r="AE394" s="14">
        <f>INDEX(CONFAZ!$DS$2:$FB$408,MATCH(DATE(YEAR($A394),MONTH($A394),15),CONFAZ!$DS$2:$DS$408,0),2)</f>
        <v>153366084</v>
      </c>
      <c r="AF394" s="14">
        <f>INDEX(CONFAZ!$DS$2:$FB$408,MATCH(DATE(YEAR($A394),MONTH($A394),15),CONFAZ!$DS$2:$DS$408,0),3)</f>
        <v>474831301</v>
      </c>
      <c r="AG394">
        <v>788</v>
      </c>
      <c r="AH394">
        <v>1021077370799.99</v>
      </c>
      <c r="AI394">
        <v>12.15</v>
      </c>
      <c r="AJ394">
        <v>1.1599999999999999</v>
      </c>
      <c r="AK394">
        <v>909.32222222222197</v>
      </c>
      <c r="AL394">
        <v>724.53199999999902</v>
      </c>
      <c r="AM394">
        <v>668.25904761904701</v>
      </c>
      <c r="AN394">
        <v>822.9212</v>
      </c>
      <c r="AO394">
        <v>7.5236931214810898</v>
      </c>
      <c r="AP394">
        <v>2.2200000000000002</v>
      </c>
      <c r="AQ394">
        <v>159.79</v>
      </c>
      <c r="AR394">
        <v>-3.53</v>
      </c>
      <c r="AS394" s="14">
        <v>466790500000</v>
      </c>
      <c r="AT394">
        <v>0</v>
      </c>
      <c r="AU394">
        <v>0</v>
      </c>
      <c r="AV394">
        <v>63454998</v>
      </c>
      <c r="AW394">
        <v>59900359</v>
      </c>
      <c r="AX394">
        <v>0</v>
      </c>
      <c r="AY394" s="1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3624</v>
      </c>
      <c r="BK394">
        <v>0</v>
      </c>
      <c r="BL394">
        <v>2404</v>
      </c>
      <c r="BM394">
        <v>3548611</v>
      </c>
      <c r="BN394">
        <v>22677841000</v>
      </c>
      <c r="BO394" s="3">
        <v>0.4</v>
      </c>
      <c r="BP394" s="3">
        <v>3704</v>
      </c>
      <c r="BQ394" s="3">
        <v>21813.8</v>
      </c>
      <c r="BR394" s="3">
        <v>2192496000</v>
      </c>
      <c r="BS394" s="3">
        <v>18229000</v>
      </c>
      <c r="BT394" s="3">
        <v>5389738000</v>
      </c>
      <c r="BU394" s="3">
        <v>10405398000</v>
      </c>
      <c r="BV394" s="3">
        <v>4671980000</v>
      </c>
      <c r="BW394">
        <v>18005861000</v>
      </c>
      <c r="BX394">
        <v>0</v>
      </c>
      <c r="BY394">
        <v>0</v>
      </c>
      <c r="BZ394">
        <v>0</v>
      </c>
      <c r="CA394">
        <v>0</v>
      </c>
      <c r="CB394">
        <v>19952970000</v>
      </c>
      <c r="CC394">
        <v>0.4</v>
      </c>
      <c r="CD394">
        <v>680583.1</v>
      </c>
      <c r="CE394">
        <v>127623705.09999999</v>
      </c>
      <c r="CF394">
        <v>30317.29</v>
      </c>
      <c r="CG394">
        <v>25256.75</v>
      </c>
      <c r="CH394">
        <v>33.148744999999998</v>
      </c>
      <c r="CI394">
        <v>3.3</v>
      </c>
      <c r="CJ394">
        <v>-18890</v>
      </c>
      <c r="CK394">
        <v>10526.67</v>
      </c>
      <c r="CL394">
        <v>29416.67</v>
      </c>
      <c r="CM394">
        <v>51800</v>
      </c>
      <c r="CN394">
        <v>5491053.3300000001</v>
      </c>
      <c r="CO394">
        <v>-84816.67</v>
      </c>
      <c r="CP394">
        <v>-35513.33</v>
      </c>
      <c r="CQ394">
        <v>421127.8</v>
      </c>
      <c r="CR394">
        <v>274019820.73000002</v>
      </c>
      <c r="CS394">
        <v>100064.96000000001</v>
      </c>
      <c r="CT394">
        <v>274541287.35000002</v>
      </c>
      <c r="CU394" s="3">
        <v>0.5278716</v>
      </c>
      <c r="CV394">
        <v>1277343412</v>
      </c>
      <c r="CW394" s="10">
        <v>43819658.769999996</v>
      </c>
      <c r="CX394" s="14">
        <f t="shared" si="6"/>
        <v>23845608.889999997</v>
      </c>
      <c r="CY394" s="14">
        <f>IFERROR(INDEX(CONFAZ!$A$2:$FB$440,MATCH(DATE(YEAR($A394),MONTH($A394),15),CONFAZ!$A$2:$A$440,0),2),0)</f>
        <v>19974049.879999999</v>
      </c>
      <c r="CZ394"/>
      <c r="DA394"/>
      <c r="DB394"/>
      <c r="DC394"/>
      <c r="DI394"/>
    </row>
    <row r="395" spans="1:113" x14ac:dyDescent="0.25">
      <c r="A395" s="1">
        <v>42082</v>
      </c>
      <c r="B395" t="s">
        <v>70</v>
      </c>
      <c r="C395" t="s">
        <v>74</v>
      </c>
      <c r="D395" s="12">
        <v>3.1395</v>
      </c>
      <c r="E395">
        <v>189877914.28</v>
      </c>
      <c r="F395">
        <v>3386533.6900000004</v>
      </c>
      <c r="G395">
        <v>381999281</v>
      </c>
      <c r="H395">
        <v>46350895.099999994</v>
      </c>
      <c r="I395">
        <v>113451190.37</v>
      </c>
      <c r="J395">
        <v>8365090.2799999993</v>
      </c>
      <c r="K395">
        <v>65500076</v>
      </c>
      <c r="L395" s="14">
        <v>8094178</v>
      </c>
      <c r="M395" s="14">
        <v>34619621</v>
      </c>
      <c r="N395" s="14">
        <v>46229174</v>
      </c>
      <c r="O395" s="14">
        <v>53779588</v>
      </c>
      <c r="P395" s="14">
        <v>3605164</v>
      </c>
      <c r="Q395" s="14">
        <v>44424788</v>
      </c>
      <c r="R395" s="14">
        <v>1575335</v>
      </c>
      <c r="S395" s="14">
        <v>19412914</v>
      </c>
      <c r="T395" s="14">
        <v>127877257</v>
      </c>
      <c r="U395" s="14">
        <v>38994803</v>
      </c>
      <c r="V395" s="14">
        <v>1575335</v>
      </c>
      <c r="W395" s="14">
        <v>19412914</v>
      </c>
      <c r="X395" s="14">
        <v>127877257</v>
      </c>
      <c r="Y395" s="14">
        <v>38994803</v>
      </c>
      <c r="Z395" s="14">
        <v>3386459</v>
      </c>
      <c r="AA395" s="14">
        <v>3.94</v>
      </c>
      <c r="AB395">
        <v>149.5</v>
      </c>
      <c r="AC395" s="2">
        <v>16748831110</v>
      </c>
      <c r="AD395" s="2">
        <v>16660194460</v>
      </c>
      <c r="AE395" s="14">
        <f>INDEX(CONFAZ!$DS$2:$FB$408,MATCH(DATE(YEAR($A395),MONTH($A395),15),CONFAZ!$DS$2:$DS$408,0),2)</f>
        <v>221346930</v>
      </c>
      <c r="AF395" s="14">
        <f>INDEX(CONFAZ!$DS$2:$FB$408,MATCH(DATE(YEAR($A395),MONTH($A395),15),CONFAZ!$DS$2:$DS$408,0),3)</f>
        <v>370016706</v>
      </c>
      <c r="AG395">
        <v>788</v>
      </c>
      <c r="AH395">
        <v>1138834788000</v>
      </c>
      <c r="AI395">
        <v>12.58</v>
      </c>
      <c r="AJ395">
        <v>1.51</v>
      </c>
      <c r="AK395">
        <v>928.04</v>
      </c>
      <c r="AL395">
        <v>744.34849999999994</v>
      </c>
      <c r="AM395">
        <v>687.00666666666598</v>
      </c>
      <c r="AN395">
        <v>842.55840000000001</v>
      </c>
      <c r="AO395">
        <v>8.0444368894177405</v>
      </c>
      <c r="AP395">
        <v>2.3199999999999998</v>
      </c>
      <c r="AQ395">
        <v>176.96</v>
      </c>
      <c r="AR395">
        <v>42.33</v>
      </c>
      <c r="AS395" s="14">
        <v>515617200000</v>
      </c>
      <c r="AT395">
        <v>0</v>
      </c>
      <c r="AU395">
        <v>0</v>
      </c>
      <c r="AV395">
        <v>103213470</v>
      </c>
      <c r="AW395">
        <v>101365165</v>
      </c>
      <c r="AX395">
        <v>0</v>
      </c>
      <c r="AY395" s="14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1848305</v>
      </c>
      <c r="BN395">
        <v>22677841000</v>
      </c>
      <c r="BO395" s="3">
        <v>0.4</v>
      </c>
      <c r="BP395" s="3">
        <v>3704</v>
      </c>
      <c r="BQ395" s="3">
        <v>21813.8</v>
      </c>
      <c r="BR395">
        <v>2192496000</v>
      </c>
      <c r="BS395" s="3">
        <v>18229000</v>
      </c>
      <c r="BT395" s="3">
        <v>5389738000</v>
      </c>
      <c r="BU395" s="3">
        <v>10405398000</v>
      </c>
      <c r="BV395" s="3">
        <v>4671980000</v>
      </c>
      <c r="BW395" s="3">
        <v>18005861000</v>
      </c>
      <c r="BX395">
        <v>0</v>
      </c>
      <c r="BY395">
        <v>0</v>
      </c>
      <c r="BZ395">
        <v>0</v>
      </c>
      <c r="CA395">
        <v>0</v>
      </c>
      <c r="CB395">
        <v>19952970000</v>
      </c>
      <c r="CC395">
        <v>0.4</v>
      </c>
      <c r="CD395">
        <v>551301.27</v>
      </c>
      <c r="CE395">
        <v>104092481.70999999</v>
      </c>
      <c r="CF395">
        <v>53343.21</v>
      </c>
      <c r="CG395">
        <v>26771.75</v>
      </c>
      <c r="CH395">
        <v>33.148744999999998</v>
      </c>
      <c r="CI395">
        <v>3.32</v>
      </c>
      <c r="CJ395">
        <v>-18890</v>
      </c>
      <c r="CK395">
        <v>10526.67</v>
      </c>
      <c r="CL395">
        <v>29416.67</v>
      </c>
      <c r="CM395">
        <v>51800</v>
      </c>
      <c r="CN395">
        <v>5491053.3300000001</v>
      </c>
      <c r="CO395">
        <v>-84816.67</v>
      </c>
      <c r="CP395">
        <v>-35513.33</v>
      </c>
      <c r="CQ395">
        <v>724313.46</v>
      </c>
      <c r="CR395">
        <v>234650243.22</v>
      </c>
      <c r="CS395">
        <v>128229.23</v>
      </c>
      <c r="CT395">
        <v>235507985.91</v>
      </c>
      <c r="CU395" s="3">
        <v>0.5278716</v>
      </c>
      <c r="CV395">
        <v>930357056</v>
      </c>
      <c r="CW395" s="10">
        <v>31916185.060000002</v>
      </c>
      <c r="CX395" s="14">
        <f t="shared" si="6"/>
        <v>19269226.870000001</v>
      </c>
      <c r="CY395" s="14">
        <f>IFERROR(INDEX(CONFAZ!$A$2:$FB$440,MATCH(DATE(YEAR($A395),MONTH($A395),15),CONFAZ!$A$2:$A$440,0),2),0)</f>
        <v>12646958.190000001</v>
      </c>
      <c r="CZ395" s="14"/>
      <c r="DA395" s="14"/>
      <c r="DB395"/>
      <c r="DC395"/>
      <c r="DI395"/>
    </row>
    <row r="396" spans="1:113" x14ac:dyDescent="0.25">
      <c r="A396" s="1">
        <v>42113</v>
      </c>
      <c r="B396" t="s">
        <v>70</v>
      </c>
      <c r="C396" t="s">
        <v>74</v>
      </c>
      <c r="D396" s="12">
        <v>3.0432000000000001</v>
      </c>
      <c r="E396">
        <v>199249654.64000005</v>
      </c>
      <c r="F396">
        <v>1858267.7000000002</v>
      </c>
      <c r="G396">
        <v>385289171</v>
      </c>
      <c r="H396">
        <v>59674178.689999983</v>
      </c>
      <c r="I396">
        <v>98714114.349999994</v>
      </c>
      <c r="J396">
        <v>8844352.8399999999</v>
      </c>
      <c r="K396">
        <v>48411965</v>
      </c>
      <c r="L396" s="14">
        <v>7745469</v>
      </c>
      <c r="M396" s="14">
        <v>42279606</v>
      </c>
      <c r="N396" s="14">
        <v>50094442</v>
      </c>
      <c r="O396" s="14">
        <v>64764003</v>
      </c>
      <c r="P396" s="14">
        <v>3989438</v>
      </c>
      <c r="Q396" s="14">
        <v>48490605</v>
      </c>
      <c r="R396" s="14">
        <v>1461398</v>
      </c>
      <c r="S396" s="14">
        <v>16071413</v>
      </c>
      <c r="T396" s="14">
        <v>108325082</v>
      </c>
      <c r="U396" s="14">
        <v>40212068</v>
      </c>
      <c r="V396" s="14">
        <v>1461398</v>
      </c>
      <c r="W396" s="14">
        <v>16071413</v>
      </c>
      <c r="X396" s="14">
        <v>108325082</v>
      </c>
      <c r="Y396" s="14">
        <v>40212068</v>
      </c>
      <c r="Z396" s="14">
        <v>1855647</v>
      </c>
      <c r="AA396" s="14">
        <v>1.7509999999999999</v>
      </c>
      <c r="AB396">
        <v>142.41999999999999</v>
      </c>
      <c r="AC396" s="2">
        <v>14986768884</v>
      </c>
      <c r="AD396" s="2">
        <v>14799978318</v>
      </c>
      <c r="AE396" s="14">
        <f>INDEX(CONFAZ!$DS$2:$FB$408,MATCH(DATE(YEAR($A396),MONTH($A396),15),CONFAZ!$DS$2:$DS$408,0),2)</f>
        <v>279562647</v>
      </c>
      <c r="AF396" s="14">
        <f>INDEX(CONFAZ!$DS$2:$FB$408,MATCH(DATE(YEAR($A396),MONTH($A396),15),CONFAZ!$DS$2:$DS$408,0),3)</f>
        <v>389964319</v>
      </c>
      <c r="AG396">
        <v>788</v>
      </c>
      <c r="AH396">
        <v>1109164233600</v>
      </c>
      <c r="AI396">
        <v>12.68</v>
      </c>
      <c r="AJ396">
        <v>0.71</v>
      </c>
      <c r="AK396">
        <v>934.66055555555499</v>
      </c>
      <c r="AL396">
        <v>747.46600000000001</v>
      </c>
      <c r="AM396">
        <v>688.58666666666602</v>
      </c>
      <c r="AN396">
        <v>847.03240000000005</v>
      </c>
      <c r="AO396">
        <v>8.1264265850668291</v>
      </c>
      <c r="AP396">
        <v>1.71</v>
      </c>
      <c r="AQ396">
        <v>183.71</v>
      </c>
      <c r="AR396">
        <v>56.04</v>
      </c>
      <c r="AS396" s="14">
        <v>497123300000</v>
      </c>
      <c r="AT396">
        <v>0</v>
      </c>
      <c r="AU396">
        <v>0</v>
      </c>
      <c r="AV396">
        <v>89219450</v>
      </c>
      <c r="AW396">
        <v>88142328</v>
      </c>
      <c r="AX396">
        <v>0</v>
      </c>
      <c r="AY396" s="14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1077122</v>
      </c>
      <c r="BN396">
        <v>22677841000</v>
      </c>
      <c r="BO396" s="3">
        <v>0.4</v>
      </c>
      <c r="BP396" s="3">
        <v>3704</v>
      </c>
      <c r="BQ396" s="3">
        <v>21813.8</v>
      </c>
      <c r="BR396" s="3">
        <v>2192496000</v>
      </c>
      <c r="BS396" s="3">
        <v>18229000</v>
      </c>
      <c r="BT396" s="3">
        <v>5389738000</v>
      </c>
      <c r="BU396" s="3">
        <v>10405398000</v>
      </c>
      <c r="BV396" s="3">
        <v>4671980000</v>
      </c>
      <c r="BW396" s="3">
        <v>18005861000</v>
      </c>
      <c r="BX396">
        <v>0</v>
      </c>
      <c r="BY396">
        <v>0</v>
      </c>
      <c r="BZ396">
        <v>0</v>
      </c>
      <c r="CA396">
        <v>0</v>
      </c>
      <c r="CB396">
        <v>19952970000</v>
      </c>
      <c r="CC396">
        <v>0.4</v>
      </c>
      <c r="CD396">
        <v>445371.2</v>
      </c>
      <c r="CE396">
        <v>110212123.59999999</v>
      </c>
      <c r="CF396">
        <v>31898.18</v>
      </c>
      <c r="CG396">
        <v>23144.75</v>
      </c>
      <c r="CH396">
        <v>33.148744999999998</v>
      </c>
      <c r="CI396">
        <v>3.31</v>
      </c>
      <c r="CJ396">
        <v>-318116.67</v>
      </c>
      <c r="CK396">
        <v>-287250</v>
      </c>
      <c r="CL396">
        <v>30866.67</v>
      </c>
      <c r="CM396">
        <v>135963.32999999999</v>
      </c>
      <c r="CN396">
        <v>5559233.3300000001</v>
      </c>
      <c r="CO396">
        <v>-70326.67</v>
      </c>
      <c r="CP396">
        <v>-160553.32999999999</v>
      </c>
      <c r="CQ396">
        <v>900453.72</v>
      </c>
      <c r="CR396">
        <v>227681841.96000001</v>
      </c>
      <c r="CS396">
        <v>88757.57</v>
      </c>
      <c r="CT396">
        <v>228671053.25</v>
      </c>
      <c r="CU396" s="3">
        <v>0.5278716</v>
      </c>
      <c r="CV396">
        <v>1004101794</v>
      </c>
      <c r="CW396" s="10">
        <v>34446021.010000005</v>
      </c>
      <c r="CX396" s="14">
        <f t="shared" si="6"/>
        <v>25190457.450000003</v>
      </c>
      <c r="CY396" s="14">
        <f>IFERROR(INDEX(CONFAZ!$A$2:$FB$440,MATCH(DATE(YEAR($A396),MONTH($A396),15),CONFAZ!$A$2:$A$440,0),2),0)</f>
        <v>9255563.5600000005</v>
      </c>
      <c r="CZ396"/>
      <c r="DA396"/>
      <c r="DB396"/>
      <c r="DC396"/>
      <c r="DI396"/>
    </row>
    <row r="397" spans="1:113" x14ac:dyDescent="0.25">
      <c r="A397" s="1">
        <v>42143</v>
      </c>
      <c r="B397" t="s">
        <v>70</v>
      </c>
      <c r="C397" t="s">
        <v>74</v>
      </c>
      <c r="D397" s="12">
        <v>3.0617000000000001</v>
      </c>
      <c r="E397">
        <v>204178327.54000002</v>
      </c>
      <c r="F397">
        <v>2935744.71</v>
      </c>
      <c r="G397">
        <v>387236434</v>
      </c>
      <c r="H397">
        <v>49349850.579999998</v>
      </c>
      <c r="I397">
        <v>101515404.3</v>
      </c>
      <c r="J397">
        <v>9039053.7599999998</v>
      </c>
      <c r="K397">
        <v>40753304</v>
      </c>
      <c r="L397" s="14">
        <v>8234119</v>
      </c>
      <c r="M397" s="14">
        <v>39522622</v>
      </c>
      <c r="N397" s="14">
        <v>54990051</v>
      </c>
      <c r="O397" s="14">
        <v>55386372</v>
      </c>
      <c r="P397" s="14">
        <v>3891187</v>
      </c>
      <c r="Q397" s="14">
        <v>49614446</v>
      </c>
      <c r="R397" s="14">
        <v>1176912</v>
      </c>
      <c r="S397" s="14">
        <v>15985497</v>
      </c>
      <c r="T397" s="14">
        <v>117014989</v>
      </c>
      <c r="U397" s="14">
        <v>38563136</v>
      </c>
      <c r="V397" s="14">
        <v>1176912</v>
      </c>
      <c r="W397" s="14">
        <v>15985497</v>
      </c>
      <c r="X397" s="14">
        <v>117014989</v>
      </c>
      <c r="Y397" s="14">
        <v>38563136</v>
      </c>
      <c r="Z397" s="14">
        <v>2857103</v>
      </c>
      <c r="AA397" s="14">
        <v>1.8191467405999999</v>
      </c>
      <c r="AB397">
        <v>139.81</v>
      </c>
      <c r="AC397" s="2">
        <v>16625676410</v>
      </c>
      <c r="AD397" s="2">
        <v>14153162462</v>
      </c>
      <c r="AE397" s="14">
        <f>INDEX(CONFAZ!$DS$2:$FB$408,MATCH(DATE(YEAR($A397),MONTH($A397),15),CONFAZ!$DS$2:$DS$408,0),2)</f>
        <v>284874691</v>
      </c>
      <c r="AF397" s="14">
        <f>INDEX(CONFAZ!$DS$2:$FB$408,MATCH(DATE(YEAR($A397),MONTH($A397),15),CONFAZ!$DS$2:$DS$408,0),3)</f>
        <v>315653151</v>
      </c>
      <c r="AG397">
        <v>788</v>
      </c>
      <c r="AH397">
        <v>1122563119900</v>
      </c>
      <c r="AI397">
        <v>13.15</v>
      </c>
      <c r="AJ397">
        <v>0.99</v>
      </c>
      <c r="AK397">
        <v>942.20166666666603</v>
      </c>
      <c r="AL397">
        <v>749.47749999999996</v>
      </c>
      <c r="AM397">
        <v>689.86857142857104</v>
      </c>
      <c r="AN397">
        <v>850.99360000000001</v>
      </c>
      <c r="AO397">
        <v>8.2539303244820097</v>
      </c>
      <c r="AP397">
        <v>1.74</v>
      </c>
      <c r="AQ397">
        <v>201.76</v>
      </c>
      <c r="AR397">
        <v>3.0299</v>
      </c>
      <c r="AS397" s="14">
        <v>492283400000</v>
      </c>
      <c r="AT397">
        <v>0</v>
      </c>
      <c r="AU397">
        <v>0</v>
      </c>
      <c r="AV397">
        <v>77468492</v>
      </c>
      <c r="AW397">
        <v>75263113</v>
      </c>
      <c r="AX397">
        <v>0</v>
      </c>
      <c r="AY397" s="14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2205379</v>
      </c>
      <c r="BN397">
        <v>22677841000</v>
      </c>
      <c r="BO397" s="3">
        <v>0.4</v>
      </c>
      <c r="BP397" s="3">
        <v>3704</v>
      </c>
      <c r="BQ397" s="3">
        <v>21813.8</v>
      </c>
      <c r="BR397">
        <v>2192496000</v>
      </c>
      <c r="BS397">
        <v>18229000</v>
      </c>
      <c r="BT397" s="3">
        <v>5389738000</v>
      </c>
      <c r="BU397">
        <v>10405398000</v>
      </c>
      <c r="BV397" s="3">
        <v>4671980000</v>
      </c>
      <c r="BW397" s="3">
        <v>18005861000</v>
      </c>
      <c r="BX397">
        <v>0</v>
      </c>
      <c r="BY397">
        <v>0</v>
      </c>
      <c r="BZ397">
        <v>0</v>
      </c>
      <c r="CA397">
        <v>0</v>
      </c>
      <c r="CB397">
        <v>19952970000</v>
      </c>
      <c r="CC397">
        <v>0.4</v>
      </c>
      <c r="CD397">
        <v>388574.17</v>
      </c>
      <c r="CE397">
        <v>120440594.06</v>
      </c>
      <c r="CF397">
        <v>27308.9</v>
      </c>
      <c r="CG397">
        <v>24121.75</v>
      </c>
      <c r="CH397">
        <v>33.148744999999998</v>
      </c>
      <c r="CI397">
        <v>3.3</v>
      </c>
      <c r="CJ397">
        <v>-318116.67</v>
      </c>
      <c r="CK397">
        <v>-287250</v>
      </c>
      <c r="CL397">
        <v>30866.67</v>
      </c>
      <c r="CM397">
        <v>135963.32999999999</v>
      </c>
      <c r="CN397">
        <v>5559233.3300000001</v>
      </c>
      <c r="CO397">
        <v>-70326.67</v>
      </c>
      <c r="CP397">
        <v>-160553.32999999999</v>
      </c>
      <c r="CQ397">
        <v>1086516.78</v>
      </c>
      <c r="CR397">
        <v>233132633.94999999</v>
      </c>
      <c r="CS397">
        <v>75040.37</v>
      </c>
      <c r="CT397">
        <v>234297791.09999999</v>
      </c>
      <c r="CU397" s="3">
        <v>0.5278716</v>
      </c>
      <c r="CV397">
        <v>1234765116</v>
      </c>
      <c r="CW397" s="10">
        <v>41071894.869999997</v>
      </c>
      <c r="CX397" s="14">
        <f t="shared" si="6"/>
        <v>32482317.519999996</v>
      </c>
      <c r="CY397" s="14">
        <f>IFERROR(INDEX(CONFAZ!$A$2:$FB$440,MATCH(DATE(YEAR($A397),MONTH($A397),15),CONFAZ!$A$2:$A$440,0),2),0)</f>
        <v>8589577.3500000015</v>
      </c>
      <c r="DA397" s="8"/>
      <c r="DB397" s="8"/>
      <c r="DC397"/>
      <c r="DI397"/>
    </row>
    <row r="398" spans="1:113" x14ac:dyDescent="0.25">
      <c r="A398" s="1">
        <v>42174</v>
      </c>
      <c r="B398" t="s">
        <v>70</v>
      </c>
      <c r="C398" t="s">
        <v>74</v>
      </c>
      <c r="D398" s="12">
        <v>3.1116999999999999</v>
      </c>
      <c r="E398">
        <v>202961383.36999997</v>
      </c>
      <c r="F398">
        <v>2501135.94</v>
      </c>
      <c r="G398">
        <v>442114020</v>
      </c>
      <c r="H398">
        <v>56066094.149999999</v>
      </c>
      <c r="I398">
        <v>146094187.69</v>
      </c>
      <c r="J398">
        <v>9425402.4699999988</v>
      </c>
      <c r="K398">
        <v>27371280</v>
      </c>
      <c r="L398" s="14">
        <v>8744092</v>
      </c>
      <c r="M398" s="14">
        <v>36240566</v>
      </c>
      <c r="N398" s="14">
        <v>55962659</v>
      </c>
      <c r="O398" s="14">
        <v>64008213</v>
      </c>
      <c r="P398" s="14">
        <v>3444727</v>
      </c>
      <c r="Q398" s="14">
        <v>55249531</v>
      </c>
      <c r="R398" s="14">
        <v>1170005</v>
      </c>
      <c r="S398" s="14">
        <v>14415448</v>
      </c>
      <c r="T398" s="14">
        <v>161407664</v>
      </c>
      <c r="U398" s="14">
        <v>38969979</v>
      </c>
      <c r="V398" s="14">
        <v>1170005</v>
      </c>
      <c r="W398" s="14">
        <v>14415448</v>
      </c>
      <c r="X398" s="14">
        <v>161407664</v>
      </c>
      <c r="Y398" s="14">
        <v>38969979</v>
      </c>
      <c r="Z398" s="14">
        <v>2501136</v>
      </c>
      <c r="AA398" s="14">
        <v>2.8484006100000001</v>
      </c>
      <c r="AB398">
        <v>138.53</v>
      </c>
      <c r="AC398" s="2">
        <v>18746127441</v>
      </c>
      <c r="AD398" s="2">
        <v>15239765263</v>
      </c>
      <c r="AE398" s="14">
        <f>INDEX(CONFAZ!$DS$2:$FB$408,MATCH(DATE(YEAR($A398),MONTH($A398),15),CONFAZ!$DS$2:$DS$408,0),2)</f>
        <v>338112742</v>
      </c>
      <c r="AF398" s="14">
        <f>INDEX(CONFAZ!$DS$2:$FB$408,MATCH(DATE(YEAR($A398),MONTH($A398),15),CONFAZ!$DS$2:$DS$408,0),3)</f>
        <v>323681148</v>
      </c>
      <c r="AG398">
        <v>788</v>
      </c>
      <c r="AH398">
        <v>1147184215600</v>
      </c>
      <c r="AI398">
        <v>13.58</v>
      </c>
      <c r="AJ398">
        <v>0.77</v>
      </c>
      <c r="AK398">
        <v>945.21500000000003</v>
      </c>
      <c r="AL398">
        <v>753.34649999999999</v>
      </c>
      <c r="AM398">
        <v>693.66047619047595</v>
      </c>
      <c r="AN398">
        <v>854.57640000000004</v>
      </c>
      <c r="AO398">
        <v>8.4349906200680902</v>
      </c>
      <c r="AP398">
        <v>1.79</v>
      </c>
      <c r="AQ398">
        <v>198.71</v>
      </c>
      <c r="AR398">
        <v>6.43</v>
      </c>
      <c r="AS398" s="14">
        <v>490558400000</v>
      </c>
      <c r="AT398">
        <v>0</v>
      </c>
      <c r="AU398">
        <v>0</v>
      </c>
      <c r="AV398">
        <v>99060288</v>
      </c>
      <c r="AW398">
        <v>97469035</v>
      </c>
      <c r="AX398">
        <v>0</v>
      </c>
      <c r="AY398" s="14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1591253</v>
      </c>
      <c r="BN398">
        <v>22677841000</v>
      </c>
      <c r="BO398" s="3">
        <v>0.4</v>
      </c>
      <c r="BP398" s="3">
        <v>3704</v>
      </c>
      <c r="BQ398" s="3">
        <v>21813.8</v>
      </c>
      <c r="BR398" s="3">
        <v>2192496000</v>
      </c>
      <c r="BS398" s="3">
        <v>18229000</v>
      </c>
      <c r="BT398">
        <v>5389738000</v>
      </c>
      <c r="BU398" s="3">
        <v>10405398000</v>
      </c>
      <c r="BV398" s="3">
        <v>4671980000</v>
      </c>
      <c r="BW398" s="3">
        <v>18005861000</v>
      </c>
      <c r="BX398">
        <v>0</v>
      </c>
      <c r="BY398">
        <v>0</v>
      </c>
      <c r="BZ398">
        <v>0</v>
      </c>
      <c r="CA398">
        <v>0</v>
      </c>
      <c r="CB398">
        <v>19952970000</v>
      </c>
      <c r="CC398">
        <v>0.4</v>
      </c>
      <c r="CD398">
        <v>683929.52</v>
      </c>
      <c r="CE398">
        <v>108967963.98</v>
      </c>
      <c r="CF398">
        <v>129531.35</v>
      </c>
      <c r="CG398">
        <v>26602.75</v>
      </c>
      <c r="CH398">
        <v>33.148744999999998</v>
      </c>
      <c r="CI398">
        <v>3.3</v>
      </c>
      <c r="CJ398">
        <v>-318116.67</v>
      </c>
      <c r="CK398">
        <v>-287250</v>
      </c>
      <c r="CL398">
        <v>30866.67</v>
      </c>
      <c r="CM398">
        <v>135963.32999999999</v>
      </c>
      <c r="CN398">
        <v>5559233.3300000001</v>
      </c>
      <c r="CO398">
        <v>-70326.67</v>
      </c>
      <c r="CP398">
        <v>-160553.32999999999</v>
      </c>
      <c r="CQ398">
        <v>554191.16</v>
      </c>
      <c r="CR398">
        <v>277505335.18000001</v>
      </c>
      <c r="CS398">
        <v>42526.61</v>
      </c>
      <c r="CT398">
        <v>278104852.94999999</v>
      </c>
      <c r="CU398" s="3">
        <v>0.5278716</v>
      </c>
      <c r="CV398">
        <v>1074370829</v>
      </c>
      <c r="CW398" s="10">
        <v>36856621.880000003</v>
      </c>
      <c r="CX398" s="14">
        <f t="shared" si="6"/>
        <v>30347257.750000004</v>
      </c>
      <c r="CY398" s="14">
        <f>IFERROR(INDEX(CONFAZ!$A$2:$FB$440,MATCH(DATE(YEAR($A398),MONTH($A398),15),CONFAZ!$A$2:$A$440,0),2),0)</f>
        <v>6509364.1299999999</v>
      </c>
      <c r="CZ398"/>
      <c r="DA398"/>
      <c r="DB398"/>
      <c r="DC398"/>
      <c r="DI398"/>
    </row>
    <row r="399" spans="1:113" x14ac:dyDescent="0.25">
      <c r="A399" s="1">
        <v>42204</v>
      </c>
      <c r="B399" t="s">
        <v>70</v>
      </c>
      <c r="C399" t="s">
        <v>74</v>
      </c>
      <c r="D399" s="12">
        <v>3.2231000000000001</v>
      </c>
      <c r="E399">
        <v>212889277.59999999</v>
      </c>
      <c r="F399">
        <v>1907261.55</v>
      </c>
      <c r="G399">
        <v>390345304</v>
      </c>
      <c r="H399">
        <v>54266511.859999999</v>
      </c>
      <c r="I399">
        <v>92353330.00999999</v>
      </c>
      <c r="J399">
        <v>9865569.2399999984</v>
      </c>
      <c r="K399">
        <v>21941951</v>
      </c>
      <c r="L399" s="14">
        <v>10387717</v>
      </c>
      <c r="M399" s="14">
        <v>37225155</v>
      </c>
      <c r="N399" s="14">
        <v>58531341</v>
      </c>
      <c r="O399" s="14">
        <v>61855950</v>
      </c>
      <c r="P399" s="14">
        <v>4210315</v>
      </c>
      <c r="Q399" s="14">
        <v>54078868</v>
      </c>
      <c r="R399" s="14">
        <v>1546766</v>
      </c>
      <c r="S399" s="14">
        <v>14742160</v>
      </c>
      <c r="T399" s="14">
        <v>104142933</v>
      </c>
      <c r="U399" s="14">
        <v>41716837</v>
      </c>
      <c r="V399" s="14">
        <v>1546766</v>
      </c>
      <c r="W399" s="14">
        <v>14742160</v>
      </c>
      <c r="X399" s="14">
        <v>104142933</v>
      </c>
      <c r="Y399" s="14">
        <v>41716837</v>
      </c>
      <c r="Z399" s="14">
        <v>1907262</v>
      </c>
      <c r="AA399" s="14">
        <v>0.84183458</v>
      </c>
      <c r="AB399">
        <v>143.13</v>
      </c>
      <c r="AC399" s="2">
        <v>18334876601</v>
      </c>
      <c r="AD399" s="2">
        <v>16286388117</v>
      </c>
      <c r="AE399" s="14">
        <f>INDEX(CONFAZ!$DS$2:$FB$408,MATCH(DATE(YEAR($A399),MONTH($A399),15),CONFAZ!$DS$2:$DS$408,0),2)</f>
        <v>362947045</v>
      </c>
      <c r="AF399" s="14">
        <f>INDEX(CONFAZ!$DS$2:$FB$408,MATCH(DATE(YEAR($A399),MONTH($A399),15),CONFAZ!$DS$2:$DS$408,0),3)</f>
        <v>193308886</v>
      </c>
      <c r="AG399">
        <v>788</v>
      </c>
      <c r="AH399">
        <v>1186913021200</v>
      </c>
      <c r="AI399">
        <v>13.69</v>
      </c>
      <c r="AJ399">
        <v>0.57999999999999996</v>
      </c>
      <c r="AK399">
        <v>949.41111111111104</v>
      </c>
      <c r="AL399">
        <v>753.85149999999999</v>
      </c>
      <c r="AM399">
        <v>691.82190476190397</v>
      </c>
      <c r="AN399">
        <v>856.12959999999998</v>
      </c>
      <c r="AO399">
        <v>8.6758488212054292</v>
      </c>
      <c r="AP399">
        <v>1.62</v>
      </c>
      <c r="AQ399">
        <v>187.64</v>
      </c>
      <c r="AR399">
        <v>9.34</v>
      </c>
      <c r="AS399" s="14">
        <v>507080900000</v>
      </c>
      <c r="AT399">
        <v>0</v>
      </c>
      <c r="AU399">
        <v>0</v>
      </c>
      <c r="AV399">
        <v>137964144</v>
      </c>
      <c r="AW399">
        <v>134350507</v>
      </c>
      <c r="AX399">
        <v>0</v>
      </c>
      <c r="AY399" s="14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3613637</v>
      </c>
      <c r="BN399">
        <v>22677841000</v>
      </c>
      <c r="BO399" s="3">
        <v>0.4</v>
      </c>
      <c r="BP399" s="3">
        <v>3704</v>
      </c>
      <c r="BQ399">
        <v>21813.8</v>
      </c>
      <c r="BR399">
        <v>2192496000</v>
      </c>
      <c r="BS399">
        <v>18229000</v>
      </c>
      <c r="BT399" s="3">
        <v>5389738000</v>
      </c>
      <c r="BU399" s="3">
        <v>10405398000</v>
      </c>
      <c r="BV399" s="3">
        <v>4671980000</v>
      </c>
      <c r="BW399" s="3">
        <v>18005861000</v>
      </c>
      <c r="BX399">
        <v>0</v>
      </c>
      <c r="BY399">
        <v>0</v>
      </c>
      <c r="BZ399">
        <v>0</v>
      </c>
      <c r="CA399">
        <v>0</v>
      </c>
      <c r="CB399">
        <v>19952970000</v>
      </c>
      <c r="CC399">
        <v>0.4</v>
      </c>
      <c r="CD399">
        <v>328156.83</v>
      </c>
      <c r="CE399">
        <v>100299768.23999999</v>
      </c>
      <c r="CF399">
        <v>24402.22</v>
      </c>
      <c r="CG399">
        <v>25184.75</v>
      </c>
      <c r="CH399">
        <v>33.148744999999998</v>
      </c>
      <c r="CI399">
        <v>3.3</v>
      </c>
      <c r="CJ399">
        <v>231793.33</v>
      </c>
      <c r="CK399">
        <v>265970</v>
      </c>
      <c r="CL399">
        <v>34180</v>
      </c>
      <c r="CM399">
        <v>61476.67</v>
      </c>
      <c r="CN399">
        <v>5400883.3300000001</v>
      </c>
      <c r="CO399">
        <v>-92853.33</v>
      </c>
      <c r="CP399">
        <v>-227073.33</v>
      </c>
      <c r="CQ399">
        <v>1168813.6499999999</v>
      </c>
      <c r="CR399">
        <v>231786906.28</v>
      </c>
      <c r="CS399">
        <v>39143</v>
      </c>
      <c r="CT399">
        <v>232994862.93000001</v>
      </c>
      <c r="CU399" s="3">
        <v>0.5278716</v>
      </c>
      <c r="CV399">
        <v>941113353.79999995</v>
      </c>
      <c r="CW399" s="10">
        <v>27291172.98</v>
      </c>
      <c r="CX399" s="14">
        <f t="shared" si="6"/>
        <v>22822449.52</v>
      </c>
      <c r="CY399" s="14">
        <f>IFERROR(INDEX(CONFAZ!$A$2:$FB$440,MATCH(DATE(YEAR($A399),MONTH($A399),15),CONFAZ!$A$2:$A$440,0),2),0)</f>
        <v>4468723.46</v>
      </c>
      <c r="CZ399"/>
      <c r="DA399"/>
      <c r="DB399"/>
      <c r="DC399"/>
      <c r="DI399"/>
    </row>
    <row r="400" spans="1:113" x14ac:dyDescent="0.25">
      <c r="A400" s="1">
        <v>42235</v>
      </c>
      <c r="B400" t="s">
        <v>70</v>
      </c>
      <c r="C400" t="s">
        <v>74</v>
      </c>
      <c r="D400" s="12">
        <v>3.5143</v>
      </c>
      <c r="E400">
        <v>228295100.79000002</v>
      </c>
      <c r="F400">
        <v>5182341.4399999995</v>
      </c>
      <c r="G400">
        <v>439220383</v>
      </c>
      <c r="H400">
        <v>53541504.380000003</v>
      </c>
      <c r="I400">
        <v>115529352.78999999</v>
      </c>
      <c r="J400">
        <v>10004663.109999999</v>
      </c>
      <c r="K400">
        <v>15495007</v>
      </c>
      <c r="L400" s="14">
        <v>13649265</v>
      </c>
      <c r="M400" s="14">
        <v>37214752</v>
      </c>
      <c r="N400" s="14">
        <v>60025301</v>
      </c>
      <c r="O400" s="14">
        <v>62613976</v>
      </c>
      <c r="P400" s="14">
        <v>4725334</v>
      </c>
      <c r="Q400" s="14">
        <v>61137043</v>
      </c>
      <c r="R400" s="14">
        <v>1344902</v>
      </c>
      <c r="S400" s="14">
        <v>15520488</v>
      </c>
      <c r="T400" s="14">
        <v>134984313</v>
      </c>
      <c r="U400" s="14">
        <v>42822747</v>
      </c>
      <c r="V400" s="14">
        <v>1344902</v>
      </c>
      <c r="W400" s="14">
        <v>15520488</v>
      </c>
      <c r="X400" s="14">
        <v>134984313</v>
      </c>
      <c r="Y400" s="14">
        <v>42822747</v>
      </c>
      <c r="Z400" s="14">
        <v>5182262</v>
      </c>
      <c r="AA400" s="14">
        <v>0.92322010239999996</v>
      </c>
      <c r="AB400">
        <v>140.83000000000001</v>
      </c>
      <c r="AC400" s="2">
        <v>15320171814</v>
      </c>
      <c r="AD400" s="2">
        <v>12937800630</v>
      </c>
      <c r="AE400" s="14">
        <f>INDEX(CONFAZ!$DS$2:$FB$408,MATCH(DATE(YEAR($A400),MONTH($A400),15),CONFAZ!$DS$2:$DS$408,0),2)</f>
        <v>255012041</v>
      </c>
      <c r="AF400" s="14">
        <f>INDEX(CONFAZ!$DS$2:$FB$408,MATCH(DATE(YEAR($A400),MONTH($A400),15),CONFAZ!$DS$2:$DS$408,0),3)</f>
        <v>68838762</v>
      </c>
      <c r="AG400">
        <v>788</v>
      </c>
      <c r="AH400">
        <v>1293821173700</v>
      </c>
      <c r="AI400">
        <v>14.15</v>
      </c>
      <c r="AJ400">
        <v>0.25</v>
      </c>
      <c r="AK400">
        <v>948.02722222222201</v>
      </c>
      <c r="AL400">
        <v>751.24199999999996</v>
      </c>
      <c r="AM400">
        <v>689.83523809523797</v>
      </c>
      <c r="AN400">
        <v>856.05880000000002</v>
      </c>
      <c r="AO400">
        <v>8.8533117101437799</v>
      </c>
      <c r="AP400">
        <v>1.22</v>
      </c>
      <c r="AQ400">
        <v>171.48</v>
      </c>
      <c r="AR400">
        <v>16.52</v>
      </c>
      <c r="AS400" s="14">
        <v>501421200000</v>
      </c>
      <c r="AT400">
        <v>0</v>
      </c>
      <c r="AU400">
        <v>0</v>
      </c>
      <c r="AV400">
        <v>62453705</v>
      </c>
      <c r="AW400">
        <v>60623047</v>
      </c>
      <c r="AX400">
        <v>0</v>
      </c>
      <c r="AY400" s="14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1830658</v>
      </c>
      <c r="BN400">
        <v>22677841000</v>
      </c>
      <c r="BO400" s="3">
        <v>0.4</v>
      </c>
      <c r="BP400" s="3">
        <v>3704</v>
      </c>
      <c r="BQ400" s="3">
        <v>21813.8</v>
      </c>
      <c r="BR400" s="3">
        <v>2192496000</v>
      </c>
      <c r="BS400" s="3">
        <v>18229000</v>
      </c>
      <c r="BT400" s="3">
        <v>5389738000</v>
      </c>
      <c r="BU400" s="3">
        <v>10405398000</v>
      </c>
      <c r="BV400">
        <v>4671980000</v>
      </c>
      <c r="BW400">
        <v>18005861000</v>
      </c>
      <c r="BX400">
        <v>0</v>
      </c>
      <c r="BY400">
        <v>0</v>
      </c>
      <c r="BZ400">
        <v>0</v>
      </c>
      <c r="CA400">
        <v>0</v>
      </c>
      <c r="CB400">
        <v>22677841000</v>
      </c>
      <c r="CC400">
        <v>0.4</v>
      </c>
      <c r="CD400">
        <v>478701.23</v>
      </c>
      <c r="CE400">
        <v>138197533.72999999</v>
      </c>
      <c r="CF400">
        <v>24446.880000000001</v>
      </c>
      <c r="CG400">
        <v>24097.75</v>
      </c>
      <c r="CH400">
        <v>33.148744999999998</v>
      </c>
      <c r="CI400">
        <v>3.3</v>
      </c>
      <c r="CJ400">
        <v>231793.33</v>
      </c>
      <c r="CK400">
        <v>265970</v>
      </c>
      <c r="CL400">
        <v>34180</v>
      </c>
      <c r="CM400">
        <v>61476.67</v>
      </c>
      <c r="CN400">
        <v>5400883.3300000001</v>
      </c>
      <c r="CO400">
        <v>-92853.33</v>
      </c>
      <c r="CP400">
        <v>-227073.33</v>
      </c>
      <c r="CQ400">
        <v>4612494.67</v>
      </c>
      <c r="CR400">
        <v>267171738.41</v>
      </c>
      <c r="CS400">
        <v>25157.84</v>
      </c>
      <c r="CT400">
        <v>271811390.92000002</v>
      </c>
      <c r="CU400" s="3">
        <v>0.5278716</v>
      </c>
      <c r="CV400">
        <v>930437219.29999995</v>
      </c>
      <c r="CW400" s="10">
        <v>31918935.090000004</v>
      </c>
      <c r="CX400" s="14">
        <f t="shared" si="6"/>
        <v>28836580.180000003</v>
      </c>
      <c r="CY400" s="14">
        <f>IFERROR(INDEX(CONFAZ!$A$2:$FB$440,MATCH(DATE(YEAR($A400),MONTH($A400),15),CONFAZ!$A$2:$A$440,0),2),0)</f>
        <v>3082354.91</v>
      </c>
      <c r="CZ400"/>
      <c r="DA400"/>
      <c r="DB400"/>
      <c r="DC400"/>
      <c r="DI400"/>
    </row>
    <row r="401" spans="1:113" x14ac:dyDescent="0.25">
      <c r="A401" s="1">
        <v>42266</v>
      </c>
      <c r="B401" t="s">
        <v>70</v>
      </c>
      <c r="C401" t="s">
        <v>74</v>
      </c>
      <c r="D401" s="12">
        <v>3.9064999999999999</v>
      </c>
      <c r="E401">
        <v>232623259.96000001</v>
      </c>
      <c r="F401">
        <v>1351316.63</v>
      </c>
      <c r="G401">
        <v>449472669</v>
      </c>
      <c r="H401">
        <v>60716163.940000013</v>
      </c>
      <c r="I401">
        <v>123344644.91</v>
      </c>
      <c r="J401">
        <v>10086557.310000002</v>
      </c>
      <c r="K401">
        <v>13664449</v>
      </c>
      <c r="L401" s="14">
        <v>12599330</v>
      </c>
      <c r="M401" s="14">
        <v>37987617</v>
      </c>
      <c r="N401" s="14">
        <v>57236081</v>
      </c>
      <c r="O401" s="14">
        <v>67354585</v>
      </c>
      <c r="P401" s="14">
        <v>4605982</v>
      </c>
      <c r="Q401" s="14">
        <v>61003431</v>
      </c>
      <c r="R401" s="14">
        <v>1593029</v>
      </c>
      <c r="S401" s="14">
        <v>13791637</v>
      </c>
      <c r="T401" s="14">
        <v>143175451</v>
      </c>
      <c r="U401" s="14">
        <v>48774856</v>
      </c>
      <c r="V401" s="14">
        <v>1593029</v>
      </c>
      <c r="W401" s="14">
        <v>13791637</v>
      </c>
      <c r="X401" s="14">
        <v>143175451</v>
      </c>
      <c r="Y401" s="14">
        <v>48774856</v>
      </c>
      <c r="Z401" s="14">
        <v>1350670</v>
      </c>
      <c r="AA401" s="14">
        <v>1.3859943563999999</v>
      </c>
      <c r="AB401">
        <v>138.06</v>
      </c>
      <c r="AC401" s="2">
        <v>15467635572</v>
      </c>
      <c r="AD401" s="2">
        <v>13336913433</v>
      </c>
      <c r="AE401" s="14">
        <f>INDEX(CONFAZ!$DS$2:$FB$408,MATCH(DATE(YEAR($A401),MONTH($A401),15),CONFAZ!$DS$2:$DS$408,0),2)</f>
        <v>285787481</v>
      </c>
      <c r="AF401" s="14">
        <f>INDEX(CONFAZ!$DS$2:$FB$408,MATCH(DATE(YEAR($A401),MONTH($A401),15),CONFAZ!$DS$2:$DS$408,0),3)</f>
        <v>178655964</v>
      </c>
      <c r="AG401">
        <v>788</v>
      </c>
      <c r="AH401">
        <v>1411691905000</v>
      </c>
      <c r="AI401">
        <v>14.15</v>
      </c>
      <c r="AJ401">
        <v>0.51</v>
      </c>
      <c r="AK401">
        <v>964.59222222222195</v>
      </c>
      <c r="AL401">
        <v>753.48400000000004</v>
      </c>
      <c r="AM401">
        <v>690.34238095238004</v>
      </c>
      <c r="AN401">
        <v>863.51840000000004</v>
      </c>
      <c r="AO401">
        <v>9.0307239970795408</v>
      </c>
      <c r="AP401">
        <v>1.54</v>
      </c>
      <c r="AQ401">
        <v>195.6</v>
      </c>
      <c r="AR401">
        <v>31.22</v>
      </c>
      <c r="AS401" s="14">
        <v>499726000000</v>
      </c>
      <c r="AT401">
        <v>0</v>
      </c>
      <c r="AU401">
        <v>0</v>
      </c>
      <c r="AV401">
        <v>103897999</v>
      </c>
      <c r="AW401">
        <v>102793336</v>
      </c>
      <c r="AX401">
        <v>0</v>
      </c>
      <c r="AY401" s="14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1104663</v>
      </c>
      <c r="BN401">
        <v>22677841000</v>
      </c>
      <c r="BO401" s="3">
        <v>0.4</v>
      </c>
      <c r="BP401" s="3">
        <v>3704</v>
      </c>
      <c r="BQ401" s="3">
        <v>21813.8</v>
      </c>
      <c r="BR401" s="3">
        <v>2192496000</v>
      </c>
      <c r="BS401" s="3">
        <v>18229000</v>
      </c>
      <c r="BT401">
        <v>5389738000</v>
      </c>
      <c r="BU401" s="3">
        <v>10405398000</v>
      </c>
      <c r="BV401">
        <v>4671980000</v>
      </c>
      <c r="BW401">
        <v>18005861000</v>
      </c>
      <c r="BX401">
        <v>0</v>
      </c>
      <c r="BY401">
        <v>0</v>
      </c>
      <c r="BZ401">
        <v>0</v>
      </c>
      <c r="CA401">
        <v>0</v>
      </c>
      <c r="CB401">
        <v>22677841000</v>
      </c>
      <c r="CC401">
        <v>0.4</v>
      </c>
      <c r="CD401">
        <v>545940.56000000006</v>
      </c>
      <c r="CE401">
        <v>143777331.55000001</v>
      </c>
      <c r="CF401">
        <v>53047.28</v>
      </c>
      <c r="CG401">
        <v>18352.75</v>
      </c>
      <c r="CH401">
        <v>33.148744999999998</v>
      </c>
      <c r="CI401">
        <v>3.28</v>
      </c>
      <c r="CJ401">
        <v>231793.33</v>
      </c>
      <c r="CK401">
        <v>265970</v>
      </c>
      <c r="CL401">
        <v>34180</v>
      </c>
      <c r="CM401">
        <v>61476.67</v>
      </c>
      <c r="CN401">
        <v>5400883.3300000001</v>
      </c>
      <c r="CO401">
        <v>-92853.33</v>
      </c>
      <c r="CP401">
        <v>-227073.33</v>
      </c>
      <c r="CQ401">
        <v>612470.25</v>
      </c>
      <c r="CR401">
        <v>277737133.31999999</v>
      </c>
      <c r="CS401">
        <v>15731.04</v>
      </c>
      <c r="CT401">
        <v>278365334.61000001</v>
      </c>
      <c r="CU401" s="3">
        <v>0.5278716</v>
      </c>
      <c r="CV401">
        <v>775711296</v>
      </c>
      <c r="CW401" s="10">
        <v>26611014.690000001</v>
      </c>
      <c r="CX401" s="14">
        <f t="shared" si="6"/>
        <v>23992861.770000003</v>
      </c>
      <c r="CY401" s="14">
        <f>IFERROR(INDEX(CONFAZ!$A$2:$FB$440,MATCH(DATE(YEAR($A401),MONTH($A401),15),CONFAZ!$A$2:$A$440,0),2),0)</f>
        <v>2618152.92</v>
      </c>
      <c r="CZ401"/>
      <c r="DA401"/>
      <c r="DB401"/>
      <c r="DC401"/>
      <c r="DI401"/>
    </row>
    <row r="402" spans="1:113" x14ac:dyDescent="0.25">
      <c r="A402" s="1">
        <v>42296</v>
      </c>
      <c r="B402" t="s">
        <v>70</v>
      </c>
      <c r="C402" t="s">
        <v>74</v>
      </c>
      <c r="D402" s="12">
        <v>3.8801000000000001</v>
      </c>
      <c r="E402">
        <v>231825591.59999996</v>
      </c>
      <c r="F402">
        <v>1858356.8599999999</v>
      </c>
      <c r="G402">
        <v>468904662</v>
      </c>
      <c r="H402">
        <v>59023643.170000002</v>
      </c>
      <c r="I402">
        <v>143117296.10000002</v>
      </c>
      <c r="J402">
        <v>9648851.879999999</v>
      </c>
      <c r="K402">
        <v>10130769</v>
      </c>
      <c r="L402" s="14">
        <v>13614228</v>
      </c>
      <c r="M402" s="14">
        <v>37241168</v>
      </c>
      <c r="N402" s="14">
        <v>53285476</v>
      </c>
      <c r="O402" s="14">
        <v>65138342</v>
      </c>
      <c r="P402" s="14">
        <v>5042790</v>
      </c>
      <c r="Q402" s="14">
        <v>59700963</v>
      </c>
      <c r="R402" s="14">
        <v>1165221</v>
      </c>
      <c r="S402" s="14">
        <v>16205641</v>
      </c>
      <c r="T402" s="14">
        <v>160734752</v>
      </c>
      <c r="U402" s="14">
        <v>54919431</v>
      </c>
      <c r="V402" s="14">
        <v>1165221</v>
      </c>
      <c r="W402" s="14">
        <v>16205641</v>
      </c>
      <c r="X402" s="14">
        <v>160734752</v>
      </c>
      <c r="Y402" s="14">
        <v>54919431</v>
      </c>
      <c r="Z402" s="14">
        <v>1856650</v>
      </c>
      <c r="AA402" s="14">
        <v>1.1214698258</v>
      </c>
      <c r="AB402">
        <v>140.18</v>
      </c>
      <c r="AC402" s="2">
        <v>15762365201</v>
      </c>
      <c r="AD402" s="2">
        <v>14194772010</v>
      </c>
      <c r="AE402" s="14">
        <f>INDEX(CONFAZ!$DS$2:$FB$408,MATCH(DATE(YEAR($A402),MONTH($A402),15),CONFAZ!$DS$2:$DS$408,0),2)</f>
        <v>245244510</v>
      </c>
      <c r="AF402" s="14">
        <f>INDEX(CONFAZ!$DS$2:$FB$408,MATCH(DATE(YEAR($A402),MONTH($A402),15),CONFAZ!$DS$2:$DS$408,0),3)</f>
        <v>197065028</v>
      </c>
      <c r="AG402">
        <v>788</v>
      </c>
      <c r="AH402">
        <v>1401608523000</v>
      </c>
      <c r="AI402">
        <v>14.15</v>
      </c>
      <c r="AJ402">
        <v>0.77</v>
      </c>
      <c r="AK402">
        <v>968.29333333333295</v>
      </c>
      <c r="AL402">
        <v>754.78700000000003</v>
      </c>
      <c r="AM402">
        <v>694.55714285714203</v>
      </c>
      <c r="AN402">
        <v>867.88519999999903</v>
      </c>
      <c r="AO402">
        <v>9.1046831955922798</v>
      </c>
      <c r="AP402">
        <v>1.82</v>
      </c>
      <c r="AQ402">
        <v>195.12</v>
      </c>
      <c r="AR402">
        <v>70.260000000000005</v>
      </c>
      <c r="AS402" s="14">
        <v>521387200000</v>
      </c>
      <c r="AT402">
        <v>0</v>
      </c>
      <c r="AU402">
        <v>0</v>
      </c>
      <c r="AV402">
        <v>69120499</v>
      </c>
      <c r="AW402">
        <v>67712205</v>
      </c>
      <c r="AX402">
        <v>0</v>
      </c>
      <c r="AY402" s="14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1408294</v>
      </c>
      <c r="BN402">
        <v>22677841000</v>
      </c>
      <c r="BO402" s="3">
        <v>0.4</v>
      </c>
      <c r="BP402" s="3">
        <v>3704</v>
      </c>
      <c r="BQ402" s="3">
        <v>21813.8</v>
      </c>
      <c r="BR402" s="3">
        <v>2192496000</v>
      </c>
      <c r="BS402" s="3">
        <v>18229000</v>
      </c>
      <c r="BT402" s="3">
        <v>5389738000</v>
      </c>
      <c r="BU402">
        <v>10405398000</v>
      </c>
      <c r="BV402" s="3">
        <v>4671980000</v>
      </c>
      <c r="BW402" s="3">
        <v>18005861000</v>
      </c>
      <c r="BX402">
        <v>0</v>
      </c>
      <c r="BY402">
        <v>0</v>
      </c>
      <c r="BZ402">
        <v>0</v>
      </c>
      <c r="CA402">
        <v>0</v>
      </c>
      <c r="CB402">
        <v>22677841000</v>
      </c>
      <c r="CC402">
        <v>0.4</v>
      </c>
      <c r="CD402">
        <v>396858.47</v>
      </c>
      <c r="CE402">
        <v>128303605.86</v>
      </c>
      <c r="CF402">
        <v>26799.35</v>
      </c>
      <c r="CG402">
        <v>20484.75</v>
      </c>
      <c r="CH402">
        <v>33.148744999999998</v>
      </c>
      <c r="CI402">
        <v>3.48</v>
      </c>
      <c r="CJ402">
        <v>5573.33</v>
      </c>
      <c r="CK402">
        <v>38970</v>
      </c>
      <c r="CL402">
        <v>33396.67</v>
      </c>
      <c r="CM402">
        <v>217776.67</v>
      </c>
      <c r="CN402">
        <v>5408160</v>
      </c>
      <c r="CO402">
        <v>-57770</v>
      </c>
      <c r="CP402">
        <v>-117726.67</v>
      </c>
      <c r="CQ402">
        <v>525729.62</v>
      </c>
      <c r="CR402">
        <v>295999591.60000002</v>
      </c>
      <c r="CS402">
        <v>8507.73</v>
      </c>
      <c r="CT402">
        <v>296533828.94999999</v>
      </c>
      <c r="CU402" s="3">
        <v>0.5278716</v>
      </c>
      <c r="CV402">
        <v>882888011.70000005</v>
      </c>
      <c r="CW402" s="10">
        <v>28284492.789999999</v>
      </c>
      <c r="CX402" s="14">
        <f t="shared" si="6"/>
        <v>26558159.779999997</v>
      </c>
      <c r="CY402" s="14">
        <f>IFERROR(INDEX(CONFAZ!$A$2:$FB$440,MATCH(DATE(YEAR($A402),MONTH($A402),15),CONFAZ!$A$2:$A$440,0),2),0)</f>
        <v>1726333.0100000002</v>
      </c>
      <c r="CZ402" s="14"/>
      <c r="DA402" s="14"/>
      <c r="DB402"/>
      <c r="DC402"/>
      <c r="DI402"/>
    </row>
    <row r="403" spans="1:113" x14ac:dyDescent="0.25">
      <c r="A403" s="1">
        <v>42327</v>
      </c>
      <c r="B403" t="s">
        <v>70</v>
      </c>
      <c r="C403" t="s">
        <v>74</v>
      </c>
      <c r="D403" s="12">
        <v>3.7765</v>
      </c>
      <c r="E403">
        <v>241509395.89999998</v>
      </c>
      <c r="F403">
        <v>1117435.74</v>
      </c>
      <c r="G403">
        <v>446485005</v>
      </c>
      <c r="H403">
        <v>62945501.080000013</v>
      </c>
      <c r="I403">
        <v>109368479.09</v>
      </c>
      <c r="J403">
        <v>10036714.370000001</v>
      </c>
      <c r="K403">
        <v>11290697</v>
      </c>
      <c r="L403" s="14">
        <v>13812094</v>
      </c>
      <c r="M403" s="14">
        <v>37363420</v>
      </c>
      <c r="N403" s="14">
        <v>56890569</v>
      </c>
      <c r="O403" s="14">
        <v>69340467</v>
      </c>
      <c r="P403" s="14">
        <v>4383969</v>
      </c>
      <c r="Q403" s="14">
        <v>66217814</v>
      </c>
      <c r="R403" s="14">
        <v>1391555</v>
      </c>
      <c r="S403" s="14">
        <v>14773351</v>
      </c>
      <c r="T403" s="14">
        <v>131517322</v>
      </c>
      <c r="U403" s="14">
        <v>49677008</v>
      </c>
      <c r="V403" s="14">
        <v>1391555</v>
      </c>
      <c r="W403" s="14">
        <v>14773351</v>
      </c>
      <c r="X403" s="14">
        <v>131517322</v>
      </c>
      <c r="Y403" s="14">
        <v>49677008</v>
      </c>
      <c r="Z403" s="14">
        <v>1117436</v>
      </c>
      <c r="AA403" s="14">
        <v>2.1047329507999999</v>
      </c>
      <c r="AB403">
        <v>135.94</v>
      </c>
      <c r="AC403" s="2">
        <v>13603593709</v>
      </c>
      <c r="AD403" s="2">
        <v>12744978873</v>
      </c>
      <c r="AE403" s="14">
        <f>INDEX(CONFAZ!$DS$2:$FB$408,MATCH(DATE(YEAR($A403),MONTH($A403),15),CONFAZ!$DS$2:$DS$408,0),2)</f>
        <v>172791553</v>
      </c>
      <c r="AF403" s="14">
        <f>INDEX(CONFAZ!$DS$2:$FB$408,MATCH(DATE(YEAR($A403),MONTH($A403),15),CONFAZ!$DS$2:$DS$408,0),3)</f>
        <v>281740261</v>
      </c>
      <c r="AG403">
        <v>788</v>
      </c>
      <c r="AH403">
        <v>1348270924000</v>
      </c>
      <c r="AI403">
        <v>14.15</v>
      </c>
      <c r="AJ403">
        <v>1.1100000000000001</v>
      </c>
      <c r="AK403">
        <v>967.43611111111102</v>
      </c>
      <c r="AL403">
        <v>755.04049999999995</v>
      </c>
      <c r="AM403">
        <v>695.75904761904701</v>
      </c>
      <c r="AN403">
        <v>869.05200000000002</v>
      </c>
      <c r="AO403">
        <v>9.1430877980585503</v>
      </c>
      <c r="AP403">
        <v>2.0099999999999998</v>
      </c>
      <c r="AQ403">
        <v>179.09</v>
      </c>
      <c r="AR403">
        <v>33.169499999999999</v>
      </c>
      <c r="AS403" s="14">
        <v>513641500000</v>
      </c>
      <c r="AT403">
        <v>0</v>
      </c>
      <c r="AU403">
        <v>0</v>
      </c>
      <c r="AV403">
        <v>76560987</v>
      </c>
      <c r="AW403">
        <v>74752344</v>
      </c>
      <c r="AX403">
        <v>0</v>
      </c>
      <c r="AY403" s="14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1808643</v>
      </c>
      <c r="BN403">
        <v>22677841000</v>
      </c>
      <c r="BO403" s="3">
        <v>0.4</v>
      </c>
      <c r="BP403" s="3">
        <v>3704</v>
      </c>
      <c r="BQ403" s="3">
        <v>21813.8</v>
      </c>
      <c r="BR403">
        <v>2192496000</v>
      </c>
      <c r="BS403" s="3">
        <v>18229000</v>
      </c>
      <c r="BT403" s="3">
        <v>5389738000</v>
      </c>
      <c r="BU403">
        <v>10405398000</v>
      </c>
      <c r="BV403" s="3">
        <v>4671980000</v>
      </c>
      <c r="BW403">
        <v>18005861000</v>
      </c>
      <c r="BX403">
        <v>0</v>
      </c>
      <c r="BY403">
        <v>0</v>
      </c>
      <c r="BZ403">
        <v>0</v>
      </c>
      <c r="CA403">
        <v>0</v>
      </c>
      <c r="CB403">
        <v>22677841000</v>
      </c>
      <c r="CC403">
        <v>0.4</v>
      </c>
      <c r="CD403">
        <v>421329.98</v>
      </c>
      <c r="CE403">
        <v>156076586.65000001</v>
      </c>
      <c r="CF403">
        <v>32091.55</v>
      </c>
      <c r="CG403">
        <v>18352.75</v>
      </c>
      <c r="CH403">
        <v>33.148744999999998</v>
      </c>
      <c r="CI403">
        <v>3.58</v>
      </c>
      <c r="CJ403">
        <v>5573.33</v>
      </c>
      <c r="CK403">
        <v>38970</v>
      </c>
      <c r="CL403">
        <v>33396.67</v>
      </c>
      <c r="CM403">
        <v>217776.67</v>
      </c>
      <c r="CN403">
        <v>5408160</v>
      </c>
      <c r="CO403">
        <v>-57770</v>
      </c>
      <c r="CP403">
        <v>-117726.67</v>
      </c>
      <c r="CQ403">
        <v>526114.47</v>
      </c>
      <c r="CR403">
        <v>267999452.72</v>
      </c>
      <c r="CS403">
        <v>11978.11</v>
      </c>
      <c r="CT403">
        <v>268556457.27999997</v>
      </c>
      <c r="CU403" s="3">
        <v>0.5278716</v>
      </c>
      <c r="CV403">
        <v>996849871.5</v>
      </c>
      <c r="CW403" s="10">
        <v>34197241.560000002</v>
      </c>
      <c r="CX403" s="14">
        <f t="shared" si="6"/>
        <v>32053147.040000003</v>
      </c>
      <c r="CY403" s="14">
        <f>IFERROR(INDEX(CONFAZ!$A$2:$FB$440,MATCH(DATE(YEAR($A403),MONTH($A403),15),CONFAZ!$A$2:$A$440,0),2),0)</f>
        <v>2144094.52</v>
      </c>
      <c r="CZ403"/>
      <c r="DA403"/>
      <c r="DB403"/>
      <c r="DC403"/>
      <c r="DI403"/>
    </row>
    <row r="404" spans="1:113" x14ac:dyDescent="0.25">
      <c r="A404" s="1">
        <v>42357</v>
      </c>
      <c r="B404" t="s">
        <v>70</v>
      </c>
      <c r="C404" t="s">
        <v>74</v>
      </c>
      <c r="D404" s="12">
        <v>3.8711000000000002</v>
      </c>
      <c r="E404">
        <v>228325744.11000001</v>
      </c>
      <c r="F404">
        <v>1598380.27</v>
      </c>
      <c r="G404">
        <v>414817466</v>
      </c>
      <c r="H404">
        <v>66988144.75999999</v>
      </c>
      <c r="I404">
        <v>84245853.61999999</v>
      </c>
      <c r="J404">
        <v>10653755.42</v>
      </c>
      <c r="K404">
        <v>12538686</v>
      </c>
      <c r="L404" s="14">
        <v>14723311</v>
      </c>
      <c r="M404" s="14">
        <v>33841425</v>
      </c>
      <c r="N404" s="14">
        <v>59184628</v>
      </c>
      <c r="O404" s="14">
        <v>65263928</v>
      </c>
      <c r="P404" s="14">
        <v>4699165</v>
      </c>
      <c r="Q404" s="14">
        <v>65631138</v>
      </c>
      <c r="R404" s="14">
        <v>1123896</v>
      </c>
      <c r="S404" s="14">
        <v>14780538</v>
      </c>
      <c r="T404" s="14">
        <v>106923345</v>
      </c>
      <c r="U404" s="14">
        <v>47047712</v>
      </c>
      <c r="V404" s="14">
        <v>1123896</v>
      </c>
      <c r="W404" s="14">
        <v>14780538</v>
      </c>
      <c r="X404" s="14">
        <v>106923345</v>
      </c>
      <c r="Y404" s="14">
        <v>47047712</v>
      </c>
      <c r="Z404" s="14">
        <v>1598380</v>
      </c>
      <c r="AA404" s="14">
        <v>0.57523916909999995</v>
      </c>
      <c r="AB404">
        <v>136.22</v>
      </c>
      <c r="AC404" s="2">
        <v>15694230026</v>
      </c>
      <c r="AD404" s="2">
        <v>10686340015</v>
      </c>
      <c r="AE404" s="14">
        <f>INDEX(CONFAZ!$DS$2:$FB$408,MATCH(DATE(YEAR($A404),MONTH($A404),15),CONFAZ!$DS$2:$DS$408,0),2)</f>
        <v>208734995</v>
      </c>
      <c r="AF404" s="14">
        <f>INDEX(CONFAZ!$DS$2:$FB$408,MATCH(DATE(YEAR($A404),MONTH($A404),15),CONFAZ!$DS$2:$DS$408,0),3)</f>
        <v>75313611</v>
      </c>
      <c r="AG404">
        <v>788</v>
      </c>
      <c r="AH404">
        <v>1379907790400</v>
      </c>
      <c r="AI404">
        <v>14.15</v>
      </c>
      <c r="AJ404">
        <v>0.9</v>
      </c>
      <c r="AK404">
        <v>967.74444444444396</v>
      </c>
      <c r="AL404">
        <v>756.26900000000001</v>
      </c>
      <c r="AM404">
        <v>696.58571428571395</v>
      </c>
      <c r="AN404">
        <v>869.42399999999998</v>
      </c>
      <c r="AO404">
        <v>9.0778438398236005</v>
      </c>
      <c r="AP404">
        <v>1.96</v>
      </c>
      <c r="AQ404">
        <v>157.4</v>
      </c>
      <c r="AR404">
        <v>-14.2</v>
      </c>
      <c r="AS404" s="14">
        <v>515911400000</v>
      </c>
      <c r="AT404">
        <v>12300000</v>
      </c>
      <c r="AU404">
        <v>0</v>
      </c>
      <c r="AV404">
        <v>93547415</v>
      </c>
      <c r="AW404">
        <v>80167005</v>
      </c>
      <c r="AX404">
        <v>0</v>
      </c>
      <c r="AY404" s="1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1080410</v>
      </c>
      <c r="BN404">
        <v>22677841000</v>
      </c>
      <c r="BO404" s="3">
        <v>0.4</v>
      </c>
      <c r="BP404" s="3">
        <v>3704</v>
      </c>
      <c r="BQ404" s="3">
        <v>21813.8</v>
      </c>
      <c r="BR404">
        <v>2192496000</v>
      </c>
      <c r="BS404" s="3">
        <v>18229000</v>
      </c>
      <c r="BT404">
        <v>5389738000</v>
      </c>
      <c r="BU404" s="3">
        <v>10405398000</v>
      </c>
      <c r="BV404">
        <v>4671980000</v>
      </c>
      <c r="BW404">
        <v>18005861000</v>
      </c>
      <c r="BX404">
        <v>0</v>
      </c>
      <c r="BY404">
        <v>0</v>
      </c>
      <c r="BZ404">
        <v>0</v>
      </c>
      <c r="CA404">
        <v>0</v>
      </c>
      <c r="CB404">
        <v>22677841000</v>
      </c>
      <c r="CC404">
        <v>0.4</v>
      </c>
      <c r="CD404">
        <v>379747.71</v>
      </c>
      <c r="CE404">
        <v>159850541.36000001</v>
      </c>
      <c r="CF404">
        <v>8071.91</v>
      </c>
      <c r="CG404">
        <v>21838.75</v>
      </c>
      <c r="CH404">
        <v>33.148744999999998</v>
      </c>
      <c r="CI404">
        <v>3.63</v>
      </c>
      <c r="CJ404">
        <v>5573.33</v>
      </c>
      <c r="CK404">
        <v>38970</v>
      </c>
      <c r="CL404">
        <v>33396.67</v>
      </c>
      <c r="CM404">
        <v>217776.67</v>
      </c>
      <c r="CN404">
        <v>5408160</v>
      </c>
      <c r="CO404">
        <v>-57770</v>
      </c>
      <c r="CP404">
        <v>-117726.67</v>
      </c>
      <c r="CQ404">
        <v>777972.7</v>
      </c>
      <c r="CR404">
        <v>236404789.05000001</v>
      </c>
      <c r="CS404">
        <v>4134.1099999999997</v>
      </c>
      <c r="CT404">
        <v>237187395.86000001</v>
      </c>
      <c r="CU404" s="3">
        <v>0.5278716</v>
      </c>
      <c r="CV404">
        <v>1685607413</v>
      </c>
      <c r="CW404" s="10">
        <v>39322903.629999995</v>
      </c>
      <c r="CX404" s="14">
        <f t="shared" si="6"/>
        <v>37849350.089999996</v>
      </c>
      <c r="CY404" s="14">
        <f>IFERROR(INDEX(CONFAZ!$A$2:$FB$440,MATCH(DATE(YEAR($A404),MONTH($A404),15),CONFAZ!$A$2:$A$440,0),2),0)</f>
        <v>1473553.54</v>
      </c>
      <c r="DA404" s="8"/>
      <c r="DB404" s="8"/>
      <c r="DC404"/>
      <c r="DI404"/>
    </row>
    <row r="405" spans="1:113" x14ac:dyDescent="0.25">
      <c r="A405" s="1">
        <v>42388</v>
      </c>
      <c r="B405" t="s">
        <v>70</v>
      </c>
      <c r="C405" t="s">
        <v>74</v>
      </c>
      <c r="D405" s="12">
        <v>4.0523999999999996</v>
      </c>
      <c r="E405">
        <v>250609227.00999996</v>
      </c>
      <c r="F405">
        <v>2001696.2200000002</v>
      </c>
      <c r="G405">
        <v>539014540</v>
      </c>
      <c r="H405">
        <v>65421601.500000015</v>
      </c>
      <c r="I405">
        <v>182185541.00999999</v>
      </c>
      <c r="J405">
        <v>12330961.33</v>
      </c>
      <c r="K405">
        <v>32099957</v>
      </c>
      <c r="L405" s="14">
        <v>13879473</v>
      </c>
      <c r="M405" s="14">
        <v>38283336</v>
      </c>
      <c r="N405" s="14">
        <v>75966928</v>
      </c>
      <c r="O405" s="14">
        <v>74301108</v>
      </c>
      <c r="P405" s="14">
        <v>4040376</v>
      </c>
      <c r="Q405" s="14">
        <v>72896086</v>
      </c>
      <c r="R405" s="14">
        <v>1404508</v>
      </c>
      <c r="S405" s="14">
        <v>20341081</v>
      </c>
      <c r="T405" s="14">
        <v>186610644</v>
      </c>
      <c r="U405" s="14">
        <v>49289304</v>
      </c>
      <c r="V405" s="14">
        <v>1404508</v>
      </c>
      <c r="W405" s="14">
        <v>20341081</v>
      </c>
      <c r="X405" s="14">
        <v>186610644</v>
      </c>
      <c r="Y405" s="14">
        <v>49289304</v>
      </c>
      <c r="Z405" s="14">
        <v>2001696</v>
      </c>
      <c r="AA405" s="14">
        <v>2.4638480875000002</v>
      </c>
      <c r="AB405">
        <v>128.25</v>
      </c>
      <c r="AC405" s="2">
        <v>11024617489</v>
      </c>
      <c r="AD405" s="2">
        <v>10455954695</v>
      </c>
      <c r="AE405" s="14">
        <f>INDEX(CONFAZ!$DS$2:$FB$408,MATCH(DATE(YEAR($A405),MONTH($A405),15),CONFAZ!$DS$2:$DS$408,0),2)</f>
        <v>147537499</v>
      </c>
      <c r="AF405" s="14">
        <f>INDEX(CONFAZ!$DS$2:$FB$408,MATCH(DATE(YEAR($A405),MONTH($A405),15),CONFAZ!$DS$2:$DS$408,0),3)</f>
        <v>62383725</v>
      </c>
      <c r="AG405">
        <v>880</v>
      </c>
      <c r="AH405">
        <v>1448761366799.99</v>
      </c>
      <c r="AI405">
        <v>14.15</v>
      </c>
      <c r="AJ405">
        <v>1.51</v>
      </c>
      <c r="AK405">
        <v>966.74944444444395</v>
      </c>
      <c r="AL405">
        <v>760.27700000000004</v>
      </c>
      <c r="AM405">
        <v>700.73095238095198</v>
      </c>
      <c r="AN405">
        <v>869.73119999999994</v>
      </c>
      <c r="AO405">
        <v>9.6204774796948005</v>
      </c>
      <c r="AP405">
        <v>2.27</v>
      </c>
      <c r="AQ405">
        <v>134.36000000000001</v>
      </c>
      <c r="AR405">
        <v>-6.9196</v>
      </c>
      <c r="AS405" s="14">
        <v>481818500000</v>
      </c>
      <c r="AT405">
        <v>0</v>
      </c>
      <c r="AU405">
        <v>0</v>
      </c>
      <c r="AV405">
        <v>68272113</v>
      </c>
      <c r="AW405">
        <v>66621927</v>
      </c>
      <c r="AX405">
        <v>0</v>
      </c>
      <c r="AY405" s="14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1650186</v>
      </c>
      <c r="BN405">
        <v>23134440000</v>
      </c>
      <c r="BO405" s="3">
        <v>0.4</v>
      </c>
      <c r="BP405" s="3">
        <v>3704</v>
      </c>
      <c r="BQ405" s="3">
        <v>21950.81</v>
      </c>
      <c r="BR405" s="3">
        <v>2353922000</v>
      </c>
      <c r="BS405" s="3">
        <v>23590000</v>
      </c>
      <c r="BT405" s="3">
        <v>4905638000</v>
      </c>
      <c r="BU405" s="3">
        <v>11308785000</v>
      </c>
      <c r="BV405">
        <v>4542506000</v>
      </c>
      <c r="BW405" s="3">
        <v>18591934000</v>
      </c>
      <c r="BX405">
        <v>0</v>
      </c>
      <c r="BY405">
        <v>0</v>
      </c>
      <c r="BZ405">
        <v>0</v>
      </c>
      <c r="CA405">
        <v>0</v>
      </c>
      <c r="CB405">
        <v>22677841000</v>
      </c>
      <c r="CC405">
        <v>0.4</v>
      </c>
      <c r="CD405">
        <v>245093.89</v>
      </c>
      <c r="CE405">
        <v>223891314.99000001</v>
      </c>
      <c r="CF405">
        <v>35148.76</v>
      </c>
      <c r="CG405">
        <v>30959.58</v>
      </c>
      <c r="CH405">
        <v>31.7388555</v>
      </c>
      <c r="CI405">
        <v>3.68</v>
      </c>
      <c r="CJ405">
        <v>275516.67</v>
      </c>
      <c r="CK405">
        <v>324236.67</v>
      </c>
      <c r="CL405">
        <v>48720</v>
      </c>
      <c r="CM405">
        <v>-23906.67</v>
      </c>
      <c r="CN405">
        <v>5524086.6699999999</v>
      </c>
      <c r="CO405">
        <v>-25583.33</v>
      </c>
      <c r="CP405">
        <v>-97413.33</v>
      </c>
      <c r="CQ405">
        <v>702290.18</v>
      </c>
      <c r="CR405">
        <v>338139893.12</v>
      </c>
      <c r="CS405">
        <v>44342.78</v>
      </c>
      <c r="CT405">
        <v>338889126.07999998</v>
      </c>
      <c r="CU405" s="3">
        <v>0.52966100000000005</v>
      </c>
      <c r="CV405">
        <v>1337648641</v>
      </c>
      <c r="CW405" s="10">
        <v>36365519.950000003</v>
      </c>
      <c r="CX405" s="14">
        <f t="shared" si="6"/>
        <v>29409346.320000004</v>
      </c>
      <c r="CY405" s="14">
        <f>IFERROR(INDEX(CONFAZ!$A$2:$FB$440,MATCH(DATE(YEAR($A405),MONTH($A405),15),CONFAZ!$A$2:$A$440,0),2),0)</f>
        <v>6956173.6299999999</v>
      </c>
      <c r="CZ405"/>
      <c r="DA405"/>
      <c r="DB405"/>
      <c r="DC405"/>
      <c r="DI405"/>
    </row>
    <row r="406" spans="1:113" x14ac:dyDescent="0.25">
      <c r="A406" s="1">
        <v>42419</v>
      </c>
      <c r="B406" t="s">
        <v>70</v>
      </c>
      <c r="C406" t="s">
        <v>74</v>
      </c>
      <c r="D406" s="12">
        <v>3.9737</v>
      </c>
      <c r="E406">
        <v>223415929.58000004</v>
      </c>
      <c r="F406">
        <v>1342192.2599999998</v>
      </c>
      <c r="G406">
        <v>458879584</v>
      </c>
      <c r="H406">
        <v>58395999.789999999</v>
      </c>
      <c r="I406">
        <v>139169640.11999997</v>
      </c>
      <c r="J406">
        <v>9653058.0999999996</v>
      </c>
      <c r="K406">
        <v>92302269</v>
      </c>
      <c r="L406" s="14">
        <v>13526582</v>
      </c>
      <c r="M406" s="14">
        <v>35670812</v>
      </c>
      <c r="N406" s="14">
        <v>59044356</v>
      </c>
      <c r="O406" s="14">
        <v>56282822</v>
      </c>
      <c r="P406" s="14">
        <v>3784398</v>
      </c>
      <c r="Q406" s="14">
        <v>61599303</v>
      </c>
      <c r="R406" s="14">
        <v>1988631</v>
      </c>
      <c r="S406" s="14">
        <v>23378829</v>
      </c>
      <c r="T406" s="14">
        <v>151965046</v>
      </c>
      <c r="U406" s="14">
        <v>50297891</v>
      </c>
      <c r="V406" s="14">
        <v>1988631</v>
      </c>
      <c r="W406" s="14">
        <v>23378829</v>
      </c>
      <c r="X406" s="14">
        <v>151965046</v>
      </c>
      <c r="Y406" s="14">
        <v>50297891</v>
      </c>
      <c r="Z406" s="14">
        <v>1340914</v>
      </c>
      <c r="AA406" s="14">
        <v>1.8207618135999999</v>
      </c>
      <c r="AB406">
        <v>130.81</v>
      </c>
      <c r="AC406" s="2">
        <v>13103865483</v>
      </c>
      <c r="AD406" s="2">
        <v>10448566313</v>
      </c>
      <c r="AE406" s="14">
        <f>INDEX(CONFAZ!$DS$2:$FB$408,MATCH(DATE(YEAR($A406),MONTH($A406),15),CONFAZ!$DS$2:$DS$408,0),2)</f>
        <v>139541291</v>
      </c>
      <c r="AF406" s="14">
        <f>INDEX(CONFAZ!$DS$2:$FB$408,MATCH(DATE(YEAR($A406),MONTH($A406),15),CONFAZ!$DS$2:$DS$408,0),3)</f>
        <v>142581099</v>
      </c>
      <c r="AG406">
        <v>880</v>
      </c>
      <c r="AH406">
        <v>1428020621600</v>
      </c>
      <c r="AI406">
        <v>14.15</v>
      </c>
      <c r="AJ406">
        <v>0.95</v>
      </c>
      <c r="AK406">
        <v>978.94555555555496</v>
      </c>
      <c r="AL406">
        <v>775.34349999999995</v>
      </c>
      <c r="AM406">
        <v>715.69761904761901</v>
      </c>
      <c r="AN406">
        <v>879.76919999999996</v>
      </c>
      <c r="AO406">
        <v>10.350041730079999</v>
      </c>
      <c r="AP406">
        <v>1.9</v>
      </c>
      <c r="AQ406">
        <v>132.55000000000001</v>
      </c>
      <c r="AR406">
        <v>13.199</v>
      </c>
      <c r="AS406" s="14">
        <v>490477900000</v>
      </c>
      <c r="AT406">
        <v>0</v>
      </c>
      <c r="AU406">
        <v>0</v>
      </c>
      <c r="AV406">
        <v>52082269</v>
      </c>
      <c r="AW406">
        <v>50282929</v>
      </c>
      <c r="AX406">
        <v>0</v>
      </c>
      <c r="AY406" s="14">
        <v>0</v>
      </c>
      <c r="AZ406">
        <v>0</v>
      </c>
      <c r="BA406">
        <v>0</v>
      </c>
      <c r="BB406">
        <v>29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1799311</v>
      </c>
      <c r="BN406">
        <v>23134440000</v>
      </c>
      <c r="BO406" s="3">
        <v>0.4</v>
      </c>
      <c r="BP406" s="3">
        <v>3704</v>
      </c>
      <c r="BQ406" s="3">
        <v>21950.81</v>
      </c>
      <c r="BR406" s="3">
        <v>2353922000</v>
      </c>
      <c r="BS406" s="3">
        <v>23590000</v>
      </c>
      <c r="BT406">
        <v>4905638000</v>
      </c>
      <c r="BU406" s="3">
        <v>11308785000</v>
      </c>
      <c r="BV406">
        <v>4542506000</v>
      </c>
      <c r="BW406" s="3">
        <v>18591934000</v>
      </c>
      <c r="BX406">
        <v>0</v>
      </c>
      <c r="BY406">
        <v>0</v>
      </c>
      <c r="BZ406">
        <v>0</v>
      </c>
      <c r="CA406">
        <v>0</v>
      </c>
      <c r="CB406">
        <v>22677841000</v>
      </c>
      <c r="CC406">
        <v>0.4</v>
      </c>
      <c r="CD406">
        <v>255363.84</v>
      </c>
      <c r="CE406">
        <v>190589106.41</v>
      </c>
      <c r="CF406">
        <v>26301.74</v>
      </c>
      <c r="CG406">
        <v>26732.58</v>
      </c>
      <c r="CH406">
        <v>31.7388555</v>
      </c>
      <c r="CI406">
        <v>3.71</v>
      </c>
      <c r="CJ406">
        <v>275516.67</v>
      </c>
      <c r="CK406">
        <v>324236.67</v>
      </c>
      <c r="CL406">
        <v>48720</v>
      </c>
      <c r="CM406">
        <v>-23906.67</v>
      </c>
      <c r="CN406">
        <v>5524086.6699999999</v>
      </c>
      <c r="CO406">
        <v>-25583.33</v>
      </c>
      <c r="CP406">
        <v>-97413.33</v>
      </c>
      <c r="CQ406">
        <v>695863.67</v>
      </c>
      <c r="CR406">
        <v>272616679.47000003</v>
      </c>
      <c r="CS406">
        <v>159955.66</v>
      </c>
      <c r="CT406">
        <v>273473198.80000001</v>
      </c>
      <c r="CU406" s="3">
        <v>0.52966100000000005</v>
      </c>
      <c r="CV406">
        <v>1365480108</v>
      </c>
      <c r="CW406" s="10">
        <v>47064382.850000001</v>
      </c>
      <c r="CX406" s="14">
        <f t="shared" si="6"/>
        <v>27063417.410000004</v>
      </c>
      <c r="CY406" s="14">
        <f>IFERROR(INDEX(CONFAZ!$A$2:$FB$440,MATCH(DATE(YEAR($A406),MONTH($A406),15),CONFAZ!$A$2:$A$440,0),2),0)</f>
        <v>20000965.439999998</v>
      </c>
      <c r="CZ406"/>
      <c r="DA406"/>
      <c r="DB406"/>
      <c r="DC406"/>
      <c r="DI406"/>
    </row>
    <row r="407" spans="1:113" x14ac:dyDescent="0.25">
      <c r="A407" s="1">
        <v>42448</v>
      </c>
      <c r="B407" t="s">
        <v>70</v>
      </c>
      <c r="C407" t="s">
        <v>74</v>
      </c>
      <c r="D407" s="12">
        <v>3.7039</v>
      </c>
      <c r="E407">
        <v>234040632.91000003</v>
      </c>
      <c r="F407">
        <v>1271021.99</v>
      </c>
      <c r="G407">
        <v>430172334</v>
      </c>
      <c r="H407">
        <v>52415069.380000018</v>
      </c>
      <c r="I407">
        <v>110240401.08999999</v>
      </c>
      <c r="J407">
        <v>9469409.5199999996</v>
      </c>
      <c r="K407">
        <v>53595376</v>
      </c>
      <c r="L407" s="14">
        <v>22479833</v>
      </c>
      <c r="M407" s="14">
        <v>34986446</v>
      </c>
      <c r="N407" s="14">
        <v>57526125</v>
      </c>
      <c r="O407" s="14">
        <v>67191902</v>
      </c>
      <c r="P407" s="14">
        <v>5260089</v>
      </c>
      <c r="Q407" s="14">
        <v>49444878</v>
      </c>
      <c r="R407" s="14">
        <v>3499698</v>
      </c>
      <c r="S407" s="14">
        <v>22975445</v>
      </c>
      <c r="T407" s="14">
        <v>111611912</v>
      </c>
      <c r="U407" s="14">
        <v>53926585</v>
      </c>
      <c r="V407" s="14">
        <v>3499698</v>
      </c>
      <c r="W407" s="14">
        <v>22975445</v>
      </c>
      <c r="X407" s="14">
        <v>111611912</v>
      </c>
      <c r="Y407" s="14">
        <v>53926585</v>
      </c>
      <c r="Z407" s="14">
        <v>1269421</v>
      </c>
      <c r="AA407" s="14">
        <v>2.1953758583999998</v>
      </c>
      <c r="AB407">
        <v>140.27000000000001</v>
      </c>
      <c r="AC407" s="2">
        <v>15845539947</v>
      </c>
      <c r="AD407" s="2">
        <v>11706198715</v>
      </c>
      <c r="AE407" s="14">
        <f>INDEX(CONFAZ!$DS$2:$FB$408,MATCH(DATE(YEAR($A407),MONTH($A407),15),CONFAZ!$DS$2:$DS$408,0),2)</f>
        <v>201463034</v>
      </c>
      <c r="AF407" s="14">
        <f>INDEX(CONFAZ!$DS$2:$FB$408,MATCH(DATE(YEAR($A407),MONTH($A407),15),CONFAZ!$DS$2:$DS$408,0),3)</f>
        <v>411147314</v>
      </c>
      <c r="AG407">
        <v>880</v>
      </c>
      <c r="AH407">
        <v>1324877622200</v>
      </c>
      <c r="AI407">
        <v>14.15</v>
      </c>
      <c r="AJ407">
        <v>0.44</v>
      </c>
      <c r="AK407">
        <v>997.68722222222198</v>
      </c>
      <c r="AL407">
        <v>791.53549999999996</v>
      </c>
      <c r="AM407">
        <v>730.52333333333297</v>
      </c>
      <c r="AN407">
        <v>897.70439999999996</v>
      </c>
      <c r="AO407">
        <v>11.0609967741619</v>
      </c>
      <c r="AP407">
        <v>1.43</v>
      </c>
      <c r="AQ407">
        <v>148.22999999999999</v>
      </c>
      <c r="AR407">
        <v>-8.9</v>
      </c>
      <c r="AS407" s="14">
        <v>528022800000.00006</v>
      </c>
      <c r="AT407">
        <v>0</v>
      </c>
      <c r="AU407">
        <v>0</v>
      </c>
      <c r="AV407">
        <v>87531218</v>
      </c>
      <c r="AW407">
        <v>85378631</v>
      </c>
      <c r="AX407">
        <v>0</v>
      </c>
      <c r="AY407" s="14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2152587</v>
      </c>
      <c r="BN407">
        <v>23134440000</v>
      </c>
      <c r="BO407" s="3">
        <v>0.4</v>
      </c>
      <c r="BP407" s="3">
        <v>3704</v>
      </c>
      <c r="BQ407" s="3">
        <v>21950.81</v>
      </c>
      <c r="BR407">
        <v>2353922000</v>
      </c>
      <c r="BS407" s="3">
        <v>23590000</v>
      </c>
      <c r="BT407" s="3">
        <v>4905638000</v>
      </c>
      <c r="BU407" s="3">
        <v>11308785000</v>
      </c>
      <c r="BV407" s="3">
        <v>4542506000</v>
      </c>
      <c r="BW407" s="3">
        <v>18591934000</v>
      </c>
      <c r="BX407">
        <v>0</v>
      </c>
      <c r="BY407">
        <v>0</v>
      </c>
      <c r="BZ407">
        <v>0</v>
      </c>
      <c r="CA407">
        <v>0</v>
      </c>
      <c r="CB407">
        <v>22677841000</v>
      </c>
      <c r="CC407">
        <v>0.4</v>
      </c>
      <c r="CD407">
        <v>210162.37</v>
      </c>
      <c r="CE407">
        <v>166310345.09</v>
      </c>
      <c r="CF407">
        <v>16311.48</v>
      </c>
      <c r="CG407">
        <v>31064.58</v>
      </c>
      <c r="CH407">
        <v>31.7388555</v>
      </c>
      <c r="CI407">
        <v>3.73</v>
      </c>
      <c r="CJ407">
        <v>275516.67</v>
      </c>
      <c r="CK407">
        <v>324236.67</v>
      </c>
      <c r="CL407">
        <v>48720</v>
      </c>
      <c r="CM407">
        <v>-23906.67</v>
      </c>
      <c r="CN407">
        <v>5524086.6699999999</v>
      </c>
      <c r="CO407">
        <v>-25583.33</v>
      </c>
      <c r="CP407">
        <v>-97413.33</v>
      </c>
      <c r="CQ407">
        <v>649439.48</v>
      </c>
      <c r="CR407">
        <v>235610645.09</v>
      </c>
      <c r="CS407">
        <v>79442.5</v>
      </c>
      <c r="CT407">
        <v>236341627.06999999</v>
      </c>
      <c r="CU407" s="3">
        <v>0.52966100000000005</v>
      </c>
      <c r="CV407">
        <v>994551692.79999995</v>
      </c>
      <c r="CW407" s="10">
        <v>28587781.84</v>
      </c>
      <c r="CX407" s="14">
        <f t="shared" si="6"/>
        <v>15035664.93</v>
      </c>
      <c r="CY407" s="14">
        <f>IFERROR(INDEX(CONFAZ!$A$2:$FB$440,MATCH(DATE(YEAR($A407),MONTH($A407),15),CONFAZ!$A$2:$A$440,0),2),0)</f>
        <v>13552116.91</v>
      </c>
      <c r="CZ407"/>
      <c r="DA407"/>
      <c r="DB407"/>
      <c r="DC407"/>
      <c r="DI407"/>
    </row>
    <row r="408" spans="1:113" x14ac:dyDescent="0.25">
      <c r="A408" s="1">
        <v>42479</v>
      </c>
      <c r="B408" t="s">
        <v>70</v>
      </c>
      <c r="C408" t="s">
        <v>74</v>
      </c>
      <c r="D408" s="12">
        <v>3.5657999999999999</v>
      </c>
      <c r="E408">
        <v>239414160.86000001</v>
      </c>
      <c r="F408">
        <v>1953140.8000000003</v>
      </c>
      <c r="G408">
        <v>470860226</v>
      </c>
      <c r="H408">
        <v>65628424.639999986</v>
      </c>
      <c r="I408">
        <v>128565691.96000001</v>
      </c>
      <c r="J408">
        <v>10102107.359999999</v>
      </c>
      <c r="K408">
        <v>46623762</v>
      </c>
      <c r="L408" s="14">
        <v>13052834</v>
      </c>
      <c r="M408" s="14">
        <v>37932664</v>
      </c>
      <c r="N408" s="14">
        <v>56335122</v>
      </c>
      <c r="O408" s="14">
        <v>74461280</v>
      </c>
      <c r="P408" s="14">
        <v>4589015</v>
      </c>
      <c r="Q408" s="14">
        <v>56613525</v>
      </c>
      <c r="R408" s="14">
        <v>2535725</v>
      </c>
      <c r="S408" s="14">
        <v>38338310</v>
      </c>
      <c r="T408" s="14">
        <v>138774998</v>
      </c>
      <c r="U408" s="14">
        <v>46273612</v>
      </c>
      <c r="V408" s="14">
        <v>2535725</v>
      </c>
      <c r="W408" s="14">
        <v>38338310</v>
      </c>
      <c r="X408" s="14">
        <v>138774998</v>
      </c>
      <c r="Y408" s="14">
        <v>46273612</v>
      </c>
      <c r="Z408" s="14">
        <v>1953141</v>
      </c>
      <c r="AA408" s="14">
        <v>-0.70648736130000001</v>
      </c>
      <c r="AB408">
        <v>136.01</v>
      </c>
      <c r="AC408" s="2">
        <v>15082231392</v>
      </c>
      <c r="AD408" s="2">
        <v>10658991407</v>
      </c>
      <c r="AE408" s="14">
        <f>INDEX(CONFAZ!$DS$2:$FB$408,MATCH(DATE(YEAR($A408),MONTH($A408),15),CONFAZ!$DS$2:$DS$408,0),2)</f>
        <v>220655795</v>
      </c>
      <c r="AF408" s="14">
        <f>INDEX(CONFAZ!$DS$2:$FB$408,MATCH(DATE(YEAR($A408),MONTH($A408),15),CONFAZ!$DS$2:$DS$408,0),3)</f>
        <v>134503507</v>
      </c>
      <c r="AG408">
        <v>880</v>
      </c>
      <c r="AH408">
        <v>1291536325800</v>
      </c>
      <c r="AI408">
        <v>14.15</v>
      </c>
      <c r="AJ408">
        <v>0.64</v>
      </c>
      <c r="AK408">
        <v>994.05</v>
      </c>
      <c r="AL408">
        <v>793.23699999999997</v>
      </c>
      <c r="AM408">
        <v>729.91809523809502</v>
      </c>
      <c r="AN408">
        <v>894.71640000000002</v>
      </c>
      <c r="AO408">
        <v>11.336864883919</v>
      </c>
      <c r="AP408">
        <v>1.61</v>
      </c>
      <c r="AQ408">
        <v>153.27000000000001</v>
      </c>
      <c r="AR408">
        <v>-21.71</v>
      </c>
      <c r="AS408" s="14">
        <v>520821400000</v>
      </c>
      <c r="AT408">
        <v>0</v>
      </c>
      <c r="AU408">
        <v>0</v>
      </c>
      <c r="AV408">
        <v>69557294</v>
      </c>
      <c r="AW408">
        <v>68746496</v>
      </c>
      <c r="AX408">
        <v>0</v>
      </c>
      <c r="AY408" s="14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751441</v>
      </c>
      <c r="BN408">
        <v>23134440000</v>
      </c>
      <c r="BO408" s="3">
        <v>0.4</v>
      </c>
      <c r="BP408" s="3">
        <v>3704</v>
      </c>
      <c r="BQ408">
        <v>21950.81</v>
      </c>
      <c r="BR408" s="3">
        <v>2353922000</v>
      </c>
      <c r="BS408" s="3">
        <v>23590000</v>
      </c>
      <c r="BT408">
        <v>4905638000</v>
      </c>
      <c r="BU408" s="3">
        <v>11308785000</v>
      </c>
      <c r="BV408" s="3">
        <v>4542506000</v>
      </c>
      <c r="BW408" s="3">
        <v>18591934000</v>
      </c>
      <c r="BX408">
        <v>0</v>
      </c>
      <c r="BY408">
        <v>0</v>
      </c>
      <c r="BZ408">
        <v>0</v>
      </c>
      <c r="CA408">
        <v>0</v>
      </c>
      <c r="CB408">
        <v>22677841000</v>
      </c>
      <c r="CC408">
        <v>0.4</v>
      </c>
      <c r="CD408">
        <v>189492.65</v>
      </c>
      <c r="CE408">
        <v>158248282.86000001</v>
      </c>
      <c r="CF408">
        <v>22677.48</v>
      </c>
      <c r="CG408">
        <v>26378.58</v>
      </c>
      <c r="CH408">
        <v>31.7388555</v>
      </c>
      <c r="CI408">
        <v>3.72</v>
      </c>
      <c r="CJ408">
        <v>-147856.67000000001</v>
      </c>
      <c r="CK408">
        <v>-110150</v>
      </c>
      <c r="CL408">
        <v>37706.67</v>
      </c>
      <c r="CM408">
        <v>-85460</v>
      </c>
      <c r="CN408">
        <v>5414663.3300000001</v>
      </c>
      <c r="CO408">
        <v>-41550</v>
      </c>
      <c r="CP408">
        <v>-215410</v>
      </c>
      <c r="CQ408">
        <v>1071772.77</v>
      </c>
      <c r="CR408">
        <v>243302765.25</v>
      </c>
      <c r="CS408">
        <v>70555.89</v>
      </c>
      <c r="CT408">
        <v>244445093.91</v>
      </c>
      <c r="CU408" s="3">
        <v>0.52966100000000005</v>
      </c>
      <c r="CV408">
        <v>1073384819</v>
      </c>
      <c r="CW408" s="10">
        <v>33984733</v>
      </c>
      <c r="CX408" s="14">
        <f t="shared" si="6"/>
        <v>23510038.059999999</v>
      </c>
      <c r="CY408" s="14">
        <f>IFERROR(INDEX(CONFAZ!$A$2:$FB$440,MATCH(DATE(YEAR($A408),MONTH($A408),15),CONFAZ!$A$2:$A$440,0),2),0)</f>
        <v>10474694.940000001</v>
      </c>
      <c r="CZ408"/>
      <c r="DA408"/>
      <c r="DB408"/>
      <c r="DC408"/>
      <c r="DI408"/>
    </row>
    <row r="409" spans="1:113" x14ac:dyDescent="0.25">
      <c r="A409" s="1">
        <v>42509</v>
      </c>
      <c r="B409" t="s">
        <v>70</v>
      </c>
      <c r="C409" t="s">
        <v>74</v>
      </c>
      <c r="D409" s="12">
        <v>3.5392999999999999</v>
      </c>
      <c r="E409">
        <v>272315025.07000005</v>
      </c>
      <c r="F409">
        <v>3106400.9399999995</v>
      </c>
      <c r="G409">
        <v>466345929</v>
      </c>
      <c r="H409">
        <v>57349291.600000009</v>
      </c>
      <c r="I409">
        <v>100637974.88999999</v>
      </c>
      <c r="J409">
        <v>10930264.029999997</v>
      </c>
      <c r="K409">
        <v>39434075</v>
      </c>
      <c r="L409" s="14">
        <v>32053857</v>
      </c>
      <c r="M409" s="14">
        <v>37586293</v>
      </c>
      <c r="N409" s="14">
        <v>61121386</v>
      </c>
      <c r="O409" s="14">
        <v>83442094</v>
      </c>
      <c r="P409" s="14">
        <v>4704163</v>
      </c>
      <c r="Q409" s="14">
        <v>53265680</v>
      </c>
      <c r="R409" s="14">
        <v>3019854</v>
      </c>
      <c r="S409" s="14">
        <v>31701523</v>
      </c>
      <c r="T409" s="14">
        <v>112627358</v>
      </c>
      <c r="U409" s="14">
        <v>43715631</v>
      </c>
      <c r="V409" s="14">
        <v>3019854</v>
      </c>
      <c r="W409" s="14">
        <v>31701523</v>
      </c>
      <c r="X409" s="14">
        <v>112627358</v>
      </c>
      <c r="Y409" s="14">
        <v>43715631</v>
      </c>
      <c r="Z409" s="14">
        <v>3108090</v>
      </c>
      <c r="AA409" s="14">
        <v>0.52453482699999998</v>
      </c>
      <c r="AB409">
        <v>133.54</v>
      </c>
      <c r="AC409" s="2">
        <v>16596334743</v>
      </c>
      <c r="AD409" s="2">
        <v>11291198938</v>
      </c>
      <c r="AE409" s="14">
        <f>INDEX(CONFAZ!$DS$2:$FB$408,MATCH(DATE(YEAR($A409),MONTH($A409),15),CONFAZ!$DS$2:$DS$408,0),2)</f>
        <v>206297751</v>
      </c>
      <c r="AF409" s="14">
        <f>INDEX(CONFAZ!$DS$2:$FB$408,MATCH(DATE(YEAR($A409),MONTH($A409),15),CONFAZ!$DS$2:$DS$408,0),3)</f>
        <v>190526387</v>
      </c>
      <c r="AG409">
        <v>880</v>
      </c>
      <c r="AH409">
        <v>1286347967100</v>
      </c>
      <c r="AI409">
        <v>14.15</v>
      </c>
      <c r="AJ409">
        <v>0.98</v>
      </c>
      <c r="AK409">
        <v>1003.13944444444</v>
      </c>
      <c r="AL409">
        <v>797.56700000000001</v>
      </c>
      <c r="AM409">
        <v>734.46476190476096</v>
      </c>
      <c r="AN409">
        <v>900.40719999999999</v>
      </c>
      <c r="AO409">
        <v>11.3192421250219</v>
      </c>
      <c r="AP409">
        <v>1.78</v>
      </c>
      <c r="AQ409">
        <v>166.8</v>
      </c>
      <c r="AR409">
        <v>7.38</v>
      </c>
      <c r="AS409" s="14">
        <v>516516800000</v>
      </c>
      <c r="AT409">
        <v>0</v>
      </c>
      <c r="AU409">
        <v>0</v>
      </c>
      <c r="AV409">
        <v>92773014</v>
      </c>
      <c r="AW409">
        <v>77463030</v>
      </c>
      <c r="AX409">
        <v>0</v>
      </c>
      <c r="AY409" s="14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14563003</v>
      </c>
      <c r="BL409">
        <v>0</v>
      </c>
      <c r="BM409">
        <v>746981</v>
      </c>
      <c r="BN409">
        <v>23134440000</v>
      </c>
      <c r="BO409" s="3">
        <v>0.4</v>
      </c>
      <c r="BP409" s="3">
        <v>3704</v>
      </c>
      <c r="BQ409" s="3">
        <v>21950.81</v>
      </c>
      <c r="BR409" s="3">
        <v>2353922000</v>
      </c>
      <c r="BS409" s="3">
        <v>23590000</v>
      </c>
      <c r="BT409">
        <v>4905638000</v>
      </c>
      <c r="BU409" s="3">
        <v>11308785000</v>
      </c>
      <c r="BV409" s="3">
        <v>4542506000</v>
      </c>
      <c r="BW409" s="3">
        <v>18591934000</v>
      </c>
      <c r="BX409">
        <v>0</v>
      </c>
      <c r="BY409">
        <v>0</v>
      </c>
      <c r="BZ409">
        <v>0</v>
      </c>
      <c r="CA409">
        <v>0</v>
      </c>
      <c r="CB409">
        <v>22677841000</v>
      </c>
      <c r="CC409">
        <v>0.4</v>
      </c>
      <c r="CD409">
        <v>248736.73</v>
      </c>
      <c r="CE409">
        <v>165371281.44999999</v>
      </c>
      <c r="CF409">
        <v>29308.77</v>
      </c>
      <c r="CG409">
        <v>24411.58</v>
      </c>
      <c r="CH409">
        <v>31.7388555</v>
      </c>
      <c r="CI409">
        <v>3.67</v>
      </c>
      <c r="CJ409">
        <v>-147856.67000000001</v>
      </c>
      <c r="CK409">
        <v>-110150</v>
      </c>
      <c r="CL409">
        <v>37706.67</v>
      </c>
      <c r="CM409">
        <v>-85460</v>
      </c>
      <c r="CN409">
        <v>5414663.3300000001</v>
      </c>
      <c r="CO409">
        <v>-41550</v>
      </c>
      <c r="CP409">
        <v>-215410</v>
      </c>
      <c r="CQ409">
        <v>1267532.25</v>
      </c>
      <c r="CR409">
        <v>238988416.97999999</v>
      </c>
      <c r="CS409">
        <v>71219.89</v>
      </c>
      <c r="CT409">
        <v>240327169.12</v>
      </c>
      <c r="CU409" s="3">
        <v>0.52966100000000005</v>
      </c>
      <c r="CV409">
        <v>1319963909</v>
      </c>
      <c r="CW409" s="10">
        <v>45191491.920000002</v>
      </c>
      <c r="CX409" s="14">
        <f t="shared" si="6"/>
        <v>35899574.960000001</v>
      </c>
      <c r="CY409" s="14">
        <f>IFERROR(INDEX(CONFAZ!$A$2:$FB$440,MATCH(DATE(YEAR($A409),MONTH($A409),15),CONFAZ!$A$2:$A$440,0),2),0)</f>
        <v>9291916.9600000009</v>
      </c>
      <c r="CZ409" s="14"/>
      <c r="DA409" s="14"/>
      <c r="DB409"/>
      <c r="DC409"/>
      <c r="DI409"/>
    </row>
    <row r="410" spans="1:113" x14ac:dyDescent="0.25">
      <c r="A410" s="1">
        <v>42540</v>
      </c>
      <c r="B410" t="s">
        <v>70</v>
      </c>
      <c r="C410" t="s">
        <v>74</v>
      </c>
      <c r="D410" s="12">
        <v>3.4245000000000001</v>
      </c>
      <c r="E410">
        <v>287107375.57999998</v>
      </c>
      <c r="F410">
        <v>1209298.19</v>
      </c>
      <c r="G410">
        <v>503405083</v>
      </c>
      <c r="H410">
        <v>61116624.599999994</v>
      </c>
      <c r="I410">
        <v>118799245.16000001</v>
      </c>
      <c r="J410">
        <v>11278705.27</v>
      </c>
      <c r="K410">
        <v>28744692</v>
      </c>
      <c r="L410" s="14">
        <v>12100384</v>
      </c>
      <c r="M410" s="14">
        <v>37801155</v>
      </c>
      <c r="N410" s="14">
        <v>62232930</v>
      </c>
      <c r="O410" s="14">
        <v>79556637</v>
      </c>
      <c r="P410" s="14">
        <v>5842584</v>
      </c>
      <c r="Q410" s="14">
        <v>57789003</v>
      </c>
      <c r="R410" s="14">
        <v>2788903</v>
      </c>
      <c r="S410" s="14">
        <v>68316128</v>
      </c>
      <c r="T410" s="14">
        <v>131710366</v>
      </c>
      <c r="U410" s="14">
        <v>44057695</v>
      </c>
      <c r="V410" s="14">
        <v>2788903</v>
      </c>
      <c r="W410" s="14">
        <v>68316128</v>
      </c>
      <c r="X410" s="14">
        <v>131710366</v>
      </c>
      <c r="Y410" s="14">
        <v>44057695</v>
      </c>
      <c r="Z410" s="14">
        <v>1209298</v>
      </c>
      <c r="AA410" s="14">
        <v>1.1950322214</v>
      </c>
      <c r="AB410">
        <v>135.27000000000001</v>
      </c>
      <c r="AC410" s="2">
        <v>16602945756</v>
      </c>
      <c r="AD410" s="2">
        <v>12923892615</v>
      </c>
      <c r="AE410" s="14">
        <f>INDEX(CONFAZ!$DS$2:$FB$408,MATCH(DATE(YEAR($A410),MONTH($A410),15),CONFAZ!$DS$2:$DS$408,0),2)</f>
        <v>203570736</v>
      </c>
      <c r="AF410" s="14">
        <f>INDEX(CONFAZ!$DS$2:$FB$408,MATCH(DATE(YEAR($A410),MONTH($A410),15),CONFAZ!$DS$2:$DS$408,0),3)</f>
        <v>208326610</v>
      </c>
      <c r="AG410">
        <v>880</v>
      </c>
      <c r="AH410">
        <v>1247038524000</v>
      </c>
      <c r="AI410">
        <v>14.15</v>
      </c>
      <c r="AJ410">
        <v>0.47</v>
      </c>
      <c r="AK410">
        <v>1005.70833333333</v>
      </c>
      <c r="AL410">
        <v>799.83</v>
      </c>
      <c r="AM410">
        <v>733.67809523809501</v>
      </c>
      <c r="AN410">
        <v>900.94960000000003</v>
      </c>
      <c r="AO410">
        <v>11.442635439353801</v>
      </c>
      <c r="AP410">
        <v>1.35</v>
      </c>
      <c r="AQ410">
        <v>169.69</v>
      </c>
      <c r="AR410">
        <v>17.649999999999999</v>
      </c>
      <c r="AS410" s="14">
        <v>521732700000</v>
      </c>
      <c r="AT410">
        <v>0</v>
      </c>
      <c r="AU410">
        <v>0</v>
      </c>
      <c r="AV410">
        <v>84973853</v>
      </c>
      <c r="AW410">
        <v>69280622</v>
      </c>
      <c r="AX410">
        <v>0</v>
      </c>
      <c r="AY410" s="14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15453051</v>
      </c>
      <c r="BL410">
        <v>0</v>
      </c>
      <c r="BM410">
        <v>212634</v>
      </c>
      <c r="BN410">
        <v>23134440000</v>
      </c>
      <c r="BO410" s="3">
        <v>0.4</v>
      </c>
      <c r="BP410" s="3">
        <v>3704</v>
      </c>
      <c r="BQ410" s="3">
        <v>21950.81</v>
      </c>
      <c r="BR410" s="3">
        <v>2353922000</v>
      </c>
      <c r="BS410" s="3">
        <v>23590000</v>
      </c>
      <c r="BT410" s="3">
        <v>4905638000</v>
      </c>
      <c r="BU410" s="3">
        <v>11308785000</v>
      </c>
      <c r="BV410" s="3">
        <v>4542506000</v>
      </c>
      <c r="BW410" s="3">
        <v>18591934000</v>
      </c>
      <c r="BX410">
        <v>0</v>
      </c>
      <c r="BY410">
        <v>0</v>
      </c>
      <c r="BZ410">
        <v>0</v>
      </c>
      <c r="CA410">
        <v>0</v>
      </c>
      <c r="CB410">
        <v>22677841000</v>
      </c>
      <c r="CC410">
        <v>0.4</v>
      </c>
      <c r="CD410">
        <v>255722.66</v>
      </c>
      <c r="CE410">
        <v>113913979.76000001</v>
      </c>
      <c r="CF410">
        <v>45989.46</v>
      </c>
      <c r="CG410">
        <v>26668.58</v>
      </c>
      <c r="CH410">
        <v>31.7388555</v>
      </c>
      <c r="CI410">
        <v>3.65</v>
      </c>
      <c r="CJ410">
        <v>-147856.67000000001</v>
      </c>
      <c r="CK410">
        <v>-110150</v>
      </c>
      <c r="CL410">
        <v>37706.67</v>
      </c>
      <c r="CM410">
        <v>-85460</v>
      </c>
      <c r="CN410">
        <v>5414663.3300000001</v>
      </c>
      <c r="CO410">
        <v>-41550</v>
      </c>
      <c r="CP410">
        <v>-215410</v>
      </c>
      <c r="CQ410">
        <v>524161.31</v>
      </c>
      <c r="CR410">
        <v>226214155.77000001</v>
      </c>
      <c r="CS410">
        <v>49800.03</v>
      </c>
      <c r="CT410">
        <v>226788117.11000001</v>
      </c>
      <c r="CU410" s="3">
        <v>0.52966100000000005</v>
      </c>
      <c r="CV410">
        <v>1154244929</v>
      </c>
      <c r="CW410" s="10">
        <v>36152970.980000004</v>
      </c>
      <c r="CX410" s="14">
        <f t="shared" si="6"/>
        <v>29998296.310000002</v>
      </c>
      <c r="CY410" s="14">
        <f>IFERROR(INDEX(CONFAZ!$A$2:$FB$440,MATCH(DATE(YEAR($A410),MONTH($A410),15),CONFAZ!$A$2:$A$440,0),2),0)</f>
        <v>6154674.6700000009</v>
      </c>
      <c r="CZ410"/>
      <c r="DA410"/>
      <c r="DB410"/>
      <c r="DC410"/>
      <c r="DI410"/>
    </row>
    <row r="411" spans="1:113" x14ac:dyDescent="0.25">
      <c r="A411" s="1">
        <v>42570</v>
      </c>
      <c r="B411" t="s">
        <v>70</v>
      </c>
      <c r="C411" t="s">
        <v>74</v>
      </c>
      <c r="D411" s="12">
        <v>3.2755999999999998</v>
      </c>
      <c r="E411">
        <v>285255253.85000002</v>
      </c>
      <c r="F411">
        <v>1248882.7399999998</v>
      </c>
      <c r="G411">
        <v>522024903</v>
      </c>
      <c r="H411">
        <v>62787628.739999987</v>
      </c>
      <c r="I411">
        <v>136457137.97999999</v>
      </c>
      <c r="J411">
        <v>11640950.049999997</v>
      </c>
      <c r="K411">
        <v>23331878</v>
      </c>
      <c r="L411" s="14">
        <v>11329231</v>
      </c>
      <c r="M411" s="14">
        <v>36724101</v>
      </c>
      <c r="N411" s="14">
        <v>63313309</v>
      </c>
      <c r="O411" s="14">
        <v>76818742</v>
      </c>
      <c r="P411" s="14">
        <v>5271398</v>
      </c>
      <c r="Q411" s="14">
        <v>63051844</v>
      </c>
      <c r="R411" s="14">
        <v>3205256</v>
      </c>
      <c r="S411" s="14">
        <v>68552323</v>
      </c>
      <c r="T411" s="14">
        <v>148344888</v>
      </c>
      <c r="U411" s="14">
        <v>44174376</v>
      </c>
      <c r="V411" s="14">
        <v>3205256</v>
      </c>
      <c r="W411" s="14">
        <v>68552323</v>
      </c>
      <c r="X411" s="14">
        <v>148344888</v>
      </c>
      <c r="Y411" s="14">
        <v>44174376</v>
      </c>
      <c r="Z411" s="14">
        <v>1239435</v>
      </c>
      <c r="AA411" s="14">
        <v>0.7140823879</v>
      </c>
      <c r="AB411">
        <v>136.72</v>
      </c>
      <c r="AC411" s="2">
        <v>15142715725</v>
      </c>
      <c r="AD411" s="2">
        <v>11906417753</v>
      </c>
      <c r="AE411" s="14">
        <f>INDEX(CONFAZ!$DS$2:$FB$408,MATCH(DATE(YEAR($A411),MONTH($A411),15),CONFAZ!$DS$2:$DS$408,0),2)</f>
        <v>182102079</v>
      </c>
      <c r="AF411" s="14">
        <f>INDEX(CONFAZ!$DS$2:$FB$408,MATCH(DATE(YEAR($A411),MONTH($A411),15),CONFAZ!$DS$2:$DS$408,0),3)</f>
        <v>194392319</v>
      </c>
      <c r="AG411">
        <v>880</v>
      </c>
      <c r="AH411">
        <v>1209810104000</v>
      </c>
      <c r="AI411">
        <v>14.15</v>
      </c>
      <c r="AJ411">
        <v>0.64</v>
      </c>
      <c r="AK411">
        <v>1021</v>
      </c>
      <c r="AL411">
        <v>815.91449999999998</v>
      </c>
      <c r="AM411">
        <v>748.04047619047606</v>
      </c>
      <c r="AN411">
        <v>918.22399999999902</v>
      </c>
      <c r="AO411">
        <v>11.7072646230841</v>
      </c>
      <c r="AP411">
        <v>1.52</v>
      </c>
      <c r="AQ411">
        <v>151.94999999999999</v>
      </c>
      <c r="AR411">
        <v>-7.9797000000000002</v>
      </c>
      <c r="AS411" s="14">
        <v>522070800000</v>
      </c>
      <c r="AT411">
        <v>0</v>
      </c>
      <c r="AU411">
        <v>0</v>
      </c>
      <c r="AV411">
        <v>70479830</v>
      </c>
      <c r="AW411">
        <v>70293162</v>
      </c>
      <c r="AX411">
        <v>0</v>
      </c>
      <c r="AY411" s="14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186668</v>
      </c>
      <c r="BN411">
        <v>23134440000</v>
      </c>
      <c r="BO411" s="3">
        <v>0.4</v>
      </c>
      <c r="BP411" s="3">
        <v>3704</v>
      </c>
      <c r="BQ411" s="3">
        <v>21950.81</v>
      </c>
      <c r="BR411" s="3">
        <v>2353922000</v>
      </c>
      <c r="BS411">
        <v>23590000</v>
      </c>
      <c r="BT411" s="3">
        <v>4905638000</v>
      </c>
      <c r="BU411" s="3">
        <v>11308785000</v>
      </c>
      <c r="BV411" s="3">
        <v>4542506000</v>
      </c>
      <c r="BW411" s="3">
        <v>18591934000</v>
      </c>
      <c r="BX411">
        <v>0</v>
      </c>
      <c r="BY411">
        <v>0</v>
      </c>
      <c r="BZ411">
        <v>0</v>
      </c>
      <c r="CA411">
        <v>0</v>
      </c>
      <c r="CB411">
        <v>22677841000</v>
      </c>
      <c r="CC411">
        <v>0.4</v>
      </c>
      <c r="CD411">
        <v>240676.04</v>
      </c>
      <c r="CE411">
        <v>146156617.16</v>
      </c>
      <c r="CF411">
        <v>9323.19</v>
      </c>
      <c r="CG411">
        <v>26536.58</v>
      </c>
      <c r="CH411">
        <v>31.7388555</v>
      </c>
      <c r="CI411">
        <v>3.64</v>
      </c>
      <c r="CJ411">
        <v>94660</v>
      </c>
      <c r="CK411">
        <v>127093.33</v>
      </c>
      <c r="CL411">
        <v>32433.33</v>
      </c>
      <c r="CM411">
        <v>-25496.67</v>
      </c>
      <c r="CN411">
        <v>5230266.67</v>
      </c>
      <c r="CO411">
        <v>-49340</v>
      </c>
      <c r="CP411">
        <v>-171766.67</v>
      </c>
      <c r="CQ411">
        <v>581601.02</v>
      </c>
      <c r="CR411">
        <v>223478468.16</v>
      </c>
      <c r="CS411">
        <v>22305.15</v>
      </c>
      <c r="CT411">
        <v>224082374.33000001</v>
      </c>
      <c r="CU411" s="3">
        <v>0.52966100000000005</v>
      </c>
      <c r="CV411">
        <v>1006050175</v>
      </c>
      <c r="CW411" s="10">
        <v>27068670.73</v>
      </c>
      <c r="CX411" s="14">
        <f t="shared" si="6"/>
        <v>21833634.920000002</v>
      </c>
      <c r="CY411" s="14">
        <f>IFERROR(INDEX(CONFAZ!$A$2:$FB$440,MATCH(DATE(YEAR($A411),MONTH($A411),15),CONFAZ!$A$2:$A$440,0),2),0)</f>
        <v>5235035.8100000005</v>
      </c>
      <c r="DA411" s="8"/>
      <c r="DB411" s="8"/>
      <c r="DC411"/>
      <c r="DI411"/>
    </row>
    <row r="412" spans="1:113" x14ac:dyDescent="0.25">
      <c r="A412" s="1">
        <v>42601</v>
      </c>
      <c r="B412" t="s">
        <v>70</v>
      </c>
      <c r="C412" t="s">
        <v>74</v>
      </c>
      <c r="D412" s="12">
        <v>3.2097000000000002</v>
      </c>
      <c r="E412">
        <v>308208740.50999999</v>
      </c>
      <c r="F412">
        <v>1916473.4</v>
      </c>
      <c r="G412">
        <v>452569497</v>
      </c>
      <c r="H412">
        <v>68456332.920000002</v>
      </c>
      <c r="I412">
        <v>39318045.789999984</v>
      </c>
      <c r="J412">
        <v>12420227.91</v>
      </c>
      <c r="K412">
        <v>20949670</v>
      </c>
      <c r="L412" s="14">
        <v>14683131</v>
      </c>
      <c r="M412" s="14">
        <v>37669485</v>
      </c>
      <c r="N412" s="14">
        <v>69544403</v>
      </c>
      <c r="O412" s="14">
        <v>85072780</v>
      </c>
      <c r="P412" s="14">
        <v>5447410</v>
      </c>
      <c r="Q412" s="14">
        <v>66673732</v>
      </c>
      <c r="R412" s="14">
        <v>4749007</v>
      </c>
      <c r="S412" s="14">
        <v>68079308</v>
      </c>
      <c r="T412" s="14">
        <v>53618485</v>
      </c>
      <c r="U412" s="14">
        <v>45117314</v>
      </c>
      <c r="V412" s="14">
        <v>4749007</v>
      </c>
      <c r="W412" s="14">
        <v>68079308</v>
      </c>
      <c r="X412" s="14">
        <v>53618485</v>
      </c>
      <c r="Y412" s="14">
        <v>45117314</v>
      </c>
      <c r="Z412" s="14">
        <v>1914442</v>
      </c>
      <c r="AA412" s="14">
        <v>1.7313640144</v>
      </c>
      <c r="AB412">
        <v>138.16</v>
      </c>
      <c r="AC412" s="2">
        <v>16863031142</v>
      </c>
      <c r="AD412" s="2">
        <v>13000671538</v>
      </c>
      <c r="AE412" s="14">
        <f>INDEX(CONFAZ!$DS$2:$FB$408,MATCH(DATE(YEAR($A412),MONTH($A412),15),CONFAZ!$DS$2:$DS$408,0),2)</f>
        <v>213928840</v>
      </c>
      <c r="AF412" s="14">
        <f>INDEX(CONFAZ!$DS$2:$FB$408,MATCH(DATE(YEAR($A412),MONTH($A412),15),CONFAZ!$DS$2:$DS$408,0),3)</f>
        <v>218734676</v>
      </c>
      <c r="AG412">
        <v>880</v>
      </c>
      <c r="AH412">
        <v>1186115747700</v>
      </c>
      <c r="AI412">
        <v>14.15</v>
      </c>
      <c r="AJ412">
        <v>0.31</v>
      </c>
      <c r="AK412">
        <v>1021.3</v>
      </c>
      <c r="AL412">
        <v>818.03800000000001</v>
      </c>
      <c r="AM412">
        <v>748.56571428571397</v>
      </c>
      <c r="AN412">
        <v>918.96879999999999</v>
      </c>
      <c r="AO412">
        <v>11.8927219554181</v>
      </c>
      <c r="AP412">
        <v>1.44</v>
      </c>
      <c r="AQ412">
        <v>148.49</v>
      </c>
      <c r="AR412">
        <v>-26.12</v>
      </c>
      <c r="AS412" s="14">
        <v>530749699999.99994</v>
      </c>
      <c r="AT412">
        <v>0</v>
      </c>
      <c r="AU412">
        <v>0</v>
      </c>
      <c r="AV412">
        <v>75682536</v>
      </c>
      <c r="AW412">
        <v>75465610</v>
      </c>
      <c r="AX412">
        <v>0</v>
      </c>
      <c r="AY412" s="14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216926</v>
      </c>
      <c r="BN412">
        <v>23134440000</v>
      </c>
      <c r="BO412" s="3">
        <v>0.4</v>
      </c>
      <c r="BP412" s="3">
        <v>3704</v>
      </c>
      <c r="BQ412" s="3">
        <v>21950.81</v>
      </c>
      <c r="BR412" s="3">
        <v>2353922000</v>
      </c>
      <c r="BS412" s="3">
        <v>23590000</v>
      </c>
      <c r="BT412" s="3">
        <v>4905638000</v>
      </c>
      <c r="BU412" s="3">
        <v>11308785000</v>
      </c>
      <c r="BV412" s="3">
        <v>4542506000</v>
      </c>
      <c r="BW412" s="3">
        <v>18591934000</v>
      </c>
      <c r="BX412">
        <v>0</v>
      </c>
      <c r="BY412">
        <v>0</v>
      </c>
      <c r="BZ412">
        <v>0</v>
      </c>
      <c r="CA412">
        <v>0</v>
      </c>
      <c r="CB412">
        <v>23134440000</v>
      </c>
      <c r="CC412">
        <v>0.4</v>
      </c>
      <c r="CD412">
        <v>325472.13</v>
      </c>
      <c r="CE412">
        <v>122392560.15000001</v>
      </c>
      <c r="CF412">
        <v>22954.38</v>
      </c>
      <c r="CG412">
        <v>27348.58</v>
      </c>
      <c r="CH412">
        <v>31.7388555</v>
      </c>
      <c r="CI412">
        <v>3.65</v>
      </c>
      <c r="CJ412">
        <v>94660</v>
      </c>
      <c r="CK412">
        <v>127093.33</v>
      </c>
      <c r="CL412">
        <v>32433.33</v>
      </c>
      <c r="CM412">
        <v>-25496.67</v>
      </c>
      <c r="CN412">
        <v>5230266.67</v>
      </c>
      <c r="CO412">
        <v>-49340</v>
      </c>
      <c r="CP412">
        <v>-171766.67</v>
      </c>
      <c r="CQ412">
        <v>844140.24</v>
      </c>
      <c r="CR412">
        <v>159145406.28</v>
      </c>
      <c r="CS412">
        <v>11454.55</v>
      </c>
      <c r="CT412">
        <v>160001001.06999999</v>
      </c>
      <c r="CU412" s="3">
        <v>0.52966100000000005</v>
      </c>
      <c r="CV412">
        <v>994637387.5</v>
      </c>
      <c r="CW412" s="10">
        <v>33568903.730000004</v>
      </c>
      <c r="CX412" s="14">
        <f t="shared" si="6"/>
        <v>29119057.360000003</v>
      </c>
      <c r="CY412" s="14">
        <f>IFERROR(INDEX(CONFAZ!$A$2:$FB$440,MATCH(DATE(YEAR($A412),MONTH($A412),15),CONFAZ!$A$2:$A$440,0),2),0)</f>
        <v>4449846.37</v>
      </c>
      <c r="CZ412"/>
      <c r="DA412"/>
      <c r="DB412"/>
      <c r="DC412"/>
      <c r="DI412"/>
    </row>
    <row r="413" spans="1:113" x14ac:dyDescent="0.25">
      <c r="A413" s="1">
        <v>42632</v>
      </c>
      <c r="B413" t="s">
        <v>70</v>
      </c>
      <c r="C413" t="s">
        <v>74</v>
      </c>
      <c r="D413" s="12">
        <v>3.2564000000000002</v>
      </c>
      <c r="E413">
        <v>356589376.38999999</v>
      </c>
      <c r="F413">
        <v>2118808.67</v>
      </c>
      <c r="G413">
        <v>526522597</v>
      </c>
      <c r="H413">
        <v>70551912.529999971</v>
      </c>
      <c r="I413">
        <v>60928171.310000002</v>
      </c>
      <c r="J413">
        <v>12424827.800000003</v>
      </c>
      <c r="K413">
        <v>13168992</v>
      </c>
      <c r="L413" s="14">
        <v>10144741</v>
      </c>
      <c r="M413" s="14">
        <v>38166251</v>
      </c>
      <c r="N413" s="14">
        <v>64773131</v>
      </c>
      <c r="O413" s="14">
        <v>80495764</v>
      </c>
      <c r="P413" s="14">
        <v>5720729</v>
      </c>
      <c r="Q413" s="14">
        <v>68504204</v>
      </c>
      <c r="R413" s="14">
        <v>4096547</v>
      </c>
      <c r="S413" s="14">
        <v>141229327</v>
      </c>
      <c r="T413" s="14">
        <v>72772291</v>
      </c>
      <c r="U413" s="14">
        <v>38508660</v>
      </c>
      <c r="V413" s="14">
        <v>4096547</v>
      </c>
      <c r="W413" s="14">
        <v>141229327</v>
      </c>
      <c r="X413" s="14">
        <v>72772291</v>
      </c>
      <c r="Y413" s="14">
        <v>38508660</v>
      </c>
      <c r="Z413" s="14">
        <v>2110952</v>
      </c>
      <c r="AA413" s="14">
        <v>0.97239972379999995</v>
      </c>
      <c r="AB413">
        <v>133.86000000000001</v>
      </c>
      <c r="AC413" s="2">
        <v>15684375284</v>
      </c>
      <c r="AD413" s="2">
        <v>12141043357</v>
      </c>
      <c r="AE413" s="14">
        <f>INDEX(CONFAZ!$DS$2:$FB$408,MATCH(DATE(YEAR($A413),MONTH($A413),15),CONFAZ!$DS$2:$DS$408,0),2)</f>
        <v>167225735</v>
      </c>
      <c r="AF413" s="14">
        <f>INDEX(CONFAZ!$DS$2:$FB$408,MATCH(DATE(YEAR($A413),MONTH($A413),15),CONFAZ!$DS$2:$DS$408,0),3)</f>
        <v>118201343</v>
      </c>
      <c r="AG413">
        <v>880</v>
      </c>
      <c r="AH413">
        <v>1206225918800</v>
      </c>
      <c r="AI413">
        <v>14.15</v>
      </c>
      <c r="AJ413">
        <v>0.08</v>
      </c>
      <c r="AK413">
        <v>1023.095</v>
      </c>
      <c r="AL413">
        <v>819.80549999999903</v>
      </c>
      <c r="AM413">
        <v>751.613333333333</v>
      </c>
      <c r="AN413">
        <v>918.88199999999995</v>
      </c>
      <c r="AO413">
        <v>11.9203349774949</v>
      </c>
      <c r="AP413">
        <v>1.08</v>
      </c>
      <c r="AQ413">
        <v>155.53</v>
      </c>
      <c r="AR413">
        <v>-2.78</v>
      </c>
      <c r="AS413" s="14">
        <v>524351100000</v>
      </c>
      <c r="AT413">
        <v>0</v>
      </c>
      <c r="AU413">
        <v>0</v>
      </c>
      <c r="AV413">
        <v>53393868</v>
      </c>
      <c r="AW413">
        <v>53102714</v>
      </c>
      <c r="AX413">
        <v>0</v>
      </c>
      <c r="AY413" s="14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291154</v>
      </c>
      <c r="BN413">
        <v>23134440000</v>
      </c>
      <c r="BO413" s="3">
        <v>0.4</v>
      </c>
      <c r="BP413" s="3">
        <v>3704</v>
      </c>
      <c r="BQ413" s="3">
        <v>21950.81</v>
      </c>
      <c r="BR413">
        <v>2353922000</v>
      </c>
      <c r="BS413" s="3">
        <v>23590000</v>
      </c>
      <c r="BT413" s="3">
        <v>4905638000</v>
      </c>
      <c r="BU413" s="3">
        <v>11308785000</v>
      </c>
      <c r="BV413" s="3">
        <v>4542506000</v>
      </c>
      <c r="BW413" s="3">
        <v>18591934000</v>
      </c>
      <c r="BX413">
        <v>0</v>
      </c>
      <c r="BY413">
        <v>0</v>
      </c>
      <c r="BZ413">
        <v>0</v>
      </c>
      <c r="CA413">
        <v>0</v>
      </c>
      <c r="CB413">
        <v>23134440000</v>
      </c>
      <c r="CC413">
        <v>0.4</v>
      </c>
      <c r="CD413">
        <v>318246.78999999998</v>
      </c>
      <c r="CE413">
        <v>120146718.61</v>
      </c>
      <c r="CF413">
        <v>36818.68</v>
      </c>
      <c r="CG413">
        <v>26516.58</v>
      </c>
      <c r="CH413">
        <v>31.7388555</v>
      </c>
      <c r="CI413">
        <v>3.65</v>
      </c>
      <c r="CJ413">
        <v>94660</v>
      </c>
      <c r="CK413">
        <v>127093.33</v>
      </c>
      <c r="CL413">
        <v>32433.33</v>
      </c>
      <c r="CM413">
        <v>-25496.67</v>
      </c>
      <c r="CN413">
        <v>5230266.67</v>
      </c>
      <c r="CO413">
        <v>-49340</v>
      </c>
      <c r="CP413">
        <v>-171766.67</v>
      </c>
      <c r="CQ413">
        <v>1241319.3999999999</v>
      </c>
      <c r="CR413">
        <v>197921707.05000001</v>
      </c>
      <c r="CS413">
        <v>2028.59</v>
      </c>
      <c r="CT413">
        <v>199165055.03999999</v>
      </c>
      <c r="CU413" s="3">
        <v>0.52966100000000005</v>
      </c>
      <c r="CV413">
        <v>829235376.20000005</v>
      </c>
      <c r="CW413" s="10">
        <v>27298225.359999999</v>
      </c>
      <c r="CX413" s="14">
        <f t="shared" si="6"/>
        <v>24908643.649999999</v>
      </c>
      <c r="CY413" s="14">
        <f>IFERROR(INDEX(CONFAZ!$A$2:$FB$440,MATCH(DATE(YEAR($A413),MONTH($A413),15),CONFAZ!$A$2:$A$440,0),2),0)</f>
        <v>2389581.71</v>
      </c>
      <c r="CZ413"/>
      <c r="DA413"/>
      <c r="DB413"/>
      <c r="DC413"/>
      <c r="DI413"/>
    </row>
    <row r="414" spans="1:113" x14ac:dyDescent="0.25">
      <c r="A414" s="1">
        <v>42662</v>
      </c>
      <c r="B414" t="s">
        <v>70</v>
      </c>
      <c r="C414" t="s">
        <v>74</v>
      </c>
      <c r="D414" s="12">
        <v>3.1858</v>
      </c>
      <c r="E414">
        <v>393104670.27999997</v>
      </c>
      <c r="F414">
        <v>1732903.72</v>
      </c>
      <c r="G414">
        <v>514751226</v>
      </c>
      <c r="H414">
        <v>70767960.650000006</v>
      </c>
      <c r="I414">
        <v>11624004.190000001</v>
      </c>
      <c r="J414">
        <v>13045686.720000001</v>
      </c>
      <c r="K414">
        <v>12116537</v>
      </c>
      <c r="L414" s="14">
        <v>13624138</v>
      </c>
      <c r="M414" s="14">
        <v>36483251</v>
      </c>
      <c r="N414" s="14">
        <v>64986853</v>
      </c>
      <c r="O414" s="14">
        <v>78464825</v>
      </c>
      <c r="P414" s="14">
        <v>5416426</v>
      </c>
      <c r="Q414" s="14">
        <v>68871243</v>
      </c>
      <c r="R414" s="14">
        <v>3845101</v>
      </c>
      <c r="S414" s="14">
        <v>169393627</v>
      </c>
      <c r="T414" s="14">
        <v>21199296</v>
      </c>
      <c r="U414" s="14">
        <v>50747679</v>
      </c>
      <c r="V414" s="14">
        <v>3845101</v>
      </c>
      <c r="W414" s="14">
        <v>169393627</v>
      </c>
      <c r="X414" s="14">
        <v>21199296</v>
      </c>
      <c r="Y414" s="14">
        <v>50747679</v>
      </c>
      <c r="Z414" s="14">
        <v>1718787</v>
      </c>
      <c r="AA414" s="14">
        <v>0.40329554569999998</v>
      </c>
      <c r="AB414">
        <v>132.72</v>
      </c>
      <c r="AC414" s="2">
        <v>13594442203</v>
      </c>
      <c r="AD414" s="2">
        <v>11518693498</v>
      </c>
      <c r="AE414" s="14">
        <f>INDEX(CONFAZ!$DS$2:$FB$408,MATCH(DATE(YEAR($A414),MONTH($A414),15),CONFAZ!$DS$2:$DS$408,0),2)</f>
        <v>132533861</v>
      </c>
      <c r="AF414" s="14">
        <f>INDEX(CONFAZ!$DS$2:$FB$408,MATCH(DATE(YEAR($A414),MONTH($A414),15),CONFAZ!$DS$2:$DS$408,0),3)</f>
        <v>102782991</v>
      </c>
      <c r="AG414">
        <v>880</v>
      </c>
      <c r="AH414">
        <v>1170870702400</v>
      </c>
      <c r="AI414">
        <v>14.05</v>
      </c>
      <c r="AJ414">
        <v>0.17</v>
      </c>
      <c r="AK414">
        <v>1026.7461111111099</v>
      </c>
      <c r="AL414">
        <v>819.7835</v>
      </c>
      <c r="AM414">
        <v>749.661904761904</v>
      </c>
      <c r="AN414">
        <v>921.86360000000002</v>
      </c>
      <c r="AO414">
        <v>11.9371399459184</v>
      </c>
      <c r="AP414">
        <v>1.26</v>
      </c>
      <c r="AQ414">
        <v>161.86000000000001</v>
      </c>
      <c r="AR414">
        <v>11.28</v>
      </c>
      <c r="AS414" s="14">
        <v>539552100000</v>
      </c>
      <c r="AT414">
        <v>0</v>
      </c>
      <c r="AU414">
        <v>0</v>
      </c>
      <c r="AV414">
        <v>65040382</v>
      </c>
      <c r="AW414">
        <v>64811845</v>
      </c>
      <c r="AX414">
        <v>0</v>
      </c>
      <c r="AY414" s="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228537</v>
      </c>
      <c r="BN414">
        <v>23134440000</v>
      </c>
      <c r="BO414" s="3">
        <v>0.4</v>
      </c>
      <c r="BP414" s="3">
        <v>3704</v>
      </c>
      <c r="BQ414" s="3">
        <v>21950.81</v>
      </c>
      <c r="BR414" s="3">
        <v>2353922000</v>
      </c>
      <c r="BS414" s="3">
        <v>23590000</v>
      </c>
      <c r="BT414" s="3">
        <v>4905638000</v>
      </c>
      <c r="BU414" s="3">
        <v>11308785000</v>
      </c>
      <c r="BV414" s="3">
        <v>4542506000</v>
      </c>
      <c r="BW414" s="3">
        <v>18591934000</v>
      </c>
      <c r="BX414">
        <v>0</v>
      </c>
      <c r="BY414">
        <v>0</v>
      </c>
      <c r="BZ414">
        <v>0</v>
      </c>
      <c r="CA414">
        <v>0</v>
      </c>
      <c r="CB414">
        <v>23134440000</v>
      </c>
      <c r="CC414">
        <v>0.4</v>
      </c>
      <c r="CD414">
        <v>274830.23</v>
      </c>
      <c r="CE414">
        <v>128007053.76000001</v>
      </c>
      <c r="CF414">
        <v>28689.43</v>
      </c>
      <c r="CG414">
        <v>26511.58</v>
      </c>
      <c r="CH414">
        <v>31.7388555</v>
      </c>
      <c r="CI414">
        <v>3.66</v>
      </c>
      <c r="CJ414">
        <v>167643.32999999999</v>
      </c>
      <c r="CK414">
        <v>203973.33</v>
      </c>
      <c r="CL414">
        <v>36330</v>
      </c>
      <c r="CM414">
        <v>1416.67</v>
      </c>
      <c r="CN414">
        <v>5974776.6699999999</v>
      </c>
      <c r="CO414">
        <v>-39463.33</v>
      </c>
      <c r="CP414">
        <v>-92943.33</v>
      </c>
      <c r="CQ414">
        <v>786316.66</v>
      </c>
      <c r="CR414">
        <v>162787445.13999999</v>
      </c>
      <c r="CS414">
        <v>2465.64</v>
      </c>
      <c r="CT414">
        <v>163589384.46000001</v>
      </c>
      <c r="CU414" s="3">
        <v>0.52966100000000005</v>
      </c>
      <c r="CV414">
        <v>943807284.70000005</v>
      </c>
      <c r="CW414" s="10">
        <v>30523413</v>
      </c>
      <c r="CX414" s="14">
        <f t="shared" si="6"/>
        <v>28362814.949999999</v>
      </c>
      <c r="CY414" s="14">
        <f>IFERROR(INDEX(CONFAZ!$A$2:$FB$440,MATCH(DATE(YEAR($A414),MONTH($A414),15),CONFAZ!$A$2:$A$440,0),2),0)</f>
        <v>2160598.0499999998</v>
      </c>
      <c r="CZ414"/>
      <c r="DA414"/>
      <c r="DB414"/>
      <c r="DC414"/>
      <c r="DI414"/>
    </row>
    <row r="415" spans="1:113" x14ac:dyDescent="0.25">
      <c r="A415" s="1">
        <v>42693</v>
      </c>
      <c r="B415" t="s">
        <v>70</v>
      </c>
      <c r="C415" t="s">
        <v>74</v>
      </c>
      <c r="D415" s="12">
        <v>3.3420000000000001</v>
      </c>
      <c r="E415">
        <v>410267429.16999996</v>
      </c>
      <c r="F415">
        <v>1632664.14</v>
      </c>
      <c r="G415">
        <v>531350104</v>
      </c>
      <c r="H415">
        <v>71402483.75</v>
      </c>
      <c r="I415">
        <v>14333601.48</v>
      </c>
      <c r="J415">
        <v>12604506.999999996</v>
      </c>
      <c r="K415">
        <v>10926953</v>
      </c>
      <c r="L415" s="14">
        <v>12247850</v>
      </c>
      <c r="M415" s="14">
        <v>35906445</v>
      </c>
      <c r="N415" s="14">
        <v>69658731</v>
      </c>
      <c r="O415" s="14">
        <v>74797458</v>
      </c>
      <c r="P415" s="14">
        <v>4921214</v>
      </c>
      <c r="Q415" s="14">
        <v>67692241</v>
      </c>
      <c r="R415" s="14">
        <v>3024106</v>
      </c>
      <c r="S415" s="14">
        <v>191483760</v>
      </c>
      <c r="T415" s="14">
        <v>22313905</v>
      </c>
      <c r="U415" s="14">
        <v>47675624</v>
      </c>
      <c r="V415" s="14">
        <v>3024106</v>
      </c>
      <c r="W415" s="14">
        <v>191483760</v>
      </c>
      <c r="X415" s="14">
        <v>22313905</v>
      </c>
      <c r="Y415" s="14">
        <v>47675624</v>
      </c>
      <c r="Z415" s="14">
        <v>1628770</v>
      </c>
      <c r="AA415" s="14">
        <v>0.3249422542</v>
      </c>
      <c r="AB415">
        <v>132.36000000000001</v>
      </c>
      <c r="AC415" s="2">
        <v>14212824778</v>
      </c>
      <c r="AD415" s="2">
        <v>11603000026</v>
      </c>
      <c r="AE415" s="14">
        <f>INDEX(CONFAZ!$DS$2:$FB$408,MATCH(DATE(YEAR($A415),MONTH($A415),15),CONFAZ!$DS$2:$DS$408,0),2)</f>
        <v>192293331</v>
      </c>
      <c r="AF415" s="14">
        <f>INDEX(CONFAZ!$DS$2:$FB$408,MATCH(DATE(YEAR($A415),MONTH($A415),15),CONFAZ!$DS$2:$DS$408,0),3)</f>
        <v>142686939</v>
      </c>
      <c r="AG415">
        <v>880</v>
      </c>
      <c r="AH415">
        <v>1221688152000</v>
      </c>
      <c r="AI415">
        <v>13.9</v>
      </c>
      <c r="AJ415">
        <v>7.0000000000000007E-2</v>
      </c>
      <c r="AK415">
        <v>1027.7666666666601</v>
      </c>
      <c r="AL415">
        <v>823.31</v>
      </c>
      <c r="AM415">
        <v>754.31857142857098</v>
      </c>
      <c r="AN415">
        <v>924.45320000000004</v>
      </c>
      <c r="AO415">
        <v>11.987932987073799</v>
      </c>
      <c r="AP415">
        <v>1.18</v>
      </c>
      <c r="AQ415">
        <v>156.85</v>
      </c>
      <c r="AR415">
        <v>0.43990000000000001</v>
      </c>
      <c r="AS415" s="14">
        <v>546016000000</v>
      </c>
      <c r="AT415">
        <v>0</v>
      </c>
      <c r="AU415">
        <v>0</v>
      </c>
      <c r="AV415">
        <v>115079899</v>
      </c>
      <c r="AW415">
        <v>112839174</v>
      </c>
      <c r="AX415">
        <v>0</v>
      </c>
      <c r="AY415" s="14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2070430</v>
      </c>
      <c r="BL415">
        <v>0</v>
      </c>
      <c r="BM415">
        <v>170295</v>
      </c>
      <c r="BN415">
        <v>23134440000</v>
      </c>
      <c r="BO415" s="3">
        <v>0.4</v>
      </c>
      <c r="BP415" s="3">
        <v>3704</v>
      </c>
      <c r="BQ415">
        <v>21950.81</v>
      </c>
      <c r="BR415" s="3">
        <v>2353922000</v>
      </c>
      <c r="BS415" s="3">
        <v>23590000</v>
      </c>
      <c r="BT415" s="3">
        <v>4905638000</v>
      </c>
      <c r="BU415" s="3">
        <v>11308785000</v>
      </c>
      <c r="BV415" s="3">
        <v>4542506000</v>
      </c>
      <c r="BW415" s="3">
        <v>18591934000</v>
      </c>
      <c r="BX415">
        <v>0</v>
      </c>
      <c r="BY415">
        <v>0</v>
      </c>
      <c r="BZ415">
        <v>0</v>
      </c>
      <c r="CA415">
        <v>0</v>
      </c>
      <c r="CB415">
        <v>23134440000</v>
      </c>
      <c r="CC415">
        <v>0.4</v>
      </c>
      <c r="CD415">
        <v>279551.14</v>
      </c>
      <c r="CE415">
        <v>137931635.69999999</v>
      </c>
      <c r="CF415">
        <v>14226.23</v>
      </c>
      <c r="CG415">
        <v>25573.58</v>
      </c>
      <c r="CH415">
        <v>31.7388555</v>
      </c>
      <c r="CI415">
        <v>3.67</v>
      </c>
      <c r="CJ415">
        <v>167643.32999999999</v>
      </c>
      <c r="CK415">
        <v>203973.33</v>
      </c>
      <c r="CL415">
        <v>36330</v>
      </c>
      <c r="CM415">
        <v>1416.67</v>
      </c>
      <c r="CN415">
        <v>5974776.6699999999</v>
      </c>
      <c r="CO415">
        <v>-39463.33</v>
      </c>
      <c r="CP415">
        <v>-92943.33</v>
      </c>
      <c r="CQ415">
        <v>780104.76</v>
      </c>
      <c r="CR415">
        <v>158826521.44999999</v>
      </c>
      <c r="CS415">
        <v>1734.36</v>
      </c>
      <c r="CT415">
        <v>159608360.56999999</v>
      </c>
      <c r="CU415" s="3">
        <v>0.52966100000000005</v>
      </c>
      <c r="CV415">
        <v>1065632513</v>
      </c>
      <c r="CW415" s="10">
        <v>35650734.32</v>
      </c>
      <c r="CX415" s="14">
        <f t="shared" si="6"/>
        <v>33647771.200000003</v>
      </c>
      <c r="CY415" s="14">
        <f>IFERROR(INDEX(CONFAZ!$A$2:$FB$440,MATCH(DATE(YEAR($A415),MONTH($A415),15),CONFAZ!$A$2:$A$440,0),2),0)</f>
        <v>2002963.1199999996</v>
      </c>
      <c r="CZ415"/>
      <c r="DA415"/>
      <c r="DB415"/>
      <c r="DC415"/>
      <c r="DI415"/>
    </row>
    <row r="416" spans="1:113" x14ac:dyDescent="0.25">
      <c r="A416" s="1">
        <v>42723</v>
      </c>
      <c r="B416" t="s">
        <v>70</v>
      </c>
      <c r="C416" t="s">
        <v>74</v>
      </c>
      <c r="D416" s="12">
        <v>3.3523000000000001</v>
      </c>
      <c r="E416">
        <v>463188823.2100001</v>
      </c>
      <c r="F416">
        <v>1562036.0899999999</v>
      </c>
      <c r="G416">
        <v>592483616</v>
      </c>
      <c r="H416">
        <v>73226803.150000006</v>
      </c>
      <c r="I416">
        <v>13008339.650000002</v>
      </c>
      <c r="J416">
        <v>14331117.75</v>
      </c>
      <c r="K416">
        <v>11894108</v>
      </c>
      <c r="L416" s="14">
        <v>18273547</v>
      </c>
      <c r="M416" s="14">
        <v>35566214</v>
      </c>
      <c r="N416" s="14">
        <v>72914164</v>
      </c>
      <c r="O416" s="14">
        <v>84859730</v>
      </c>
      <c r="P416" s="14">
        <v>5552783</v>
      </c>
      <c r="Q416" s="14">
        <v>72480356</v>
      </c>
      <c r="R416" s="14">
        <v>3951902</v>
      </c>
      <c r="S416" s="14">
        <v>221700260</v>
      </c>
      <c r="T416" s="14">
        <v>23259972</v>
      </c>
      <c r="U416" s="14">
        <v>52370254</v>
      </c>
      <c r="V416" s="14">
        <v>3951902</v>
      </c>
      <c r="W416" s="14">
        <v>221700260</v>
      </c>
      <c r="X416" s="14">
        <v>23259972</v>
      </c>
      <c r="Y416" s="14">
        <v>52370254</v>
      </c>
      <c r="Z416" s="14">
        <v>1554434</v>
      </c>
      <c r="AA416" s="14">
        <v>1.5538905799</v>
      </c>
      <c r="AB416">
        <v>133.34</v>
      </c>
      <c r="AC416" s="2">
        <v>15773205272</v>
      </c>
      <c r="AD416" s="2">
        <v>11666728798</v>
      </c>
      <c r="AE416" s="14">
        <f>INDEX(CONFAZ!$DS$2:$FB$408,MATCH(DATE(YEAR($A416),MONTH($A416),15),CONFAZ!$DS$2:$DS$408,0),2)</f>
        <v>202679861</v>
      </c>
      <c r="AF416" s="14">
        <f>INDEX(CONFAZ!$DS$2:$FB$408,MATCH(DATE(YEAR($A416),MONTH($A416),15),CONFAZ!$DS$2:$DS$408,0),3)</f>
        <v>175775506</v>
      </c>
      <c r="AG416">
        <v>880</v>
      </c>
      <c r="AH416">
        <v>1223643136800</v>
      </c>
      <c r="AI416">
        <v>13.65</v>
      </c>
      <c r="AJ416">
        <v>0.14000000000000001</v>
      </c>
      <c r="AK416">
        <v>1026.1199999999999</v>
      </c>
      <c r="AL416">
        <v>822.27700000000004</v>
      </c>
      <c r="AM416">
        <v>754.98095238095198</v>
      </c>
      <c r="AN416">
        <v>923.52919999999995</v>
      </c>
      <c r="AO416">
        <v>12.1539210910862</v>
      </c>
      <c r="AP416">
        <v>1.3</v>
      </c>
      <c r="AQ416">
        <v>184.16</v>
      </c>
      <c r="AR416">
        <v>25.56</v>
      </c>
      <c r="AS416" s="14">
        <v>547198100000</v>
      </c>
      <c r="AT416">
        <v>0</v>
      </c>
      <c r="AU416">
        <v>0</v>
      </c>
      <c r="AV416">
        <v>104990694</v>
      </c>
      <c r="AW416">
        <v>104716652</v>
      </c>
      <c r="AX416">
        <v>0</v>
      </c>
      <c r="AY416" s="14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9653</v>
      </c>
      <c r="BL416">
        <v>0</v>
      </c>
      <c r="BM416">
        <v>264389</v>
      </c>
      <c r="BN416">
        <v>23134440000</v>
      </c>
      <c r="BO416" s="3">
        <v>0.4</v>
      </c>
      <c r="BP416" s="3">
        <v>3704</v>
      </c>
      <c r="BQ416" s="3">
        <v>21950.81</v>
      </c>
      <c r="BR416" s="3">
        <v>2353922000</v>
      </c>
      <c r="BS416" s="3">
        <v>23590000</v>
      </c>
      <c r="BT416">
        <v>4905638000</v>
      </c>
      <c r="BU416" s="3">
        <v>11308785000</v>
      </c>
      <c r="BV416">
        <v>4542506000</v>
      </c>
      <c r="BW416" s="3">
        <v>18591934000</v>
      </c>
      <c r="BX416">
        <v>0</v>
      </c>
      <c r="BY416">
        <v>0</v>
      </c>
      <c r="BZ416">
        <v>0</v>
      </c>
      <c r="CA416">
        <v>0</v>
      </c>
      <c r="CB416">
        <v>23134440000</v>
      </c>
      <c r="CC416">
        <v>0.4</v>
      </c>
      <c r="CD416">
        <v>291554.21000000002</v>
      </c>
      <c r="CE416">
        <v>124902917.68000001</v>
      </c>
      <c r="CF416">
        <v>48826.11</v>
      </c>
      <c r="CG416">
        <v>30365.58</v>
      </c>
      <c r="CH416">
        <v>31.7388555</v>
      </c>
      <c r="CI416">
        <v>3.73</v>
      </c>
      <c r="CJ416">
        <v>167643.32999999999</v>
      </c>
      <c r="CK416">
        <v>203973.33</v>
      </c>
      <c r="CL416">
        <v>36330</v>
      </c>
      <c r="CM416">
        <v>1416.67</v>
      </c>
      <c r="CN416">
        <v>5974776.6699999999</v>
      </c>
      <c r="CO416">
        <v>-39463.33</v>
      </c>
      <c r="CP416">
        <v>-92943.33</v>
      </c>
      <c r="CQ416">
        <v>717632.41</v>
      </c>
      <c r="CR416">
        <v>174557951.25</v>
      </c>
      <c r="CS416">
        <v>4315.03</v>
      </c>
      <c r="CT416">
        <v>175279898.69</v>
      </c>
      <c r="CU416" s="3">
        <v>0.52966100000000005</v>
      </c>
      <c r="CV416">
        <v>1801914325</v>
      </c>
      <c r="CW416" s="10">
        <v>45199622.060000002</v>
      </c>
      <c r="CX416" s="14">
        <f t="shared" si="6"/>
        <v>43527859.340000004</v>
      </c>
      <c r="CY416" s="14">
        <f>IFERROR(INDEX(CONFAZ!$A$2:$FB$440,MATCH(DATE(YEAR($A416),MONTH($A416),15),CONFAZ!$A$2:$A$440,0),2),0)</f>
        <v>1671762.72</v>
      </c>
      <c r="CZ416" s="14"/>
      <c r="DA416" s="14"/>
      <c r="DB416"/>
      <c r="DC416"/>
      <c r="DI416"/>
    </row>
    <row r="417" spans="1:113" x14ac:dyDescent="0.25">
      <c r="A417" s="1">
        <v>42754</v>
      </c>
      <c r="B417" t="s">
        <v>70</v>
      </c>
      <c r="C417" t="s">
        <v>74</v>
      </c>
      <c r="D417" s="12">
        <v>3.1966000000000001</v>
      </c>
      <c r="E417">
        <v>365317667.58999991</v>
      </c>
      <c r="F417">
        <v>1697144.67</v>
      </c>
      <c r="G417">
        <v>503117053</v>
      </c>
      <c r="H417">
        <v>83427293.150000006</v>
      </c>
      <c r="I417">
        <v>12877788.620000001</v>
      </c>
      <c r="J417">
        <v>16187920.67</v>
      </c>
      <c r="K417">
        <v>40105627</v>
      </c>
      <c r="L417" s="14">
        <v>15885109</v>
      </c>
      <c r="M417" s="14">
        <v>38276561</v>
      </c>
      <c r="N417" s="14">
        <v>94146049</v>
      </c>
      <c r="O417" s="14">
        <v>84099599</v>
      </c>
      <c r="P417" s="14">
        <v>5447745</v>
      </c>
      <c r="Q417" s="14">
        <v>79725933</v>
      </c>
      <c r="R417" s="14">
        <v>3694251</v>
      </c>
      <c r="S417" s="14">
        <v>101824754</v>
      </c>
      <c r="T417" s="14">
        <v>24651733</v>
      </c>
      <c r="U417" s="14">
        <v>53684762</v>
      </c>
      <c r="V417" s="14">
        <v>3694251</v>
      </c>
      <c r="W417" s="14">
        <v>101824754</v>
      </c>
      <c r="X417" s="14">
        <v>24651733</v>
      </c>
      <c r="Y417" s="14">
        <v>53684762</v>
      </c>
      <c r="Z417" s="14">
        <v>1680557</v>
      </c>
      <c r="AA417" s="14">
        <v>1.0175144673000001</v>
      </c>
      <c r="AB417">
        <v>128.47</v>
      </c>
      <c r="AC417" s="2">
        <v>14827875770</v>
      </c>
      <c r="AD417" s="2">
        <v>12335328289</v>
      </c>
      <c r="AE417" s="14">
        <f>INDEX(CONFAZ!$DS$2:$FB$408,MATCH(DATE(YEAR($A417),MONTH($A417),15),CONFAZ!$DS$2:$DS$408,0),2)</f>
        <v>155984808</v>
      </c>
      <c r="AF417" s="14">
        <f>INDEX(CONFAZ!$DS$2:$FB$408,MATCH(DATE(YEAR($A417),MONTH($A417),15),CONFAZ!$DS$2:$DS$408,0),3)</f>
        <v>160053096</v>
      </c>
      <c r="AG417">
        <v>937</v>
      </c>
      <c r="AH417">
        <v>1175415392800</v>
      </c>
      <c r="AI417">
        <v>13.17</v>
      </c>
      <c r="AJ417">
        <v>0.42</v>
      </c>
      <c r="AK417">
        <v>1025.9511111111101</v>
      </c>
      <c r="AL417">
        <v>829.50699999999995</v>
      </c>
      <c r="AM417">
        <v>763.16047619047595</v>
      </c>
      <c r="AN417">
        <v>927.56799999999998</v>
      </c>
      <c r="AO417">
        <v>12.677207492094301</v>
      </c>
      <c r="AP417">
        <v>1.38</v>
      </c>
      <c r="AQ417">
        <v>178.96</v>
      </c>
      <c r="AR417">
        <v>32.69</v>
      </c>
      <c r="AS417" s="14">
        <v>513642000000</v>
      </c>
      <c r="AT417">
        <v>0</v>
      </c>
      <c r="AU417">
        <v>0</v>
      </c>
      <c r="AV417">
        <v>107009063</v>
      </c>
      <c r="AW417">
        <v>106811018</v>
      </c>
      <c r="AX417">
        <v>0</v>
      </c>
      <c r="AY417" s="14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198045</v>
      </c>
      <c r="BN417">
        <v>27308046000</v>
      </c>
      <c r="BO417" s="3">
        <v>0.4</v>
      </c>
      <c r="BP417" s="3">
        <v>3704</v>
      </c>
      <c r="BQ417" s="3">
        <v>25660.71</v>
      </c>
      <c r="BR417" s="3">
        <v>2676581000</v>
      </c>
      <c r="BS417" s="3">
        <v>22762000</v>
      </c>
      <c r="BT417">
        <v>6052464000</v>
      </c>
      <c r="BU417" s="3">
        <v>13383053000</v>
      </c>
      <c r="BV417" s="3">
        <v>5173186000</v>
      </c>
      <c r="BW417" s="3">
        <v>22134860000</v>
      </c>
      <c r="BX417">
        <v>0</v>
      </c>
      <c r="BY417">
        <v>0</v>
      </c>
      <c r="BZ417">
        <v>0</v>
      </c>
      <c r="CA417">
        <v>0</v>
      </c>
      <c r="CB417">
        <v>23134440000</v>
      </c>
      <c r="CC417">
        <v>0.4</v>
      </c>
      <c r="CD417">
        <v>274050.7</v>
      </c>
      <c r="CE417">
        <v>138572114.84999999</v>
      </c>
      <c r="CF417">
        <v>41277.230000000003</v>
      </c>
      <c r="CG417">
        <v>63023.59</v>
      </c>
      <c r="CH417">
        <v>31.432478700000001</v>
      </c>
      <c r="CI417">
        <v>3.77</v>
      </c>
      <c r="CJ417">
        <v>-170010</v>
      </c>
      <c r="CK417">
        <v>-133310</v>
      </c>
      <c r="CL417">
        <v>36700</v>
      </c>
      <c r="CM417">
        <v>5850</v>
      </c>
      <c r="CN417">
        <v>6146713.3300000001</v>
      </c>
      <c r="CO417">
        <v>-57550</v>
      </c>
      <c r="CP417">
        <v>-147660</v>
      </c>
      <c r="CQ417">
        <v>790093.14</v>
      </c>
      <c r="CR417">
        <v>184440618.25</v>
      </c>
      <c r="CS417">
        <v>42665.5</v>
      </c>
      <c r="CT417">
        <v>185273376.88999999</v>
      </c>
      <c r="CU417" s="3">
        <v>0.53694160000000002</v>
      </c>
      <c r="CV417">
        <v>784861636.39999998</v>
      </c>
      <c r="CW417" s="10">
        <v>40907576.880000003</v>
      </c>
      <c r="CX417" s="14">
        <f t="shared" si="6"/>
        <v>33837726.990000002</v>
      </c>
      <c r="CY417" s="14">
        <f>IFERROR(INDEX(CONFAZ!$A$2:$FB$440,MATCH(DATE(YEAR($A417),MONTH($A417),15),CONFAZ!$A$2:$A$440,0),2),0)</f>
        <v>7069849.8899999987</v>
      </c>
      <c r="CZ417"/>
      <c r="DA417"/>
      <c r="DB417"/>
      <c r="DC417"/>
      <c r="DI417"/>
    </row>
    <row r="418" spans="1:113" x14ac:dyDescent="0.25">
      <c r="A418" s="1">
        <v>42785</v>
      </c>
      <c r="B418" t="s">
        <v>70</v>
      </c>
      <c r="C418" t="s">
        <v>74</v>
      </c>
      <c r="D418" s="12">
        <v>3.1042000000000001</v>
      </c>
      <c r="E418">
        <v>338039947.49000001</v>
      </c>
      <c r="F418">
        <v>1381774.2000000002</v>
      </c>
      <c r="G418">
        <v>454004451</v>
      </c>
      <c r="H418">
        <v>65128970.54999999</v>
      </c>
      <c r="I418">
        <v>12204047.560000001</v>
      </c>
      <c r="J418">
        <v>12095651.530000001</v>
      </c>
      <c r="K418">
        <v>88104197</v>
      </c>
      <c r="L418" s="14">
        <v>16117457</v>
      </c>
      <c r="M418" s="14">
        <v>34024201</v>
      </c>
      <c r="N418" s="14">
        <v>67058126</v>
      </c>
      <c r="O418" s="14">
        <v>75527364</v>
      </c>
      <c r="P418" s="14">
        <v>4194435</v>
      </c>
      <c r="Q418" s="14">
        <v>63758110</v>
      </c>
      <c r="R418" s="14">
        <v>2878404</v>
      </c>
      <c r="S418" s="14">
        <v>119683652</v>
      </c>
      <c r="T418" s="14">
        <v>24351187</v>
      </c>
      <c r="U418" s="14">
        <v>45030865</v>
      </c>
      <c r="V418" s="14">
        <v>2878404</v>
      </c>
      <c r="W418" s="14">
        <v>119683652</v>
      </c>
      <c r="X418" s="14">
        <v>24351187</v>
      </c>
      <c r="Y418" s="14">
        <v>45030865</v>
      </c>
      <c r="Z418" s="14">
        <v>1380650</v>
      </c>
      <c r="AA418" s="14">
        <v>1.3450492600999999</v>
      </c>
      <c r="AB418">
        <v>129.38999999999999</v>
      </c>
      <c r="AC418" s="2">
        <v>15275976600</v>
      </c>
      <c r="AD418" s="2">
        <v>11046775404</v>
      </c>
      <c r="AE418" s="14">
        <f>INDEX(CONFAZ!$DS$2:$FB$408,MATCH(DATE(YEAR($A418),MONTH($A418),15),CONFAZ!$DS$2:$DS$408,0),2)</f>
        <v>178452260</v>
      </c>
      <c r="AF418" s="14">
        <f>INDEX(CONFAZ!$DS$2:$FB$408,MATCH(DATE(YEAR($A418),MONTH($A418),15),CONFAZ!$DS$2:$DS$408,0),3)</f>
        <v>372229261</v>
      </c>
      <c r="AG418">
        <v>937</v>
      </c>
      <c r="AH418">
        <v>1145390820200</v>
      </c>
      <c r="AI418">
        <v>12.82</v>
      </c>
      <c r="AJ418">
        <v>0.24</v>
      </c>
      <c r="AK418">
        <v>1032.60666666666</v>
      </c>
      <c r="AL418">
        <v>825.26149999999996</v>
      </c>
      <c r="AM418">
        <v>760.35571428571404</v>
      </c>
      <c r="AN418">
        <v>928.1028</v>
      </c>
      <c r="AO418">
        <v>13.2800808504849</v>
      </c>
      <c r="AP418">
        <v>1.33</v>
      </c>
      <c r="AQ418">
        <v>173.49</v>
      </c>
      <c r="AR418">
        <v>-3.78</v>
      </c>
      <c r="AS418" s="14">
        <v>510880500000</v>
      </c>
      <c r="AT418">
        <v>0</v>
      </c>
      <c r="AU418">
        <v>0</v>
      </c>
      <c r="AV418">
        <v>80120607</v>
      </c>
      <c r="AW418">
        <v>79957870</v>
      </c>
      <c r="AX418">
        <v>0</v>
      </c>
      <c r="AY418" s="14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10078</v>
      </c>
      <c r="BL418">
        <v>0</v>
      </c>
      <c r="BM418">
        <v>152659</v>
      </c>
      <c r="BN418">
        <v>27308046000</v>
      </c>
      <c r="BO418" s="3">
        <v>0.4</v>
      </c>
      <c r="BP418" s="3">
        <v>3704</v>
      </c>
      <c r="BQ418" s="3">
        <v>25660.71</v>
      </c>
      <c r="BR418" s="3">
        <v>2676581000</v>
      </c>
      <c r="BS418" s="3">
        <v>22762000</v>
      </c>
      <c r="BT418" s="3">
        <v>6052464000</v>
      </c>
      <c r="BU418" s="3">
        <v>13383053000</v>
      </c>
      <c r="BV418" s="3">
        <v>5173186000</v>
      </c>
      <c r="BW418">
        <v>22134860000</v>
      </c>
      <c r="BX418">
        <v>0</v>
      </c>
      <c r="BY418">
        <v>0</v>
      </c>
      <c r="BZ418">
        <v>0</v>
      </c>
      <c r="CA418">
        <v>0</v>
      </c>
      <c r="CB418">
        <v>23134440000</v>
      </c>
      <c r="CC418">
        <v>0.4</v>
      </c>
      <c r="CD418">
        <v>166270.70000000001</v>
      </c>
      <c r="CE418">
        <v>162068809.24000001</v>
      </c>
      <c r="CF418">
        <v>13790.26</v>
      </c>
      <c r="CG418">
        <v>27139.589999999997</v>
      </c>
      <c r="CH418">
        <v>31.432478700000001</v>
      </c>
      <c r="CI418">
        <v>3.76</v>
      </c>
      <c r="CJ418">
        <v>-170010</v>
      </c>
      <c r="CK418">
        <v>-133310</v>
      </c>
      <c r="CL418">
        <v>36700</v>
      </c>
      <c r="CM418">
        <v>5850</v>
      </c>
      <c r="CN418">
        <v>6146713.3300000001</v>
      </c>
      <c r="CO418">
        <v>-57550</v>
      </c>
      <c r="CP418">
        <v>-147660</v>
      </c>
      <c r="CQ418">
        <v>463470.81</v>
      </c>
      <c r="CR418">
        <v>158021251.33000001</v>
      </c>
      <c r="CS418">
        <v>128905.36</v>
      </c>
      <c r="CT418">
        <v>158617503.80000001</v>
      </c>
      <c r="CU418" s="3">
        <v>0.53694160000000002</v>
      </c>
      <c r="CV418">
        <v>982533293.10000002</v>
      </c>
      <c r="CW418" s="10">
        <v>51609950.200000003</v>
      </c>
      <c r="CX418" s="14">
        <f t="shared" si="6"/>
        <v>35277653.090000004</v>
      </c>
      <c r="CY418" s="14">
        <f>IFERROR(INDEX(CONFAZ!$A$2:$FB$440,MATCH(DATE(YEAR($A418),MONTH($A418),15),CONFAZ!$A$2:$A$440,0),2),0)</f>
        <v>16332297.110000001</v>
      </c>
      <c r="DA418" s="8"/>
      <c r="DB418" s="8"/>
      <c r="DC418"/>
      <c r="DI418"/>
    </row>
    <row r="419" spans="1:113" x14ac:dyDescent="0.25">
      <c r="A419" s="1">
        <v>42813</v>
      </c>
      <c r="B419" t="s">
        <v>70</v>
      </c>
      <c r="C419" t="s">
        <v>74</v>
      </c>
      <c r="D419" s="12">
        <v>3.1278999999999999</v>
      </c>
      <c r="E419">
        <v>339998469.18999994</v>
      </c>
      <c r="F419">
        <v>1934074.5</v>
      </c>
      <c r="G419">
        <v>475655184</v>
      </c>
      <c r="H419">
        <v>60729442.860000014</v>
      </c>
      <c r="I419">
        <v>38555643.799999997</v>
      </c>
      <c r="J419">
        <v>12759340.950000001</v>
      </c>
      <c r="K419">
        <v>60723876</v>
      </c>
      <c r="L419" s="14">
        <v>15659690</v>
      </c>
      <c r="M419" s="14">
        <v>35822423</v>
      </c>
      <c r="N419" s="14">
        <v>66264769</v>
      </c>
      <c r="O419" s="14">
        <v>78205167</v>
      </c>
      <c r="P419" s="14">
        <v>6196604</v>
      </c>
      <c r="Q419" s="14">
        <v>58222913</v>
      </c>
      <c r="R419" s="14">
        <v>5785802</v>
      </c>
      <c r="S419" s="14">
        <v>125245215</v>
      </c>
      <c r="T419" s="14">
        <v>43483150</v>
      </c>
      <c r="U419" s="14">
        <v>38835387</v>
      </c>
      <c r="V419" s="14">
        <v>5785802</v>
      </c>
      <c r="W419" s="14">
        <v>125245215</v>
      </c>
      <c r="X419" s="14">
        <v>43483150</v>
      </c>
      <c r="Y419" s="14">
        <v>38835387</v>
      </c>
      <c r="Z419" s="14">
        <v>1934064</v>
      </c>
      <c r="AA419" s="14">
        <v>0.28075337989999999</v>
      </c>
      <c r="AB419">
        <v>141.9</v>
      </c>
      <c r="AC419" s="2">
        <v>19854737707</v>
      </c>
      <c r="AD419" s="2">
        <v>13562894075</v>
      </c>
      <c r="AE419" s="14">
        <f>INDEX(CONFAZ!$DS$2:$FB$408,MATCH(DATE(YEAR($A419),MONTH($A419),15),CONFAZ!$DS$2:$DS$408,0),2)</f>
        <v>243161328</v>
      </c>
      <c r="AF419" s="14">
        <f>INDEX(CONFAZ!$DS$2:$FB$408,MATCH(DATE(YEAR($A419),MONTH($A419),15),CONFAZ!$DS$2:$DS$408,0),3)</f>
        <v>268839661</v>
      </c>
      <c r="AG419">
        <v>937</v>
      </c>
      <c r="AH419">
        <v>1157670196900</v>
      </c>
      <c r="AI419">
        <v>12.15</v>
      </c>
      <c r="AJ419">
        <v>0.32</v>
      </c>
      <c r="AK419">
        <v>1055.36333333333</v>
      </c>
      <c r="AL419">
        <v>847.81449999999995</v>
      </c>
      <c r="AM419">
        <v>780.675238095238</v>
      </c>
      <c r="AN419">
        <v>951.50160000000005</v>
      </c>
      <c r="AO419">
        <v>13.8680187298232</v>
      </c>
      <c r="AP419">
        <v>1.25</v>
      </c>
      <c r="AQ419">
        <v>167.03</v>
      </c>
      <c r="AR419">
        <v>-9.01</v>
      </c>
      <c r="AS419" s="14">
        <v>561062100000</v>
      </c>
      <c r="AT419">
        <v>0</v>
      </c>
      <c r="AU419">
        <v>0</v>
      </c>
      <c r="AV419">
        <v>113439637</v>
      </c>
      <c r="AW419">
        <v>113175833</v>
      </c>
      <c r="AX419">
        <v>0</v>
      </c>
      <c r="AY419" s="14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263804</v>
      </c>
      <c r="BN419">
        <v>27308046000</v>
      </c>
      <c r="BO419" s="3">
        <v>0.4</v>
      </c>
      <c r="BP419" s="3">
        <v>3704</v>
      </c>
      <c r="BQ419" s="3">
        <v>25660.71</v>
      </c>
      <c r="BR419" s="3">
        <v>2676581000</v>
      </c>
      <c r="BS419" s="3">
        <v>22762000</v>
      </c>
      <c r="BT419">
        <v>6052464000</v>
      </c>
      <c r="BU419" s="3">
        <v>13383053000</v>
      </c>
      <c r="BV419" s="3">
        <v>5173186000</v>
      </c>
      <c r="BW419" s="3">
        <v>22134860000</v>
      </c>
      <c r="BX419">
        <v>0</v>
      </c>
      <c r="BY419">
        <v>0</v>
      </c>
      <c r="BZ419">
        <v>0</v>
      </c>
      <c r="CA419">
        <v>0</v>
      </c>
      <c r="CB419">
        <v>23134440000</v>
      </c>
      <c r="CC419">
        <v>0.4</v>
      </c>
      <c r="CD419">
        <v>260797.29</v>
      </c>
      <c r="CE419">
        <v>151268061.21000001</v>
      </c>
      <c r="CF419">
        <v>16032.67</v>
      </c>
      <c r="CG419">
        <v>27262.589999999997</v>
      </c>
      <c r="CH419">
        <v>31.432478700000001</v>
      </c>
      <c r="CI419">
        <v>3.69</v>
      </c>
      <c r="CJ419">
        <v>-170010</v>
      </c>
      <c r="CK419">
        <v>-133310</v>
      </c>
      <c r="CL419">
        <v>36700</v>
      </c>
      <c r="CM419">
        <v>5850</v>
      </c>
      <c r="CN419">
        <v>6146713.3300000001</v>
      </c>
      <c r="CO419">
        <v>-57550</v>
      </c>
      <c r="CP419">
        <v>-147660</v>
      </c>
      <c r="CQ419">
        <v>839273.08</v>
      </c>
      <c r="CR419">
        <v>172976134.44</v>
      </c>
      <c r="CS419">
        <v>78704.179999999993</v>
      </c>
      <c r="CT419">
        <v>173894578.37</v>
      </c>
      <c r="CU419" s="3">
        <v>0.53694160000000002</v>
      </c>
      <c r="CV419">
        <v>596809003.60000002</v>
      </c>
      <c r="CW419" s="10">
        <v>32858384.93</v>
      </c>
      <c r="CX419" s="14">
        <f t="shared" si="6"/>
        <v>16061107.449999999</v>
      </c>
      <c r="CY419" s="14">
        <f>IFERROR(INDEX(CONFAZ!$A$2:$FB$440,MATCH(DATE(YEAR($A419),MONTH($A419),15),CONFAZ!$A$2:$A$440,0),2),0)</f>
        <v>16797277.48</v>
      </c>
      <c r="CZ419"/>
      <c r="DA419"/>
      <c r="DB419"/>
      <c r="DC419"/>
      <c r="DI419"/>
    </row>
    <row r="420" spans="1:113" x14ac:dyDescent="0.25">
      <c r="A420" s="1">
        <v>42844</v>
      </c>
      <c r="B420" t="s">
        <v>70</v>
      </c>
      <c r="C420" t="s">
        <v>74</v>
      </c>
      <c r="D420" s="12">
        <v>3.1362000000000001</v>
      </c>
      <c r="E420">
        <v>341039069.92999995</v>
      </c>
      <c r="F420">
        <v>1378469.23</v>
      </c>
      <c r="G420">
        <v>468907067</v>
      </c>
      <c r="H420">
        <v>68638716.910000026</v>
      </c>
      <c r="I420">
        <v>23860942.550000001</v>
      </c>
      <c r="J420">
        <v>13205321.550000001</v>
      </c>
      <c r="K420">
        <v>44234557</v>
      </c>
      <c r="L420" s="14">
        <v>19260238</v>
      </c>
      <c r="M420" s="14">
        <v>31913683</v>
      </c>
      <c r="N420" s="14">
        <v>68930367</v>
      </c>
      <c r="O420" s="14">
        <v>88776272</v>
      </c>
      <c r="P420" s="14">
        <v>4757274</v>
      </c>
      <c r="Q420" s="14">
        <v>57482922</v>
      </c>
      <c r="R420" s="14">
        <v>2936860</v>
      </c>
      <c r="S420" s="14">
        <v>119742808</v>
      </c>
      <c r="T420" s="14">
        <v>30144014</v>
      </c>
      <c r="U420" s="14">
        <v>43585900</v>
      </c>
      <c r="V420" s="14">
        <v>2936860</v>
      </c>
      <c r="W420" s="14">
        <v>119742808</v>
      </c>
      <c r="X420" s="14">
        <v>30144014</v>
      </c>
      <c r="Y420" s="14">
        <v>43585900</v>
      </c>
      <c r="Z420" s="14">
        <v>1376729</v>
      </c>
      <c r="AA420" s="14">
        <v>0.1010577377</v>
      </c>
      <c r="AB420">
        <v>133.75</v>
      </c>
      <c r="AC420" s="2">
        <v>17484572350</v>
      </c>
      <c r="AD420" s="2">
        <v>11459643696</v>
      </c>
      <c r="AE420" s="14">
        <f>INDEX(CONFAZ!$DS$2:$FB$408,MATCH(DATE(YEAR($A420),MONTH($A420),15),CONFAZ!$DS$2:$DS$408,0),2)</f>
        <v>253316541</v>
      </c>
      <c r="AF420" s="14">
        <f>INDEX(CONFAZ!$DS$2:$FB$408,MATCH(DATE(YEAR($A420),MONTH($A420),15),CONFAZ!$DS$2:$DS$408,0),3)</f>
        <v>183240152</v>
      </c>
      <c r="AG420">
        <v>937</v>
      </c>
      <c r="AH420">
        <v>1175902509000</v>
      </c>
      <c r="AI420">
        <v>11.59</v>
      </c>
      <c r="AJ420">
        <v>0.08</v>
      </c>
      <c r="AK420">
        <v>1057.9527777777701</v>
      </c>
      <c r="AL420">
        <v>848.81349999999998</v>
      </c>
      <c r="AM420">
        <v>781.59809523809497</v>
      </c>
      <c r="AN420">
        <v>953.63480000000004</v>
      </c>
      <c r="AO420">
        <v>13.715015677621601</v>
      </c>
      <c r="AP420">
        <v>1.1399999999999999</v>
      </c>
      <c r="AQ420">
        <v>168.54</v>
      </c>
      <c r="AR420">
        <v>12.45</v>
      </c>
      <c r="AS420" s="14">
        <v>537678900000</v>
      </c>
      <c r="AT420">
        <v>0</v>
      </c>
      <c r="AU420">
        <v>0</v>
      </c>
      <c r="AV420">
        <v>100069842</v>
      </c>
      <c r="AW420">
        <v>94593391</v>
      </c>
      <c r="AX420">
        <v>0</v>
      </c>
      <c r="AY420" s="14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5198936</v>
      </c>
      <c r="BM420">
        <v>277515</v>
      </c>
      <c r="BN420">
        <v>27308046000</v>
      </c>
      <c r="BO420" s="3">
        <v>0.4</v>
      </c>
      <c r="BP420" s="3">
        <v>3704</v>
      </c>
      <c r="BQ420" s="3">
        <v>25660.71</v>
      </c>
      <c r="BR420" s="3">
        <v>2676581000</v>
      </c>
      <c r="BS420" s="3">
        <v>22762000</v>
      </c>
      <c r="BT420" s="3">
        <v>6052464000</v>
      </c>
      <c r="BU420" s="3">
        <v>13383053000</v>
      </c>
      <c r="BV420" s="3">
        <v>5173186000</v>
      </c>
      <c r="BW420" s="3">
        <v>22134860000</v>
      </c>
      <c r="BX420">
        <v>0</v>
      </c>
      <c r="BY420">
        <v>0</v>
      </c>
      <c r="BZ420">
        <v>0</v>
      </c>
      <c r="CA420">
        <v>0</v>
      </c>
      <c r="CB420">
        <v>23134440000</v>
      </c>
      <c r="CC420">
        <v>0.4</v>
      </c>
      <c r="CD420">
        <v>211840.92</v>
      </c>
      <c r="CE420">
        <v>142077725.09999999</v>
      </c>
      <c r="CF420">
        <v>20276.439999999999</v>
      </c>
      <c r="CG420">
        <v>26712.589999999997</v>
      </c>
      <c r="CH420">
        <v>31.432478700000001</v>
      </c>
      <c r="CI420">
        <v>3.64</v>
      </c>
      <c r="CJ420">
        <v>-424070</v>
      </c>
      <c r="CK420">
        <v>-391773.33</v>
      </c>
      <c r="CL420">
        <v>32300</v>
      </c>
      <c r="CM420">
        <v>55513.33</v>
      </c>
      <c r="CN420">
        <v>6100166.6699999999</v>
      </c>
      <c r="CO420">
        <v>-62416.67</v>
      </c>
      <c r="CP420">
        <v>-378770</v>
      </c>
      <c r="CQ420">
        <v>541658.27</v>
      </c>
      <c r="CR420">
        <v>167934001.62</v>
      </c>
      <c r="CS420">
        <v>75305.45</v>
      </c>
      <c r="CT420">
        <v>168550965.34</v>
      </c>
      <c r="CU420" s="3">
        <v>0.53694160000000002</v>
      </c>
      <c r="CV420">
        <v>709477732.60000002</v>
      </c>
      <c r="CW420" s="10">
        <v>38940007.370000005</v>
      </c>
      <c r="CX420" s="14">
        <f t="shared" si="6"/>
        <v>27902881.760000005</v>
      </c>
      <c r="CY420" s="14">
        <f>IFERROR(INDEX(CONFAZ!$A$2:$FB$440,MATCH(DATE(YEAR($A420),MONTH($A420),15),CONFAZ!$A$2:$A$440,0),2),0)</f>
        <v>11037125.609999999</v>
      </c>
      <c r="CZ420"/>
      <c r="DA420"/>
      <c r="DB420"/>
      <c r="DC420"/>
      <c r="DI420"/>
    </row>
    <row r="421" spans="1:113" x14ac:dyDescent="0.25">
      <c r="A421" s="1">
        <v>42874</v>
      </c>
      <c r="B421" t="s">
        <v>70</v>
      </c>
      <c r="C421" t="s">
        <v>74</v>
      </c>
      <c r="D421" s="12">
        <v>3.2094999999999998</v>
      </c>
      <c r="E421">
        <v>373427219.12999994</v>
      </c>
      <c r="F421">
        <v>1772102.01</v>
      </c>
      <c r="G421">
        <v>500239104</v>
      </c>
      <c r="H421">
        <v>67110254.549999982</v>
      </c>
      <c r="I421">
        <v>22752023.870000001</v>
      </c>
      <c r="J421">
        <v>13556881.48</v>
      </c>
      <c r="K421">
        <v>48610588</v>
      </c>
      <c r="L421" s="14">
        <v>18295429</v>
      </c>
      <c r="M421" s="14">
        <v>32386345</v>
      </c>
      <c r="N421" s="14">
        <v>72238126</v>
      </c>
      <c r="O421" s="14">
        <v>83426474</v>
      </c>
      <c r="P421" s="14">
        <v>5592145</v>
      </c>
      <c r="Q421" s="14">
        <v>60461678</v>
      </c>
      <c r="R421" s="14">
        <v>4966697</v>
      </c>
      <c r="S421" s="14">
        <v>19147778</v>
      </c>
      <c r="T421" s="14">
        <v>149940277</v>
      </c>
      <c r="U421" s="14">
        <v>52013456</v>
      </c>
      <c r="V421" s="14">
        <v>4966697</v>
      </c>
      <c r="W421" s="14">
        <v>19147778</v>
      </c>
      <c r="X421" s="14">
        <v>149940277</v>
      </c>
      <c r="Y421" s="14">
        <v>52013456</v>
      </c>
      <c r="Z421" s="14">
        <v>1770699</v>
      </c>
      <c r="AA421" s="14">
        <v>0.1914419467</v>
      </c>
      <c r="AB421">
        <v>136</v>
      </c>
      <c r="AC421" s="2">
        <v>19726040175</v>
      </c>
      <c r="AD421" s="2">
        <v>12968955269</v>
      </c>
      <c r="AE421" s="14">
        <f>INDEX(CONFAZ!$DS$2:$FB$408,MATCH(DATE(YEAR($A421),MONTH($A421),15),CONFAZ!$DS$2:$DS$408,0),2)</f>
        <v>296949584</v>
      </c>
      <c r="AF421" s="14">
        <f>INDEX(CONFAZ!$DS$2:$FB$408,MATCH(DATE(YEAR($A421),MONTH($A421),15),CONFAZ!$DS$2:$DS$408,0),3)</f>
        <v>217985148</v>
      </c>
      <c r="AG421">
        <v>937</v>
      </c>
      <c r="AH421">
        <v>1208347864500</v>
      </c>
      <c r="AI421">
        <v>11.15</v>
      </c>
      <c r="AJ421">
        <v>0.36</v>
      </c>
      <c r="AK421">
        <v>1061.8088888888799</v>
      </c>
      <c r="AL421">
        <v>850.90949999999998</v>
      </c>
      <c r="AM421">
        <v>783.33285714285705</v>
      </c>
      <c r="AN421">
        <v>956.94240000000002</v>
      </c>
      <c r="AO421">
        <v>13.4202772545041</v>
      </c>
      <c r="AP421">
        <v>1.31</v>
      </c>
      <c r="AQ421">
        <v>164.93</v>
      </c>
      <c r="AR421">
        <v>-0.27</v>
      </c>
      <c r="AS421" s="14">
        <v>550991800000</v>
      </c>
      <c r="AT421">
        <v>0</v>
      </c>
      <c r="AU421">
        <v>0</v>
      </c>
      <c r="AV421">
        <v>97182486</v>
      </c>
      <c r="AW421">
        <v>92828457</v>
      </c>
      <c r="AX421">
        <v>0</v>
      </c>
      <c r="AY421" s="14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4118096</v>
      </c>
      <c r="BM421">
        <v>235933</v>
      </c>
      <c r="BN421">
        <v>27308046000</v>
      </c>
      <c r="BO421" s="3">
        <v>0.4</v>
      </c>
      <c r="BP421" s="3">
        <v>3704</v>
      </c>
      <c r="BQ421" s="3">
        <v>25660.71</v>
      </c>
      <c r="BR421" s="3">
        <v>2676581000</v>
      </c>
      <c r="BS421">
        <v>22762000</v>
      </c>
      <c r="BT421" s="3">
        <v>6052464000</v>
      </c>
      <c r="BU421" s="3">
        <v>13383053000</v>
      </c>
      <c r="BV421" s="3">
        <v>5173186000</v>
      </c>
      <c r="BW421" s="3">
        <v>22134860000</v>
      </c>
      <c r="BX421">
        <v>0</v>
      </c>
      <c r="BY421">
        <v>0</v>
      </c>
      <c r="BZ421">
        <v>0</v>
      </c>
      <c r="CA421">
        <v>0</v>
      </c>
      <c r="CB421">
        <v>23134440000</v>
      </c>
      <c r="CC421">
        <v>0.4</v>
      </c>
      <c r="CD421">
        <v>218036.43</v>
      </c>
      <c r="CE421">
        <v>169579880.58000001</v>
      </c>
      <c r="CF421">
        <v>27050.09</v>
      </c>
      <c r="CG421">
        <v>27452.589999999997</v>
      </c>
      <c r="CH421">
        <v>31.432478700000001</v>
      </c>
      <c r="CI421">
        <v>3.62</v>
      </c>
      <c r="CJ421">
        <v>-424070</v>
      </c>
      <c r="CK421">
        <v>-391773.33</v>
      </c>
      <c r="CL421">
        <v>32300</v>
      </c>
      <c r="CM421">
        <v>55513.33</v>
      </c>
      <c r="CN421">
        <v>6100166.6699999999</v>
      </c>
      <c r="CO421">
        <v>-62416.67</v>
      </c>
      <c r="CP421">
        <v>-378770</v>
      </c>
      <c r="CQ421">
        <v>775324.58</v>
      </c>
      <c r="CR421">
        <v>175599808.31</v>
      </c>
      <c r="CS421">
        <v>74309.53</v>
      </c>
      <c r="CT421">
        <v>176449442.41999999</v>
      </c>
      <c r="CU421" s="3">
        <v>0.53694160000000002</v>
      </c>
      <c r="CV421">
        <v>943434136.10000002</v>
      </c>
      <c r="CW421" s="10">
        <v>44899305.07</v>
      </c>
      <c r="CX421" s="14">
        <f t="shared" si="6"/>
        <v>35788879.43</v>
      </c>
      <c r="CY421" s="14">
        <f>IFERROR(INDEX(CONFAZ!$A$2:$FB$440,MATCH(DATE(YEAR($A421),MONTH($A421),15),CONFAZ!$A$2:$A$440,0),2),0)</f>
        <v>9110425.6399999987</v>
      </c>
      <c r="CZ421"/>
      <c r="DA421"/>
      <c r="DB421"/>
      <c r="DC421"/>
      <c r="DI421"/>
    </row>
    <row r="422" spans="1:113" x14ac:dyDescent="0.25">
      <c r="A422" s="1">
        <v>42905</v>
      </c>
      <c r="B422" t="s">
        <v>70</v>
      </c>
      <c r="C422" t="s">
        <v>74</v>
      </c>
      <c r="D422" s="12">
        <v>3.2953999999999999</v>
      </c>
      <c r="E422">
        <v>424931799.79000002</v>
      </c>
      <c r="F422">
        <v>1361135.0799999998</v>
      </c>
      <c r="G422">
        <v>557560897</v>
      </c>
      <c r="H422">
        <v>75868630.640000015</v>
      </c>
      <c r="I422">
        <v>20927502.080000002</v>
      </c>
      <c r="J422">
        <v>14478268.440000001</v>
      </c>
      <c r="K422">
        <v>30619550</v>
      </c>
      <c r="L422" s="14">
        <v>15572143</v>
      </c>
      <c r="M422" s="14">
        <v>33478897</v>
      </c>
      <c r="N422" s="14">
        <v>75708448</v>
      </c>
      <c r="O422" s="14">
        <v>82428777</v>
      </c>
      <c r="P422" s="14">
        <v>5425526</v>
      </c>
      <c r="Q422" s="14">
        <v>72390980</v>
      </c>
      <c r="R422" s="14">
        <v>4847676</v>
      </c>
      <c r="S422" s="14">
        <v>17670428</v>
      </c>
      <c r="T422" s="14">
        <v>197074001</v>
      </c>
      <c r="U422" s="14">
        <v>51604119</v>
      </c>
      <c r="V422" s="14">
        <v>4847676</v>
      </c>
      <c r="W422" s="14">
        <v>17670428</v>
      </c>
      <c r="X422" s="14">
        <v>197074001</v>
      </c>
      <c r="Y422" s="14">
        <v>51604119</v>
      </c>
      <c r="Z422" s="14">
        <v>1359902</v>
      </c>
      <c r="AA422" s="14">
        <v>0.1970472764</v>
      </c>
      <c r="AB422">
        <v>134.88</v>
      </c>
      <c r="AC422" s="2">
        <v>19535151809</v>
      </c>
      <c r="AD422" s="2">
        <v>13408998263</v>
      </c>
      <c r="AE422" s="14">
        <f>INDEX(CONFAZ!$DS$2:$FB$408,MATCH(DATE(YEAR($A422),MONTH($A422),15),CONFAZ!$DS$2:$DS$408,0),2)</f>
        <v>289617850</v>
      </c>
      <c r="AF422" s="14">
        <f>INDEX(CONFAZ!$DS$2:$FB$408,MATCH(DATE(YEAR($A422),MONTH($A422),15),CONFAZ!$DS$2:$DS$408,0),3)</f>
        <v>246233113</v>
      </c>
      <c r="AG422">
        <v>937</v>
      </c>
      <c r="AH422">
        <v>1242942495000</v>
      </c>
      <c r="AI422">
        <v>10.15</v>
      </c>
      <c r="AJ422">
        <v>-0.3</v>
      </c>
      <c r="AK422">
        <v>1057.70055555555</v>
      </c>
      <c r="AL422">
        <v>849.11249999999995</v>
      </c>
      <c r="AM422">
        <v>782.4</v>
      </c>
      <c r="AN422">
        <v>953.10640000000001</v>
      </c>
      <c r="AO422">
        <v>13.1013286315769</v>
      </c>
      <c r="AP422">
        <v>0.77</v>
      </c>
      <c r="AQ422">
        <v>157.22</v>
      </c>
      <c r="AR422">
        <v>2.33</v>
      </c>
      <c r="AS422" s="14">
        <v>541966900000</v>
      </c>
      <c r="AT422">
        <v>0</v>
      </c>
      <c r="AU422">
        <v>0</v>
      </c>
      <c r="AV422">
        <v>97132374</v>
      </c>
      <c r="AW422">
        <v>86393639</v>
      </c>
      <c r="AX422">
        <v>0</v>
      </c>
      <c r="AY422" s="14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10066803</v>
      </c>
      <c r="BM422">
        <v>671932</v>
      </c>
      <c r="BN422">
        <v>27308046000</v>
      </c>
      <c r="BO422" s="3">
        <v>0.4</v>
      </c>
      <c r="BP422" s="3">
        <v>3704</v>
      </c>
      <c r="BQ422" s="3">
        <v>25660.71</v>
      </c>
      <c r="BR422" s="3">
        <v>2676581000</v>
      </c>
      <c r="BS422" s="3">
        <v>22762000</v>
      </c>
      <c r="BT422" s="3">
        <v>6052464000</v>
      </c>
      <c r="BU422" s="3">
        <v>13383053000</v>
      </c>
      <c r="BV422" s="3">
        <v>5173186000</v>
      </c>
      <c r="BW422" s="3">
        <v>22134860000</v>
      </c>
      <c r="BX422">
        <v>0</v>
      </c>
      <c r="BY422">
        <v>0</v>
      </c>
      <c r="BZ422">
        <v>0</v>
      </c>
      <c r="CA422">
        <v>0</v>
      </c>
      <c r="CB422">
        <v>23134440000</v>
      </c>
      <c r="CC422">
        <v>0.4</v>
      </c>
      <c r="CD422">
        <v>247961.63</v>
      </c>
      <c r="CE422">
        <v>157208303.18000001</v>
      </c>
      <c r="CF422">
        <v>19279.21</v>
      </c>
      <c r="CG422">
        <v>27272.589999999997</v>
      </c>
      <c r="CH422">
        <v>31.432478700000001</v>
      </c>
      <c r="CI422">
        <v>3.55</v>
      </c>
      <c r="CJ422">
        <v>-424070</v>
      </c>
      <c r="CK422">
        <v>-391773.33</v>
      </c>
      <c r="CL422">
        <v>32300</v>
      </c>
      <c r="CM422">
        <v>55513.33</v>
      </c>
      <c r="CN422">
        <v>6100166.6699999999</v>
      </c>
      <c r="CO422">
        <v>-62416.67</v>
      </c>
      <c r="CP422">
        <v>-378770</v>
      </c>
      <c r="CQ422">
        <v>512658.58</v>
      </c>
      <c r="CR422">
        <v>179852623.41</v>
      </c>
      <c r="CS422">
        <v>34667.550000000003</v>
      </c>
      <c r="CT422">
        <v>180401749.53999999</v>
      </c>
      <c r="CU422" s="3">
        <v>0.53694160000000002</v>
      </c>
      <c r="CV422">
        <v>779429434.89999998</v>
      </c>
      <c r="CW422" s="10">
        <v>41347025.850000009</v>
      </c>
      <c r="CX422" s="14">
        <f t="shared" si="6"/>
        <v>36292382.530000009</v>
      </c>
      <c r="CY422" s="14">
        <f>IFERROR(INDEX(CONFAZ!$A$2:$FB$440,MATCH(DATE(YEAR($A422),MONTH($A422),15),CONFAZ!$A$2:$A$440,0),2),0)</f>
        <v>5054643.32</v>
      </c>
      <c r="CZ422"/>
      <c r="DA422"/>
      <c r="DB422"/>
      <c r="DC422"/>
      <c r="DI422"/>
    </row>
    <row r="423" spans="1:113" x14ac:dyDescent="0.25">
      <c r="A423" s="1">
        <v>42935</v>
      </c>
      <c r="B423" t="s">
        <v>70</v>
      </c>
      <c r="C423" t="s">
        <v>74</v>
      </c>
      <c r="D423" s="12">
        <v>3.2061000000000002</v>
      </c>
      <c r="E423">
        <v>384047473.42999989</v>
      </c>
      <c r="F423">
        <v>1493686.52</v>
      </c>
      <c r="G423">
        <v>529713714</v>
      </c>
      <c r="H423">
        <v>85084286.969999984</v>
      </c>
      <c r="I423">
        <v>18464369.140000004</v>
      </c>
      <c r="J423">
        <v>15084758.740000002</v>
      </c>
      <c r="K423">
        <v>25323018</v>
      </c>
      <c r="L423" s="14">
        <v>15128140</v>
      </c>
      <c r="M423" s="14">
        <v>32966284</v>
      </c>
      <c r="N423" s="14">
        <v>74862448</v>
      </c>
      <c r="O423" s="14">
        <v>81262764</v>
      </c>
      <c r="P423" s="14">
        <v>5839377</v>
      </c>
      <c r="Q423" s="14">
        <v>75559891</v>
      </c>
      <c r="R423" s="14">
        <v>3753508</v>
      </c>
      <c r="S423" s="14">
        <v>16645024</v>
      </c>
      <c r="T423" s="14">
        <v>163340005</v>
      </c>
      <c r="U423" s="14">
        <v>58862587</v>
      </c>
      <c r="V423" s="14">
        <v>3753508</v>
      </c>
      <c r="W423" s="14">
        <v>16645024</v>
      </c>
      <c r="X423" s="14">
        <v>163340005</v>
      </c>
      <c r="Y423" s="14">
        <v>58862587</v>
      </c>
      <c r="Z423" s="14">
        <v>1493686</v>
      </c>
      <c r="AA423" s="14">
        <v>0.73225965049999997</v>
      </c>
      <c r="AB423">
        <v>138.43</v>
      </c>
      <c r="AC423" s="2">
        <v>17658900096</v>
      </c>
      <c r="AD423" s="2">
        <v>13263065205</v>
      </c>
      <c r="AE423" s="14">
        <f>INDEX(CONFAZ!$DS$2:$FB$408,MATCH(DATE(YEAR($A423),MONTH($A423),15),CONFAZ!$DS$2:$DS$408,0),2)</f>
        <v>301451142</v>
      </c>
      <c r="AF423" s="14">
        <f>INDEX(CONFAZ!$DS$2:$FB$408,MATCH(DATE(YEAR($A423),MONTH($A423),15),CONFAZ!$DS$2:$DS$408,0),3)</f>
        <v>134546343</v>
      </c>
      <c r="AG423">
        <v>937</v>
      </c>
      <c r="AH423">
        <v>1221617076900</v>
      </c>
      <c r="AI423">
        <v>10.01</v>
      </c>
      <c r="AJ423">
        <v>0.17</v>
      </c>
      <c r="AK423">
        <v>1069.28833333333</v>
      </c>
      <c r="AL423">
        <v>851.24649999999997</v>
      </c>
      <c r="AM423">
        <v>781.53095238095204</v>
      </c>
      <c r="AN423">
        <v>959.60839999999996</v>
      </c>
      <c r="AO423">
        <v>12.9099247209483</v>
      </c>
      <c r="AP423">
        <v>1.24</v>
      </c>
      <c r="AQ423">
        <v>159.47</v>
      </c>
      <c r="AR423">
        <v>-1.94</v>
      </c>
      <c r="AS423" s="14">
        <v>548387100000</v>
      </c>
      <c r="AT423">
        <v>0</v>
      </c>
      <c r="AU423">
        <v>0</v>
      </c>
      <c r="AV423">
        <v>103925703</v>
      </c>
      <c r="AW423">
        <v>93677088</v>
      </c>
      <c r="AX423">
        <v>0</v>
      </c>
      <c r="AY423" s="14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9359132</v>
      </c>
      <c r="BM423">
        <v>889483</v>
      </c>
      <c r="BN423">
        <v>27308046000</v>
      </c>
      <c r="BO423" s="3">
        <v>0.4</v>
      </c>
      <c r="BP423" s="3">
        <v>3704</v>
      </c>
      <c r="BQ423" s="3">
        <v>25660.71</v>
      </c>
      <c r="BR423" s="3">
        <v>2676581000</v>
      </c>
      <c r="BS423" s="3">
        <v>22762000</v>
      </c>
      <c r="BT423" s="3">
        <v>6052464000</v>
      </c>
      <c r="BU423" s="3">
        <v>13383053000</v>
      </c>
      <c r="BV423" s="3">
        <v>5173186000</v>
      </c>
      <c r="BW423" s="3">
        <v>22134860000</v>
      </c>
      <c r="BX423">
        <v>0</v>
      </c>
      <c r="BY423">
        <v>0</v>
      </c>
      <c r="BZ423">
        <v>0</v>
      </c>
      <c r="CA423">
        <v>0</v>
      </c>
      <c r="CB423">
        <v>23134440000</v>
      </c>
      <c r="CC423">
        <v>0.4</v>
      </c>
      <c r="CD423">
        <v>222053.11</v>
      </c>
      <c r="CE423">
        <v>141643637.5</v>
      </c>
      <c r="CF423">
        <v>21747.67</v>
      </c>
      <c r="CG423">
        <v>27201.589999999997</v>
      </c>
      <c r="CH423">
        <v>31.432478700000001</v>
      </c>
      <c r="CI423">
        <v>3.55</v>
      </c>
      <c r="CJ423">
        <v>162626.67000000001</v>
      </c>
      <c r="CK423">
        <v>189543.33</v>
      </c>
      <c r="CL423">
        <v>26920</v>
      </c>
      <c r="CM423">
        <v>55020</v>
      </c>
      <c r="CN423">
        <v>6090063.3300000001</v>
      </c>
      <c r="CO423">
        <v>-53476.67</v>
      </c>
      <c r="CP423">
        <v>-281830</v>
      </c>
      <c r="CQ423">
        <v>561930.44999999995</v>
      </c>
      <c r="CR423">
        <v>179935025.88</v>
      </c>
      <c r="CS423">
        <v>16426.810000000001</v>
      </c>
      <c r="CT423">
        <v>180515633.13999999</v>
      </c>
      <c r="CU423" s="3">
        <v>0.53694160000000002</v>
      </c>
      <c r="CV423">
        <v>864283748.79999995</v>
      </c>
      <c r="CW423" s="10">
        <v>30260347.469999999</v>
      </c>
      <c r="CX423" s="14">
        <f t="shared" si="6"/>
        <v>24599946.729999997</v>
      </c>
      <c r="CY423" s="14">
        <f>IFERROR(INDEX(CONFAZ!$A$2:$FB$440,MATCH(DATE(YEAR($A423),MONTH($A423),15),CONFAZ!$A$2:$A$440,0),2),0)</f>
        <v>5660400.7400000002</v>
      </c>
      <c r="CZ423" s="14"/>
      <c r="DA423" s="14"/>
      <c r="DB423"/>
      <c r="DC423"/>
      <c r="DI423"/>
    </row>
    <row r="424" spans="1:113" x14ac:dyDescent="0.25">
      <c r="A424" s="1">
        <v>42966</v>
      </c>
      <c r="B424" t="s">
        <v>70</v>
      </c>
      <c r="C424" t="s">
        <v>74</v>
      </c>
      <c r="D424" s="12">
        <v>3.1509</v>
      </c>
      <c r="E424">
        <v>383270145.51000005</v>
      </c>
      <c r="F424">
        <v>2464283.21</v>
      </c>
      <c r="G424">
        <v>529200221</v>
      </c>
      <c r="H424">
        <v>85239372.719999999</v>
      </c>
      <c r="I424">
        <v>19642541.260000002</v>
      </c>
      <c r="J424">
        <v>15130631.620000005</v>
      </c>
      <c r="K424">
        <v>23200936</v>
      </c>
      <c r="L424" s="14">
        <v>11005311</v>
      </c>
      <c r="M424" s="14">
        <v>32892323</v>
      </c>
      <c r="N424" s="14">
        <v>77667139</v>
      </c>
      <c r="O424" s="14">
        <v>83463319</v>
      </c>
      <c r="P424" s="14">
        <v>6370854</v>
      </c>
      <c r="Q424" s="14">
        <v>82166693</v>
      </c>
      <c r="R424" s="14">
        <v>3450443</v>
      </c>
      <c r="S424" s="14">
        <v>19950752</v>
      </c>
      <c r="T424" s="14">
        <v>153511027</v>
      </c>
      <c r="U424" s="14">
        <v>56258077</v>
      </c>
      <c r="V424" s="14">
        <v>3450443</v>
      </c>
      <c r="W424" s="14">
        <v>19950752</v>
      </c>
      <c r="X424" s="14">
        <v>153511027</v>
      </c>
      <c r="Y424" s="14">
        <v>56258077</v>
      </c>
      <c r="Z424" s="14">
        <v>2464283</v>
      </c>
      <c r="AA424" s="14">
        <v>1.7659456461</v>
      </c>
      <c r="AB424">
        <v>140.13999999999999</v>
      </c>
      <c r="AC424" s="2">
        <v>19336799997</v>
      </c>
      <c r="AD424" s="2">
        <v>14789290641</v>
      </c>
      <c r="AE424" s="14">
        <f>INDEX(CONFAZ!$DS$2:$FB$408,MATCH(DATE(YEAR($A424),MONTH($A424),15),CONFAZ!$DS$2:$DS$408,0),2)</f>
        <v>313795402</v>
      </c>
      <c r="AF424" s="14">
        <f>INDEX(CONFAZ!$DS$2:$FB$408,MATCH(DATE(YEAR($A424),MONTH($A424),15),CONFAZ!$DS$2:$DS$408,0),3)</f>
        <v>195817635</v>
      </c>
      <c r="AG424">
        <v>937</v>
      </c>
      <c r="AH424">
        <v>1203149108700</v>
      </c>
      <c r="AI424">
        <v>9.15</v>
      </c>
      <c r="AJ424">
        <v>-0.03</v>
      </c>
      <c r="AK424">
        <v>1068.3216666666599</v>
      </c>
      <c r="AL424">
        <v>850.73299999999995</v>
      </c>
      <c r="AM424">
        <v>781.56476190476099</v>
      </c>
      <c r="AN424">
        <v>960.12480000000005</v>
      </c>
      <c r="AO424">
        <v>12.677880878585199</v>
      </c>
      <c r="AP424">
        <v>1.19</v>
      </c>
      <c r="AQ424">
        <v>163.96</v>
      </c>
      <c r="AR424">
        <v>-20.05</v>
      </c>
      <c r="AS424" s="14">
        <v>555915700000</v>
      </c>
      <c r="AT424">
        <v>0</v>
      </c>
      <c r="AU424">
        <v>0</v>
      </c>
      <c r="AV424">
        <v>106546840</v>
      </c>
      <c r="AW424">
        <v>98436104</v>
      </c>
      <c r="AX424">
        <v>0</v>
      </c>
      <c r="AY424" s="1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1956</v>
      </c>
      <c r="BL424">
        <v>7767739</v>
      </c>
      <c r="BM424">
        <v>341041</v>
      </c>
      <c r="BN424">
        <v>27308046000</v>
      </c>
      <c r="BO424" s="3">
        <v>0.4</v>
      </c>
      <c r="BP424" s="3">
        <v>3704</v>
      </c>
      <c r="BQ424" s="3">
        <v>25660.71</v>
      </c>
      <c r="BR424" s="3">
        <v>2676581000</v>
      </c>
      <c r="BS424" s="3">
        <v>22762000</v>
      </c>
      <c r="BT424" s="3">
        <v>6052464000</v>
      </c>
      <c r="BU424" s="3">
        <v>13383053000</v>
      </c>
      <c r="BV424" s="3">
        <v>5173186000</v>
      </c>
      <c r="BW424" s="3">
        <v>22134860000</v>
      </c>
      <c r="BX424">
        <v>0</v>
      </c>
      <c r="BY424">
        <v>0</v>
      </c>
      <c r="BZ424">
        <v>0</v>
      </c>
      <c r="CA424">
        <v>0</v>
      </c>
      <c r="CB424">
        <v>27308046000</v>
      </c>
      <c r="CC424">
        <v>0.4</v>
      </c>
      <c r="CD424">
        <v>325652.95</v>
      </c>
      <c r="CE424">
        <v>137692768.34999999</v>
      </c>
      <c r="CF424">
        <v>33775.699999999997</v>
      </c>
      <c r="CG424">
        <v>27808.589999999997</v>
      </c>
      <c r="CH424">
        <v>31.432478700000001</v>
      </c>
      <c r="CI424">
        <v>3.78</v>
      </c>
      <c r="CJ424">
        <v>162626.67000000001</v>
      </c>
      <c r="CK424">
        <v>189543.33</v>
      </c>
      <c r="CL424">
        <v>26920</v>
      </c>
      <c r="CM424">
        <v>55020</v>
      </c>
      <c r="CN424">
        <v>6090063.3300000001</v>
      </c>
      <c r="CO424">
        <v>-53476.67</v>
      </c>
      <c r="CP424">
        <v>-281830</v>
      </c>
      <c r="CQ424">
        <v>966218.15</v>
      </c>
      <c r="CR424">
        <v>178223918.81999999</v>
      </c>
      <c r="CS424">
        <v>6278.27</v>
      </c>
      <c r="CT424">
        <v>179207394.21000001</v>
      </c>
      <c r="CU424" s="3">
        <v>0.53694160000000002</v>
      </c>
      <c r="CV424">
        <v>700796728.5</v>
      </c>
      <c r="CW424" s="10">
        <v>34805543.420000002</v>
      </c>
      <c r="CX424" s="14">
        <f t="shared" si="6"/>
        <v>29533674.020000003</v>
      </c>
      <c r="CY424" s="14">
        <f>IFERROR(INDEX(CONFAZ!$A$2:$FB$440,MATCH(DATE(YEAR($A424),MONTH($A424),15),CONFAZ!$A$2:$A$440,0),2),0)</f>
        <v>5271869.3999999994</v>
      </c>
      <c r="CZ424"/>
      <c r="DA424"/>
      <c r="DB424"/>
      <c r="DC424"/>
      <c r="DI424"/>
    </row>
    <row r="425" spans="1:113" x14ac:dyDescent="0.25">
      <c r="A425" s="1">
        <v>42997</v>
      </c>
      <c r="B425" t="s">
        <v>70</v>
      </c>
      <c r="C425" t="s">
        <v>74</v>
      </c>
      <c r="D425" s="12">
        <v>3.1347999999999998</v>
      </c>
      <c r="E425">
        <v>403236245.42000008</v>
      </c>
      <c r="F425">
        <v>1786105.38</v>
      </c>
      <c r="G425">
        <v>572750678</v>
      </c>
      <c r="H425">
        <v>85066114.090000018</v>
      </c>
      <c r="I425">
        <v>37949194.649999999</v>
      </c>
      <c r="J425">
        <v>15469198.65</v>
      </c>
      <c r="K425">
        <v>14876725</v>
      </c>
      <c r="L425" s="14">
        <v>17067762</v>
      </c>
      <c r="M425" s="14">
        <v>33296698</v>
      </c>
      <c r="N425" s="14">
        <v>78306785</v>
      </c>
      <c r="O425" s="14">
        <v>85766948</v>
      </c>
      <c r="P425" s="14">
        <v>6721977</v>
      </c>
      <c r="Q425" s="14">
        <v>84801019</v>
      </c>
      <c r="R425" s="14">
        <v>3514355</v>
      </c>
      <c r="S425" s="14">
        <v>17190293</v>
      </c>
      <c r="T425" s="14">
        <v>183382025</v>
      </c>
      <c r="U425" s="14">
        <v>60924006</v>
      </c>
      <c r="V425" s="14">
        <v>3514355</v>
      </c>
      <c r="W425" s="14">
        <v>17190293</v>
      </c>
      <c r="X425" s="14">
        <v>183382025</v>
      </c>
      <c r="Y425" s="14">
        <v>60924006</v>
      </c>
      <c r="Z425" s="14">
        <v>1778810</v>
      </c>
      <c r="AA425" s="14">
        <v>0.42946523949999998</v>
      </c>
      <c r="AB425">
        <v>134.86000000000001</v>
      </c>
      <c r="AC425" s="2">
        <v>18533214138</v>
      </c>
      <c r="AD425" s="2">
        <v>14242528368</v>
      </c>
      <c r="AE425" s="14">
        <f>INDEX(CONFAZ!$DS$2:$FB$408,MATCH(DATE(YEAR($A425),MONTH($A425),15),CONFAZ!$DS$2:$DS$408,0),2)</f>
        <v>234847296</v>
      </c>
      <c r="AF425" s="14">
        <f>INDEX(CONFAZ!$DS$2:$FB$408,MATCH(DATE(YEAR($A425),MONTH($A425),15),CONFAZ!$DS$2:$DS$408,0),3)</f>
        <v>189564903</v>
      </c>
      <c r="AG425">
        <v>937</v>
      </c>
      <c r="AH425">
        <v>1195123691200</v>
      </c>
      <c r="AI425">
        <v>8.35</v>
      </c>
      <c r="AJ425">
        <v>-0.02</v>
      </c>
      <c r="AK425">
        <v>1072.36055555555</v>
      </c>
      <c r="AL425">
        <v>852.16200000000003</v>
      </c>
      <c r="AM425">
        <v>783.53809523809502</v>
      </c>
      <c r="AN425">
        <v>963.56560000000002</v>
      </c>
      <c r="AO425">
        <v>12.5249194908756</v>
      </c>
      <c r="AP425">
        <v>1.1599999999999999</v>
      </c>
      <c r="AQ425">
        <v>175</v>
      </c>
      <c r="AR425">
        <v>12.739000000000001</v>
      </c>
      <c r="AS425" s="14">
        <v>544327900000</v>
      </c>
      <c r="AT425">
        <v>0</v>
      </c>
      <c r="AU425">
        <v>0</v>
      </c>
      <c r="AV425">
        <v>106072125</v>
      </c>
      <c r="AW425">
        <v>95533206</v>
      </c>
      <c r="AX425">
        <v>0</v>
      </c>
      <c r="AY425" s="14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10283637</v>
      </c>
      <c r="BM425">
        <v>255282</v>
      </c>
      <c r="BN425">
        <v>27308046000</v>
      </c>
      <c r="BO425" s="3">
        <v>0.4</v>
      </c>
      <c r="BP425" s="3">
        <v>3704</v>
      </c>
      <c r="BQ425" s="3">
        <v>25660.71</v>
      </c>
      <c r="BR425" s="3">
        <v>2676581000</v>
      </c>
      <c r="BS425" s="3">
        <v>22762000</v>
      </c>
      <c r="BT425" s="3">
        <v>6052464000</v>
      </c>
      <c r="BU425" s="3">
        <v>13383053000</v>
      </c>
      <c r="BV425" s="3">
        <v>5173186000</v>
      </c>
      <c r="BW425" s="3">
        <v>22134860000</v>
      </c>
      <c r="BX425">
        <v>0</v>
      </c>
      <c r="BY425">
        <v>0</v>
      </c>
      <c r="BZ425">
        <v>0</v>
      </c>
      <c r="CA425">
        <v>0</v>
      </c>
      <c r="CB425">
        <v>27308046000</v>
      </c>
      <c r="CC425">
        <v>0.4</v>
      </c>
      <c r="CD425">
        <v>229395.98</v>
      </c>
      <c r="CE425">
        <v>135493445.09999999</v>
      </c>
      <c r="CF425">
        <v>16330.25</v>
      </c>
      <c r="CG425">
        <v>27138.589999999997</v>
      </c>
      <c r="CH425">
        <v>31.432478700000001</v>
      </c>
      <c r="CI425">
        <v>3.88</v>
      </c>
      <c r="CJ425">
        <v>162626.67000000001</v>
      </c>
      <c r="CK425">
        <v>189543.33</v>
      </c>
      <c r="CL425">
        <v>26920</v>
      </c>
      <c r="CM425">
        <v>55020</v>
      </c>
      <c r="CN425">
        <v>6090063.3300000001</v>
      </c>
      <c r="CO425">
        <v>-53476.67</v>
      </c>
      <c r="CP425">
        <v>-281830</v>
      </c>
      <c r="CQ425">
        <v>814535.75</v>
      </c>
      <c r="CR425">
        <v>205912356.88999999</v>
      </c>
      <c r="CS425">
        <v>3018.23</v>
      </c>
      <c r="CT425">
        <v>206729910.87</v>
      </c>
      <c r="CU425" s="3">
        <v>0.53694160000000002</v>
      </c>
      <c r="CV425">
        <v>569887750.29999995</v>
      </c>
      <c r="CW425" s="10">
        <v>30441861.359999999</v>
      </c>
      <c r="CX425" s="14">
        <f t="shared" si="6"/>
        <v>26772583.969999999</v>
      </c>
      <c r="CY425" s="14">
        <f>IFERROR(INDEX(CONFAZ!$A$2:$FB$440,MATCH(DATE(YEAR($A425),MONTH($A425),15),CONFAZ!$A$2:$A$440,0),2),0)</f>
        <v>3669277.3899999997</v>
      </c>
      <c r="DA425"/>
      <c r="DB425"/>
      <c r="DC425"/>
      <c r="DI425"/>
    </row>
    <row r="426" spans="1:113" x14ac:dyDescent="0.25">
      <c r="A426" s="1">
        <v>43027</v>
      </c>
      <c r="B426" t="s">
        <v>70</v>
      </c>
      <c r="C426" t="s">
        <v>74</v>
      </c>
      <c r="D426" s="12">
        <v>3.1911999999999998</v>
      </c>
      <c r="E426">
        <v>383350368.48000008</v>
      </c>
      <c r="F426">
        <v>3203611.17</v>
      </c>
      <c r="G426">
        <v>564152762</v>
      </c>
      <c r="H426">
        <v>77303196.430000007</v>
      </c>
      <c r="I426">
        <v>55078228.379999995</v>
      </c>
      <c r="J426">
        <v>14895212.309999999</v>
      </c>
      <c r="K426">
        <v>11543775</v>
      </c>
      <c r="L426" s="14">
        <v>18364310</v>
      </c>
      <c r="M426" s="14">
        <v>32372827</v>
      </c>
      <c r="N426" s="14">
        <v>78998847</v>
      </c>
      <c r="O426" s="14">
        <v>88767144</v>
      </c>
      <c r="P426" s="14">
        <v>7234221</v>
      </c>
      <c r="Q426" s="14">
        <v>78378279</v>
      </c>
      <c r="R426" s="14">
        <v>4195945</v>
      </c>
      <c r="S426" s="14">
        <v>20455188</v>
      </c>
      <c r="T426" s="14">
        <v>162935435</v>
      </c>
      <c r="U426" s="14">
        <v>69246955</v>
      </c>
      <c r="V426" s="14">
        <v>4195945</v>
      </c>
      <c r="W426" s="14">
        <v>20455188</v>
      </c>
      <c r="X426" s="14">
        <v>162935435</v>
      </c>
      <c r="Y426" s="14">
        <v>69246955</v>
      </c>
      <c r="Z426" s="14">
        <v>3203611</v>
      </c>
      <c r="AA426" s="14">
        <v>1.1511967815999999</v>
      </c>
      <c r="AB426">
        <v>136.07</v>
      </c>
      <c r="AC426" s="2">
        <v>18694329848</v>
      </c>
      <c r="AD426" s="2">
        <v>14598898881</v>
      </c>
      <c r="AE426" s="14">
        <f>INDEX(CONFAZ!$DS$2:$FB$408,MATCH(DATE(YEAR($A426),MONTH($A426),15),CONFAZ!$DS$2:$DS$408,0),2)</f>
        <v>219850106</v>
      </c>
      <c r="AF426" s="14">
        <f>INDEX(CONFAZ!$DS$2:$FB$408,MATCH(DATE(YEAR($A426),MONTH($A426),15),CONFAZ!$DS$2:$DS$408,0),3)</f>
        <v>239604649</v>
      </c>
      <c r="AG426">
        <v>937</v>
      </c>
      <c r="AH426">
        <v>1213776111200</v>
      </c>
      <c r="AI426">
        <v>8.01</v>
      </c>
      <c r="AJ426">
        <v>0.37</v>
      </c>
      <c r="AK426">
        <v>1073.7366666666601</v>
      </c>
      <c r="AL426">
        <v>852.97649999999999</v>
      </c>
      <c r="AM426">
        <v>785.33952380952303</v>
      </c>
      <c r="AN426">
        <v>963.60919999999999</v>
      </c>
      <c r="AO426">
        <v>12.305659799341299</v>
      </c>
      <c r="AP426">
        <v>1.42</v>
      </c>
      <c r="AQ426">
        <v>187.09</v>
      </c>
      <c r="AR426">
        <v>35.619999999999997</v>
      </c>
      <c r="AS426" s="14">
        <v>568803900000</v>
      </c>
      <c r="AT426">
        <v>0</v>
      </c>
      <c r="AU426">
        <v>0</v>
      </c>
      <c r="AV426">
        <v>106086923</v>
      </c>
      <c r="AW426">
        <v>105814024</v>
      </c>
      <c r="AX426">
        <v>0</v>
      </c>
      <c r="AY426" s="14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272899</v>
      </c>
      <c r="BN426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>
        <v>0</v>
      </c>
      <c r="BY426">
        <v>0</v>
      </c>
      <c r="BZ426">
        <v>0</v>
      </c>
      <c r="CA426">
        <v>0</v>
      </c>
      <c r="CB426">
        <v>27308046000</v>
      </c>
      <c r="CC426">
        <v>0.4</v>
      </c>
      <c r="CD426">
        <v>351343.19</v>
      </c>
      <c r="CE426">
        <v>147418733.91</v>
      </c>
      <c r="CF426">
        <v>52686.36</v>
      </c>
      <c r="CG426">
        <v>27518.589999999997</v>
      </c>
      <c r="CH426">
        <v>31.432478700000001</v>
      </c>
      <c r="CI426">
        <v>3.9</v>
      </c>
      <c r="CJ426">
        <v>116030</v>
      </c>
      <c r="CK426">
        <v>141173.32999999999</v>
      </c>
      <c r="CL426">
        <v>25143.33</v>
      </c>
      <c r="CM426">
        <v>-36420</v>
      </c>
      <c r="CN426">
        <v>6106246.6699999999</v>
      </c>
      <c r="CO426">
        <v>-50476.67</v>
      </c>
      <c r="CP426">
        <v>-218470</v>
      </c>
      <c r="CQ426">
        <v>0</v>
      </c>
      <c r="CR426">
        <v>0</v>
      </c>
      <c r="CS426">
        <v>0</v>
      </c>
      <c r="CT426">
        <v>0</v>
      </c>
      <c r="CU426" s="3">
        <v>0.53694160000000002</v>
      </c>
      <c r="CV426">
        <v>691783892.20000005</v>
      </c>
      <c r="CW426" s="10">
        <v>31932047.960000001</v>
      </c>
      <c r="CX426" s="14">
        <f t="shared" si="6"/>
        <v>29358233.859999999</v>
      </c>
      <c r="CY426" s="14">
        <f>IFERROR(INDEX(CONFAZ!$A$2:$FB$440,MATCH(DATE(YEAR($A426),MONTH($A426),15),CONFAZ!$A$2:$A$440,0),2),0)</f>
        <v>2573814.1</v>
      </c>
      <c r="CZ426"/>
      <c r="DA426"/>
      <c r="DB426"/>
      <c r="DC426"/>
      <c r="DI426"/>
    </row>
    <row r="427" spans="1:113" x14ac:dyDescent="0.25">
      <c r="A427" s="1">
        <v>43058</v>
      </c>
      <c r="B427" t="s">
        <v>70</v>
      </c>
      <c r="C427" t="s">
        <v>74</v>
      </c>
      <c r="D427" s="12">
        <v>3.2593999999999999</v>
      </c>
      <c r="E427">
        <v>410868188.97000003</v>
      </c>
      <c r="F427">
        <v>3915062.0700000003</v>
      </c>
      <c r="G427">
        <v>594330549</v>
      </c>
      <c r="H427">
        <v>82467908.480000019</v>
      </c>
      <c r="I427">
        <v>55029179.089999996</v>
      </c>
      <c r="J427">
        <v>15396054.299999999</v>
      </c>
      <c r="K427">
        <v>9199520</v>
      </c>
      <c r="L427" s="14">
        <v>19298273</v>
      </c>
      <c r="M427" s="14">
        <v>31895543</v>
      </c>
      <c r="N427" s="14">
        <v>84457059</v>
      </c>
      <c r="O427" s="14">
        <v>83660098</v>
      </c>
      <c r="P427" s="14">
        <v>6927543</v>
      </c>
      <c r="Q427" s="14">
        <v>81630246</v>
      </c>
      <c r="R427" s="14">
        <v>2999406</v>
      </c>
      <c r="S427" s="14">
        <v>22044962</v>
      </c>
      <c r="T427" s="14">
        <v>182115584</v>
      </c>
      <c r="U427" s="14">
        <v>75386773</v>
      </c>
      <c r="V427" s="14">
        <v>2999406</v>
      </c>
      <c r="W427" s="14">
        <v>22044962</v>
      </c>
      <c r="X427" s="14">
        <v>182115584</v>
      </c>
      <c r="Y427" s="14">
        <v>75386773</v>
      </c>
      <c r="Z427" s="14">
        <v>3915062</v>
      </c>
      <c r="AA427" s="14">
        <v>0.67742050860000003</v>
      </c>
      <c r="AB427">
        <v>135.08000000000001</v>
      </c>
      <c r="AC427" s="2">
        <v>16584235219</v>
      </c>
      <c r="AD427" s="2">
        <v>13951600049</v>
      </c>
      <c r="AE427" s="14">
        <f>INDEX(CONFAZ!$DS$2:$FB$408,MATCH(DATE(YEAR($A427),MONTH($A427),15),CONFAZ!$DS$2:$DS$408,0),2)</f>
        <v>315908668</v>
      </c>
      <c r="AF427" s="14">
        <f>INDEX(CONFAZ!$DS$2:$FB$408,MATCH(DATE(YEAR($A427),MONTH($A427),15),CONFAZ!$DS$2:$DS$408,0),3)</f>
        <v>136176491</v>
      </c>
      <c r="AG427">
        <v>937</v>
      </c>
      <c r="AH427">
        <v>1242013926400</v>
      </c>
      <c r="AI427">
        <v>7.4</v>
      </c>
      <c r="AJ427">
        <v>0.18</v>
      </c>
      <c r="AK427">
        <v>1079.68611111111</v>
      </c>
      <c r="AL427">
        <v>857.58349999999996</v>
      </c>
      <c r="AM427">
        <v>786.21523809523796</v>
      </c>
      <c r="AN427">
        <v>969.43119999999999</v>
      </c>
      <c r="AO427">
        <v>12.1328724745063</v>
      </c>
      <c r="AP427">
        <v>1.28</v>
      </c>
      <c r="AQ427">
        <v>203.67</v>
      </c>
      <c r="AR427">
        <v>37.72</v>
      </c>
      <c r="AS427" s="14">
        <v>574019500000</v>
      </c>
      <c r="AT427">
        <v>0</v>
      </c>
      <c r="AU427">
        <v>0</v>
      </c>
      <c r="AV427">
        <v>176414117</v>
      </c>
      <c r="AW427">
        <v>175517037</v>
      </c>
      <c r="AX427">
        <v>0</v>
      </c>
      <c r="AY427" s="14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272080</v>
      </c>
      <c r="BN427">
        <v>27308046000</v>
      </c>
      <c r="BO427" s="3">
        <v>0.4</v>
      </c>
      <c r="BP427" s="3">
        <v>3704</v>
      </c>
      <c r="BQ427" s="3">
        <v>25660.71</v>
      </c>
      <c r="BR427" s="3">
        <v>2676581000</v>
      </c>
      <c r="BS427" s="3">
        <v>22762000</v>
      </c>
      <c r="BT427" s="3">
        <v>6052464000</v>
      </c>
      <c r="BU427">
        <v>13383053000</v>
      </c>
      <c r="BV427" s="3">
        <v>5173186000</v>
      </c>
      <c r="BW427" s="3">
        <v>22134860000</v>
      </c>
      <c r="BX427">
        <v>0</v>
      </c>
      <c r="BY427">
        <v>0</v>
      </c>
      <c r="BZ427">
        <v>0</v>
      </c>
      <c r="CA427">
        <v>0</v>
      </c>
      <c r="CB427">
        <v>27308046000</v>
      </c>
      <c r="CC427">
        <v>0.4</v>
      </c>
      <c r="CD427">
        <v>372462.8</v>
      </c>
      <c r="CE427">
        <v>180482198.47</v>
      </c>
      <c r="CF427">
        <v>34782.480000000003</v>
      </c>
      <c r="CG427">
        <v>27281.589999999997</v>
      </c>
      <c r="CH427">
        <v>31.432478700000001</v>
      </c>
      <c r="CI427">
        <v>4</v>
      </c>
      <c r="CJ427">
        <v>116030</v>
      </c>
      <c r="CK427">
        <v>141173.32999999999</v>
      </c>
      <c r="CL427">
        <v>25143.33</v>
      </c>
      <c r="CM427">
        <v>-36420</v>
      </c>
      <c r="CN427">
        <v>6106246.6699999999</v>
      </c>
      <c r="CO427">
        <v>-50476.67</v>
      </c>
      <c r="CP427">
        <v>-218470</v>
      </c>
      <c r="CQ427">
        <v>2284559.85</v>
      </c>
      <c r="CR427">
        <v>214115132.19999999</v>
      </c>
      <c r="CS427">
        <v>2345.17</v>
      </c>
      <c r="CT427">
        <v>216402037.22</v>
      </c>
      <c r="CU427" s="3">
        <v>0.53694160000000002</v>
      </c>
      <c r="CV427">
        <v>1262149979</v>
      </c>
      <c r="CW427" s="10">
        <v>35484964.299999997</v>
      </c>
      <c r="CX427" s="14">
        <f t="shared" si="6"/>
        <v>33906294.009999998</v>
      </c>
      <c r="CY427" s="14">
        <f>IFERROR(INDEX(CONFAZ!$A$2:$FB$440,MATCH(DATE(YEAR($A427),MONTH($A427),15),CONFAZ!$A$2:$A$440,0),2),0)</f>
        <v>1578670.29</v>
      </c>
      <c r="CZ427"/>
      <c r="DA427"/>
      <c r="DB427"/>
      <c r="DC427"/>
      <c r="DI427"/>
    </row>
    <row r="428" spans="1:113" x14ac:dyDescent="0.25">
      <c r="A428" s="1">
        <v>43088</v>
      </c>
      <c r="B428" t="s">
        <v>70</v>
      </c>
      <c r="C428" t="s">
        <v>74</v>
      </c>
      <c r="D428" s="12">
        <v>3.2919</v>
      </c>
      <c r="E428">
        <v>364678421.18000001</v>
      </c>
      <c r="F428">
        <v>2136721.56</v>
      </c>
      <c r="G428">
        <v>540928521</v>
      </c>
      <c r="H428">
        <v>83586702.710000038</v>
      </c>
      <c r="I428">
        <v>46884403.610000007</v>
      </c>
      <c r="J428">
        <v>16386390.300000001</v>
      </c>
      <c r="K428">
        <v>12296714</v>
      </c>
      <c r="L428" s="14">
        <v>18600533</v>
      </c>
      <c r="M428" s="14">
        <v>31202068</v>
      </c>
      <c r="N428" s="14">
        <v>84769477</v>
      </c>
      <c r="O428" s="14">
        <v>82759702</v>
      </c>
      <c r="P428" s="14">
        <v>5731415</v>
      </c>
      <c r="Q428" s="14">
        <v>91090555</v>
      </c>
      <c r="R428" s="14">
        <v>2717864</v>
      </c>
      <c r="S428" s="14">
        <v>17396209</v>
      </c>
      <c r="T428" s="14">
        <v>127316310</v>
      </c>
      <c r="U428" s="14">
        <v>77207667</v>
      </c>
      <c r="V428" s="14">
        <v>2717864</v>
      </c>
      <c r="W428" s="14">
        <v>17396209</v>
      </c>
      <c r="X428" s="14">
        <v>127316310</v>
      </c>
      <c r="Y428" s="14">
        <v>77207667</v>
      </c>
      <c r="Z428" s="14">
        <v>2136721</v>
      </c>
      <c r="AA428" s="14">
        <v>0.2117349476</v>
      </c>
      <c r="AB428">
        <v>135.78</v>
      </c>
      <c r="AC428" s="2">
        <v>17476274644</v>
      </c>
      <c r="AD428" s="2">
        <v>13323465863</v>
      </c>
      <c r="AE428" s="14">
        <f>INDEX(CONFAZ!$DS$2:$FB$408,MATCH(DATE(YEAR($A428),MONTH($A428),15),CONFAZ!$DS$2:$DS$408,0),2)</f>
        <v>228774874</v>
      </c>
      <c r="AF428" s="14">
        <f>INDEX(CONFAZ!$DS$2:$FB$408,MATCH(DATE(YEAR($A428),MONTH($A428),15),CONFAZ!$DS$2:$DS$408,0),3)</f>
        <v>215488194</v>
      </c>
      <c r="AG428">
        <v>937</v>
      </c>
      <c r="AH428">
        <v>1231078426800</v>
      </c>
      <c r="AI428">
        <v>7</v>
      </c>
      <c r="AJ428">
        <v>0.26</v>
      </c>
      <c r="AK428">
        <v>1079.3433333333301</v>
      </c>
      <c r="AL428">
        <v>857.20150000000001</v>
      </c>
      <c r="AM428">
        <v>784.66571428571399</v>
      </c>
      <c r="AN428">
        <v>969.11120000000005</v>
      </c>
      <c r="AO428">
        <v>11.8961416111806</v>
      </c>
      <c r="AP428">
        <v>1.44</v>
      </c>
      <c r="AQ428">
        <v>210.56</v>
      </c>
      <c r="AR428">
        <v>24.49</v>
      </c>
      <c r="AS428" s="14">
        <v>577802800000</v>
      </c>
      <c r="AT428">
        <v>0</v>
      </c>
      <c r="AU428">
        <v>0</v>
      </c>
      <c r="AV428">
        <v>111371748</v>
      </c>
      <c r="AW428">
        <v>110762162</v>
      </c>
      <c r="AX428">
        <v>0</v>
      </c>
      <c r="AY428" s="14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197402</v>
      </c>
      <c r="BL428">
        <v>0</v>
      </c>
      <c r="BM428">
        <v>412184</v>
      </c>
      <c r="BN428">
        <v>27308046000</v>
      </c>
      <c r="BO428" s="3">
        <v>0.4</v>
      </c>
      <c r="BP428" s="3">
        <v>3704</v>
      </c>
      <c r="BQ428" s="3">
        <v>25660.71</v>
      </c>
      <c r="BR428" s="3">
        <v>2676581000</v>
      </c>
      <c r="BS428" s="3">
        <v>22762000</v>
      </c>
      <c r="BT428" s="3">
        <v>6052464000</v>
      </c>
      <c r="BU428" s="3">
        <v>13383053000</v>
      </c>
      <c r="BV428" s="3">
        <v>5173186000</v>
      </c>
      <c r="BW428" s="3">
        <v>22134860000</v>
      </c>
      <c r="BX428">
        <v>0</v>
      </c>
      <c r="BY428">
        <v>0</v>
      </c>
      <c r="BZ428">
        <v>0</v>
      </c>
      <c r="CA428">
        <v>0</v>
      </c>
      <c r="CB428">
        <v>27308046000</v>
      </c>
      <c r="CC428">
        <v>0.4</v>
      </c>
      <c r="CD428">
        <v>255681.01</v>
      </c>
      <c r="CE428">
        <v>174980047.66</v>
      </c>
      <c r="CF428">
        <v>7250.98</v>
      </c>
      <c r="CG428">
        <v>27281.589999999997</v>
      </c>
      <c r="CH428">
        <v>31.432478700000001</v>
      </c>
      <c r="CI428">
        <v>4.09</v>
      </c>
      <c r="CJ428">
        <v>116030</v>
      </c>
      <c r="CK428">
        <v>141173.32999999999</v>
      </c>
      <c r="CL428">
        <v>25143.33</v>
      </c>
      <c r="CM428">
        <v>-36420</v>
      </c>
      <c r="CN428">
        <v>6106246.6699999999</v>
      </c>
      <c r="CO428">
        <v>-50476.67</v>
      </c>
      <c r="CP428">
        <v>-218470</v>
      </c>
      <c r="CQ428">
        <v>1019043.69</v>
      </c>
      <c r="CR428">
        <v>202428385.03999999</v>
      </c>
      <c r="CS428">
        <v>3742.52</v>
      </c>
      <c r="CT428">
        <v>203451171.25</v>
      </c>
      <c r="CU428" s="3">
        <v>0.53694160000000002</v>
      </c>
      <c r="CV428">
        <v>1973046844</v>
      </c>
      <c r="CW428" s="10">
        <v>47460657.340000004</v>
      </c>
      <c r="CX428" s="14">
        <f t="shared" si="6"/>
        <v>44973872.82</v>
      </c>
      <c r="CY428" s="14">
        <f>IFERROR(INDEX(CONFAZ!$A$2:$FB$440,MATCH(DATE(YEAR($A428),MONTH($A428),15),CONFAZ!$A$2:$A$440,0),2),0)</f>
        <v>2486784.52</v>
      </c>
      <c r="CZ428"/>
      <c r="DA428"/>
      <c r="DB428"/>
      <c r="DC428"/>
      <c r="DI428"/>
    </row>
    <row r="429" spans="1:113" x14ac:dyDescent="0.25">
      <c r="A429" s="1">
        <v>43119</v>
      </c>
      <c r="B429" t="s">
        <v>70</v>
      </c>
      <c r="C429" t="s">
        <v>74</v>
      </c>
      <c r="D429" s="12">
        <v>3.2105999999999999</v>
      </c>
      <c r="E429">
        <v>378090284.60000002</v>
      </c>
      <c r="F429">
        <v>2248350.6500000004</v>
      </c>
      <c r="G429">
        <v>555797823</v>
      </c>
      <c r="H429">
        <v>82288485.689999983</v>
      </c>
      <c r="I429">
        <v>52302984.93</v>
      </c>
      <c r="J429">
        <v>18642566.200000003</v>
      </c>
      <c r="K429">
        <v>34014863</v>
      </c>
      <c r="L429" s="14">
        <v>17890894</v>
      </c>
      <c r="M429" s="14">
        <v>32376102</v>
      </c>
      <c r="N429" s="14">
        <v>104477452</v>
      </c>
      <c r="O429" s="14">
        <v>79573554</v>
      </c>
      <c r="P429" s="14">
        <v>6485599</v>
      </c>
      <c r="Q429" s="14">
        <v>91478227</v>
      </c>
      <c r="R429" s="14">
        <v>2664076</v>
      </c>
      <c r="S429" s="14">
        <v>19224552</v>
      </c>
      <c r="T429" s="14">
        <v>128138644</v>
      </c>
      <c r="U429" s="14">
        <v>71240373</v>
      </c>
      <c r="V429" s="14">
        <v>2664076</v>
      </c>
      <c r="W429" s="14">
        <v>19224552</v>
      </c>
      <c r="X429" s="14">
        <v>128138644</v>
      </c>
      <c r="Y429" s="14">
        <v>71240373</v>
      </c>
      <c r="Z429" s="14">
        <v>2248350</v>
      </c>
      <c r="AA429" s="14">
        <v>0.74446965399999998</v>
      </c>
      <c r="AB429">
        <v>132.12</v>
      </c>
      <c r="AC429" s="2">
        <v>16769724658</v>
      </c>
      <c r="AD429" s="2">
        <v>15114215063</v>
      </c>
      <c r="AE429" s="14">
        <f>INDEX(CONFAZ!$DS$2:$FB$408,MATCH(DATE(YEAR($A429),MONTH($A429),15),CONFAZ!$DS$2:$DS$408,0),2)</f>
        <v>247988547</v>
      </c>
      <c r="AF429" s="14">
        <f>INDEX(CONFAZ!$DS$2:$FB$408,MATCH(DATE(YEAR($A429),MONTH($A429),15),CONFAZ!$DS$2:$DS$408,0),3)</f>
        <v>261883451</v>
      </c>
      <c r="AG429">
        <v>954</v>
      </c>
      <c r="AH429">
        <v>1206225630600</v>
      </c>
      <c r="AI429">
        <v>6.9</v>
      </c>
      <c r="AJ429">
        <v>0.23</v>
      </c>
      <c r="AK429">
        <v>1083.2716666666599</v>
      </c>
      <c r="AL429">
        <v>857.87649999999996</v>
      </c>
      <c r="AM429">
        <v>783.34142857142797</v>
      </c>
      <c r="AN429">
        <v>972.13599999999997</v>
      </c>
      <c r="AO429">
        <v>12.272340913214901</v>
      </c>
      <c r="AP429">
        <v>1.29</v>
      </c>
      <c r="AQ429">
        <v>221.18</v>
      </c>
      <c r="AR429">
        <v>9.8800000000000008</v>
      </c>
      <c r="AS429" s="14">
        <v>552718500000</v>
      </c>
      <c r="AT429">
        <v>0</v>
      </c>
      <c r="AU429">
        <v>0</v>
      </c>
      <c r="AV429">
        <v>146380664</v>
      </c>
      <c r="AW429">
        <v>145902571</v>
      </c>
      <c r="AX429">
        <v>0</v>
      </c>
      <c r="AY429" s="14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50702</v>
      </c>
      <c r="BL429">
        <v>0</v>
      </c>
      <c r="BM429">
        <v>328774</v>
      </c>
      <c r="BN429">
        <v>26798107000</v>
      </c>
      <c r="BO429" s="3">
        <v>0.4</v>
      </c>
      <c r="BP429" s="3">
        <v>3704</v>
      </c>
      <c r="BQ429" s="3">
        <v>24954.17</v>
      </c>
      <c r="BR429" s="3">
        <v>2945494000</v>
      </c>
      <c r="BS429" s="3">
        <v>24318000</v>
      </c>
      <c r="BT429" s="3">
        <v>6098154000</v>
      </c>
      <c r="BU429">
        <v>12567340000</v>
      </c>
      <c r="BV429" s="3">
        <v>5162802000</v>
      </c>
      <c r="BW429" s="3">
        <v>21635305000</v>
      </c>
      <c r="BX429">
        <v>0</v>
      </c>
      <c r="BY429">
        <v>0</v>
      </c>
      <c r="BZ429">
        <v>0</v>
      </c>
      <c r="CA429">
        <v>0</v>
      </c>
      <c r="CB429">
        <v>27308046000</v>
      </c>
      <c r="CC429">
        <v>0.4</v>
      </c>
      <c r="CD429">
        <v>310588.48</v>
      </c>
      <c r="CE429">
        <v>198697669.81</v>
      </c>
      <c r="CF429">
        <v>50819.43</v>
      </c>
      <c r="CG429">
        <v>74893.67</v>
      </c>
      <c r="CH429">
        <v>32.480378199999997</v>
      </c>
      <c r="CI429">
        <v>4.1900000000000004</v>
      </c>
      <c r="CJ429">
        <v>185946.67</v>
      </c>
      <c r="CK429">
        <v>214040</v>
      </c>
      <c r="CL429">
        <v>28093.33</v>
      </c>
      <c r="CM429">
        <v>31040</v>
      </c>
      <c r="CN429">
        <v>6142000</v>
      </c>
      <c r="CO429">
        <v>-35463.33</v>
      </c>
      <c r="CP429">
        <v>-163306.67000000001</v>
      </c>
      <c r="CQ429">
        <v>1005276.13</v>
      </c>
      <c r="CR429">
        <v>214507620.53</v>
      </c>
      <c r="CS429">
        <v>33578.699999999997</v>
      </c>
      <c r="CT429">
        <v>215550062.80000001</v>
      </c>
      <c r="CU429" s="3">
        <v>0.53856099999999996</v>
      </c>
      <c r="CV429">
        <v>1045261958</v>
      </c>
      <c r="CW429" s="10">
        <v>43004369.409999996</v>
      </c>
      <c r="CX429" s="14">
        <f t="shared" si="6"/>
        <v>37827290.699999996</v>
      </c>
      <c r="CY429" s="14">
        <f>IFERROR(INDEX(CONFAZ!$A$2:$FB$440,MATCH(DATE(YEAR($A429),MONTH($A429),15),CONFAZ!$A$2:$A$440,0),2),0)</f>
        <v>5177078.71</v>
      </c>
      <c r="CZ429"/>
      <c r="DA429"/>
      <c r="DB429"/>
      <c r="DC429"/>
      <c r="DI429"/>
    </row>
    <row r="430" spans="1:113" x14ac:dyDescent="0.25">
      <c r="A430" s="1">
        <v>43150</v>
      </c>
      <c r="B430" t="s">
        <v>70</v>
      </c>
      <c r="C430" t="s">
        <v>74</v>
      </c>
      <c r="D430" s="12">
        <v>3.2414999999999998</v>
      </c>
      <c r="E430">
        <v>343825681.58999997</v>
      </c>
      <c r="F430">
        <v>1894962.56</v>
      </c>
      <c r="G430">
        <v>495688222</v>
      </c>
      <c r="H430">
        <v>72563658.680000007</v>
      </c>
      <c r="I430">
        <v>38715871.430000007</v>
      </c>
      <c r="J430">
        <v>14667877.830000002</v>
      </c>
      <c r="K430">
        <v>102347262</v>
      </c>
      <c r="L430" s="14">
        <v>15242873</v>
      </c>
      <c r="M430" s="14">
        <v>37106852</v>
      </c>
      <c r="N430" s="14">
        <v>72506814</v>
      </c>
      <c r="O430" s="14">
        <v>74038325</v>
      </c>
      <c r="P430" s="14">
        <v>4438748</v>
      </c>
      <c r="Q430" s="14">
        <v>71477144</v>
      </c>
      <c r="R430" s="14">
        <v>2587332</v>
      </c>
      <c r="S430" s="14">
        <v>15199807</v>
      </c>
      <c r="T430" s="14">
        <v>137074101</v>
      </c>
      <c r="U430" s="14">
        <v>64121842</v>
      </c>
      <c r="V430" s="14">
        <v>2587332</v>
      </c>
      <c r="W430" s="14">
        <v>15199807</v>
      </c>
      <c r="X430" s="14">
        <v>137074101</v>
      </c>
      <c r="Y430" s="14">
        <v>64121842</v>
      </c>
      <c r="Z430" s="14">
        <v>1894384</v>
      </c>
      <c r="AA430" s="14">
        <v>9.2195087600000003E-2</v>
      </c>
      <c r="AB430">
        <v>129.94</v>
      </c>
      <c r="AC430" s="2">
        <v>15801987736</v>
      </c>
      <c r="AD430" s="2">
        <v>13268767883</v>
      </c>
      <c r="AE430" s="14">
        <f>INDEX(CONFAZ!$DS$2:$FB$408,MATCH(DATE(YEAR($A430),MONTH($A430),15),CONFAZ!$DS$2:$DS$408,0),2)</f>
        <v>230360789</v>
      </c>
      <c r="AF430" s="14">
        <f>INDEX(CONFAZ!$DS$2:$FB$408,MATCH(DATE(YEAR($A430),MONTH($A430),15),CONFAZ!$DS$2:$DS$408,0),3)</f>
        <v>236982285</v>
      </c>
      <c r="AG430">
        <v>954</v>
      </c>
      <c r="AH430">
        <v>1222158952500</v>
      </c>
      <c r="AI430">
        <v>6.72</v>
      </c>
      <c r="AJ430">
        <v>0.18</v>
      </c>
      <c r="AK430">
        <v>1091.12055555555</v>
      </c>
      <c r="AL430">
        <v>865.3895</v>
      </c>
      <c r="AM430">
        <v>789.16142857142802</v>
      </c>
      <c r="AN430">
        <v>978.22759999999903</v>
      </c>
      <c r="AO430">
        <v>12.706136535281001</v>
      </c>
      <c r="AP430">
        <v>1.32</v>
      </c>
      <c r="AQ430">
        <v>213.5</v>
      </c>
      <c r="AR430">
        <v>4.21</v>
      </c>
      <c r="AS430" s="14">
        <v>540147699999.99994</v>
      </c>
      <c r="AT430">
        <v>0</v>
      </c>
      <c r="AU430">
        <v>0</v>
      </c>
      <c r="AV430">
        <v>94370533</v>
      </c>
      <c r="AW430">
        <v>94145613</v>
      </c>
      <c r="AX430">
        <v>0</v>
      </c>
      <c r="AY430" s="14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224920</v>
      </c>
      <c r="BN430">
        <v>26798107000</v>
      </c>
      <c r="BO430" s="3">
        <v>0.4</v>
      </c>
      <c r="BP430" s="3">
        <v>3704</v>
      </c>
      <c r="BQ430" s="3">
        <v>24954.17</v>
      </c>
      <c r="BR430" s="3">
        <v>2945494000</v>
      </c>
      <c r="BS430" s="3">
        <v>24318000</v>
      </c>
      <c r="BT430" s="3">
        <v>6098154000</v>
      </c>
      <c r="BU430" s="3">
        <v>12567340000</v>
      </c>
      <c r="BV430">
        <v>5162802000</v>
      </c>
      <c r="BW430" s="3">
        <v>21635305000</v>
      </c>
      <c r="BX430">
        <v>0</v>
      </c>
      <c r="BY430">
        <v>0</v>
      </c>
      <c r="BZ430">
        <v>0</v>
      </c>
      <c r="CA430">
        <v>0</v>
      </c>
      <c r="CB430">
        <v>27308046000</v>
      </c>
      <c r="CC430">
        <v>0.4</v>
      </c>
      <c r="CD430">
        <v>238739.32</v>
      </c>
      <c r="CE430">
        <v>220122194.75999999</v>
      </c>
      <c r="CF430">
        <v>13864.76</v>
      </c>
      <c r="CG430">
        <v>27602.67</v>
      </c>
      <c r="CH430">
        <v>32.480378199999997</v>
      </c>
      <c r="CI430">
        <v>4.21</v>
      </c>
      <c r="CJ430">
        <v>185946.67</v>
      </c>
      <c r="CK430">
        <v>214040</v>
      </c>
      <c r="CL430">
        <v>28093.33</v>
      </c>
      <c r="CM430">
        <v>31040</v>
      </c>
      <c r="CN430">
        <v>6142000</v>
      </c>
      <c r="CO430">
        <v>-35463.33</v>
      </c>
      <c r="CP430">
        <v>-163306.67000000001</v>
      </c>
      <c r="CQ430">
        <v>807161.94</v>
      </c>
      <c r="CR430">
        <v>176982716.06</v>
      </c>
      <c r="CS430">
        <v>155576.09</v>
      </c>
      <c r="CT430">
        <v>177973454.09</v>
      </c>
      <c r="CU430" s="3">
        <v>0.53856099999999996</v>
      </c>
      <c r="CV430">
        <v>1125915563</v>
      </c>
      <c r="CW430" s="10">
        <v>56371221.93</v>
      </c>
      <c r="CX430" s="14">
        <f t="shared" si="6"/>
        <v>43730429.409999996</v>
      </c>
      <c r="CY430" s="14">
        <f>IFERROR(INDEX(CONFAZ!$A$2:$FB$440,MATCH(DATE(YEAR($A430),MONTH($A430),15),CONFAZ!$A$2:$A$440,0),2),0)</f>
        <v>12640792.52</v>
      </c>
      <c r="CZ430" s="14"/>
      <c r="DA430" s="14"/>
      <c r="DB430"/>
      <c r="DC430"/>
      <c r="DI430"/>
    </row>
    <row r="431" spans="1:113" x14ac:dyDescent="0.25">
      <c r="A431" s="1">
        <v>43178</v>
      </c>
      <c r="B431" t="s">
        <v>70</v>
      </c>
      <c r="C431" t="s">
        <v>74</v>
      </c>
      <c r="D431" s="12">
        <v>3.2791999999999999</v>
      </c>
      <c r="E431">
        <v>348320724.87</v>
      </c>
      <c r="F431">
        <v>1741746.06</v>
      </c>
      <c r="G431">
        <v>488462177</v>
      </c>
      <c r="H431">
        <v>68575601.000000015</v>
      </c>
      <c r="I431">
        <v>36009049.690000005</v>
      </c>
      <c r="J431">
        <v>13732340.98</v>
      </c>
      <c r="K431">
        <v>58160176</v>
      </c>
      <c r="L431" s="14">
        <v>14917094</v>
      </c>
      <c r="M431" s="14">
        <v>28378705</v>
      </c>
      <c r="N431" s="14">
        <v>69102406</v>
      </c>
      <c r="O431" s="14">
        <v>72121187</v>
      </c>
      <c r="P431" s="14">
        <v>4269495</v>
      </c>
      <c r="Q431" s="14">
        <v>64876546</v>
      </c>
      <c r="R431" s="14">
        <v>2968852</v>
      </c>
      <c r="S431" s="14">
        <v>19075581</v>
      </c>
      <c r="T431" s="14">
        <v>157410041</v>
      </c>
      <c r="U431" s="14">
        <v>53600524</v>
      </c>
      <c r="V431" s="14">
        <v>2968852</v>
      </c>
      <c r="W431" s="14">
        <v>19075581</v>
      </c>
      <c r="X431" s="14">
        <v>157410041</v>
      </c>
      <c r="Y431" s="14">
        <v>53600524</v>
      </c>
      <c r="Z431" s="14">
        <v>1741746</v>
      </c>
      <c r="AA431" s="14">
        <v>9.2813297599999997E-2</v>
      </c>
      <c r="AB431">
        <v>141.57</v>
      </c>
      <c r="AC431" s="2">
        <v>20228663646</v>
      </c>
      <c r="AD431" s="2">
        <v>14668560310</v>
      </c>
      <c r="AE431" s="14">
        <f>INDEX(CONFAZ!$DS$2:$FB$408,MATCH(DATE(YEAR($A431),MONTH($A431),15),CONFAZ!$DS$2:$DS$408,0),2)</f>
        <v>256633353</v>
      </c>
      <c r="AF431" s="14">
        <f>INDEX(CONFAZ!$DS$2:$FB$408,MATCH(DATE(YEAR($A431),MONTH($A431),15),CONFAZ!$DS$2:$DS$408,0),3)</f>
        <v>190743572</v>
      </c>
      <c r="AG431">
        <v>954</v>
      </c>
      <c r="AH431">
        <v>1244708898400</v>
      </c>
      <c r="AI431">
        <v>6.58</v>
      </c>
      <c r="AJ431">
        <v>7.0000000000000007E-2</v>
      </c>
      <c r="AK431">
        <v>1089.36055555555</v>
      </c>
      <c r="AL431">
        <v>867.17649999999901</v>
      </c>
      <c r="AM431">
        <v>793.019047619047</v>
      </c>
      <c r="AN431">
        <v>978.98599999999999</v>
      </c>
      <c r="AO431">
        <v>13.242833003980801</v>
      </c>
      <c r="AP431">
        <v>1.0900000000000001</v>
      </c>
      <c r="AQ431">
        <v>219.9</v>
      </c>
      <c r="AR431">
        <v>14.7</v>
      </c>
      <c r="AS431" s="14">
        <v>589594200000</v>
      </c>
      <c r="AT431">
        <v>0</v>
      </c>
      <c r="AU431">
        <v>0</v>
      </c>
      <c r="AV431">
        <v>115687400</v>
      </c>
      <c r="AW431">
        <v>113490955</v>
      </c>
      <c r="AX431">
        <v>0</v>
      </c>
      <c r="AY431" s="14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7056</v>
      </c>
      <c r="BL431">
        <v>1965870</v>
      </c>
      <c r="BM431">
        <v>223519</v>
      </c>
      <c r="BN431">
        <v>26798107000</v>
      </c>
      <c r="BO431" s="3">
        <v>0.4</v>
      </c>
      <c r="BP431" s="3">
        <v>3704</v>
      </c>
      <c r="BQ431" s="3">
        <v>24954.17</v>
      </c>
      <c r="BR431" s="3">
        <v>2945494000</v>
      </c>
      <c r="BS431" s="3">
        <v>24318000</v>
      </c>
      <c r="BT431" s="3">
        <v>6098154000</v>
      </c>
      <c r="BU431" s="3">
        <v>12567340000</v>
      </c>
      <c r="BV431" s="3">
        <v>5162802000</v>
      </c>
      <c r="BW431" s="3">
        <v>21635305000</v>
      </c>
      <c r="BX431">
        <v>0</v>
      </c>
      <c r="BY431">
        <v>0</v>
      </c>
      <c r="BZ431">
        <v>0</v>
      </c>
      <c r="CA431">
        <v>0</v>
      </c>
      <c r="CB431">
        <v>27308046000</v>
      </c>
      <c r="CC431">
        <v>0.4</v>
      </c>
      <c r="CD431">
        <v>153854.87</v>
      </c>
      <c r="CE431">
        <v>211052800.46000001</v>
      </c>
      <c r="CF431">
        <v>21180.17</v>
      </c>
      <c r="CG431">
        <v>27597.67</v>
      </c>
      <c r="CH431">
        <v>32.480378199999997</v>
      </c>
      <c r="CI431">
        <v>4.2</v>
      </c>
      <c r="CJ431">
        <v>185946.67</v>
      </c>
      <c r="CK431">
        <v>214040</v>
      </c>
      <c r="CL431">
        <v>28093.33</v>
      </c>
      <c r="CM431">
        <v>31040</v>
      </c>
      <c r="CN431">
        <v>6142000</v>
      </c>
      <c r="CO431">
        <v>-35463.33</v>
      </c>
      <c r="CP431">
        <v>-163306.67000000001</v>
      </c>
      <c r="CQ431">
        <v>692870.45</v>
      </c>
      <c r="CR431">
        <v>154193252.66999999</v>
      </c>
      <c r="CS431">
        <v>99631.85</v>
      </c>
      <c r="CT431">
        <v>154987418.13</v>
      </c>
      <c r="CU431" s="3">
        <v>0.53856099999999996</v>
      </c>
      <c r="CV431">
        <v>1002550861</v>
      </c>
      <c r="CW431" s="10">
        <v>37797345.310000002</v>
      </c>
      <c r="CX431" s="14">
        <f t="shared" si="6"/>
        <v>10732843.510000002</v>
      </c>
      <c r="CY431" s="14">
        <f>IFERROR(INDEX(CONFAZ!$A$2:$FB$440,MATCH(DATE(YEAR($A431),MONTH($A431),15),CONFAZ!$A$2:$A$440,0),2),0)</f>
        <v>27064501.800000001</v>
      </c>
      <c r="CZ431"/>
      <c r="DA431"/>
      <c r="DB431"/>
      <c r="DC431"/>
      <c r="DI431"/>
    </row>
    <row r="432" spans="1:113" x14ac:dyDescent="0.25">
      <c r="A432" s="1">
        <v>43209</v>
      </c>
      <c r="B432" t="s">
        <v>70</v>
      </c>
      <c r="C432" t="s">
        <v>74</v>
      </c>
      <c r="D432" s="12">
        <v>3.4075000000000002</v>
      </c>
      <c r="E432">
        <v>341352999.47999996</v>
      </c>
      <c r="F432">
        <v>2242525.23</v>
      </c>
      <c r="G432">
        <v>503307638</v>
      </c>
      <c r="H432">
        <v>83548305.369999975</v>
      </c>
      <c r="I432">
        <v>38323796.909999989</v>
      </c>
      <c r="J432">
        <v>15028395.92</v>
      </c>
      <c r="K432">
        <v>59012412</v>
      </c>
      <c r="L432" s="14">
        <v>16888349</v>
      </c>
      <c r="M432" s="14">
        <v>28219444</v>
      </c>
      <c r="N432" s="14">
        <v>75315302</v>
      </c>
      <c r="O432" s="14">
        <v>80503858</v>
      </c>
      <c r="P432" s="14">
        <v>5328511</v>
      </c>
      <c r="Q432" s="14">
        <v>72397032</v>
      </c>
      <c r="R432" s="14">
        <v>3077698</v>
      </c>
      <c r="S432" s="14">
        <v>16747300</v>
      </c>
      <c r="T432" s="14">
        <v>146789427</v>
      </c>
      <c r="U432" s="14">
        <v>55798192</v>
      </c>
      <c r="V432" s="14">
        <v>3077698</v>
      </c>
      <c r="W432" s="14">
        <v>16747300</v>
      </c>
      <c r="X432" s="14">
        <v>146789427</v>
      </c>
      <c r="Y432" s="14">
        <v>55798192</v>
      </c>
      <c r="Z432" s="14">
        <v>2242525</v>
      </c>
      <c r="AA432" s="14">
        <v>0.4840080645</v>
      </c>
      <c r="AB432">
        <v>139.09</v>
      </c>
      <c r="AC432" s="2">
        <v>19678336251</v>
      </c>
      <c r="AD432" s="2">
        <v>14653559274</v>
      </c>
      <c r="AE432" s="14">
        <f>INDEX(CONFAZ!$DS$2:$FB$408,MATCH(DATE(YEAR($A432),MONTH($A432),15),CONFAZ!$DS$2:$DS$408,0),2)</f>
        <v>302946872</v>
      </c>
      <c r="AF432" s="14">
        <f>INDEX(CONFAZ!$DS$2:$FB$408,MATCH(DATE(YEAR($A432),MONTH($A432),15),CONFAZ!$DS$2:$DS$408,0),3)</f>
        <v>295504012</v>
      </c>
      <c r="AG432">
        <v>954</v>
      </c>
      <c r="AH432">
        <v>1294778442500</v>
      </c>
      <c r="AI432">
        <v>6.4</v>
      </c>
      <c r="AJ432">
        <v>0.21</v>
      </c>
      <c r="AK432">
        <v>1090.57</v>
      </c>
      <c r="AL432">
        <v>870.74850000000004</v>
      </c>
      <c r="AM432">
        <v>798.15190476190401</v>
      </c>
      <c r="AN432">
        <v>981.78560000000004</v>
      </c>
      <c r="AO432">
        <v>12.998318235676299</v>
      </c>
      <c r="AP432">
        <v>1.22</v>
      </c>
      <c r="AQ432">
        <v>242.07</v>
      </c>
      <c r="AR432">
        <v>21.38</v>
      </c>
      <c r="AS432" s="14">
        <v>587819400000</v>
      </c>
      <c r="AT432">
        <v>0</v>
      </c>
      <c r="AU432">
        <v>0</v>
      </c>
      <c r="AV432">
        <v>122771691</v>
      </c>
      <c r="AW432">
        <v>109705689</v>
      </c>
      <c r="AX432">
        <v>0</v>
      </c>
      <c r="AY432" s="14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7325</v>
      </c>
      <c r="BL432">
        <v>12462918</v>
      </c>
      <c r="BM432">
        <v>306759</v>
      </c>
      <c r="BN432">
        <v>26798107000</v>
      </c>
      <c r="BO432" s="3">
        <v>0.4</v>
      </c>
      <c r="BP432" s="3">
        <v>3704</v>
      </c>
      <c r="BQ432">
        <v>24954.17</v>
      </c>
      <c r="BR432" s="3">
        <v>2945494000</v>
      </c>
      <c r="BS432" s="3">
        <v>24318000</v>
      </c>
      <c r="BT432" s="3">
        <v>6098154000</v>
      </c>
      <c r="BU432" s="3">
        <v>12567340000</v>
      </c>
      <c r="BV432" s="3">
        <v>5162802000</v>
      </c>
      <c r="BW432" s="3">
        <v>21635305000</v>
      </c>
      <c r="BX432">
        <v>0</v>
      </c>
      <c r="BY432">
        <v>0</v>
      </c>
      <c r="BZ432">
        <v>0</v>
      </c>
      <c r="CA432">
        <v>0</v>
      </c>
      <c r="CB432">
        <v>27308046000</v>
      </c>
      <c r="CC432">
        <v>0.4</v>
      </c>
      <c r="CD432">
        <v>198652.21</v>
      </c>
      <c r="CE432">
        <v>217733022.31999999</v>
      </c>
      <c r="CF432">
        <v>20940.8</v>
      </c>
      <c r="CG432">
        <v>27960.67</v>
      </c>
      <c r="CH432">
        <v>32.480378199999997</v>
      </c>
      <c r="CI432">
        <v>4.22</v>
      </c>
      <c r="CJ432">
        <v>-166876.67000000001</v>
      </c>
      <c r="CK432">
        <v>-137520</v>
      </c>
      <c r="CL432">
        <v>29356.67</v>
      </c>
      <c r="CM432">
        <v>73886.67</v>
      </c>
      <c r="CN432">
        <v>6146743.3300000001</v>
      </c>
      <c r="CO432">
        <v>-68920</v>
      </c>
      <c r="CP432">
        <v>-292473.33</v>
      </c>
      <c r="CQ432">
        <v>1066998.78</v>
      </c>
      <c r="CR432">
        <v>166411414.13999999</v>
      </c>
      <c r="CS432">
        <v>81671.61</v>
      </c>
      <c r="CT432">
        <v>167560084.53</v>
      </c>
      <c r="CU432" s="3">
        <v>0.53856099999999996</v>
      </c>
      <c r="CV432">
        <v>1063408375</v>
      </c>
      <c r="CW432" s="10">
        <v>39654269.510000005</v>
      </c>
      <c r="CX432" s="14">
        <f t="shared" si="6"/>
        <v>28965532.670000006</v>
      </c>
      <c r="CY432" s="14">
        <f>IFERROR(INDEX(CONFAZ!$A$2:$FB$440,MATCH(DATE(YEAR($A432),MONTH($A432),15),CONFAZ!$A$2:$A$440,0),2),0)</f>
        <v>10688736.84</v>
      </c>
      <c r="DA432"/>
      <c r="DB432"/>
      <c r="DC432"/>
      <c r="DI432"/>
    </row>
    <row r="433" spans="1:113" x14ac:dyDescent="0.25">
      <c r="A433" s="1">
        <v>43239</v>
      </c>
      <c r="B433" t="s">
        <v>70</v>
      </c>
      <c r="C433" t="s">
        <v>74</v>
      </c>
      <c r="D433" s="12">
        <v>3.6360999999999999</v>
      </c>
      <c r="E433">
        <v>262348765.09</v>
      </c>
      <c r="F433">
        <v>1751358.1099999999</v>
      </c>
      <c r="G433">
        <v>502560078</v>
      </c>
      <c r="H433">
        <v>75969646.379999995</v>
      </c>
      <c r="I433">
        <v>122568578.50999999</v>
      </c>
      <c r="J433">
        <v>14607312.209999997</v>
      </c>
      <c r="K433">
        <v>42608607</v>
      </c>
      <c r="L433" s="14">
        <v>17945929</v>
      </c>
      <c r="M433" s="14">
        <v>29525352</v>
      </c>
      <c r="N433" s="14">
        <v>71396011</v>
      </c>
      <c r="O433" s="14">
        <v>78785542</v>
      </c>
      <c r="P433" s="14">
        <v>5328030</v>
      </c>
      <c r="Q433" s="14">
        <v>65318513</v>
      </c>
      <c r="R433" s="14">
        <v>2625483</v>
      </c>
      <c r="S433" s="14">
        <v>16865838</v>
      </c>
      <c r="T433" s="14">
        <v>149754467</v>
      </c>
      <c r="U433" s="14">
        <v>63263611</v>
      </c>
      <c r="V433" s="14">
        <v>2625483</v>
      </c>
      <c r="W433" s="14">
        <v>16865838</v>
      </c>
      <c r="X433" s="14">
        <v>149754467</v>
      </c>
      <c r="Y433" s="14">
        <v>63263611</v>
      </c>
      <c r="Z433" s="14">
        <v>1751302</v>
      </c>
      <c r="AA433" s="14">
        <v>0.36702506959999998</v>
      </c>
      <c r="AB433">
        <v>132.29</v>
      </c>
      <c r="AC433" s="2">
        <v>19271601072</v>
      </c>
      <c r="AD433" s="2">
        <v>14039984530</v>
      </c>
      <c r="AE433" s="14">
        <f>INDEX(CONFAZ!$DS$2:$FB$408,MATCH(DATE(YEAR($A433),MONTH($A433),15),CONFAZ!$DS$2:$DS$408,0),2)</f>
        <v>316022136</v>
      </c>
      <c r="AF433" s="14">
        <f>INDEX(CONFAZ!$DS$2:$FB$408,MATCH(DATE(YEAR($A433),MONTH($A433),15),CONFAZ!$DS$2:$DS$408,0),3)</f>
        <v>192086466</v>
      </c>
      <c r="AG433">
        <v>954</v>
      </c>
      <c r="AH433">
        <v>1390986418900</v>
      </c>
      <c r="AI433">
        <v>6.4</v>
      </c>
      <c r="AJ433">
        <v>0.43</v>
      </c>
      <c r="AK433">
        <v>1094.27833333333</v>
      </c>
      <c r="AL433">
        <v>872.21050000000002</v>
      </c>
      <c r="AM433">
        <v>801.92666666666605</v>
      </c>
      <c r="AN433">
        <v>984.24879999999996</v>
      </c>
      <c r="AO433">
        <v>12.827695661319</v>
      </c>
      <c r="AP433">
        <v>1.4</v>
      </c>
      <c r="AQ433">
        <v>278.39</v>
      </c>
      <c r="AR433">
        <v>33.75</v>
      </c>
      <c r="AS433" s="14">
        <v>562261500000</v>
      </c>
      <c r="AT433">
        <v>0</v>
      </c>
      <c r="AU433">
        <v>0</v>
      </c>
      <c r="AV433">
        <v>115570267</v>
      </c>
      <c r="AW433">
        <v>108814522</v>
      </c>
      <c r="AX433">
        <v>0</v>
      </c>
      <c r="AY433" s="14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63</v>
      </c>
      <c r="BL433">
        <v>6468006</v>
      </c>
      <c r="BM433">
        <v>287676</v>
      </c>
      <c r="BN433">
        <v>26798107000</v>
      </c>
      <c r="BO433" s="3">
        <v>0.4</v>
      </c>
      <c r="BP433" s="3">
        <v>3704</v>
      </c>
      <c r="BQ433" s="3">
        <v>24954.17</v>
      </c>
      <c r="BR433" s="3">
        <v>2945494000</v>
      </c>
      <c r="BS433" s="3">
        <v>24318000</v>
      </c>
      <c r="BT433" s="3">
        <v>6098154000</v>
      </c>
      <c r="BU433">
        <v>12567340000</v>
      </c>
      <c r="BV433" s="3">
        <v>5162802000</v>
      </c>
      <c r="BW433" s="3">
        <v>21635305000</v>
      </c>
      <c r="BX433">
        <v>0</v>
      </c>
      <c r="BY433">
        <v>0</v>
      </c>
      <c r="BZ433">
        <v>0</v>
      </c>
      <c r="CA433">
        <v>0</v>
      </c>
      <c r="CB433">
        <v>27308046000</v>
      </c>
      <c r="CC433">
        <v>0.4</v>
      </c>
      <c r="CD433">
        <v>184460.46</v>
      </c>
      <c r="CE433">
        <v>238041101.46000001</v>
      </c>
      <c r="CF433">
        <v>9621.6299999999992</v>
      </c>
      <c r="CG433">
        <v>27934.67</v>
      </c>
      <c r="CH433">
        <v>32.480378199999997</v>
      </c>
      <c r="CI433">
        <v>4.3099999999999996</v>
      </c>
      <c r="CJ433">
        <v>-166876.67000000001</v>
      </c>
      <c r="CK433">
        <v>-137520</v>
      </c>
      <c r="CL433">
        <v>29356.67</v>
      </c>
      <c r="CM433">
        <v>73886.67</v>
      </c>
      <c r="CN433">
        <v>6146743.3300000001</v>
      </c>
      <c r="CO433">
        <v>-68920</v>
      </c>
      <c r="CP433">
        <v>-292473.33</v>
      </c>
      <c r="CQ433">
        <v>715388.16</v>
      </c>
      <c r="CR433">
        <v>248971846.46000001</v>
      </c>
      <c r="CS433">
        <v>69814.460000000006</v>
      </c>
      <c r="CT433">
        <v>249758048.88</v>
      </c>
      <c r="CU433" s="3">
        <v>0.53856099999999996</v>
      </c>
      <c r="CV433">
        <v>1112395967</v>
      </c>
      <c r="CW433" s="10">
        <v>48780800.939999998</v>
      </c>
      <c r="CX433" s="14">
        <f t="shared" si="6"/>
        <v>38997523.629999995</v>
      </c>
      <c r="CY433" s="14">
        <f>IFERROR(INDEX(CONFAZ!$A$2:$FB$440,MATCH(DATE(YEAR($A433),MONTH($A433),15),CONFAZ!$A$2:$A$440,0),2),0)</f>
        <v>9783277.3100000005</v>
      </c>
      <c r="CZ433"/>
      <c r="DA433"/>
      <c r="DB433"/>
      <c r="DC433"/>
      <c r="DI433"/>
    </row>
    <row r="434" spans="1:113" x14ac:dyDescent="0.25">
      <c r="A434" s="1">
        <v>43270</v>
      </c>
      <c r="B434" t="s">
        <v>70</v>
      </c>
      <c r="C434" t="s">
        <v>74</v>
      </c>
      <c r="D434" s="12">
        <v>3.7732000000000001</v>
      </c>
      <c r="E434">
        <v>349444262.62999994</v>
      </c>
      <c r="F434">
        <v>2419528.7200000002</v>
      </c>
      <c r="G434">
        <v>617342710</v>
      </c>
      <c r="H434">
        <v>69638024.820000008</v>
      </c>
      <c r="I434">
        <v>156011923.40000004</v>
      </c>
      <c r="J434">
        <v>14790436.949999999</v>
      </c>
      <c r="K434">
        <v>24306844</v>
      </c>
      <c r="L434" s="14">
        <v>14614328</v>
      </c>
      <c r="M434" s="14">
        <v>29116775</v>
      </c>
      <c r="N434" s="14">
        <v>80380451</v>
      </c>
      <c r="O434" s="14">
        <v>75098461</v>
      </c>
      <c r="P434" s="14">
        <v>4820608</v>
      </c>
      <c r="Q434" s="14">
        <v>65081997</v>
      </c>
      <c r="R434" s="14">
        <v>2979761</v>
      </c>
      <c r="S434" s="14">
        <v>18291148</v>
      </c>
      <c r="T434" s="14">
        <v>179538112</v>
      </c>
      <c r="U434" s="14">
        <v>145001634</v>
      </c>
      <c r="V434" s="14">
        <v>2979761</v>
      </c>
      <c r="W434" s="14">
        <v>18291148</v>
      </c>
      <c r="X434" s="14">
        <v>179538112</v>
      </c>
      <c r="Y434" s="14">
        <v>145001634</v>
      </c>
      <c r="Z434" s="14">
        <v>2419435</v>
      </c>
      <c r="AA434" s="14">
        <v>0.63663655299999999</v>
      </c>
      <c r="AB434">
        <v>136.94999999999999</v>
      </c>
      <c r="AC434" s="2">
        <v>19830021392</v>
      </c>
      <c r="AD434" s="2">
        <v>15008152809</v>
      </c>
      <c r="AE434" s="14">
        <f>INDEX(CONFAZ!$DS$2:$FB$408,MATCH(DATE(YEAR($A434),MONTH($A434),15),CONFAZ!$DS$2:$DS$408,0),2)</f>
        <v>496174222</v>
      </c>
      <c r="AF434" s="14">
        <f>INDEX(CONFAZ!$DS$2:$FB$408,MATCH(DATE(YEAR($A434),MONTH($A434),15),CONFAZ!$DS$2:$DS$408,0),3)</f>
        <v>119992817</v>
      </c>
      <c r="AG434">
        <v>954</v>
      </c>
      <c r="AH434">
        <v>1431929400000</v>
      </c>
      <c r="AI434">
        <v>6.4</v>
      </c>
      <c r="AJ434">
        <v>1.43</v>
      </c>
      <c r="AK434">
        <v>1093.9194444444399</v>
      </c>
      <c r="AL434">
        <v>872.62649999999996</v>
      </c>
      <c r="AM434">
        <v>800.11714285714197</v>
      </c>
      <c r="AN434">
        <v>985.00120000000004</v>
      </c>
      <c r="AO434">
        <v>12.568588089092801</v>
      </c>
      <c r="AP434">
        <v>2.2599999999999998</v>
      </c>
      <c r="AQ434">
        <v>290.44</v>
      </c>
      <c r="AR434">
        <v>52.31</v>
      </c>
      <c r="AS434" s="14">
        <v>584372800000</v>
      </c>
      <c r="AT434">
        <v>0</v>
      </c>
      <c r="AU434">
        <v>0</v>
      </c>
      <c r="AV434">
        <v>232942275</v>
      </c>
      <c r="AW434">
        <v>217816058</v>
      </c>
      <c r="AX434">
        <v>0</v>
      </c>
      <c r="AY434" s="1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14474115</v>
      </c>
      <c r="BM434">
        <v>652102</v>
      </c>
      <c r="BN434">
        <v>26798107000</v>
      </c>
      <c r="BO434" s="3">
        <v>0.4</v>
      </c>
      <c r="BP434" s="3">
        <v>3704</v>
      </c>
      <c r="BQ434" s="3">
        <v>24954.17</v>
      </c>
      <c r="BR434" s="3">
        <v>2945494000</v>
      </c>
      <c r="BS434" s="3">
        <v>24318000</v>
      </c>
      <c r="BT434" s="3">
        <v>6098154000</v>
      </c>
      <c r="BU434" s="3">
        <v>12567340000</v>
      </c>
      <c r="BV434">
        <v>5162802000</v>
      </c>
      <c r="BW434" s="3">
        <v>21635305000</v>
      </c>
      <c r="BX434">
        <v>0</v>
      </c>
      <c r="BY434">
        <v>0</v>
      </c>
      <c r="BZ434">
        <v>0</v>
      </c>
      <c r="CA434">
        <v>0</v>
      </c>
      <c r="CB434">
        <v>27308046000</v>
      </c>
      <c r="CC434">
        <v>0.4</v>
      </c>
      <c r="CD434">
        <v>154027.81</v>
      </c>
      <c r="CE434">
        <v>236348707.97</v>
      </c>
      <c r="CF434">
        <v>14431.36</v>
      </c>
      <c r="CG434">
        <v>27725.67</v>
      </c>
      <c r="CH434">
        <v>32.480378199999997</v>
      </c>
      <c r="CI434">
        <v>4.55</v>
      </c>
      <c r="CJ434">
        <v>-166876.67000000001</v>
      </c>
      <c r="CK434">
        <v>-137520</v>
      </c>
      <c r="CL434">
        <v>29356.67</v>
      </c>
      <c r="CM434">
        <v>73886.67</v>
      </c>
      <c r="CN434">
        <v>6146743.3300000001</v>
      </c>
      <c r="CO434">
        <v>-68920</v>
      </c>
      <c r="CP434">
        <v>-292473.33</v>
      </c>
      <c r="CQ434">
        <v>1107059.49</v>
      </c>
      <c r="CR434">
        <v>312398532.44999999</v>
      </c>
      <c r="CS434">
        <v>35817.800000000003</v>
      </c>
      <c r="CT434">
        <v>313541724.74000001</v>
      </c>
      <c r="CU434" s="3">
        <v>0.53856099999999996</v>
      </c>
      <c r="CV434">
        <v>1083797318</v>
      </c>
      <c r="CW434" s="10">
        <v>45626087.590000004</v>
      </c>
      <c r="CX434" s="14">
        <f t="shared" si="6"/>
        <v>40213163.760000005</v>
      </c>
      <c r="CY434" s="14">
        <f>IFERROR(INDEX(CONFAZ!$A$2:$FB$440,MATCH(DATE(YEAR($A434),MONTH($A434),15),CONFAZ!$A$2:$A$440,0),2),0)</f>
        <v>5412923.8299999991</v>
      </c>
      <c r="CZ434"/>
      <c r="DA434"/>
      <c r="DB434"/>
      <c r="DC434"/>
      <c r="DI434"/>
    </row>
    <row r="435" spans="1:113" x14ac:dyDescent="0.25">
      <c r="A435" s="1">
        <v>43300</v>
      </c>
      <c r="B435" t="s">
        <v>70</v>
      </c>
      <c r="C435" t="s">
        <v>74</v>
      </c>
      <c r="D435" s="12">
        <v>3.8288000000000002</v>
      </c>
      <c r="E435">
        <v>336076032.77000004</v>
      </c>
      <c r="F435">
        <v>2168296.38</v>
      </c>
      <c r="G435">
        <v>602705132</v>
      </c>
      <c r="H435">
        <v>89311956.300000012</v>
      </c>
      <c r="I435">
        <v>131156980.89999999</v>
      </c>
      <c r="J435">
        <v>16293510.500000002</v>
      </c>
      <c r="K435">
        <v>21790908</v>
      </c>
      <c r="L435" s="14">
        <v>16139096</v>
      </c>
      <c r="M435" s="14">
        <v>28759167</v>
      </c>
      <c r="N435" s="14">
        <v>77752949</v>
      </c>
      <c r="O435" s="14">
        <v>94401947</v>
      </c>
      <c r="P435" s="14">
        <v>4916939</v>
      </c>
      <c r="Q435" s="14">
        <v>86424229</v>
      </c>
      <c r="R435" s="14">
        <v>2724120</v>
      </c>
      <c r="S435" s="14">
        <v>18704962</v>
      </c>
      <c r="T435" s="14">
        <v>195813588</v>
      </c>
      <c r="U435" s="14">
        <v>74899839</v>
      </c>
      <c r="V435" s="14">
        <v>2724120</v>
      </c>
      <c r="W435" s="14">
        <v>18704962</v>
      </c>
      <c r="X435" s="14">
        <v>195813588</v>
      </c>
      <c r="Y435" s="14">
        <v>74899839</v>
      </c>
      <c r="Z435" s="14">
        <v>2168296</v>
      </c>
      <c r="AA435" s="14">
        <v>0.84024889089999999</v>
      </c>
      <c r="AB435">
        <v>141.07</v>
      </c>
      <c r="AC435" s="2">
        <v>21055288607</v>
      </c>
      <c r="AD435" s="2">
        <v>17759842765</v>
      </c>
      <c r="AE435" s="14">
        <f>INDEX(CONFAZ!$DS$2:$FB$408,MATCH(DATE(YEAR($A435),MONTH($A435),15),CONFAZ!$DS$2:$DS$408,0),2)</f>
        <v>385985662</v>
      </c>
      <c r="AF435" s="14">
        <f>INDEX(CONFAZ!$DS$2:$FB$408,MATCH(DATE(YEAR($A435),MONTH($A435),15),CONFAZ!$DS$2:$DS$408,0),3)</f>
        <v>219469305</v>
      </c>
      <c r="AG435">
        <v>954</v>
      </c>
      <c r="AH435">
        <v>1452815187200</v>
      </c>
      <c r="AI435">
        <v>6.4</v>
      </c>
      <c r="AJ435">
        <v>0.25</v>
      </c>
      <c r="AK435">
        <v>1107.0650000000001</v>
      </c>
      <c r="AL435">
        <v>879.60550000000001</v>
      </c>
      <c r="AM435">
        <v>804.512857142857</v>
      </c>
      <c r="AN435">
        <v>995.35640000000001</v>
      </c>
      <c r="AO435">
        <v>12.443910943439301</v>
      </c>
      <c r="AP435">
        <v>1.33</v>
      </c>
      <c r="AQ435">
        <v>287.88</v>
      </c>
      <c r="AR435">
        <v>39.76</v>
      </c>
      <c r="AS435" s="14">
        <v>592283900000</v>
      </c>
      <c r="AT435">
        <v>0</v>
      </c>
      <c r="AU435">
        <v>0</v>
      </c>
      <c r="AV435">
        <v>134931861</v>
      </c>
      <c r="AW435">
        <v>128824483</v>
      </c>
      <c r="AX435">
        <v>0</v>
      </c>
      <c r="AY435" s="14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717766</v>
      </c>
      <c r="BL435">
        <v>4503027</v>
      </c>
      <c r="BM435">
        <v>886585</v>
      </c>
      <c r="BN435">
        <v>26798107000</v>
      </c>
      <c r="BO435" s="3">
        <v>0.4</v>
      </c>
      <c r="BP435" s="3">
        <v>3704</v>
      </c>
      <c r="BQ435" s="3">
        <v>24954.17</v>
      </c>
      <c r="BR435" s="3">
        <v>2945494000</v>
      </c>
      <c r="BS435" s="3">
        <v>24318000</v>
      </c>
      <c r="BT435" s="3">
        <v>6098154000</v>
      </c>
      <c r="BU435" s="3">
        <v>12567340000</v>
      </c>
      <c r="BV435">
        <v>5162802000</v>
      </c>
      <c r="BW435" s="3">
        <v>21635305000</v>
      </c>
      <c r="BX435">
        <v>0</v>
      </c>
      <c r="BY435">
        <v>0</v>
      </c>
      <c r="BZ435">
        <v>0</v>
      </c>
      <c r="CA435">
        <v>0</v>
      </c>
      <c r="CB435">
        <v>26798107000</v>
      </c>
      <c r="CC435">
        <v>0.4</v>
      </c>
      <c r="CD435">
        <v>242644.12</v>
      </c>
      <c r="CE435">
        <v>249037398.28999999</v>
      </c>
      <c r="CF435">
        <v>47152.9</v>
      </c>
      <c r="CG435">
        <v>28029.67</v>
      </c>
      <c r="CH435">
        <v>32.480378199999997</v>
      </c>
      <c r="CI435">
        <v>4.49</v>
      </c>
      <c r="CJ435">
        <v>49823.33</v>
      </c>
      <c r="CK435">
        <v>78046.67</v>
      </c>
      <c r="CL435">
        <v>28223.33</v>
      </c>
      <c r="CM435">
        <v>109976.67</v>
      </c>
      <c r="CN435">
        <v>6374710</v>
      </c>
      <c r="CO435">
        <v>-67143.33</v>
      </c>
      <c r="CP435">
        <v>-276056.67</v>
      </c>
      <c r="CQ435">
        <v>865539.37</v>
      </c>
      <c r="CR435">
        <v>298946961.56999999</v>
      </c>
      <c r="CS435">
        <v>35682.93</v>
      </c>
      <c r="CT435">
        <v>299853684.74000001</v>
      </c>
      <c r="CU435" s="3">
        <v>0.53856099999999996</v>
      </c>
      <c r="CV435">
        <v>1023932186</v>
      </c>
      <c r="CW435" s="10">
        <v>30840498.119999997</v>
      </c>
      <c r="CX435" s="14">
        <f t="shared" si="6"/>
        <v>27742114.959999997</v>
      </c>
      <c r="CY435" s="14">
        <f>IFERROR(INDEX(CONFAZ!$A$2:$FB$440,MATCH(DATE(YEAR($A435),MONTH($A435),15),CONFAZ!$A$2:$A$440,0),2),0)</f>
        <v>3098383.16</v>
      </c>
      <c r="CZ435"/>
      <c r="DA435"/>
      <c r="DB435"/>
      <c r="DC435"/>
      <c r="DI435"/>
    </row>
    <row r="436" spans="1:113" x14ac:dyDescent="0.25">
      <c r="A436" s="1">
        <v>43331</v>
      </c>
      <c r="B436" t="s">
        <v>70</v>
      </c>
      <c r="C436" t="s">
        <v>74</v>
      </c>
      <c r="D436" s="12">
        <v>3.9298000000000002</v>
      </c>
      <c r="E436">
        <v>324634084.00999999</v>
      </c>
      <c r="F436">
        <v>2366334.0300000003</v>
      </c>
      <c r="G436">
        <v>652456129</v>
      </c>
      <c r="H436">
        <v>82586151.759999976</v>
      </c>
      <c r="I436">
        <v>198103094.70000005</v>
      </c>
      <c r="J436">
        <v>16190417.829999996</v>
      </c>
      <c r="K436">
        <v>17415946</v>
      </c>
      <c r="L436" s="14">
        <v>16014085</v>
      </c>
      <c r="M436" s="14">
        <v>31489990</v>
      </c>
      <c r="N436" s="14">
        <v>81578856</v>
      </c>
      <c r="O436" s="14">
        <v>91758501</v>
      </c>
      <c r="P436" s="14">
        <v>4995113</v>
      </c>
      <c r="Q436" s="14">
        <v>83593081</v>
      </c>
      <c r="R436" s="14">
        <v>2967267</v>
      </c>
      <c r="S436" s="14">
        <v>20633096</v>
      </c>
      <c r="T436" s="14">
        <v>242678745</v>
      </c>
      <c r="U436" s="14">
        <v>74406058</v>
      </c>
      <c r="V436" s="14">
        <v>2967267</v>
      </c>
      <c r="W436" s="14">
        <v>20633096</v>
      </c>
      <c r="X436" s="14">
        <v>242678745</v>
      </c>
      <c r="Y436" s="14">
        <v>74406058</v>
      </c>
      <c r="Z436" s="14">
        <v>2341337</v>
      </c>
      <c r="AA436" s="14">
        <v>0.95816603180000004</v>
      </c>
      <c r="AB436">
        <v>143.41999999999999</v>
      </c>
      <c r="AC436" s="2">
        <v>20084138252</v>
      </c>
      <c r="AD436" s="2">
        <v>19768276314</v>
      </c>
      <c r="AE436" s="14">
        <f>INDEX(CONFAZ!$DS$2:$FB$408,MATCH(DATE(YEAR($A436),MONTH($A436),15),CONFAZ!$DS$2:$DS$408,0),2)</f>
        <v>355658017</v>
      </c>
      <c r="AF436" s="14">
        <f>INDEX(CONFAZ!$DS$2:$FB$408,MATCH(DATE(YEAR($A436),MONTH($A436),15),CONFAZ!$DS$2:$DS$408,0),3)</f>
        <v>219199153</v>
      </c>
      <c r="AG436">
        <v>954</v>
      </c>
      <c r="AH436">
        <v>1498798211400</v>
      </c>
      <c r="AI436">
        <v>6.4</v>
      </c>
      <c r="AJ436">
        <v>0</v>
      </c>
      <c r="AK436">
        <v>1114.7533333333299</v>
      </c>
      <c r="AL436">
        <v>882.62649999999996</v>
      </c>
      <c r="AM436">
        <v>805.90142857142803</v>
      </c>
      <c r="AN436">
        <v>999.20159999999998</v>
      </c>
      <c r="AO436">
        <v>12.2668211694084</v>
      </c>
      <c r="AP436">
        <v>0.91</v>
      </c>
      <c r="AQ436">
        <v>293.14999999999998</v>
      </c>
      <c r="AR436">
        <v>25.68</v>
      </c>
      <c r="AS436" s="14">
        <v>599113700000</v>
      </c>
      <c r="AT436">
        <v>0</v>
      </c>
      <c r="AU436">
        <v>0</v>
      </c>
      <c r="AV436">
        <v>125007609</v>
      </c>
      <c r="AW436">
        <v>124244043</v>
      </c>
      <c r="AX436">
        <v>0</v>
      </c>
      <c r="AY436" s="14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384264</v>
      </c>
      <c r="BL436">
        <v>0</v>
      </c>
      <c r="BM436">
        <v>378772</v>
      </c>
      <c r="BN436">
        <v>26798107000</v>
      </c>
      <c r="BO436" s="3">
        <v>0.4</v>
      </c>
      <c r="BP436" s="3">
        <v>3704</v>
      </c>
      <c r="BQ436">
        <v>24954.17</v>
      </c>
      <c r="BR436">
        <v>2945494000</v>
      </c>
      <c r="BS436" s="3">
        <v>24318000</v>
      </c>
      <c r="BT436" s="3">
        <v>6098154000</v>
      </c>
      <c r="BU436" s="3">
        <v>12567340000</v>
      </c>
      <c r="BV436" s="3">
        <v>5162802000</v>
      </c>
      <c r="BW436" s="3">
        <v>21635305000</v>
      </c>
      <c r="BX436">
        <v>0</v>
      </c>
      <c r="BY436">
        <v>0</v>
      </c>
      <c r="BZ436">
        <v>0</v>
      </c>
      <c r="CA436">
        <v>0</v>
      </c>
      <c r="CB436">
        <v>26798107000</v>
      </c>
      <c r="CC436">
        <v>0.4</v>
      </c>
      <c r="CD436">
        <v>223455.48</v>
      </c>
      <c r="CE436">
        <v>271482735.47000003</v>
      </c>
      <c r="CF436">
        <v>27246.47</v>
      </c>
      <c r="CG436">
        <v>28202.67</v>
      </c>
      <c r="CH436">
        <v>32.480378199999997</v>
      </c>
      <c r="CI436">
        <v>4.45</v>
      </c>
      <c r="CJ436">
        <v>49823.33</v>
      </c>
      <c r="CK436">
        <v>78046.67</v>
      </c>
      <c r="CL436">
        <v>28223.33</v>
      </c>
      <c r="CM436">
        <v>109976.67</v>
      </c>
      <c r="CN436">
        <v>6374710</v>
      </c>
      <c r="CO436">
        <v>-67143.33</v>
      </c>
      <c r="CP436">
        <v>-276056.67</v>
      </c>
      <c r="CQ436">
        <v>962295.08</v>
      </c>
      <c r="CR436">
        <v>354948669.79000002</v>
      </c>
      <c r="CS436">
        <v>30634.48</v>
      </c>
      <c r="CT436">
        <v>355949042.91000003</v>
      </c>
      <c r="CU436" s="3">
        <v>0.53856099999999996</v>
      </c>
      <c r="CV436">
        <v>1025285434</v>
      </c>
      <c r="CW436" s="10">
        <v>39039906.530000001</v>
      </c>
      <c r="CX436" s="14">
        <f t="shared" si="6"/>
        <v>35780306.899999999</v>
      </c>
      <c r="CY436" s="14">
        <f>IFERROR(INDEX(CONFAZ!$A$2:$FB$440,MATCH(DATE(YEAR($A436),MONTH($A436),15),CONFAZ!$A$2:$A$440,0),2),0)</f>
        <v>3259599.63</v>
      </c>
      <c r="CZ436"/>
      <c r="DA436"/>
      <c r="DB436"/>
      <c r="DC436"/>
      <c r="DI436"/>
    </row>
    <row r="437" spans="1:113" x14ac:dyDescent="0.25">
      <c r="A437" s="1">
        <v>43362</v>
      </c>
      <c r="B437" t="s">
        <v>70</v>
      </c>
      <c r="C437" t="s">
        <v>74</v>
      </c>
      <c r="D437" s="12">
        <v>4.1165000000000003</v>
      </c>
      <c r="E437">
        <v>355267717.53999996</v>
      </c>
      <c r="F437">
        <v>2039392.8000000003</v>
      </c>
      <c r="G437">
        <v>673411703</v>
      </c>
      <c r="H437">
        <v>89174294.790000007</v>
      </c>
      <c r="I437">
        <v>181390724.27000001</v>
      </c>
      <c r="J437">
        <v>16655824.899999999</v>
      </c>
      <c r="K437">
        <v>13185359</v>
      </c>
      <c r="L437" s="14">
        <v>16605965</v>
      </c>
      <c r="M437" s="14">
        <v>29833125</v>
      </c>
      <c r="N437" s="14">
        <v>80311389</v>
      </c>
      <c r="O437" s="14">
        <v>97231740</v>
      </c>
      <c r="P437" s="14">
        <v>5568285</v>
      </c>
      <c r="Q437" s="14">
        <v>90966733</v>
      </c>
      <c r="R437" s="14">
        <v>3229430</v>
      </c>
      <c r="S437" s="14">
        <v>20991581</v>
      </c>
      <c r="T437" s="14">
        <v>246204885</v>
      </c>
      <c r="U437" s="14">
        <v>80429178</v>
      </c>
      <c r="V437" s="14">
        <v>3229430</v>
      </c>
      <c r="W437" s="14">
        <v>20991581</v>
      </c>
      <c r="X437" s="14">
        <v>246204885</v>
      </c>
      <c r="Y437" s="14">
        <v>80429178</v>
      </c>
      <c r="Z437" s="14">
        <v>2039392</v>
      </c>
      <c r="AA437" s="14">
        <v>0.18016058090000001</v>
      </c>
      <c r="AB437">
        <v>135.77000000000001</v>
      </c>
      <c r="AC437" s="2">
        <v>19041023535</v>
      </c>
      <c r="AD437" s="2">
        <v>14948421194</v>
      </c>
      <c r="AE437" s="14">
        <f>INDEX(CONFAZ!$DS$2:$FB$408,MATCH(DATE(YEAR($A437),MONTH($A437),15),CONFAZ!$DS$2:$DS$408,0),2)</f>
        <v>332033648</v>
      </c>
      <c r="AF437" s="14">
        <f>INDEX(CONFAZ!$DS$2:$FB$408,MATCH(DATE(YEAR($A437),MONTH($A437),15),CONFAZ!$DS$2:$DS$408,0),3)</f>
        <v>138522611</v>
      </c>
      <c r="AG437">
        <v>954</v>
      </c>
      <c r="AH437">
        <v>1567307977000</v>
      </c>
      <c r="AI437">
        <v>6.4</v>
      </c>
      <c r="AJ437">
        <v>0.3</v>
      </c>
      <c r="AK437">
        <v>1127.7183333333301</v>
      </c>
      <c r="AL437">
        <v>894.06899999999996</v>
      </c>
      <c r="AM437">
        <v>816.47857142857094</v>
      </c>
      <c r="AN437">
        <v>1009.1612</v>
      </c>
      <c r="AO437">
        <v>12.018101946527301</v>
      </c>
      <c r="AP437">
        <v>1.48</v>
      </c>
      <c r="AQ437">
        <v>324.07</v>
      </c>
      <c r="AR437">
        <v>31.2</v>
      </c>
      <c r="AS437" s="14">
        <v>576470300000</v>
      </c>
      <c r="AT437">
        <v>2459</v>
      </c>
      <c r="AU437">
        <v>0</v>
      </c>
      <c r="AV437">
        <v>160644474</v>
      </c>
      <c r="AW437">
        <v>160388527</v>
      </c>
      <c r="AX437">
        <v>233</v>
      </c>
      <c r="AY437" s="14">
        <v>0</v>
      </c>
      <c r="AZ437">
        <v>10</v>
      </c>
      <c r="BA437">
        <v>10</v>
      </c>
      <c r="BB437">
        <v>207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1886</v>
      </c>
      <c r="BK437">
        <v>34280</v>
      </c>
      <c r="BL437">
        <v>3723</v>
      </c>
      <c r="BM437">
        <v>213149</v>
      </c>
      <c r="BN437">
        <v>26798107000</v>
      </c>
      <c r="BO437" s="3">
        <v>0.4</v>
      </c>
      <c r="BP437" s="3">
        <v>3704</v>
      </c>
      <c r="BQ437" s="3">
        <v>24954.17</v>
      </c>
      <c r="BR437">
        <v>2945494000</v>
      </c>
      <c r="BS437" s="3">
        <v>24318000</v>
      </c>
      <c r="BT437" s="3">
        <v>6098154000</v>
      </c>
      <c r="BU437" s="3">
        <v>12567340000</v>
      </c>
      <c r="BV437" s="3">
        <v>5162802000</v>
      </c>
      <c r="BW437" s="3">
        <v>21635305000</v>
      </c>
      <c r="BX437">
        <v>0</v>
      </c>
      <c r="BY437">
        <v>0</v>
      </c>
      <c r="BZ437">
        <v>0</v>
      </c>
      <c r="CA437">
        <v>0</v>
      </c>
      <c r="CB437">
        <v>26798107000</v>
      </c>
      <c r="CC437">
        <v>0.4</v>
      </c>
      <c r="CD437">
        <v>282882.31</v>
      </c>
      <c r="CE437">
        <v>290532107.19999999</v>
      </c>
      <c r="CF437">
        <v>38534.620000000003</v>
      </c>
      <c r="CG437">
        <v>27745.67</v>
      </c>
      <c r="CH437">
        <v>32.480378199999997</v>
      </c>
      <c r="CI437">
        <v>4.63</v>
      </c>
      <c r="CJ437">
        <v>49823.33</v>
      </c>
      <c r="CK437">
        <v>78046.67</v>
      </c>
      <c r="CL437">
        <v>28223.33</v>
      </c>
      <c r="CM437">
        <v>109976.67</v>
      </c>
      <c r="CN437">
        <v>6374710</v>
      </c>
      <c r="CO437">
        <v>-67143.33</v>
      </c>
      <c r="CP437">
        <v>-276056.67</v>
      </c>
      <c r="CQ437">
        <v>791318.46</v>
      </c>
      <c r="CR437">
        <v>342461760.81999999</v>
      </c>
      <c r="CS437">
        <v>18613.189999999999</v>
      </c>
      <c r="CT437">
        <v>343276842.47000003</v>
      </c>
      <c r="CU437" s="3">
        <v>0.53856099999999996</v>
      </c>
      <c r="CV437">
        <v>1006726599</v>
      </c>
      <c r="CW437" s="10">
        <v>29319127.299999997</v>
      </c>
      <c r="CX437" s="14">
        <f t="shared" si="6"/>
        <v>26474445.979999997</v>
      </c>
      <c r="CY437" s="14">
        <f>IFERROR(INDEX(CONFAZ!$A$2:$FB$440,MATCH(DATE(YEAR($A437),MONTH($A437),15),CONFAZ!$A$2:$A$440,0),2),0)</f>
        <v>2844681.32</v>
      </c>
      <c r="CZ437" s="14"/>
      <c r="DA437" s="14"/>
      <c r="DB437"/>
      <c r="DC437"/>
      <c r="DI437"/>
    </row>
    <row r="438" spans="1:113" x14ac:dyDescent="0.25">
      <c r="A438" s="1">
        <v>43392</v>
      </c>
      <c r="B438" t="s">
        <v>70</v>
      </c>
      <c r="C438" t="s">
        <v>74</v>
      </c>
      <c r="D438" s="12">
        <v>3.7584</v>
      </c>
      <c r="E438">
        <v>314690664.1500001</v>
      </c>
      <c r="F438">
        <v>2485159.6899999995</v>
      </c>
      <c r="G438">
        <v>589291027</v>
      </c>
      <c r="H438">
        <v>86174965.239999995</v>
      </c>
      <c r="I438">
        <v>144529799.28000003</v>
      </c>
      <c r="J438">
        <v>16398706.399999999</v>
      </c>
      <c r="K438">
        <v>13312321</v>
      </c>
      <c r="L438" s="14">
        <v>19132622</v>
      </c>
      <c r="M438" s="14">
        <v>30586430</v>
      </c>
      <c r="N438" s="14">
        <v>79781156</v>
      </c>
      <c r="O438" s="14">
        <v>96583466</v>
      </c>
      <c r="P438" s="14">
        <v>5757428</v>
      </c>
      <c r="Q438" s="14">
        <v>91515147</v>
      </c>
      <c r="R438" s="14">
        <v>3548460</v>
      </c>
      <c r="S438" s="14">
        <v>20834547</v>
      </c>
      <c r="T438" s="14">
        <v>154964784</v>
      </c>
      <c r="U438" s="14">
        <v>84102378</v>
      </c>
      <c r="V438" s="14">
        <v>3548460</v>
      </c>
      <c r="W438" s="14">
        <v>20834547</v>
      </c>
      <c r="X438" s="14">
        <v>154964784</v>
      </c>
      <c r="Y438" s="14">
        <v>84102378</v>
      </c>
      <c r="Z438" s="14">
        <v>2484609</v>
      </c>
      <c r="AA438" s="14">
        <v>0.189337387</v>
      </c>
      <c r="AB438">
        <v>139.83000000000001</v>
      </c>
      <c r="AC438" s="2">
        <v>21671364889</v>
      </c>
      <c r="AD438" s="2">
        <v>16921935159</v>
      </c>
      <c r="AE438" s="14">
        <f>INDEX(CONFAZ!$DS$2:$FB$408,MATCH(DATE(YEAR($A438),MONTH($A438),15),CONFAZ!$DS$2:$DS$408,0),2)</f>
        <v>429554851</v>
      </c>
      <c r="AF438" s="14">
        <f>INDEX(CONFAZ!$DS$2:$FB$408,MATCH(DATE(YEAR($A438),MONTH($A438),15),CONFAZ!$DS$2:$DS$408,0),3)</f>
        <v>353917108</v>
      </c>
      <c r="AG438">
        <v>954</v>
      </c>
      <c r="AH438">
        <v>1429281936000</v>
      </c>
      <c r="AI438">
        <v>6.4</v>
      </c>
      <c r="AJ438">
        <v>0.4</v>
      </c>
      <c r="AK438">
        <v>1144.37777777777</v>
      </c>
      <c r="AL438">
        <v>900.6345</v>
      </c>
      <c r="AM438">
        <v>821.60523809523795</v>
      </c>
      <c r="AN438">
        <v>1020.7212</v>
      </c>
      <c r="AO438">
        <v>11.8617654281342</v>
      </c>
      <c r="AP438">
        <v>1.45</v>
      </c>
      <c r="AQ438">
        <v>309.31</v>
      </c>
      <c r="AR438">
        <v>57.87</v>
      </c>
      <c r="AS438" s="14">
        <v>612014600000</v>
      </c>
      <c r="AT438">
        <v>18592</v>
      </c>
      <c r="AU438">
        <v>21</v>
      </c>
      <c r="AV438">
        <v>225056270</v>
      </c>
      <c r="AW438">
        <v>200671186</v>
      </c>
      <c r="AX438">
        <v>620</v>
      </c>
      <c r="AY438" s="14">
        <v>0</v>
      </c>
      <c r="AZ438">
        <v>0</v>
      </c>
      <c r="BA438">
        <v>0</v>
      </c>
      <c r="BB438">
        <v>691</v>
      </c>
      <c r="BC438">
        <v>0</v>
      </c>
      <c r="BD438">
        <v>92</v>
      </c>
      <c r="BE438">
        <v>286</v>
      </c>
      <c r="BF438">
        <v>31</v>
      </c>
      <c r="BG438">
        <v>175</v>
      </c>
      <c r="BH438">
        <v>153</v>
      </c>
      <c r="BI438">
        <v>0</v>
      </c>
      <c r="BJ438">
        <v>13422</v>
      </c>
      <c r="BK438">
        <v>18899950</v>
      </c>
      <c r="BL438">
        <v>5310611</v>
      </c>
      <c r="BM438">
        <v>140353</v>
      </c>
      <c r="BN438">
        <v>26798107000</v>
      </c>
      <c r="BO438" s="3">
        <v>0.4</v>
      </c>
      <c r="BP438" s="3">
        <v>3704</v>
      </c>
      <c r="BQ438" s="3">
        <v>24954.17</v>
      </c>
      <c r="BR438" s="3">
        <v>2945494000</v>
      </c>
      <c r="BS438" s="3">
        <v>24318000</v>
      </c>
      <c r="BT438" s="3">
        <v>6098154000</v>
      </c>
      <c r="BU438" s="3">
        <v>12567340000</v>
      </c>
      <c r="BV438" s="3">
        <v>5162802000</v>
      </c>
      <c r="BW438" s="3">
        <v>21635305000</v>
      </c>
      <c r="BX438">
        <v>0</v>
      </c>
      <c r="BY438">
        <v>0</v>
      </c>
      <c r="BZ438">
        <v>0</v>
      </c>
      <c r="CA438">
        <v>0</v>
      </c>
      <c r="CB438">
        <v>26798107000</v>
      </c>
      <c r="CC438">
        <v>0.4</v>
      </c>
      <c r="CD438">
        <v>302959.76</v>
      </c>
      <c r="CE438">
        <v>286639846.43000001</v>
      </c>
      <c r="CF438">
        <v>23909.23</v>
      </c>
      <c r="CG438">
        <v>28272.67</v>
      </c>
      <c r="CH438">
        <v>32.480378199999997</v>
      </c>
      <c r="CI438">
        <v>4.72</v>
      </c>
      <c r="CJ438">
        <v>92360</v>
      </c>
      <c r="CK438">
        <v>127326.67</v>
      </c>
      <c r="CL438">
        <v>34966.67</v>
      </c>
      <c r="CM438">
        <v>27283.33</v>
      </c>
      <c r="CN438">
        <v>6455833.3300000001</v>
      </c>
      <c r="CO438">
        <v>-65290</v>
      </c>
      <c r="CP438">
        <v>-246616.67</v>
      </c>
      <c r="CQ438">
        <v>1030678.13</v>
      </c>
      <c r="CR438">
        <v>311413442.75</v>
      </c>
      <c r="CS438">
        <v>21805.17</v>
      </c>
      <c r="CT438">
        <v>312469408.94999999</v>
      </c>
      <c r="CU438" s="3">
        <v>0.53856099999999996</v>
      </c>
      <c r="CV438">
        <v>1009755298</v>
      </c>
      <c r="CW438" s="10">
        <v>33375386.529999997</v>
      </c>
      <c r="CX438" s="14">
        <f t="shared" si="6"/>
        <v>31375557.359999999</v>
      </c>
      <c r="CY438" s="14">
        <f>IFERROR(INDEX(CONFAZ!$A$2:$FB$440,MATCH(DATE(YEAR($A438),MONTH($A438),15),CONFAZ!$A$2:$A$440,0),2),0)</f>
        <v>1999829.17</v>
      </c>
      <c r="CZ438"/>
      <c r="DA438"/>
      <c r="DB438"/>
      <c r="DC438"/>
      <c r="DI438"/>
    </row>
    <row r="439" spans="1:113" x14ac:dyDescent="0.25">
      <c r="A439" s="1">
        <v>43423</v>
      </c>
      <c r="B439" t="s">
        <v>70</v>
      </c>
      <c r="C439" t="s">
        <v>74</v>
      </c>
      <c r="D439" s="12">
        <v>3.7867000000000002</v>
      </c>
      <c r="E439">
        <v>325857088.70000005</v>
      </c>
      <c r="F439">
        <v>2930064.74</v>
      </c>
      <c r="G439">
        <v>693810511</v>
      </c>
      <c r="H439">
        <v>94043171.559999987</v>
      </c>
      <c r="I439">
        <v>217006984.81</v>
      </c>
      <c r="J439">
        <v>16621434.580000002</v>
      </c>
      <c r="K439">
        <v>10939147</v>
      </c>
      <c r="L439" s="14">
        <v>22458324</v>
      </c>
      <c r="M439" s="14">
        <v>28109604</v>
      </c>
      <c r="N439" s="14">
        <v>86507168</v>
      </c>
      <c r="O439" s="14">
        <v>100494957</v>
      </c>
      <c r="P439" s="14">
        <v>7553214</v>
      </c>
      <c r="Q439" s="14">
        <v>92093180</v>
      </c>
      <c r="R439" s="14">
        <v>3062787</v>
      </c>
      <c r="S439" s="14">
        <v>22363361</v>
      </c>
      <c r="T439" s="14">
        <v>237686415</v>
      </c>
      <c r="U439" s="14">
        <v>90552527</v>
      </c>
      <c r="V439" s="14">
        <v>3062787</v>
      </c>
      <c r="W439" s="14">
        <v>22363361</v>
      </c>
      <c r="X439" s="14">
        <v>237686415</v>
      </c>
      <c r="Y439" s="14">
        <v>90552527</v>
      </c>
      <c r="Z439" s="14">
        <v>2928974</v>
      </c>
      <c r="AA439" s="14">
        <v>0.1259863853</v>
      </c>
      <c r="AB439">
        <v>137.65</v>
      </c>
      <c r="AC439" s="2">
        <v>19199739213</v>
      </c>
      <c r="AD439" s="2">
        <v>15529846968</v>
      </c>
      <c r="AE439" s="14">
        <f>INDEX(CONFAZ!$DS$2:$FB$408,MATCH(DATE(YEAR($A439),MONTH($A439),15),CONFAZ!$DS$2:$DS$408,0),2)</f>
        <v>190344041</v>
      </c>
      <c r="AF439" s="14">
        <f>INDEX(CONFAZ!$DS$2:$FB$408,MATCH(DATE(YEAR($A439),MONTH($A439),15),CONFAZ!$DS$2:$DS$408,0),3)</f>
        <v>230579695</v>
      </c>
      <c r="AG439">
        <v>954</v>
      </c>
      <c r="AH439">
        <v>1437893297400</v>
      </c>
      <c r="AI439">
        <v>6.4</v>
      </c>
      <c r="AJ439">
        <v>-0.25</v>
      </c>
      <c r="AK439">
        <v>1154.57388888888</v>
      </c>
      <c r="AL439">
        <v>906.13599999999997</v>
      </c>
      <c r="AM439">
        <v>824.41904761904698</v>
      </c>
      <c r="AN439">
        <v>1030.78</v>
      </c>
      <c r="AO439">
        <v>11.709782987994</v>
      </c>
      <c r="AP439">
        <v>0.79</v>
      </c>
      <c r="AQ439">
        <v>252.53</v>
      </c>
      <c r="AR439">
        <v>-30.5</v>
      </c>
      <c r="AS439" s="14">
        <v>607482000000</v>
      </c>
      <c r="AT439">
        <v>64849</v>
      </c>
      <c r="AU439">
        <v>619</v>
      </c>
      <c r="AV439">
        <v>134350262</v>
      </c>
      <c r="AW439">
        <v>96396549</v>
      </c>
      <c r="AX439">
        <v>2148</v>
      </c>
      <c r="AY439" s="14">
        <v>0</v>
      </c>
      <c r="AZ439">
        <v>111</v>
      </c>
      <c r="BA439">
        <v>111</v>
      </c>
      <c r="BB439">
        <v>356</v>
      </c>
      <c r="BC439">
        <v>0</v>
      </c>
      <c r="BD439">
        <v>859</v>
      </c>
      <c r="BE439">
        <v>572</v>
      </c>
      <c r="BF439">
        <v>1980</v>
      </c>
      <c r="BG439">
        <v>1100</v>
      </c>
      <c r="BH439">
        <v>1855</v>
      </c>
      <c r="BI439">
        <v>14</v>
      </c>
      <c r="BJ439">
        <v>49956</v>
      </c>
      <c r="BK439">
        <v>37750717</v>
      </c>
      <c r="BL439">
        <v>74124</v>
      </c>
      <c r="BM439">
        <v>0</v>
      </c>
      <c r="BN439">
        <v>26798107000</v>
      </c>
      <c r="BO439" s="3">
        <v>0.4</v>
      </c>
      <c r="BP439" s="3">
        <v>3704</v>
      </c>
      <c r="BQ439" s="3">
        <v>24954.17</v>
      </c>
      <c r="BR439" s="3">
        <v>2945494000</v>
      </c>
      <c r="BS439" s="3">
        <v>24318000</v>
      </c>
      <c r="BT439" s="3">
        <v>6098154000</v>
      </c>
      <c r="BU439" s="3">
        <v>12567340000</v>
      </c>
      <c r="BV439" s="3">
        <v>5162802000</v>
      </c>
      <c r="BW439">
        <v>21635305000</v>
      </c>
      <c r="BX439">
        <v>0</v>
      </c>
      <c r="BY439">
        <v>0</v>
      </c>
      <c r="BZ439">
        <v>0</v>
      </c>
      <c r="CA439">
        <v>0</v>
      </c>
      <c r="CB439">
        <v>26798107000</v>
      </c>
      <c r="CC439">
        <v>0.4</v>
      </c>
      <c r="CD439">
        <v>313138.21000000002</v>
      </c>
      <c r="CE439">
        <v>316723981.75999999</v>
      </c>
      <c r="CF439">
        <v>22875.7</v>
      </c>
      <c r="CG439">
        <v>28116.67</v>
      </c>
      <c r="CH439">
        <v>32.480378199999997</v>
      </c>
      <c r="CI439">
        <v>4.59</v>
      </c>
      <c r="CJ439">
        <v>92360</v>
      </c>
      <c r="CK439">
        <v>127326.67</v>
      </c>
      <c r="CL439">
        <v>34966.67</v>
      </c>
      <c r="CM439">
        <v>27283.33</v>
      </c>
      <c r="CN439">
        <v>6455833.3300000001</v>
      </c>
      <c r="CO439">
        <v>-65290</v>
      </c>
      <c r="CP439">
        <v>-246616.67</v>
      </c>
      <c r="CQ439">
        <v>1861067.25</v>
      </c>
      <c r="CR439">
        <v>395388132.75</v>
      </c>
      <c r="CS439">
        <v>3787.73</v>
      </c>
      <c r="CT439">
        <v>397253747.73000002</v>
      </c>
      <c r="CU439" s="3">
        <v>0.53856099999999996</v>
      </c>
      <c r="CV439">
        <v>1071862955</v>
      </c>
      <c r="CW439" s="10">
        <v>42053494.810000002</v>
      </c>
      <c r="CX439" s="14">
        <f t="shared" si="6"/>
        <v>40269743.310000002</v>
      </c>
      <c r="CY439" s="14">
        <f>IFERROR(INDEX(CONFAZ!$A$2:$FB$440,MATCH(DATE(YEAR($A439),MONTH($A439),15),CONFAZ!$A$2:$A$440,0),2),0)</f>
        <v>1783751.5</v>
      </c>
      <c r="DA439"/>
      <c r="DB439"/>
      <c r="DC439"/>
      <c r="DI439"/>
    </row>
    <row r="440" spans="1:113" x14ac:dyDescent="0.25">
      <c r="A440" s="1">
        <v>43453</v>
      </c>
      <c r="B440" t="s">
        <v>70</v>
      </c>
      <c r="C440" t="s">
        <v>74</v>
      </c>
      <c r="D440" s="12">
        <v>3.8851</v>
      </c>
      <c r="E440">
        <v>313770825.42000002</v>
      </c>
      <c r="F440">
        <v>4423511.8500000006</v>
      </c>
      <c r="G440">
        <v>647514668</v>
      </c>
      <c r="H440">
        <v>99172831.87999998</v>
      </c>
      <c r="I440">
        <v>179229839.60000002</v>
      </c>
      <c r="J440">
        <v>17620744.879999999</v>
      </c>
      <c r="K440">
        <v>19597870</v>
      </c>
      <c r="L440" s="14">
        <v>18952573</v>
      </c>
      <c r="M440" s="14">
        <v>29675942</v>
      </c>
      <c r="N440" s="14">
        <v>90255098</v>
      </c>
      <c r="O440" s="14">
        <v>97435776</v>
      </c>
      <c r="P440" s="14">
        <v>6050397</v>
      </c>
      <c r="Q440" s="14">
        <v>98845518</v>
      </c>
      <c r="R440" s="14">
        <v>2880185</v>
      </c>
      <c r="S440" s="14">
        <v>18492187</v>
      </c>
      <c r="T440" s="14">
        <v>197231656</v>
      </c>
      <c r="U440" s="14">
        <v>83271825</v>
      </c>
      <c r="V440" s="14">
        <v>2880185</v>
      </c>
      <c r="W440" s="14">
        <v>18492187</v>
      </c>
      <c r="X440" s="14">
        <v>197231656</v>
      </c>
      <c r="Y440" s="14">
        <v>83271825</v>
      </c>
      <c r="Z440" s="14">
        <v>4423511</v>
      </c>
      <c r="AA440" s="14">
        <v>0.1352987735</v>
      </c>
      <c r="AB440">
        <v>136.32</v>
      </c>
      <c r="AC440" s="2">
        <v>19257634148</v>
      </c>
      <c r="AD440" s="2">
        <v>13640421233</v>
      </c>
      <c r="AE440" s="14">
        <f>INDEX(CONFAZ!$DS$2:$FB$408,MATCH(DATE(YEAR($A440),MONTH($A440),15),CONFAZ!$DS$2:$DS$408,0),2)</f>
        <v>284415805</v>
      </c>
      <c r="AF440" s="14">
        <f>INDEX(CONFAZ!$DS$2:$FB$408,MATCH(DATE(YEAR($A440),MONTH($A440),15),CONFAZ!$DS$2:$DS$408,0),3)</f>
        <v>635364071</v>
      </c>
      <c r="AG440">
        <v>954</v>
      </c>
      <c r="AH440">
        <v>1455805246500</v>
      </c>
      <c r="AI440">
        <v>6.4</v>
      </c>
      <c r="AJ440">
        <v>0.14000000000000001</v>
      </c>
      <c r="AK440">
        <v>1150.6838888888799</v>
      </c>
      <c r="AL440">
        <v>909.74149999999997</v>
      </c>
      <c r="AM440">
        <v>826.36142857142795</v>
      </c>
      <c r="AN440">
        <v>1029.4567999999999</v>
      </c>
      <c r="AO440">
        <v>11.716235476228601</v>
      </c>
      <c r="AP440">
        <v>1.1499999999999999</v>
      </c>
      <c r="AQ440">
        <v>220.53</v>
      </c>
      <c r="AR440">
        <v>-11.48</v>
      </c>
      <c r="AS440" s="14">
        <v>599862200000</v>
      </c>
      <c r="AT440">
        <v>92587</v>
      </c>
      <c r="AU440">
        <v>1345</v>
      </c>
      <c r="AV440">
        <v>142961756</v>
      </c>
      <c r="AW440">
        <v>130175684</v>
      </c>
      <c r="AX440">
        <v>3110</v>
      </c>
      <c r="AY440" s="14">
        <v>1116</v>
      </c>
      <c r="AZ440">
        <v>203</v>
      </c>
      <c r="BA440">
        <v>203</v>
      </c>
      <c r="BB440">
        <v>3079</v>
      </c>
      <c r="BC440">
        <v>333</v>
      </c>
      <c r="BD440">
        <v>915</v>
      </c>
      <c r="BE440">
        <v>4687</v>
      </c>
      <c r="BF440">
        <v>208</v>
      </c>
      <c r="BG440">
        <v>3200</v>
      </c>
      <c r="BH440">
        <v>2131</v>
      </c>
      <c r="BI440">
        <v>236</v>
      </c>
      <c r="BJ440">
        <v>68100</v>
      </c>
      <c r="BK440">
        <v>12352526</v>
      </c>
      <c r="BL440">
        <v>244930</v>
      </c>
      <c r="BM440">
        <v>0</v>
      </c>
      <c r="BN440">
        <v>26798107000</v>
      </c>
      <c r="BO440" s="3">
        <v>0.4</v>
      </c>
      <c r="BP440" s="3">
        <v>3704</v>
      </c>
      <c r="BQ440" s="3">
        <v>24954.17</v>
      </c>
      <c r="BR440" s="3">
        <v>2945494000</v>
      </c>
      <c r="BS440" s="3">
        <v>24318000</v>
      </c>
      <c r="BT440">
        <v>6098154000</v>
      </c>
      <c r="BU440" s="3">
        <v>12567340000</v>
      </c>
      <c r="BV440" s="3">
        <v>5162802000</v>
      </c>
      <c r="BW440" s="3">
        <v>21635305000</v>
      </c>
      <c r="BX440">
        <v>0</v>
      </c>
      <c r="BY440">
        <v>0</v>
      </c>
      <c r="BZ440">
        <v>0</v>
      </c>
      <c r="CA440">
        <v>0</v>
      </c>
      <c r="CB440">
        <v>26798107000</v>
      </c>
      <c r="CC440">
        <v>0.4</v>
      </c>
      <c r="CD440">
        <v>206772.11</v>
      </c>
      <c r="CE440">
        <v>299244291.12</v>
      </c>
      <c r="CF440">
        <v>21816.29</v>
      </c>
      <c r="CG440">
        <v>27653.67</v>
      </c>
      <c r="CH440">
        <v>32.480378199999997</v>
      </c>
      <c r="CI440">
        <v>4.37</v>
      </c>
      <c r="CJ440">
        <v>92360</v>
      </c>
      <c r="CK440">
        <v>127326.67</v>
      </c>
      <c r="CL440">
        <v>34966.67</v>
      </c>
      <c r="CM440">
        <v>27283.33</v>
      </c>
      <c r="CN440">
        <v>6455833.3300000001</v>
      </c>
      <c r="CO440">
        <v>-65290</v>
      </c>
      <c r="CP440">
        <v>-246616.67</v>
      </c>
      <c r="CQ440">
        <v>1965087.99</v>
      </c>
      <c r="CR440">
        <v>358148203.5</v>
      </c>
      <c r="CS440">
        <v>11257.74</v>
      </c>
      <c r="CT440">
        <v>360137333.81999999</v>
      </c>
      <c r="CU440" s="3">
        <v>0.53856099999999996</v>
      </c>
      <c r="CV440">
        <v>1317187560</v>
      </c>
      <c r="CW440" s="10">
        <v>51608214.93</v>
      </c>
      <c r="CX440" s="14">
        <f t="shared" si="6"/>
        <v>47835001.530000001</v>
      </c>
      <c r="CY440" s="14">
        <f>IFERROR(INDEX(CONFAZ!$A$2:$FB$440,MATCH(DATE(YEAR($A440),MONTH($A440),15),CONFAZ!$A$2:$A$440,0),2),0)</f>
        <v>3773213.3999999994</v>
      </c>
      <c r="CZ440"/>
      <c r="DA440"/>
      <c r="DB440"/>
      <c r="DC440"/>
      <c r="DI440"/>
    </row>
    <row r="441" spans="1:113" x14ac:dyDescent="0.25">
      <c r="A441" s="1">
        <v>43484</v>
      </c>
      <c r="B441" t="s">
        <v>70</v>
      </c>
      <c r="C441" t="s">
        <v>74</v>
      </c>
      <c r="D441" s="12">
        <v>3.7416999999999998</v>
      </c>
      <c r="E441">
        <v>319864492.55999994</v>
      </c>
      <c r="F441">
        <v>3586421.5199999996</v>
      </c>
      <c r="G441">
        <v>647181350</v>
      </c>
      <c r="H441">
        <v>82403421.399999961</v>
      </c>
      <c r="I441">
        <v>185965844.91</v>
      </c>
      <c r="J441">
        <v>19397291.140000001</v>
      </c>
      <c r="K441">
        <v>41313455</v>
      </c>
      <c r="L441" s="14">
        <v>14349420</v>
      </c>
      <c r="M441" s="14">
        <v>31108553</v>
      </c>
      <c r="N441" s="14">
        <v>110678402</v>
      </c>
      <c r="O441" s="14">
        <v>88947578</v>
      </c>
      <c r="P441" s="14">
        <v>6272563</v>
      </c>
      <c r="Q441" s="14">
        <v>96768235</v>
      </c>
      <c r="R441" s="14">
        <v>2819425</v>
      </c>
      <c r="S441" s="14">
        <v>19471242</v>
      </c>
      <c r="T441" s="14">
        <v>198816601</v>
      </c>
      <c r="U441" s="14">
        <v>74397319</v>
      </c>
      <c r="V441" s="14">
        <v>2819425</v>
      </c>
      <c r="W441" s="14">
        <v>19471242</v>
      </c>
      <c r="X441" s="14">
        <v>198816601</v>
      </c>
      <c r="Y441" s="14">
        <v>74397319</v>
      </c>
      <c r="Z441" s="14">
        <v>3552012</v>
      </c>
      <c r="AA441" s="14">
        <v>0.38305375590000001</v>
      </c>
      <c r="AB441">
        <v>133.56</v>
      </c>
      <c r="AC441" s="2">
        <v>16638094632</v>
      </c>
      <c r="AD441" s="2">
        <v>17453376542</v>
      </c>
      <c r="AE441" s="14">
        <f>INDEX(CONFAZ!$DS$2:$FB$408,MATCH(DATE(YEAR($A441),MONTH($A441),15),CONFAZ!$DS$2:$DS$408,0),2)</f>
        <v>356937864</v>
      </c>
      <c r="AF441" s="14">
        <f>INDEX(CONFAZ!$DS$2:$FB$408,MATCH(DATE(YEAR($A441),MONTH($A441),15),CONFAZ!$DS$2:$DS$408,0),3)</f>
        <v>198676543</v>
      </c>
      <c r="AG441">
        <v>998</v>
      </c>
      <c r="AH441">
        <v>1410561032800</v>
      </c>
      <c r="AI441">
        <v>6.4</v>
      </c>
      <c r="AJ441">
        <v>0.36</v>
      </c>
      <c r="AK441">
        <v>1148.94888888888</v>
      </c>
      <c r="AL441">
        <v>909.00199999999995</v>
      </c>
      <c r="AM441">
        <v>826.94571428571396</v>
      </c>
      <c r="AN441">
        <v>1027.9892</v>
      </c>
      <c r="AO441">
        <v>12.166320558806801</v>
      </c>
      <c r="AP441">
        <v>1.32</v>
      </c>
      <c r="AQ441">
        <v>217.84</v>
      </c>
      <c r="AR441">
        <v>-18.829999999999998</v>
      </c>
      <c r="AS441" s="14">
        <v>578268700000</v>
      </c>
      <c r="AT441">
        <v>83103</v>
      </c>
      <c r="AU441">
        <v>470</v>
      </c>
      <c r="AV441">
        <v>245198388</v>
      </c>
      <c r="AW441">
        <v>178968829</v>
      </c>
      <c r="AX441">
        <v>3205</v>
      </c>
      <c r="AY441" s="14">
        <v>0</v>
      </c>
      <c r="AZ441">
        <v>359</v>
      </c>
      <c r="BA441">
        <v>359</v>
      </c>
      <c r="BB441">
        <v>334</v>
      </c>
      <c r="BC441">
        <v>0</v>
      </c>
      <c r="BD441">
        <v>926</v>
      </c>
      <c r="BE441">
        <v>2101</v>
      </c>
      <c r="BF441">
        <v>2740</v>
      </c>
      <c r="BG441">
        <v>589</v>
      </c>
      <c r="BH441">
        <v>403</v>
      </c>
      <c r="BI441">
        <v>0</v>
      </c>
      <c r="BJ441">
        <v>71274</v>
      </c>
      <c r="BK441">
        <v>65919551</v>
      </c>
      <c r="BL441">
        <v>89468</v>
      </c>
      <c r="BM441">
        <v>0</v>
      </c>
      <c r="BN441">
        <v>28350665000</v>
      </c>
      <c r="BO441" s="3">
        <v>0.4</v>
      </c>
      <c r="BP441" s="3">
        <v>3704</v>
      </c>
      <c r="BQ441" s="3">
        <v>26179.47</v>
      </c>
      <c r="BR441">
        <v>3309026000</v>
      </c>
      <c r="BS441" s="3">
        <v>21981000</v>
      </c>
      <c r="BT441" s="3">
        <v>5532392000</v>
      </c>
      <c r="BU441" s="3">
        <v>14347112000</v>
      </c>
      <c r="BV441" s="3">
        <v>5140155000</v>
      </c>
      <c r="BW441">
        <v>23210511000</v>
      </c>
      <c r="BX441">
        <v>0</v>
      </c>
      <c r="BY441">
        <v>0</v>
      </c>
      <c r="BZ441">
        <v>0</v>
      </c>
      <c r="CA441">
        <v>0</v>
      </c>
      <c r="CB441">
        <v>26798107000</v>
      </c>
      <c r="CC441">
        <v>0.4</v>
      </c>
      <c r="CD441">
        <v>228446.55</v>
      </c>
      <c r="CE441">
        <v>296363855.56</v>
      </c>
      <c r="CF441">
        <v>26665.59</v>
      </c>
      <c r="CG441">
        <v>87064.25</v>
      </c>
      <c r="CH441">
        <v>34.518789599999998</v>
      </c>
      <c r="CI441">
        <v>4.2699999999999996</v>
      </c>
      <c r="CJ441">
        <v>84316.67</v>
      </c>
      <c r="CK441">
        <v>115926.67</v>
      </c>
      <c r="CL441">
        <v>31610</v>
      </c>
      <c r="CM441">
        <v>-22820</v>
      </c>
      <c r="CN441">
        <v>6392900</v>
      </c>
      <c r="CO441">
        <v>-93786.67</v>
      </c>
      <c r="CP441">
        <v>-203520</v>
      </c>
      <c r="CQ441">
        <v>1762263.1</v>
      </c>
      <c r="CR441">
        <v>367349696.86000001</v>
      </c>
      <c r="CS441">
        <v>34062.21</v>
      </c>
      <c r="CT441">
        <v>369147772.17000002</v>
      </c>
      <c r="CU441" s="3">
        <v>0.53441640000000001</v>
      </c>
      <c r="CV441">
        <v>1060882972</v>
      </c>
      <c r="CW441" s="10">
        <v>51882372.200000003</v>
      </c>
      <c r="CX441" s="14">
        <f t="shared" si="6"/>
        <v>45556691.770000003</v>
      </c>
      <c r="CY441" s="14">
        <f>IFERROR(INDEX(CONFAZ!$A$2:$FB$440,MATCH(DATE(YEAR($A441),MONTH($A441),15),CONFAZ!$A$2:$A$440,0),2),0)</f>
        <v>6325680.4299999997</v>
      </c>
      <c r="CZ441"/>
      <c r="DA441"/>
      <c r="DB441"/>
      <c r="DC441"/>
      <c r="DI441"/>
    </row>
    <row r="442" spans="1:113" x14ac:dyDescent="0.25">
      <c r="A442" s="1">
        <v>43515</v>
      </c>
      <c r="B442" t="s">
        <v>70</v>
      </c>
      <c r="C442" t="s">
        <v>74</v>
      </c>
      <c r="D442" s="12">
        <v>3.7235999999999998</v>
      </c>
      <c r="E442">
        <v>292866635.44</v>
      </c>
      <c r="F442">
        <v>4158166.1099999994</v>
      </c>
      <c r="G442">
        <v>576131156</v>
      </c>
      <c r="H442">
        <v>79028634.300000012</v>
      </c>
      <c r="I442">
        <v>153268084.42000002</v>
      </c>
      <c r="J442">
        <v>15299812.370000001</v>
      </c>
      <c r="K442">
        <v>114017557</v>
      </c>
      <c r="L442" s="14">
        <v>14917244</v>
      </c>
      <c r="M442" s="14">
        <v>35895700</v>
      </c>
      <c r="N442" s="14">
        <v>82931222</v>
      </c>
      <c r="O442" s="14">
        <v>85606322</v>
      </c>
      <c r="P442" s="14">
        <v>5517163</v>
      </c>
      <c r="Q442" s="14">
        <v>85440395</v>
      </c>
      <c r="R442" s="14">
        <v>2660019</v>
      </c>
      <c r="S442" s="14">
        <v>18401647</v>
      </c>
      <c r="T442" s="14">
        <v>169291922</v>
      </c>
      <c r="U442" s="14">
        <v>71311356</v>
      </c>
      <c r="V442" s="14">
        <v>2660019</v>
      </c>
      <c r="W442" s="14">
        <v>18401647</v>
      </c>
      <c r="X442" s="14">
        <v>169291922</v>
      </c>
      <c r="Y442" s="14">
        <v>71311356</v>
      </c>
      <c r="Z442" s="14">
        <v>4158166</v>
      </c>
      <c r="AA442" s="14">
        <v>-0.1675774625</v>
      </c>
      <c r="AB442">
        <v>133.9</v>
      </c>
      <c r="AC442" s="2">
        <v>15618080347</v>
      </c>
      <c r="AD442" s="2">
        <v>13566766788</v>
      </c>
      <c r="AE442" s="14">
        <f>INDEX(CONFAZ!$DS$2:$FB$408,MATCH(DATE(YEAR($A442),MONTH($A442),15),CONFAZ!$DS$2:$DS$408,0),2)</f>
        <v>146380333</v>
      </c>
      <c r="AF442" s="14">
        <f>INDEX(CONFAZ!$DS$2:$FB$408,MATCH(DATE(YEAR($A442),MONTH($A442),15),CONFAZ!$DS$2:$DS$408,0),3)</f>
        <v>219794716</v>
      </c>
      <c r="AG442">
        <v>998</v>
      </c>
      <c r="AH442">
        <v>1409188972800</v>
      </c>
      <c r="AI442">
        <v>6.4</v>
      </c>
      <c r="AJ442">
        <v>0.54</v>
      </c>
      <c r="AK442">
        <v>1148.9094444444399</v>
      </c>
      <c r="AL442">
        <v>906.76300000000003</v>
      </c>
      <c r="AM442">
        <v>824.48095238095198</v>
      </c>
      <c r="AN442">
        <v>1027.73</v>
      </c>
      <c r="AO442">
        <v>12.550618752300799</v>
      </c>
      <c r="AP442">
        <v>1.43</v>
      </c>
      <c r="AQ442">
        <v>238.24</v>
      </c>
      <c r="AR442">
        <v>-16.079999999999998</v>
      </c>
      <c r="AS442" s="14">
        <v>576069700000</v>
      </c>
      <c r="AT442">
        <v>60471</v>
      </c>
      <c r="AU442">
        <v>60</v>
      </c>
      <c r="AV442">
        <v>97975746</v>
      </c>
      <c r="AW442">
        <v>70635978</v>
      </c>
      <c r="AX442">
        <v>2019</v>
      </c>
      <c r="AY442" s="14">
        <v>1104</v>
      </c>
      <c r="AZ442">
        <v>109</v>
      </c>
      <c r="BA442">
        <v>109</v>
      </c>
      <c r="BB442">
        <v>2583</v>
      </c>
      <c r="BC442">
        <v>0</v>
      </c>
      <c r="BD442">
        <v>2200</v>
      </c>
      <c r="BE442">
        <v>64</v>
      </c>
      <c r="BF442">
        <v>38</v>
      </c>
      <c r="BG442">
        <v>638</v>
      </c>
      <c r="BH442">
        <v>392</v>
      </c>
      <c r="BI442">
        <v>44</v>
      </c>
      <c r="BJ442">
        <v>38984</v>
      </c>
      <c r="BK442">
        <v>27162832</v>
      </c>
      <c r="BL442">
        <v>64877</v>
      </c>
      <c r="BM442">
        <v>0</v>
      </c>
      <c r="BN442">
        <v>28350665000</v>
      </c>
      <c r="BO442" s="3">
        <v>0.4</v>
      </c>
      <c r="BP442" s="3">
        <v>3704</v>
      </c>
      <c r="BQ442" s="3">
        <v>26179.47</v>
      </c>
      <c r="BR442" s="3">
        <v>3309026000</v>
      </c>
      <c r="BS442">
        <v>21981000</v>
      </c>
      <c r="BT442" s="3">
        <v>5532392000</v>
      </c>
      <c r="BU442" s="3">
        <v>14347112000</v>
      </c>
      <c r="BV442">
        <v>5140155000</v>
      </c>
      <c r="BW442">
        <v>23210511000</v>
      </c>
      <c r="BX442">
        <v>0</v>
      </c>
      <c r="BY442">
        <v>0</v>
      </c>
      <c r="BZ442">
        <v>0</v>
      </c>
      <c r="CA442">
        <v>0</v>
      </c>
      <c r="CB442">
        <v>26798107000</v>
      </c>
      <c r="CC442">
        <v>0.4</v>
      </c>
      <c r="CD442">
        <v>158215.47</v>
      </c>
      <c r="CE442">
        <v>317241501.44</v>
      </c>
      <c r="CF442">
        <v>16436.79</v>
      </c>
      <c r="CG442">
        <v>27788.25</v>
      </c>
      <c r="CH442">
        <v>34.518789599999998</v>
      </c>
      <c r="CI442">
        <v>4.1900000000000004</v>
      </c>
      <c r="CJ442">
        <v>84316.67</v>
      </c>
      <c r="CK442">
        <v>115926.67</v>
      </c>
      <c r="CL442">
        <v>31610</v>
      </c>
      <c r="CM442">
        <v>-22820</v>
      </c>
      <c r="CN442">
        <v>6392900</v>
      </c>
      <c r="CO442">
        <v>-93786.67</v>
      </c>
      <c r="CP442">
        <v>-203520</v>
      </c>
      <c r="CQ442">
        <v>2095077.93</v>
      </c>
      <c r="CR442">
        <v>321708889.44999999</v>
      </c>
      <c r="CS442">
        <v>133719.31</v>
      </c>
      <c r="CT442">
        <v>323939680.44</v>
      </c>
      <c r="CU442" s="3">
        <v>0.53441640000000001</v>
      </c>
      <c r="CV442">
        <v>1049143514</v>
      </c>
      <c r="CW442" s="10">
        <v>57039660.5</v>
      </c>
      <c r="CX442" s="14">
        <f t="shared" si="6"/>
        <v>42410176.589999996</v>
      </c>
      <c r="CY442" s="14">
        <f>IFERROR(INDEX(CONFAZ!$A$2:$FB$440,MATCH(DATE(YEAR($A442),MONTH($A442),15),CONFAZ!$A$2:$A$440,0),2),0)</f>
        <v>14629483.910000002</v>
      </c>
      <c r="CZ442"/>
      <c r="DA442"/>
      <c r="DB442"/>
      <c r="DC442"/>
      <c r="DI442"/>
    </row>
    <row r="443" spans="1:113" x14ac:dyDescent="0.25">
      <c r="A443" s="1">
        <v>43543</v>
      </c>
      <c r="B443" t="s">
        <v>70</v>
      </c>
      <c r="C443" t="s">
        <v>74</v>
      </c>
      <c r="D443" s="12">
        <v>3.8464999999999998</v>
      </c>
      <c r="E443">
        <v>313486465.81</v>
      </c>
      <c r="F443">
        <v>3677425.1500000004</v>
      </c>
      <c r="G443">
        <v>556244707</v>
      </c>
      <c r="H443">
        <v>73512553.729999989</v>
      </c>
      <c r="I443">
        <v>114145124.27</v>
      </c>
      <c r="J443">
        <v>14438644.869999999</v>
      </c>
      <c r="K443">
        <v>61173676</v>
      </c>
      <c r="L443" s="14">
        <v>19998158</v>
      </c>
      <c r="M443" s="14">
        <v>27396451</v>
      </c>
      <c r="N443" s="14">
        <v>70496662</v>
      </c>
      <c r="O443" s="14">
        <v>78638751</v>
      </c>
      <c r="P443" s="14">
        <v>4946122</v>
      </c>
      <c r="Q443" s="14">
        <v>76911944</v>
      </c>
      <c r="R443" s="14">
        <v>2823061</v>
      </c>
      <c r="S443" s="14">
        <v>17560705</v>
      </c>
      <c r="T443" s="14">
        <v>185781601</v>
      </c>
      <c r="U443" s="14">
        <v>68014094</v>
      </c>
      <c r="V443" s="14">
        <v>2823061</v>
      </c>
      <c r="W443" s="14">
        <v>17560705</v>
      </c>
      <c r="X443" s="14">
        <v>185781601</v>
      </c>
      <c r="Y443" s="14">
        <v>68014094</v>
      </c>
      <c r="Z443" s="14">
        <v>3677158</v>
      </c>
      <c r="AA443" s="14">
        <v>-0.15505025650000001</v>
      </c>
      <c r="AB443">
        <v>139.02000000000001</v>
      </c>
      <c r="AC443" s="2">
        <v>17308721624</v>
      </c>
      <c r="AD443" s="2">
        <v>14066000746</v>
      </c>
      <c r="AE443" s="14">
        <f>INDEX(CONFAZ!$DS$2:$FB$408,MATCH(DATE(YEAR($A443),MONTH($A443),15),CONFAZ!$DS$2:$DS$408,0),2)</f>
        <v>196862358</v>
      </c>
      <c r="AF443" s="14">
        <f>INDEX(CONFAZ!$DS$2:$FB$408,MATCH(DATE(YEAR($A443),MONTH($A443),15),CONFAZ!$DS$2:$DS$408,0),3)</f>
        <v>155521684</v>
      </c>
      <c r="AG443">
        <v>998</v>
      </c>
      <c r="AH443">
        <v>1477690672500</v>
      </c>
      <c r="AI443">
        <v>6.4</v>
      </c>
      <c r="AJ443">
        <v>0.77</v>
      </c>
      <c r="AK443">
        <v>1151.4455555555501</v>
      </c>
      <c r="AL443">
        <v>901.43600000000004</v>
      </c>
      <c r="AM443">
        <v>821.07904761904695</v>
      </c>
      <c r="AN443">
        <v>1026.1723999999999</v>
      </c>
      <c r="AO443">
        <v>12.8453402589581</v>
      </c>
      <c r="AP443">
        <v>1.75</v>
      </c>
      <c r="AQ443">
        <v>257.64999999999998</v>
      </c>
      <c r="AR443">
        <v>11.98</v>
      </c>
      <c r="AS443" s="14">
        <v>601715600000</v>
      </c>
      <c r="AT443">
        <v>45852</v>
      </c>
      <c r="AU443">
        <v>0</v>
      </c>
      <c r="AV443">
        <v>107169010</v>
      </c>
      <c r="AW443">
        <v>101965922</v>
      </c>
      <c r="AX443">
        <v>1659</v>
      </c>
      <c r="AY443" s="14">
        <v>1203</v>
      </c>
      <c r="AZ443">
        <v>172</v>
      </c>
      <c r="BA443">
        <v>172</v>
      </c>
      <c r="BB443">
        <v>6965</v>
      </c>
      <c r="BC443">
        <v>0</v>
      </c>
      <c r="BD443">
        <v>0</v>
      </c>
      <c r="BE443">
        <v>49</v>
      </c>
      <c r="BF443">
        <v>449</v>
      </c>
      <c r="BG443">
        <v>221</v>
      </c>
      <c r="BH443">
        <v>0</v>
      </c>
      <c r="BI443">
        <v>0</v>
      </c>
      <c r="BJ443">
        <v>23628</v>
      </c>
      <c r="BK443">
        <v>5073513</v>
      </c>
      <c r="BL443">
        <v>46669</v>
      </c>
      <c r="BM443">
        <v>0</v>
      </c>
      <c r="BN443">
        <v>28350665000</v>
      </c>
      <c r="BO443" s="3">
        <v>0.4</v>
      </c>
      <c r="BP443" s="3">
        <v>3704</v>
      </c>
      <c r="BQ443" s="3">
        <v>26179.47</v>
      </c>
      <c r="BR443" s="3">
        <v>3309026000</v>
      </c>
      <c r="BS443" s="3">
        <v>21981000</v>
      </c>
      <c r="BT443" s="3">
        <v>5532392000</v>
      </c>
      <c r="BU443">
        <v>14347112000</v>
      </c>
      <c r="BV443">
        <v>5140155000</v>
      </c>
      <c r="BW443" s="3">
        <v>23210511000</v>
      </c>
      <c r="BX443">
        <v>0</v>
      </c>
      <c r="BY443">
        <v>0</v>
      </c>
      <c r="BZ443">
        <v>0</v>
      </c>
      <c r="CA443">
        <v>0</v>
      </c>
      <c r="CB443">
        <v>26798107000</v>
      </c>
      <c r="CC443">
        <v>0.4</v>
      </c>
      <c r="CD443">
        <v>240074.89</v>
      </c>
      <c r="CE443">
        <v>263100642.15000001</v>
      </c>
      <c r="CF443">
        <v>21260.959999999999</v>
      </c>
      <c r="CG443">
        <v>27855.25</v>
      </c>
      <c r="CH443">
        <v>34.518789599999998</v>
      </c>
      <c r="CI443">
        <v>4.3099999999999996</v>
      </c>
      <c r="CJ443">
        <v>84316.67</v>
      </c>
      <c r="CK443">
        <v>115926.67</v>
      </c>
      <c r="CL443">
        <v>31610</v>
      </c>
      <c r="CM443">
        <v>-22820</v>
      </c>
      <c r="CN443">
        <v>6392900</v>
      </c>
      <c r="CO443">
        <v>-93786.67</v>
      </c>
      <c r="CP443">
        <v>-203520</v>
      </c>
      <c r="CQ443">
        <v>1505756.23</v>
      </c>
      <c r="CR443">
        <v>315596310.49000001</v>
      </c>
      <c r="CS443">
        <v>76233.31</v>
      </c>
      <c r="CT443">
        <v>317179995.02999997</v>
      </c>
      <c r="CU443" s="3">
        <v>0.53441640000000001</v>
      </c>
      <c r="CV443">
        <v>1091962907</v>
      </c>
      <c r="CW443" s="10">
        <v>42580480.75</v>
      </c>
      <c r="CX443" s="14">
        <f t="shared" si="6"/>
        <v>18506449.010000002</v>
      </c>
      <c r="CY443" s="14">
        <f>IFERROR(INDEX(CONFAZ!$A$2:$FB$440,MATCH(DATE(YEAR($A443),MONTH($A443),15),CONFAZ!$A$2:$A$440,0),2),0)</f>
        <v>24074031.739999998</v>
      </c>
      <c r="CZ443"/>
      <c r="DA443"/>
      <c r="DB443"/>
      <c r="DC443"/>
      <c r="DI443"/>
    </row>
    <row r="444" spans="1:113" x14ac:dyDescent="0.25">
      <c r="A444" s="1">
        <v>43574</v>
      </c>
      <c r="B444" t="s">
        <v>70</v>
      </c>
      <c r="C444" t="s">
        <v>74</v>
      </c>
      <c r="D444" s="12">
        <v>3.8961999999999999</v>
      </c>
      <c r="E444">
        <v>394810708.60000002</v>
      </c>
      <c r="F444">
        <v>2704574.3600000003</v>
      </c>
      <c r="G444">
        <v>579859838</v>
      </c>
      <c r="H444">
        <v>80224837.310000002</v>
      </c>
      <c r="I444">
        <v>36370022.780000001</v>
      </c>
      <c r="J444">
        <v>15036728.770000001</v>
      </c>
      <c r="K444">
        <v>58401298</v>
      </c>
      <c r="L444" s="14">
        <v>14351004</v>
      </c>
      <c r="M444" s="14">
        <v>28617602</v>
      </c>
      <c r="N444" s="14">
        <v>73784323</v>
      </c>
      <c r="O444" s="14">
        <v>76837358</v>
      </c>
      <c r="P444" s="14">
        <v>4627301</v>
      </c>
      <c r="Q444" s="14">
        <v>82420756</v>
      </c>
      <c r="R444" s="14">
        <v>3449354</v>
      </c>
      <c r="S444" s="14">
        <v>19662512</v>
      </c>
      <c r="T444" s="14">
        <v>202943745</v>
      </c>
      <c r="U444" s="14">
        <v>70462318</v>
      </c>
      <c r="V444" s="14">
        <v>3449354</v>
      </c>
      <c r="W444" s="14">
        <v>19662512</v>
      </c>
      <c r="X444" s="14">
        <v>202943745</v>
      </c>
      <c r="Y444" s="14">
        <v>70462318</v>
      </c>
      <c r="Z444" s="14">
        <v>2703565</v>
      </c>
      <c r="AA444" s="14">
        <v>-8.4397301999999993E-2</v>
      </c>
      <c r="AB444">
        <v>139.66999999999999</v>
      </c>
      <c r="AC444" s="2">
        <v>19090646313</v>
      </c>
      <c r="AD444" s="2">
        <v>14664020352</v>
      </c>
      <c r="AE444" s="14">
        <f>INDEX(CONFAZ!$DS$2:$FB$408,MATCH(DATE(YEAR($A444),MONTH($A444),15),CONFAZ!$DS$2:$DS$408,0),2)</f>
        <v>387676152</v>
      </c>
      <c r="AF444" s="14">
        <f>INDEX(CONFAZ!$DS$2:$FB$408,MATCH(DATE(YEAR($A444),MONTH($A444),15),CONFAZ!$DS$2:$DS$408,0),3)</f>
        <v>396457511</v>
      </c>
      <c r="AG444">
        <v>998</v>
      </c>
      <c r="AH444">
        <v>1495357663800</v>
      </c>
      <c r="AI444">
        <v>6.4</v>
      </c>
      <c r="AJ444">
        <v>0.6</v>
      </c>
      <c r="AK444">
        <v>1179.62222222222</v>
      </c>
      <c r="AL444">
        <v>921.33749999999998</v>
      </c>
      <c r="AM444">
        <v>835.91571428571399</v>
      </c>
      <c r="AN444">
        <v>1052.7552000000001</v>
      </c>
      <c r="AO444">
        <v>12.614014530114799</v>
      </c>
      <c r="AP444">
        <v>1.56999</v>
      </c>
      <c r="AQ444">
        <v>279.95999999999998</v>
      </c>
      <c r="AR444">
        <v>35.719000000000001</v>
      </c>
      <c r="AS444" s="14">
        <v>612995400000</v>
      </c>
      <c r="AT444">
        <v>54084</v>
      </c>
      <c r="AU444">
        <v>0</v>
      </c>
      <c r="AV444">
        <v>130208692</v>
      </c>
      <c r="AW444">
        <v>112333847</v>
      </c>
      <c r="AX444">
        <v>2704</v>
      </c>
      <c r="AY444" s="14">
        <v>155</v>
      </c>
      <c r="AZ444">
        <v>138</v>
      </c>
      <c r="BA444">
        <v>138</v>
      </c>
      <c r="BB444">
        <v>194</v>
      </c>
      <c r="BC444">
        <v>0</v>
      </c>
      <c r="BD444">
        <v>152</v>
      </c>
      <c r="BE444">
        <v>91633</v>
      </c>
      <c r="BF444">
        <v>2912</v>
      </c>
      <c r="BG444">
        <v>829</v>
      </c>
      <c r="BH444">
        <v>502</v>
      </c>
      <c r="BI444">
        <v>0</v>
      </c>
      <c r="BJ444">
        <v>35465</v>
      </c>
      <c r="BK444">
        <v>10583431</v>
      </c>
      <c r="BL444">
        <v>7101327</v>
      </c>
      <c r="BM444">
        <v>0</v>
      </c>
      <c r="BN444">
        <v>28350665000</v>
      </c>
      <c r="BO444" s="3">
        <v>0.4</v>
      </c>
      <c r="BP444" s="3">
        <v>3704</v>
      </c>
      <c r="BQ444" s="3">
        <v>26179.47</v>
      </c>
      <c r="BR444" s="3">
        <v>3309026000</v>
      </c>
      <c r="BS444" s="3">
        <v>21981000</v>
      </c>
      <c r="BT444" s="3">
        <v>5532392000</v>
      </c>
      <c r="BU444" s="3">
        <v>14347112000</v>
      </c>
      <c r="BV444" s="3">
        <v>5140155000</v>
      </c>
      <c r="BW444" s="3">
        <v>23210511000</v>
      </c>
      <c r="BX444">
        <v>0</v>
      </c>
      <c r="BY444">
        <v>0</v>
      </c>
      <c r="BZ444">
        <v>0</v>
      </c>
      <c r="CA444">
        <v>0</v>
      </c>
      <c r="CB444">
        <v>26798107000</v>
      </c>
      <c r="CC444">
        <v>0.4</v>
      </c>
      <c r="CD444">
        <v>145114.92000000001</v>
      </c>
      <c r="CE444">
        <v>232620940.66999999</v>
      </c>
      <c r="CF444">
        <v>9280.73</v>
      </c>
      <c r="CG444">
        <v>27958.25</v>
      </c>
      <c r="CH444">
        <v>34.518789599999998</v>
      </c>
      <c r="CI444">
        <v>4.4400000000000004</v>
      </c>
      <c r="CJ444">
        <v>-124343.33</v>
      </c>
      <c r="CK444">
        <v>-98176.67</v>
      </c>
      <c r="CL444">
        <v>26166.67</v>
      </c>
      <c r="CM444">
        <v>-456100</v>
      </c>
      <c r="CN444">
        <v>5893780</v>
      </c>
      <c r="CO444">
        <v>-93096.67</v>
      </c>
      <c r="CP444">
        <v>-267260</v>
      </c>
      <c r="CQ444">
        <v>1143873.79</v>
      </c>
      <c r="CR444">
        <v>315232153.73000002</v>
      </c>
      <c r="CS444">
        <v>80523.240000000005</v>
      </c>
      <c r="CT444">
        <v>316460650.75999999</v>
      </c>
      <c r="CU444" s="3">
        <v>0.53441640000000001</v>
      </c>
      <c r="CV444">
        <v>989754912.60000002</v>
      </c>
      <c r="CW444" s="10">
        <v>41487053.640000001</v>
      </c>
      <c r="CX444" s="14">
        <f t="shared" si="6"/>
        <v>27444375.75</v>
      </c>
      <c r="CY444" s="14">
        <f>IFERROR(INDEX(CONFAZ!$A$2:$FB$440,MATCH(DATE(YEAR($A444),MONTH($A444),15),CONFAZ!$A$2:$A$440,0),2),0)</f>
        <v>14042677.889999999</v>
      </c>
      <c r="CZ444" s="14"/>
      <c r="DA444" s="14"/>
      <c r="DB444"/>
      <c r="DC444"/>
      <c r="DI444"/>
    </row>
    <row r="445" spans="1:113" x14ac:dyDescent="0.25">
      <c r="A445" s="1">
        <v>43604</v>
      </c>
      <c r="B445" t="s">
        <v>70</v>
      </c>
      <c r="C445" t="s">
        <v>74</v>
      </c>
      <c r="D445" s="12">
        <v>4.0015000000000001</v>
      </c>
      <c r="E445">
        <v>423099296.35999995</v>
      </c>
      <c r="F445">
        <v>7409375.4100000001</v>
      </c>
      <c r="G445">
        <v>610812533</v>
      </c>
      <c r="H445">
        <v>92516255.699999973</v>
      </c>
      <c r="I445">
        <v>26190911.540000003</v>
      </c>
      <c r="J445">
        <v>15704200.930000002</v>
      </c>
      <c r="K445">
        <v>44608590</v>
      </c>
      <c r="L445" s="14">
        <v>18050259</v>
      </c>
      <c r="M445" s="14">
        <v>29246540</v>
      </c>
      <c r="N445" s="14">
        <v>87376166</v>
      </c>
      <c r="O445" s="14">
        <v>95978061</v>
      </c>
      <c r="P445" s="14">
        <v>6918824</v>
      </c>
      <c r="Q445" s="14">
        <v>89153671</v>
      </c>
      <c r="R445" s="14">
        <v>2950227</v>
      </c>
      <c r="S445" s="14">
        <v>19799202</v>
      </c>
      <c r="T445" s="14">
        <v>183273136</v>
      </c>
      <c r="U445" s="14">
        <v>70745476</v>
      </c>
      <c r="V445" s="14">
        <v>2950227</v>
      </c>
      <c r="W445" s="14">
        <v>19799202</v>
      </c>
      <c r="X445" s="14">
        <v>183273136</v>
      </c>
      <c r="Y445" s="14">
        <v>70745476</v>
      </c>
      <c r="Z445" s="14">
        <v>7320971</v>
      </c>
      <c r="AA445" s="14">
        <v>7.8386852600000001E-2</v>
      </c>
      <c r="AB445">
        <v>139.38</v>
      </c>
      <c r="AC445" s="2">
        <v>20500498556</v>
      </c>
      <c r="AD445" s="2">
        <v>16130590785</v>
      </c>
      <c r="AE445" s="14">
        <f>INDEX(CONFAZ!$DS$2:$FB$408,MATCH(DATE(YEAR($A445),MONTH($A445),15),CONFAZ!$DS$2:$DS$408,0),2)</f>
        <v>397648509</v>
      </c>
      <c r="AF445" s="14">
        <f>INDEX(CONFAZ!$DS$2:$FB$408,MATCH(DATE(YEAR($A445),MONTH($A445),15),CONFAZ!$DS$2:$DS$408,0),3)</f>
        <v>391949146</v>
      </c>
      <c r="AG445">
        <v>998</v>
      </c>
      <c r="AH445">
        <v>1545227243000</v>
      </c>
      <c r="AI445">
        <v>6.4</v>
      </c>
      <c r="AJ445">
        <v>0.15</v>
      </c>
      <c r="AK445">
        <v>1180.0061111111099</v>
      </c>
      <c r="AL445">
        <v>922.90549999999996</v>
      </c>
      <c r="AM445">
        <v>839.50904761904701</v>
      </c>
      <c r="AN445">
        <v>1050.3172</v>
      </c>
      <c r="AO445">
        <v>12.395003130051199</v>
      </c>
      <c r="AP445">
        <v>1.1299999999999999</v>
      </c>
      <c r="AQ445">
        <v>276.60000000000002</v>
      </c>
      <c r="AR445">
        <v>24.15</v>
      </c>
      <c r="AS445" s="14">
        <v>615256900000</v>
      </c>
      <c r="AT445">
        <v>95788</v>
      </c>
      <c r="AU445">
        <v>60</v>
      </c>
      <c r="AV445">
        <v>128075373</v>
      </c>
      <c r="AW445">
        <v>124239854</v>
      </c>
      <c r="AX445">
        <v>3902</v>
      </c>
      <c r="AY445" s="14">
        <v>2934</v>
      </c>
      <c r="AZ445">
        <v>409</v>
      </c>
      <c r="BA445">
        <v>409</v>
      </c>
      <c r="BB445">
        <v>2317</v>
      </c>
      <c r="BC445">
        <v>0</v>
      </c>
      <c r="BD445">
        <v>1079</v>
      </c>
      <c r="BE445">
        <v>1191616</v>
      </c>
      <c r="BF445">
        <v>4386</v>
      </c>
      <c r="BG445">
        <v>4220</v>
      </c>
      <c r="BH445">
        <v>773</v>
      </c>
      <c r="BI445">
        <v>43</v>
      </c>
      <c r="BJ445">
        <v>64236</v>
      </c>
      <c r="BK445">
        <v>2380959</v>
      </c>
      <c r="BL445">
        <v>75598</v>
      </c>
      <c r="BM445">
        <v>0</v>
      </c>
      <c r="BN445">
        <v>28350665000</v>
      </c>
      <c r="BO445" s="3">
        <v>0.4</v>
      </c>
      <c r="BP445" s="3">
        <v>3704</v>
      </c>
      <c r="BQ445" s="3">
        <v>26179.47</v>
      </c>
      <c r="BR445" s="3">
        <v>3309026000</v>
      </c>
      <c r="BS445" s="3">
        <v>21981000</v>
      </c>
      <c r="BT445" s="3">
        <v>5532392000</v>
      </c>
      <c r="BU445" s="3">
        <v>14347112000</v>
      </c>
      <c r="BV445" s="3">
        <v>5140155000</v>
      </c>
      <c r="BW445" s="3">
        <v>23210511000</v>
      </c>
      <c r="BX445">
        <v>0</v>
      </c>
      <c r="BY445">
        <v>0</v>
      </c>
      <c r="BZ445">
        <v>0</v>
      </c>
      <c r="CA445">
        <v>0</v>
      </c>
      <c r="CB445">
        <v>26798107000</v>
      </c>
      <c r="CC445">
        <v>0.4</v>
      </c>
      <c r="CD445">
        <v>155712.67000000001</v>
      </c>
      <c r="CE445">
        <v>720496090.69000006</v>
      </c>
      <c r="CF445">
        <v>7782.48</v>
      </c>
      <c r="CG445">
        <v>28148.25</v>
      </c>
      <c r="CH445">
        <v>34.518789599999998</v>
      </c>
      <c r="CI445">
        <v>4.55</v>
      </c>
      <c r="CJ445">
        <v>-124343.33</v>
      </c>
      <c r="CK445">
        <v>-98176.67</v>
      </c>
      <c r="CL445">
        <v>26166.67</v>
      </c>
      <c r="CM445">
        <v>-456100</v>
      </c>
      <c r="CN445">
        <v>5893780</v>
      </c>
      <c r="CO445">
        <v>-93096.67</v>
      </c>
      <c r="CP445">
        <v>-267260</v>
      </c>
      <c r="CQ445">
        <v>2126884</v>
      </c>
      <c r="CR445">
        <v>305578736.67000002</v>
      </c>
      <c r="CS445">
        <v>69599.5</v>
      </c>
      <c r="CT445">
        <v>307788713.83999997</v>
      </c>
      <c r="CU445" s="3">
        <v>0.53441640000000001</v>
      </c>
      <c r="CV445">
        <v>1032894819</v>
      </c>
      <c r="CW445" s="10">
        <v>53397301.32</v>
      </c>
      <c r="CX445" s="14">
        <f t="shared" si="6"/>
        <v>45012387.390000001</v>
      </c>
      <c r="CY445" s="14">
        <f>IFERROR(INDEX(CONFAZ!$A$2:$FB$440,MATCH(DATE(YEAR($A445),MONTH($A445),15),CONFAZ!$A$2:$A$440,0),2),0)</f>
        <v>8384913.9299999997</v>
      </c>
      <c r="CZ445"/>
      <c r="DA445"/>
      <c r="DB445"/>
      <c r="DC445"/>
      <c r="DI445"/>
    </row>
    <row r="446" spans="1:113" x14ac:dyDescent="0.25">
      <c r="A446" s="1">
        <v>43635</v>
      </c>
      <c r="B446" t="s">
        <v>70</v>
      </c>
      <c r="C446" t="s">
        <v>74</v>
      </c>
      <c r="D446" s="12">
        <v>3.8588</v>
      </c>
      <c r="E446">
        <v>323682756.5399999</v>
      </c>
      <c r="F446">
        <v>5271687.82</v>
      </c>
      <c r="G446">
        <v>654400245</v>
      </c>
      <c r="H446">
        <v>91506002.920000002</v>
      </c>
      <c r="I446">
        <v>163967520.73000005</v>
      </c>
      <c r="J446">
        <v>14853650.329999998</v>
      </c>
      <c r="K446">
        <v>29087657</v>
      </c>
      <c r="L446" s="14">
        <v>17707783</v>
      </c>
      <c r="M446" s="14">
        <v>36005868</v>
      </c>
      <c r="N446" s="14">
        <v>82086213</v>
      </c>
      <c r="O446" s="14">
        <v>95920697</v>
      </c>
      <c r="P446" s="14">
        <v>4956022</v>
      </c>
      <c r="Q446" s="14">
        <v>95016397</v>
      </c>
      <c r="R446" s="14">
        <v>3611199</v>
      </c>
      <c r="S446" s="14">
        <v>18788888</v>
      </c>
      <c r="T446" s="14">
        <v>219363639</v>
      </c>
      <c r="U446" s="14">
        <v>75720592</v>
      </c>
      <c r="V446" s="14">
        <v>3611199</v>
      </c>
      <c r="W446" s="14">
        <v>18788888</v>
      </c>
      <c r="X446" s="14">
        <v>219363639</v>
      </c>
      <c r="Y446" s="14">
        <v>75720592</v>
      </c>
      <c r="Z446" s="14">
        <v>5222947</v>
      </c>
      <c r="AA446" s="14">
        <v>-0.31870357869999999</v>
      </c>
      <c r="AB446">
        <v>135.1</v>
      </c>
      <c r="AC446" s="2">
        <v>18306721692</v>
      </c>
      <c r="AD446" s="2">
        <v>13944367799</v>
      </c>
      <c r="AE446" s="14">
        <f>INDEX(CONFAZ!$DS$2:$FB$408,MATCH(DATE(YEAR($A446),MONTH($A446),15),CONFAZ!$DS$2:$DS$408,0),2)</f>
        <v>284890204</v>
      </c>
      <c r="AF446" s="14">
        <f>INDEX(CONFAZ!$DS$2:$FB$408,MATCH(DATE(YEAR($A446),MONTH($A446),15),CONFAZ!$DS$2:$DS$408,0),3)</f>
        <v>212651729</v>
      </c>
      <c r="AG446">
        <v>998</v>
      </c>
      <c r="AH446">
        <v>1497569409600</v>
      </c>
      <c r="AI446">
        <v>6.4</v>
      </c>
      <c r="AJ446">
        <v>0.01</v>
      </c>
      <c r="AK446">
        <v>1198.7105555555499</v>
      </c>
      <c r="AL446">
        <v>923.58749999999998</v>
      </c>
      <c r="AM446">
        <v>837.88476190476194</v>
      </c>
      <c r="AN446">
        <v>1058.4380000000001</v>
      </c>
      <c r="AO446">
        <v>12.1405244004852</v>
      </c>
      <c r="AP446">
        <v>1.01</v>
      </c>
      <c r="AQ446">
        <v>244.42</v>
      </c>
      <c r="AR446">
        <v>27.09</v>
      </c>
      <c r="AS446" s="14">
        <v>596890200000</v>
      </c>
      <c r="AT446">
        <v>98015</v>
      </c>
      <c r="AU446">
        <v>210</v>
      </c>
      <c r="AV446">
        <v>130648917</v>
      </c>
      <c r="AW446">
        <v>104901057</v>
      </c>
      <c r="AX446">
        <v>4834</v>
      </c>
      <c r="AY446" s="14">
        <v>436</v>
      </c>
      <c r="AZ446">
        <v>296</v>
      </c>
      <c r="BA446">
        <v>296</v>
      </c>
      <c r="BB446">
        <v>355</v>
      </c>
      <c r="BC446">
        <v>517</v>
      </c>
      <c r="BD446">
        <v>530</v>
      </c>
      <c r="BE446">
        <v>689190</v>
      </c>
      <c r="BF446">
        <v>1120</v>
      </c>
      <c r="BG446">
        <v>1590</v>
      </c>
      <c r="BH446">
        <v>1108</v>
      </c>
      <c r="BI446">
        <v>2</v>
      </c>
      <c r="BJ446">
        <v>82412</v>
      </c>
      <c r="BK446">
        <v>9550040</v>
      </c>
      <c r="BL446">
        <v>15306396</v>
      </c>
      <c r="BM446">
        <v>0</v>
      </c>
      <c r="BN446">
        <v>28350665000</v>
      </c>
      <c r="BO446" s="3">
        <v>0.4</v>
      </c>
      <c r="BP446" s="3">
        <v>3704</v>
      </c>
      <c r="BQ446" s="3">
        <v>26179.47</v>
      </c>
      <c r="BR446">
        <v>3309026000</v>
      </c>
      <c r="BS446" s="3">
        <v>21981000</v>
      </c>
      <c r="BT446" s="3">
        <v>5532392000</v>
      </c>
      <c r="BU446" s="3">
        <v>14347112000</v>
      </c>
      <c r="BV446" s="3">
        <v>5140155000</v>
      </c>
      <c r="BW446" s="3">
        <v>23210511000</v>
      </c>
      <c r="BX446">
        <v>0</v>
      </c>
      <c r="BY446">
        <v>0</v>
      </c>
      <c r="BZ446">
        <v>0</v>
      </c>
      <c r="CA446">
        <v>0</v>
      </c>
      <c r="CB446">
        <v>26798107000</v>
      </c>
      <c r="CC446">
        <v>0.4</v>
      </c>
      <c r="CD446">
        <v>163125.92000000001</v>
      </c>
      <c r="CE446">
        <v>255240001.62</v>
      </c>
      <c r="CF446">
        <v>8457.7000000000007</v>
      </c>
      <c r="CG446">
        <v>27817.25</v>
      </c>
      <c r="CH446">
        <v>34.518789599999998</v>
      </c>
      <c r="CI446">
        <v>4.47</v>
      </c>
      <c r="CJ446">
        <v>-124343.33</v>
      </c>
      <c r="CK446">
        <v>-98176.67</v>
      </c>
      <c r="CL446">
        <v>26166.67</v>
      </c>
      <c r="CM446">
        <v>-456100</v>
      </c>
      <c r="CN446">
        <v>5893780</v>
      </c>
      <c r="CO446">
        <v>-93096.67</v>
      </c>
      <c r="CP446">
        <v>-267260</v>
      </c>
      <c r="CQ446">
        <v>3448609.48</v>
      </c>
      <c r="CR446">
        <v>349585429.68000001</v>
      </c>
      <c r="CS446">
        <v>41434.74</v>
      </c>
      <c r="CT446">
        <v>353078700.60000002</v>
      </c>
      <c r="CU446" s="3">
        <v>0.53441640000000001</v>
      </c>
      <c r="CV446">
        <v>1292928814</v>
      </c>
      <c r="CW446" s="10">
        <v>41944120</v>
      </c>
      <c r="CX446" s="14">
        <f t="shared" si="6"/>
        <v>34972016.899999999</v>
      </c>
      <c r="CY446" s="14">
        <f>IFERROR(INDEX(CONFAZ!$A$2:$FB$440,MATCH(DATE(YEAR($A446),MONTH($A446),15),CONFAZ!$A$2:$A$440,0),2),0)</f>
        <v>6972103.0999999996</v>
      </c>
      <c r="DA446"/>
      <c r="DB446"/>
      <c r="DC446"/>
      <c r="DI446"/>
    </row>
    <row r="447" spans="1:113" x14ac:dyDescent="0.25">
      <c r="A447" s="1">
        <v>43665</v>
      </c>
      <c r="B447" t="s">
        <v>70</v>
      </c>
      <c r="C447" t="s">
        <v>74</v>
      </c>
      <c r="D447" s="12">
        <v>3.7793000000000001</v>
      </c>
      <c r="E447">
        <v>385633700.94</v>
      </c>
      <c r="F447">
        <v>23292084.670000002</v>
      </c>
      <c r="G447">
        <v>656190291</v>
      </c>
      <c r="H447">
        <v>87379462.220000014</v>
      </c>
      <c r="I447">
        <v>86930566.699999988</v>
      </c>
      <c r="J447">
        <v>16368245.460000001</v>
      </c>
      <c r="K447">
        <v>28006174</v>
      </c>
      <c r="L447" s="14">
        <v>14725633</v>
      </c>
      <c r="M447" s="14">
        <v>30091480</v>
      </c>
      <c r="N447" s="14">
        <v>85677256</v>
      </c>
      <c r="O447" s="14">
        <v>90135061</v>
      </c>
      <c r="P447" s="14">
        <v>5605960</v>
      </c>
      <c r="Q447" s="14">
        <v>99443842</v>
      </c>
      <c r="R447" s="14">
        <v>2989414</v>
      </c>
      <c r="S447" s="14">
        <v>22423901</v>
      </c>
      <c r="T447" s="14">
        <v>206706298</v>
      </c>
      <c r="U447" s="14">
        <v>75132854</v>
      </c>
      <c r="V447" s="14">
        <v>2989414</v>
      </c>
      <c r="W447" s="14">
        <v>22423901</v>
      </c>
      <c r="X447" s="14">
        <v>206706298</v>
      </c>
      <c r="Y447" s="14">
        <v>75132854</v>
      </c>
      <c r="Z447" s="14">
        <v>23258592</v>
      </c>
      <c r="AA447" s="14">
        <v>0.44910179639999998</v>
      </c>
      <c r="AB447">
        <v>143.15</v>
      </c>
      <c r="AC447" s="2">
        <v>19920683762</v>
      </c>
      <c r="AD447" s="2">
        <v>18032908964</v>
      </c>
      <c r="AE447" s="14">
        <f>INDEX(CONFAZ!$DS$2:$FB$408,MATCH(DATE(YEAR($A447),MONTH($A447),15),CONFAZ!$DS$2:$DS$408,0),2)</f>
        <v>386467693</v>
      </c>
      <c r="AF447" s="14">
        <f>INDEX(CONFAZ!$DS$2:$FB$408,MATCH(DATE(YEAR($A447),MONTH($A447),15),CONFAZ!$DS$2:$DS$408,0),3)</f>
        <v>340380003</v>
      </c>
      <c r="AG447">
        <v>998</v>
      </c>
      <c r="AH447">
        <v>1457789389000</v>
      </c>
      <c r="AI447">
        <v>6.4</v>
      </c>
      <c r="AJ447">
        <v>0.1</v>
      </c>
      <c r="AK447">
        <v>1203.14222222222</v>
      </c>
      <c r="AL447">
        <v>921.46900000000005</v>
      </c>
      <c r="AM447">
        <v>837.97523809523796</v>
      </c>
      <c r="AN447">
        <v>1060.538</v>
      </c>
      <c r="AO447">
        <v>11.9507121736453</v>
      </c>
      <c r="AP447">
        <v>1.19</v>
      </c>
      <c r="AQ447">
        <v>244.95</v>
      </c>
      <c r="AR447">
        <v>-23.86</v>
      </c>
      <c r="AS447" s="14">
        <v>631901900000</v>
      </c>
      <c r="AT447">
        <v>94320</v>
      </c>
      <c r="AU447">
        <v>72</v>
      </c>
      <c r="AV447">
        <v>143641922</v>
      </c>
      <c r="AW447">
        <v>101426324</v>
      </c>
      <c r="AX447">
        <v>2988</v>
      </c>
      <c r="AY447" s="14">
        <v>0</v>
      </c>
      <c r="AZ447">
        <v>133</v>
      </c>
      <c r="BA447">
        <v>133</v>
      </c>
      <c r="BB447">
        <v>5</v>
      </c>
      <c r="BC447">
        <v>0</v>
      </c>
      <c r="BD447">
        <v>94</v>
      </c>
      <c r="BE447">
        <v>1318</v>
      </c>
      <c r="BF447">
        <v>0</v>
      </c>
      <c r="BG447">
        <v>1490</v>
      </c>
      <c r="BH447">
        <v>1371</v>
      </c>
      <c r="BI447">
        <v>0</v>
      </c>
      <c r="BJ447">
        <v>66846</v>
      </c>
      <c r="BK447">
        <v>21241431</v>
      </c>
      <c r="BL447">
        <v>20781413</v>
      </c>
      <c r="BM447">
        <v>0</v>
      </c>
      <c r="BN447">
        <v>28350665000</v>
      </c>
      <c r="BO447" s="3">
        <v>0.4</v>
      </c>
      <c r="BP447" s="3">
        <v>3704</v>
      </c>
      <c r="BQ447" s="3">
        <v>26179.47</v>
      </c>
      <c r="BR447" s="3">
        <v>3309026000</v>
      </c>
      <c r="BS447" s="3">
        <v>21981000</v>
      </c>
      <c r="BT447" s="3">
        <v>5532392000</v>
      </c>
      <c r="BU447" s="3">
        <v>14347112000</v>
      </c>
      <c r="BV447" s="3">
        <v>5140155000</v>
      </c>
      <c r="BW447" s="3">
        <v>23210511000</v>
      </c>
      <c r="BX447">
        <v>0</v>
      </c>
      <c r="BY447">
        <v>0</v>
      </c>
      <c r="BZ447">
        <v>0</v>
      </c>
      <c r="CA447">
        <v>0</v>
      </c>
      <c r="CB447">
        <v>28350665000</v>
      </c>
      <c r="CC447">
        <v>0.4</v>
      </c>
      <c r="CD447">
        <v>705341.5</v>
      </c>
      <c r="CE447">
        <v>369399961.63</v>
      </c>
      <c r="CF447">
        <v>17168.38</v>
      </c>
      <c r="CG447">
        <v>28104.25</v>
      </c>
      <c r="CH447">
        <v>34.518789599999998</v>
      </c>
      <c r="CI447">
        <v>4.3499999999999996</v>
      </c>
      <c r="CJ447">
        <v>150420</v>
      </c>
      <c r="CK447">
        <v>175810</v>
      </c>
      <c r="CL447">
        <v>25386.67</v>
      </c>
      <c r="CM447">
        <v>-9586.67</v>
      </c>
      <c r="CN447">
        <v>6328943.3300000001</v>
      </c>
      <c r="CO447">
        <v>-123480</v>
      </c>
      <c r="CP447">
        <v>-246096.67</v>
      </c>
      <c r="CQ447">
        <v>20345674.760000002</v>
      </c>
      <c r="CR447">
        <v>333155036.26999998</v>
      </c>
      <c r="CS447">
        <v>40858.99</v>
      </c>
      <c r="CT447">
        <v>353543183.88999999</v>
      </c>
      <c r="CU447" s="3">
        <v>0.53441640000000001</v>
      </c>
      <c r="CV447">
        <v>1234883580</v>
      </c>
      <c r="CW447" s="10">
        <v>34399875.5</v>
      </c>
      <c r="CX447" s="14">
        <f t="shared" si="6"/>
        <v>28429199.02</v>
      </c>
      <c r="CY447" s="14">
        <f>IFERROR(INDEX(CONFAZ!$A$2:$FB$440,MATCH(DATE(YEAR($A447),MONTH($A447),15),CONFAZ!$A$2:$A$440,0),2),0)</f>
        <v>5970676.4799999995</v>
      </c>
      <c r="CZ447"/>
      <c r="DA447"/>
      <c r="DB447"/>
      <c r="DC447"/>
      <c r="DI447"/>
    </row>
    <row r="448" spans="1:113" x14ac:dyDescent="0.25">
      <c r="A448" s="1">
        <v>43696</v>
      </c>
      <c r="B448" t="s">
        <v>70</v>
      </c>
      <c r="C448" t="s">
        <v>74</v>
      </c>
      <c r="D448" s="12">
        <v>4.0199999999999996</v>
      </c>
      <c r="E448">
        <v>379160807.25</v>
      </c>
      <c r="F448">
        <v>3841085.45</v>
      </c>
      <c r="G448">
        <v>672497873</v>
      </c>
      <c r="H448">
        <v>97810862.559999987</v>
      </c>
      <c r="I448">
        <v>114314085.29000001</v>
      </c>
      <c r="J448">
        <v>17698289.919999998</v>
      </c>
      <c r="K448">
        <v>19500077</v>
      </c>
      <c r="L448" s="14">
        <v>14711617</v>
      </c>
      <c r="M448" s="14">
        <v>33520691</v>
      </c>
      <c r="N448" s="14">
        <v>88117461</v>
      </c>
      <c r="O448" s="14">
        <v>97751049</v>
      </c>
      <c r="P448" s="14">
        <v>7508748</v>
      </c>
      <c r="Q448" s="14">
        <v>103583464</v>
      </c>
      <c r="R448" s="14">
        <v>3194672</v>
      </c>
      <c r="S448" s="14">
        <v>22039615</v>
      </c>
      <c r="T448" s="14">
        <v>221206079</v>
      </c>
      <c r="U448" s="14">
        <v>77040820</v>
      </c>
      <c r="V448" s="14">
        <v>3194672</v>
      </c>
      <c r="W448" s="14">
        <v>22039615</v>
      </c>
      <c r="X448" s="14">
        <v>221206079</v>
      </c>
      <c r="Y448" s="14">
        <v>77040820</v>
      </c>
      <c r="Z448" s="14">
        <v>3823657</v>
      </c>
      <c r="AA448" s="14">
        <v>0.8375423997</v>
      </c>
      <c r="AB448">
        <v>141.94999999999999</v>
      </c>
      <c r="AC448" s="2">
        <v>19565551588</v>
      </c>
      <c r="AD448" s="2">
        <v>17603930758</v>
      </c>
      <c r="AE448" s="14">
        <f>INDEX(CONFAZ!$DS$2:$FB$408,MATCH(DATE(YEAR($A448),MONTH($A448),15),CONFAZ!$DS$2:$DS$408,0),2)</f>
        <v>275276558</v>
      </c>
      <c r="AF448" s="14">
        <f>INDEX(CONFAZ!$DS$2:$FB$408,MATCH(DATE(YEAR($A448),MONTH($A448),15),CONFAZ!$DS$2:$DS$408,0),3)</f>
        <v>259236285</v>
      </c>
      <c r="AG448">
        <v>998</v>
      </c>
      <c r="AH448">
        <v>1553641559999.99</v>
      </c>
      <c r="AI448">
        <v>5.9</v>
      </c>
      <c r="AJ448">
        <v>0.12</v>
      </c>
      <c r="AK448">
        <v>1192.0261111111099</v>
      </c>
      <c r="AL448">
        <v>917.06299999999999</v>
      </c>
      <c r="AM448">
        <v>833.58333333333303</v>
      </c>
      <c r="AN448">
        <v>1058.3792000000001</v>
      </c>
      <c r="AO448">
        <v>11.947042820407701</v>
      </c>
      <c r="AP448">
        <v>1.1100000000000001</v>
      </c>
      <c r="AQ448">
        <v>241.01</v>
      </c>
      <c r="AR448">
        <v>-20.87</v>
      </c>
      <c r="AS448" s="14">
        <v>629481800000</v>
      </c>
      <c r="AT448">
        <v>109822</v>
      </c>
      <c r="AU448">
        <v>413</v>
      </c>
      <c r="AV448">
        <v>162044347</v>
      </c>
      <c r="AW448">
        <v>100480498</v>
      </c>
      <c r="AX448">
        <v>4069</v>
      </c>
      <c r="AY448" s="14">
        <v>0</v>
      </c>
      <c r="AZ448">
        <v>305</v>
      </c>
      <c r="BA448">
        <v>305</v>
      </c>
      <c r="BB448">
        <v>4789</v>
      </c>
      <c r="BC448">
        <v>791</v>
      </c>
      <c r="BD448">
        <v>1083</v>
      </c>
      <c r="BE448">
        <v>836</v>
      </c>
      <c r="BF448">
        <v>45</v>
      </c>
      <c r="BG448">
        <v>1322</v>
      </c>
      <c r="BH448">
        <v>288</v>
      </c>
      <c r="BI448">
        <v>0</v>
      </c>
      <c r="BJ448">
        <v>75095</v>
      </c>
      <c r="BK448">
        <v>34397122</v>
      </c>
      <c r="BL448">
        <v>26963706</v>
      </c>
      <c r="BM448">
        <v>0</v>
      </c>
      <c r="BN448">
        <v>28350665000</v>
      </c>
      <c r="BO448" s="3">
        <v>0.4</v>
      </c>
      <c r="BP448" s="3">
        <v>3704</v>
      </c>
      <c r="BQ448" s="3">
        <v>26179.47</v>
      </c>
      <c r="BR448" s="3">
        <v>3309026000</v>
      </c>
      <c r="BS448" s="3">
        <v>21981000</v>
      </c>
      <c r="BT448" s="3">
        <v>5532392000</v>
      </c>
      <c r="BU448" s="3">
        <v>14347112000</v>
      </c>
      <c r="BV448" s="3">
        <v>5140155000</v>
      </c>
      <c r="BW448" s="3">
        <v>23210511000</v>
      </c>
      <c r="BX448">
        <v>0</v>
      </c>
      <c r="BY448">
        <v>0</v>
      </c>
      <c r="BZ448">
        <v>0</v>
      </c>
      <c r="CA448">
        <v>0</v>
      </c>
      <c r="CB448">
        <v>28350665000</v>
      </c>
      <c r="CC448">
        <v>0.4</v>
      </c>
      <c r="CD448">
        <v>913627.89</v>
      </c>
      <c r="CE448">
        <v>387612460.00999999</v>
      </c>
      <c r="CF448">
        <v>27297.06</v>
      </c>
      <c r="CG448">
        <v>28051.25</v>
      </c>
      <c r="CH448">
        <v>34.518789599999998</v>
      </c>
      <c r="CI448">
        <v>4.32</v>
      </c>
      <c r="CJ448">
        <v>150420</v>
      </c>
      <c r="CK448">
        <v>175810</v>
      </c>
      <c r="CL448">
        <v>25386.67</v>
      </c>
      <c r="CM448">
        <v>-9586.67</v>
      </c>
      <c r="CN448">
        <v>6328943.3300000001</v>
      </c>
      <c r="CO448">
        <v>-123480</v>
      </c>
      <c r="CP448">
        <v>-246096.67</v>
      </c>
      <c r="CQ448">
        <v>1615008.54</v>
      </c>
      <c r="CR448">
        <v>347892268.95999998</v>
      </c>
      <c r="CS448">
        <v>44026.11</v>
      </c>
      <c r="CT448">
        <v>349596836.97000003</v>
      </c>
      <c r="CU448" s="3">
        <v>0.53441640000000001</v>
      </c>
      <c r="CV448">
        <v>1342899960</v>
      </c>
      <c r="CW448" s="10">
        <v>41866738.880000003</v>
      </c>
      <c r="CX448" s="14">
        <f t="shared" si="6"/>
        <v>38199891.68</v>
      </c>
      <c r="CY448" s="14">
        <f>IFERROR(INDEX(CONFAZ!$A$2:$FB$440,MATCH(DATE(YEAR($A448),MONTH($A448),15),CONFAZ!$A$2:$A$440,0),2),0)</f>
        <v>3666847.1999999997</v>
      </c>
      <c r="CZ448"/>
      <c r="DA448"/>
      <c r="DB448"/>
      <c r="DC448"/>
      <c r="DI448"/>
    </row>
    <row r="449" spans="1:113" x14ac:dyDescent="0.25">
      <c r="A449" s="1">
        <v>43727</v>
      </c>
      <c r="B449" t="s">
        <v>70</v>
      </c>
      <c r="C449" t="s">
        <v>74</v>
      </c>
      <c r="D449" s="12">
        <v>4.1215000000000002</v>
      </c>
      <c r="E449">
        <v>418937313.06000006</v>
      </c>
      <c r="F449">
        <v>3932950.3899999997</v>
      </c>
      <c r="G449">
        <v>710179494</v>
      </c>
      <c r="H449">
        <v>100673832.74000001</v>
      </c>
      <c r="I449">
        <v>88277676.209999993</v>
      </c>
      <c r="J449">
        <v>15906740.6</v>
      </c>
      <c r="K449">
        <v>20085140</v>
      </c>
      <c r="L449" s="14">
        <v>16065316</v>
      </c>
      <c r="M449" s="14">
        <v>33049942</v>
      </c>
      <c r="N449" s="14">
        <v>84545792</v>
      </c>
      <c r="O449" s="14">
        <v>99945293</v>
      </c>
      <c r="P449" s="14">
        <v>6994811</v>
      </c>
      <c r="Q449" s="14">
        <v>125473987</v>
      </c>
      <c r="R449" s="14">
        <v>3287539</v>
      </c>
      <c r="S449" s="14">
        <v>19766795</v>
      </c>
      <c r="T449" s="14">
        <v>241478028</v>
      </c>
      <c r="U449" s="14">
        <v>75664509</v>
      </c>
      <c r="V449" s="14">
        <v>3287539</v>
      </c>
      <c r="W449" s="14">
        <v>19766795</v>
      </c>
      <c r="X449" s="14">
        <v>241478028</v>
      </c>
      <c r="Y449" s="14">
        <v>75664509</v>
      </c>
      <c r="Z449" s="14">
        <v>3907482</v>
      </c>
      <c r="AA449" s="14">
        <v>3.6112430031999998</v>
      </c>
      <c r="AB449">
        <v>138.34</v>
      </c>
      <c r="AC449" s="2">
        <v>18620814373</v>
      </c>
      <c r="AD449" s="2">
        <v>15362321786</v>
      </c>
      <c r="AE449" s="14">
        <f>INDEX(CONFAZ!$DS$2:$FB$408,MATCH(DATE(YEAR($A449),MONTH($A449),15),CONFAZ!$DS$2:$DS$408,0),2)</f>
        <v>320984371</v>
      </c>
      <c r="AF449" s="14">
        <f>INDEX(CONFAZ!$DS$2:$FB$408,MATCH(DATE(YEAR($A449),MONTH($A449),15),CONFAZ!$DS$2:$DS$408,0),3)</f>
        <v>281987856</v>
      </c>
      <c r="AG449">
        <v>998</v>
      </c>
      <c r="AH449">
        <v>1551472731000</v>
      </c>
      <c r="AI449">
        <v>5.71</v>
      </c>
      <c r="AJ449">
        <v>-0.05</v>
      </c>
      <c r="AK449">
        <v>1193.8216666666599</v>
      </c>
      <c r="AL449">
        <v>928.01900000000001</v>
      </c>
      <c r="AM449">
        <v>845.10761904761898</v>
      </c>
      <c r="AN449">
        <v>1057.5896</v>
      </c>
      <c r="AO449">
        <v>11.90124145627</v>
      </c>
      <c r="AP449">
        <v>0.96</v>
      </c>
      <c r="AQ449">
        <v>265.51</v>
      </c>
      <c r="AR449">
        <v>24.64</v>
      </c>
      <c r="AS449" s="14">
        <v>619164800000</v>
      </c>
      <c r="AT449">
        <v>140508</v>
      </c>
      <c r="AU449">
        <v>687</v>
      </c>
      <c r="AV449">
        <v>155755824</v>
      </c>
      <c r="AW449">
        <v>107563668</v>
      </c>
      <c r="AX449">
        <v>6847</v>
      </c>
      <c r="AY449" s="14">
        <v>2132</v>
      </c>
      <c r="AZ449">
        <v>450</v>
      </c>
      <c r="BA449">
        <v>450</v>
      </c>
      <c r="BB449">
        <v>4230</v>
      </c>
      <c r="BC449">
        <v>0</v>
      </c>
      <c r="BD449">
        <v>744</v>
      </c>
      <c r="BE449">
        <v>3364</v>
      </c>
      <c r="BF449">
        <v>3088</v>
      </c>
      <c r="BG449">
        <v>3559</v>
      </c>
      <c r="BH449">
        <v>2201</v>
      </c>
      <c r="BI449">
        <v>0</v>
      </c>
      <c r="BJ449">
        <v>108508</v>
      </c>
      <c r="BK449">
        <v>36915366</v>
      </c>
      <c r="BL449">
        <v>10991193</v>
      </c>
      <c r="BM449">
        <v>0</v>
      </c>
      <c r="BN449">
        <v>28350665000</v>
      </c>
      <c r="BO449" s="3">
        <v>0.4</v>
      </c>
      <c r="BP449" s="3">
        <v>3704</v>
      </c>
      <c r="BQ449" s="3">
        <v>26179.47</v>
      </c>
      <c r="BR449" s="3">
        <v>3309026000</v>
      </c>
      <c r="BS449" s="3">
        <v>21981000</v>
      </c>
      <c r="BT449" s="3">
        <v>5532392000</v>
      </c>
      <c r="BU449" s="3">
        <v>14347112000</v>
      </c>
      <c r="BV449" s="3">
        <v>5140155000</v>
      </c>
      <c r="BW449" s="3">
        <v>23210511000</v>
      </c>
      <c r="BX449">
        <v>0</v>
      </c>
      <c r="BY449">
        <v>0</v>
      </c>
      <c r="BZ449">
        <v>0</v>
      </c>
      <c r="CA449">
        <v>0</v>
      </c>
      <c r="CB449">
        <v>28350665000</v>
      </c>
      <c r="CC449">
        <v>0.4</v>
      </c>
      <c r="CD449">
        <v>1316793.03</v>
      </c>
      <c r="CE449">
        <v>410324376.43000001</v>
      </c>
      <c r="CF449">
        <v>13427.68</v>
      </c>
      <c r="CG449">
        <v>28149.25</v>
      </c>
      <c r="CH449">
        <v>34.518789599999998</v>
      </c>
      <c r="CI449">
        <v>4.33</v>
      </c>
      <c r="CJ449">
        <v>150420</v>
      </c>
      <c r="CK449">
        <v>175810</v>
      </c>
      <c r="CL449">
        <v>25386.67</v>
      </c>
      <c r="CM449">
        <v>-9586.67</v>
      </c>
      <c r="CN449">
        <v>6328943.3300000001</v>
      </c>
      <c r="CO449">
        <v>-123480</v>
      </c>
      <c r="CP449">
        <v>-246096.67</v>
      </c>
      <c r="CQ449">
        <v>1678832.24</v>
      </c>
      <c r="CR449">
        <v>364273830.19999999</v>
      </c>
      <c r="CS449">
        <v>30241.82</v>
      </c>
      <c r="CT449">
        <v>365984373.69999999</v>
      </c>
      <c r="CU449" s="3">
        <v>0.53441640000000001</v>
      </c>
      <c r="CV449">
        <v>986794834.89999998</v>
      </c>
      <c r="CW449" s="10">
        <v>37207126.780000001</v>
      </c>
      <c r="CX449" s="14">
        <f t="shared" si="6"/>
        <v>33026885.740000002</v>
      </c>
      <c r="CY449" s="14">
        <f>IFERROR(INDEX(CONFAZ!$A$2:$FB$440,MATCH(DATE(YEAR($A449),MONTH($A449),15),CONFAZ!$A$2:$A$440,0),2),0)</f>
        <v>4180241.04</v>
      </c>
      <c r="CZ449"/>
      <c r="DA449"/>
      <c r="DB449"/>
      <c r="DC449"/>
      <c r="DI449"/>
    </row>
    <row r="450" spans="1:113" x14ac:dyDescent="0.25">
      <c r="A450" s="1">
        <v>43757</v>
      </c>
      <c r="B450" t="s">
        <v>70</v>
      </c>
      <c r="C450" t="s">
        <v>74</v>
      </c>
      <c r="D450" s="12">
        <v>4.0869999999999997</v>
      </c>
      <c r="E450">
        <v>467021615.17999995</v>
      </c>
      <c r="F450">
        <v>4282043.62</v>
      </c>
      <c r="G450">
        <v>693645880</v>
      </c>
      <c r="H450">
        <v>99304793.909999982</v>
      </c>
      <c r="I450">
        <v>39798114.050000012</v>
      </c>
      <c r="J450">
        <v>17447041.920000002</v>
      </c>
      <c r="K450">
        <v>17201855</v>
      </c>
      <c r="L450" s="14">
        <v>18157526</v>
      </c>
      <c r="M450" s="14">
        <v>32350232</v>
      </c>
      <c r="N450" s="14">
        <v>87996562</v>
      </c>
      <c r="O450" s="14">
        <v>98827482</v>
      </c>
      <c r="P450" s="14">
        <v>7222007</v>
      </c>
      <c r="Q450" s="14">
        <v>109038725</v>
      </c>
      <c r="R450" s="14">
        <v>3596120</v>
      </c>
      <c r="S450" s="14">
        <v>24555491</v>
      </c>
      <c r="T450" s="14">
        <v>229605827</v>
      </c>
      <c r="U450" s="14">
        <v>78042904</v>
      </c>
      <c r="V450" s="14">
        <v>3596120</v>
      </c>
      <c r="W450" s="14">
        <v>24555491</v>
      </c>
      <c r="X450" s="14">
        <v>229605827</v>
      </c>
      <c r="Y450" s="14">
        <v>78042904</v>
      </c>
      <c r="Z450" s="14">
        <v>4253004</v>
      </c>
      <c r="AA450" s="14">
        <v>2.8347737408999998</v>
      </c>
      <c r="AB450">
        <v>142.96</v>
      </c>
      <c r="AC450" s="2">
        <v>19483912811</v>
      </c>
      <c r="AD450" s="2">
        <v>16987200927</v>
      </c>
      <c r="AE450" s="14">
        <f>INDEX(CONFAZ!$DS$2:$FB$408,MATCH(DATE(YEAR($A450),MONTH($A450),15),CONFAZ!$DS$2:$DS$408,0),2)</f>
        <v>294764568</v>
      </c>
      <c r="AF450" s="14">
        <f>INDEX(CONFAZ!$DS$2:$FB$408,MATCH(DATE(YEAR($A450),MONTH($A450),15),CONFAZ!$DS$2:$DS$408,0),3)</f>
        <v>327374496</v>
      </c>
      <c r="AG450">
        <v>998</v>
      </c>
      <c r="AH450">
        <v>1511519732000</v>
      </c>
      <c r="AI450">
        <v>5.38</v>
      </c>
      <c r="AJ450">
        <v>0.04</v>
      </c>
      <c r="AK450">
        <v>1194.8455555555499</v>
      </c>
      <c r="AL450">
        <v>927.96</v>
      </c>
      <c r="AM450">
        <v>844.44571428571396</v>
      </c>
      <c r="AN450">
        <v>1057.6112000000001</v>
      </c>
      <c r="AO450">
        <v>11.7521982562512</v>
      </c>
      <c r="AP450">
        <v>1.1000000000000001</v>
      </c>
      <c r="AQ450">
        <v>241.45</v>
      </c>
      <c r="AR450">
        <v>7.19</v>
      </c>
      <c r="AS450" s="14">
        <v>650447500000</v>
      </c>
      <c r="AT450">
        <v>109132</v>
      </c>
      <c r="AU450">
        <v>191</v>
      </c>
      <c r="AV450">
        <v>142277800</v>
      </c>
      <c r="AW450">
        <v>89984381</v>
      </c>
      <c r="AX450">
        <v>3730</v>
      </c>
      <c r="AY450" s="14">
        <v>413</v>
      </c>
      <c r="AZ450">
        <v>595</v>
      </c>
      <c r="BA450">
        <v>595</v>
      </c>
      <c r="BB450">
        <v>4617</v>
      </c>
      <c r="BC450">
        <v>0</v>
      </c>
      <c r="BD450">
        <v>1077</v>
      </c>
      <c r="BE450">
        <v>7134</v>
      </c>
      <c r="BF450">
        <v>129</v>
      </c>
      <c r="BG450">
        <v>851</v>
      </c>
      <c r="BH450">
        <v>4301</v>
      </c>
      <c r="BI450">
        <v>0</v>
      </c>
      <c r="BJ450">
        <v>87817</v>
      </c>
      <c r="BK450">
        <v>41764527</v>
      </c>
      <c r="BL450">
        <v>10299126</v>
      </c>
      <c r="BM450">
        <v>0</v>
      </c>
      <c r="BN450">
        <v>28350665000</v>
      </c>
      <c r="BO450" s="3">
        <v>0.4</v>
      </c>
      <c r="BP450" s="3">
        <v>3704</v>
      </c>
      <c r="BQ450" s="3">
        <v>26179.47</v>
      </c>
      <c r="BR450" s="3">
        <v>3309026000</v>
      </c>
      <c r="BS450" s="3">
        <v>21981000</v>
      </c>
      <c r="BT450" s="3">
        <v>5532392000</v>
      </c>
      <c r="BU450" s="3">
        <v>14347112000</v>
      </c>
      <c r="BV450">
        <v>5140155000</v>
      </c>
      <c r="BW450" s="3">
        <v>23210511000</v>
      </c>
      <c r="BX450">
        <v>0</v>
      </c>
      <c r="BY450">
        <v>0</v>
      </c>
      <c r="BZ450">
        <v>0</v>
      </c>
      <c r="CA450">
        <v>0</v>
      </c>
      <c r="CB450">
        <v>28350665000</v>
      </c>
      <c r="CC450">
        <v>0.4</v>
      </c>
      <c r="CD450">
        <v>1148619.8</v>
      </c>
      <c r="CE450">
        <v>493368678.75999999</v>
      </c>
      <c r="CF450">
        <v>29562.23</v>
      </c>
      <c r="CG450">
        <v>28118.25</v>
      </c>
      <c r="CH450">
        <v>34.518789599999998</v>
      </c>
      <c r="CI450">
        <v>4.38</v>
      </c>
      <c r="CJ450">
        <v>-158330</v>
      </c>
      <c r="CK450">
        <v>-133940</v>
      </c>
      <c r="CL450">
        <v>24390</v>
      </c>
      <c r="CM450">
        <v>53863.33</v>
      </c>
      <c r="CN450">
        <v>6831236.6699999999</v>
      </c>
      <c r="CO450">
        <v>-76486.67</v>
      </c>
      <c r="CP450">
        <v>-290070</v>
      </c>
      <c r="CQ450">
        <v>1679131.55</v>
      </c>
      <c r="CR450">
        <v>355274620.80000001</v>
      </c>
      <c r="CS450">
        <v>306036.23</v>
      </c>
      <c r="CT450">
        <v>357260090.19999999</v>
      </c>
      <c r="CU450" s="3">
        <v>0.53441640000000001</v>
      </c>
      <c r="CV450">
        <v>1134201696</v>
      </c>
      <c r="CW450" s="10">
        <v>34210319.579999998</v>
      </c>
      <c r="CX450" s="14">
        <f t="shared" si="6"/>
        <v>30905246.049999997</v>
      </c>
      <c r="CY450" s="14">
        <f>IFERROR(INDEX(CONFAZ!$A$2:$FB$440,MATCH(DATE(YEAR($A450),MONTH($A450),15),CONFAZ!$A$2:$A$440,0),2),0)</f>
        <v>3305073.5300000003</v>
      </c>
      <c r="CZ450"/>
      <c r="DA450"/>
      <c r="DB450"/>
      <c r="DC450"/>
      <c r="DI450"/>
    </row>
    <row r="451" spans="1:113" x14ac:dyDescent="0.25">
      <c r="A451" s="1">
        <v>43788</v>
      </c>
      <c r="B451" t="s">
        <v>70</v>
      </c>
      <c r="C451" t="s">
        <v>74</v>
      </c>
      <c r="D451" s="12">
        <v>4.1553000000000004</v>
      </c>
      <c r="E451">
        <v>502539372.81999999</v>
      </c>
      <c r="F451">
        <v>4171419.51</v>
      </c>
      <c r="G451">
        <v>764489211</v>
      </c>
      <c r="H451">
        <v>163315515.17000002</v>
      </c>
      <c r="I451">
        <v>20976318.280000005</v>
      </c>
      <c r="J451">
        <v>16437082.859999999</v>
      </c>
      <c r="K451">
        <v>12832163</v>
      </c>
      <c r="L451" s="14">
        <v>23893797</v>
      </c>
      <c r="M451" s="14">
        <v>33672714</v>
      </c>
      <c r="N451" s="14">
        <v>91748986</v>
      </c>
      <c r="O451" s="14">
        <v>106253565</v>
      </c>
      <c r="P451" s="14">
        <v>8277493</v>
      </c>
      <c r="Q451" s="14">
        <v>110771008</v>
      </c>
      <c r="R451" s="14">
        <v>3038610</v>
      </c>
      <c r="S451" s="14">
        <v>21157471</v>
      </c>
      <c r="T451" s="14">
        <v>281851440</v>
      </c>
      <c r="U451" s="14">
        <v>79494388</v>
      </c>
      <c r="V451" s="14">
        <v>3038610</v>
      </c>
      <c r="W451" s="14">
        <v>21157471</v>
      </c>
      <c r="X451" s="14">
        <v>281851440</v>
      </c>
      <c r="Y451" s="14">
        <v>79494388</v>
      </c>
      <c r="Z451" s="14">
        <v>4329739</v>
      </c>
      <c r="AA451" s="14">
        <v>0.71175270670000002</v>
      </c>
      <c r="AB451">
        <v>138.91</v>
      </c>
      <c r="AC451" s="2">
        <v>17609813357</v>
      </c>
      <c r="AD451" s="2">
        <v>14868295894</v>
      </c>
      <c r="AE451" s="14">
        <f>INDEX(CONFAZ!$DS$2:$FB$408,MATCH(DATE(YEAR($A451),MONTH($A451),15),CONFAZ!$DS$2:$DS$408,0),2)</f>
        <v>256165231</v>
      </c>
      <c r="AF451" s="14">
        <f>INDEX(CONFAZ!$DS$2:$FB$408,MATCH(DATE(YEAR($A451),MONTH($A451),15),CONFAZ!$DS$2:$DS$408,0),3)</f>
        <v>607795756</v>
      </c>
      <c r="AG451">
        <v>998</v>
      </c>
      <c r="AH451">
        <v>1522402192800</v>
      </c>
      <c r="AI451">
        <v>4.9000000000000004</v>
      </c>
      <c r="AJ451">
        <v>0.54</v>
      </c>
      <c r="AK451">
        <v>1196.69888888888</v>
      </c>
      <c r="AL451">
        <v>931.52800000000002</v>
      </c>
      <c r="AM451">
        <v>844.13142857142805</v>
      </c>
      <c r="AN451">
        <v>1062.4436000000001</v>
      </c>
      <c r="AO451">
        <v>11.2877731287773</v>
      </c>
      <c r="AP451">
        <v>1.51</v>
      </c>
      <c r="AQ451">
        <v>255.66</v>
      </c>
      <c r="AR451">
        <v>0.81</v>
      </c>
      <c r="AS451" s="14">
        <v>639072400000</v>
      </c>
      <c r="AT451">
        <v>117231</v>
      </c>
      <c r="AU451">
        <v>694</v>
      </c>
      <c r="AV451">
        <v>117138614</v>
      </c>
      <c r="AW451">
        <v>83519974</v>
      </c>
      <c r="AX451">
        <v>5179</v>
      </c>
      <c r="AY451" s="14">
        <v>600</v>
      </c>
      <c r="AZ451">
        <v>560</v>
      </c>
      <c r="BA451">
        <v>560</v>
      </c>
      <c r="BB451">
        <v>3237</v>
      </c>
      <c r="BC451">
        <v>0</v>
      </c>
      <c r="BD451">
        <v>182</v>
      </c>
      <c r="BE451">
        <v>6562</v>
      </c>
      <c r="BF451">
        <v>61</v>
      </c>
      <c r="BG451">
        <v>1634</v>
      </c>
      <c r="BH451">
        <v>1554</v>
      </c>
      <c r="BI451">
        <v>0</v>
      </c>
      <c r="BJ451">
        <v>71397</v>
      </c>
      <c r="BK451">
        <v>31015938</v>
      </c>
      <c r="BL451">
        <v>2389819</v>
      </c>
      <c r="BM451">
        <v>0</v>
      </c>
      <c r="BN451">
        <v>28350665000</v>
      </c>
      <c r="BO451" s="3">
        <v>0.4</v>
      </c>
      <c r="BP451" s="3">
        <v>3704</v>
      </c>
      <c r="BQ451" s="3">
        <v>26179.47</v>
      </c>
      <c r="BR451" s="3">
        <v>3309026000</v>
      </c>
      <c r="BS451" s="3">
        <v>21981000</v>
      </c>
      <c r="BT451" s="3">
        <v>5532392000</v>
      </c>
      <c r="BU451">
        <v>14347112000</v>
      </c>
      <c r="BV451" s="3">
        <v>5140155000</v>
      </c>
      <c r="BW451" s="3">
        <v>23210511000</v>
      </c>
      <c r="BX451">
        <v>0</v>
      </c>
      <c r="BY451">
        <v>0</v>
      </c>
      <c r="BZ451">
        <v>0</v>
      </c>
      <c r="CA451">
        <v>0</v>
      </c>
      <c r="CB451">
        <v>28350665000</v>
      </c>
      <c r="CC451">
        <v>0.4</v>
      </c>
      <c r="CD451">
        <v>1216173.58</v>
      </c>
      <c r="CE451">
        <v>386073882.29000002</v>
      </c>
      <c r="CF451">
        <v>18165.919999999998</v>
      </c>
      <c r="CG451">
        <v>28115.25</v>
      </c>
      <c r="CH451">
        <v>34.518789599999998</v>
      </c>
      <c r="CI451">
        <v>4.41</v>
      </c>
      <c r="CJ451">
        <v>-158330</v>
      </c>
      <c r="CK451">
        <v>-133940</v>
      </c>
      <c r="CL451">
        <v>24390</v>
      </c>
      <c r="CM451">
        <v>53863.33</v>
      </c>
      <c r="CN451">
        <v>6831236.6699999999</v>
      </c>
      <c r="CO451">
        <v>-76486.67</v>
      </c>
      <c r="CP451">
        <v>-290070</v>
      </c>
      <c r="CQ451">
        <v>2222233.61</v>
      </c>
      <c r="CR451">
        <v>369643634.23000002</v>
      </c>
      <c r="CS451">
        <v>567002.04</v>
      </c>
      <c r="CT451">
        <v>372432869.88</v>
      </c>
      <c r="CU451" s="3">
        <v>0.53441640000000001</v>
      </c>
      <c r="CV451">
        <v>999835992.5</v>
      </c>
      <c r="CW451" s="10">
        <v>46624813.200000003</v>
      </c>
      <c r="CX451" s="14">
        <f t="shared" ref="CX451:CX514" si="7">CW451-CY451</f>
        <v>44270119.090000004</v>
      </c>
      <c r="CY451" s="14">
        <f>IFERROR(INDEX(CONFAZ!$A$2:$FB$440,MATCH(DATE(YEAR($A451),MONTH($A451),15),CONFAZ!$A$2:$A$440,0),2),0)</f>
        <v>2354694.11</v>
      </c>
      <c r="CZ451" s="14"/>
      <c r="DA451" s="14"/>
      <c r="DB451"/>
      <c r="DC451"/>
      <c r="DI451"/>
    </row>
    <row r="452" spans="1:113" x14ac:dyDescent="0.25">
      <c r="A452" s="1">
        <v>43818</v>
      </c>
      <c r="B452" t="s">
        <v>70</v>
      </c>
      <c r="C452" t="s">
        <v>74</v>
      </c>
      <c r="D452" s="12">
        <v>4.1096000000000004</v>
      </c>
      <c r="E452">
        <v>521251287.64000005</v>
      </c>
      <c r="F452">
        <v>4222546.04</v>
      </c>
      <c r="G452">
        <v>761853439</v>
      </c>
      <c r="H452">
        <v>138937282.96999997</v>
      </c>
      <c r="I452">
        <v>21537157.040000003</v>
      </c>
      <c r="J452">
        <v>19366800.880000003</v>
      </c>
      <c r="K452">
        <v>14166820</v>
      </c>
      <c r="L452" s="14">
        <v>19378947</v>
      </c>
      <c r="M452" s="14">
        <v>32691963</v>
      </c>
      <c r="N452" s="14">
        <v>98815009</v>
      </c>
      <c r="O452" s="14">
        <v>98768043</v>
      </c>
      <c r="P452" s="14">
        <v>7824132</v>
      </c>
      <c r="Q452" s="14">
        <v>114945832</v>
      </c>
      <c r="R452" s="14">
        <v>2541914</v>
      </c>
      <c r="S452" s="14">
        <v>22706578</v>
      </c>
      <c r="T452" s="14">
        <v>281540865</v>
      </c>
      <c r="U452" s="14">
        <v>78440515</v>
      </c>
      <c r="V452" s="14">
        <v>2541914</v>
      </c>
      <c r="W452" s="14">
        <v>22706578</v>
      </c>
      <c r="X452" s="14">
        <v>281540865</v>
      </c>
      <c r="Y452" s="14">
        <v>78440515</v>
      </c>
      <c r="Z452" s="14">
        <v>4199641</v>
      </c>
      <c r="AA452" s="14">
        <v>-0.2885472301</v>
      </c>
      <c r="AB452">
        <v>137.49</v>
      </c>
      <c r="AC452" s="2">
        <v>18463268592</v>
      </c>
      <c r="AD452" s="2">
        <v>13248186239</v>
      </c>
      <c r="AE452" s="14">
        <f>INDEX(CONFAZ!$DS$2:$FB$408,MATCH(DATE(YEAR($A452),MONTH($A452),15),CONFAZ!$DS$2:$DS$408,0),2)</f>
        <v>239569036</v>
      </c>
      <c r="AF452" s="14">
        <f>INDEX(CONFAZ!$DS$2:$FB$408,MATCH(DATE(YEAR($A452),MONTH($A452),15),CONFAZ!$DS$2:$DS$408,0),3)</f>
        <v>159983727</v>
      </c>
      <c r="AG452">
        <v>998</v>
      </c>
      <c r="AH452">
        <v>1466650486400</v>
      </c>
      <c r="AI452">
        <v>4.59</v>
      </c>
      <c r="AJ452">
        <v>1.22</v>
      </c>
      <c r="AK452">
        <v>1197.81111111111</v>
      </c>
      <c r="AL452">
        <v>936.18399999999997</v>
      </c>
      <c r="AM452">
        <v>846.32952380952304</v>
      </c>
      <c r="AN452">
        <v>1062.9936</v>
      </c>
      <c r="AO452">
        <v>11.081010631365301</v>
      </c>
      <c r="AP452">
        <v>2.15</v>
      </c>
      <c r="AQ452">
        <v>267.06</v>
      </c>
      <c r="AR452">
        <v>11.239000000000001</v>
      </c>
      <c r="AS452" s="14">
        <v>637866100000</v>
      </c>
      <c r="AT452">
        <v>128885</v>
      </c>
      <c r="AU452">
        <v>0</v>
      </c>
      <c r="AV452">
        <v>129450584</v>
      </c>
      <c r="AW452">
        <v>85041979</v>
      </c>
      <c r="AX452">
        <v>5004</v>
      </c>
      <c r="AY452" s="14">
        <v>0</v>
      </c>
      <c r="AZ452">
        <v>743</v>
      </c>
      <c r="BA452">
        <v>743</v>
      </c>
      <c r="BB452">
        <v>4641</v>
      </c>
      <c r="BC452">
        <v>0</v>
      </c>
      <c r="BD452">
        <v>1054</v>
      </c>
      <c r="BE452">
        <v>7555</v>
      </c>
      <c r="BF452">
        <v>183</v>
      </c>
      <c r="BG452">
        <v>5175</v>
      </c>
      <c r="BH452">
        <v>3309</v>
      </c>
      <c r="BI452">
        <v>0</v>
      </c>
      <c r="BJ452">
        <v>96787</v>
      </c>
      <c r="BK452">
        <v>42806631</v>
      </c>
      <c r="BL452">
        <v>1320304</v>
      </c>
      <c r="BM452">
        <v>0</v>
      </c>
      <c r="BN452">
        <v>28350665000</v>
      </c>
      <c r="BO452" s="3">
        <v>0.4</v>
      </c>
      <c r="BP452" s="3">
        <v>3704</v>
      </c>
      <c r="BQ452" s="3">
        <v>26179.47</v>
      </c>
      <c r="BR452" s="3">
        <v>3309026000</v>
      </c>
      <c r="BS452" s="3">
        <v>21981000</v>
      </c>
      <c r="BT452" s="3">
        <v>5532392000</v>
      </c>
      <c r="BU452" s="3">
        <v>14347112000</v>
      </c>
      <c r="BV452" s="3">
        <v>5140155000</v>
      </c>
      <c r="BW452" s="3">
        <v>23210511000</v>
      </c>
      <c r="BX452">
        <v>0</v>
      </c>
      <c r="BY452">
        <v>0</v>
      </c>
      <c r="BZ452">
        <v>0</v>
      </c>
      <c r="CA452">
        <v>0</v>
      </c>
      <c r="CB452">
        <v>28350665000</v>
      </c>
      <c r="CC452">
        <v>0.4</v>
      </c>
      <c r="CD452">
        <v>1583459.13</v>
      </c>
      <c r="CE452">
        <v>371513444.43000001</v>
      </c>
      <c r="CF452">
        <v>23133.82</v>
      </c>
      <c r="CG452">
        <v>28393.25</v>
      </c>
      <c r="CH452">
        <v>34.518789599999998</v>
      </c>
      <c r="CI452">
        <v>4.53</v>
      </c>
      <c r="CJ452">
        <v>-158330</v>
      </c>
      <c r="CK452">
        <v>-133940</v>
      </c>
      <c r="CL452">
        <v>24390</v>
      </c>
      <c r="CM452">
        <v>53863.33</v>
      </c>
      <c r="CN452">
        <v>6831236.6699999999</v>
      </c>
      <c r="CO452">
        <v>-76486.67</v>
      </c>
      <c r="CP452">
        <v>-290070</v>
      </c>
      <c r="CQ452">
        <v>1938650.46</v>
      </c>
      <c r="CR452">
        <v>383655553</v>
      </c>
      <c r="CS452">
        <v>392794.49</v>
      </c>
      <c r="CT452">
        <v>385986997.94999999</v>
      </c>
      <c r="CU452" s="3">
        <v>0.53441640000000001</v>
      </c>
      <c r="CV452">
        <v>1274340079</v>
      </c>
      <c r="CW452" s="10">
        <v>55826166.859999999</v>
      </c>
      <c r="CX452" s="14">
        <f t="shared" si="7"/>
        <v>53024089.769999996</v>
      </c>
      <c r="CY452" s="14">
        <f>IFERROR(INDEX(CONFAZ!$A$2:$FB$440,MATCH(DATE(YEAR($A452),MONTH($A452),15),CONFAZ!$A$2:$A$440,0),2),0)</f>
        <v>2802077.0900000003</v>
      </c>
      <c r="CZ452"/>
      <c r="DA452"/>
      <c r="DB452"/>
      <c r="DC452"/>
      <c r="DI452"/>
    </row>
    <row r="453" spans="1:113" x14ac:dyDescent="0.25">
      <c r="A453" s="1">
        <v>43849</v>
      </c>
      <c r="B453" t="s">
        <v>70</v>
      </c>
      <c r="C453" t="s">
        <v>74</v>
      </c>
      <c r="D453" s="12">
        <v>4.1494999999999997</v>
      </c>
      <c r="E453">
        <v>529386043.14000005</v>
      </c>
      <c r="F453">
        <v>7251174.8600000003</v>
      </c>
      <c r="G453">
        <v>821249322</v>
      </c>
      <c r="H453">
        <v>123333069.09000002</v>
      </c>
      <c r="I453">
        <v>65421946.099999994</v>
      </c>
      <c r="J453">
        <v>22670276.589999996</v>
      </c>
      <c r="K453">
        <v>43041077</v>
      </c>
      <c r="L453" s="14">
        <v>16670987</v>
      </c>
      <c r="M453" s="14">
        <v>34071970</v>
      </c>
      <c r="N453" s="14">
        <v>120237429</v>
      </c>
      <c r="O453" s="14">
        <v>102294306</v>
      </c>
      <c r="P453" s="14">
        <v>7915714</v>
      </c>
      <c r="Q453" s="14">
        <v>122978332</v>
      </c>
      <c r="R453" s="14">
        <v>2653451</v>
      </c>
      <c r="S453" s="14">
        <v>22529302</v>
      </c>
      <c r="T453" s="14">
        <v>300028807</v>
      </c>
      <c r="U453" s="14">
        <v>84701832</v>
      </c>
      <c r="V453" s="14">
        <v>2653451</v>
      </c>
      <c r="W453" s="14">
        <v>22529302</v>
      </c>
      <c r="X453" s="14">
        <v>300028807</v>
      </c>
      <c r="Y453" s="14">
        <v>84701832</v>
      </c>
      <c r="Z453" s="14">
        <v>7167192</v>
      </c>
      <c r="AA453" s="14">
        <v>0.36063401589999999</v>
      </c>
      <c r="AB453">
        <v>134.05000000000001</v>
      </c>
      <c r="AC453" s="2">
        <v>14429715267</v>
      </c>
      <c r="AD453" s="2">
        <v>17190165488</v>
      </c>
      <c r="AE453" s="14">
        <f>INDEX(CONFAZ!$DS$2:$FB$408,MATCH(DATE(YEAR($A453),MONTH($A453),15),CONFAZ!$DS$2:$DS$408,0),2)</f>
        <v>183139168</v>
      </c>
      <c r="AF453" s="14">
        <f>INDEX(CONFAZ!$DS$2:$FB$408,MATCH(DATE(YEAR($A453),MONTH($A453),15),CONFAZ!$DS$2:$DS$408,0),3)</f>
        <v>266434221</v>
      </c>
      <c r="AG453">
        <v>1039</v>
      </c>
      <c r="AH453">
        <v>1491305403000</v>
      </c>
      <c r="AI453">
        <v>4.4000000000000004</v>
      </c>
      <c r="AJ453">
        <v>0.19</v>
      </c>
      <c r="AK453">
        <v>1207.61222222222</v>
      </c>
      <c r="AL453">
        <v>942.529</v>
      </c>
      <c r="AM453">
        <v>850.94333333333304</v>
      </c>
      <c r="AN453">
        <v>1071.1268</v>
      </c>
      <c r="AO453">
        <v>11.354338486771599</v>
      </c>
      <c r="AP453">
        <v>1.21</v>
      </c>
      <c r="AQ453">
        <v>268.44</v>
      </c>
      <c r="AR453">
        <v>0.19997000000000001</v>
      </c>
      <c r="AS453" s="14">
        <v>615587200000</v>
      </c>
      <c r="AT453">
        <v>110071</v>
      </c>
      <c r="AU453">
        <v>20</v>
      </c>
      <c r="AV453">
        <v>109474260</v>
      </c>
      <c r="AW453">
        <v>93524951</v>
      </c>
      <c r="AX453">
        <v>3601</v>
      </c>
      <c r="AY453" s="14">
        <v>0</v>
      </c>
      <c r="AZ453">
        <v>106</v>
      </c>
      <c r="BA453">
        <v>106</v>
      </c>
      <c r="BB453">
        <v>2947</v>
      </c>
      <c r="BC453">
        <v>2100000</v>
      </c>
      <c r="BD453">
        <v>2</v>
      </c>
      <c r="BE453">
        <v>8848</v>
      </c>
      <c r="BF453">
        <v>0</v>
      </c>
      <c r="BG453">
        <v>842</v>
      </c>
      <c r="BH453">
        <v>260</v>
      </c>
      <c r="BI453">
        <v>0</v>
      </c>
      <c r="BJ453">
        <v>2031378</v>
      </c>
      <c r="BK453">
        <v>6616758</v>
      </c>
      <c r="BL453">
        <v>5072102</v>
      </c>
      <c r="BM453">
        <v>0</v>
      </c>
      <c r="BN453">
        <v>29846794000</v>
      </c>
      <c r="BO453" s="3">
        <v>0.4</v>
      </c>
      <c r="BP453" s="3">
        <v>3704</v>
      </c>
      <c r="BQ453" s="3">
        <v>27335.53</v>
      </c>
      <c r="BR453">
        <v>3437407000</v>
      </c>
      <c r="BS453" s="3">
        <v>22505000</v>
      </c>
      <c r="BT453" s="3">
        <v>5806026000</v>
      </c>
      <c r="BU453" s="3">
        <v>14705051000</v>
      </c>
      <c r="BV453" s="3">
        <v>5875804000</v>
      </c>
      <c r="BW453">
        <v>23970990000</v>
      </c>
      <c r="BX453">
        <v>0</v>
      </c>
      <c r="BY453">
        <v>0</v>
      </c>
      <c r="BZ453">
        <v>0</v>
      </c>
      <c r="CA453">
        <v>0</v>
      </c>
      <c r="CB453">
        <v>28350665000</v>
      </c>
      <c r="CC453">
        <v>0.4</v>
      </c>
      <c r="CD453">
        <v>1587728.49</v>
      </c>
      <c r="CE453">
        <v>338695635.25</v>
      </c>
      <c r="CF453">
        <v>27819.360000000001</v>
      </c>
      <c r="CG453">
        <v>28319.919999999998</v>
      </c>
      <c r="CH453">
        <v>34.241921099999999</v>
      </c>
      <c r="CI453">
        <v>4.58</v>
      </c>
      <c r="CJ453">
        <v>10386.67</v>
      </c>
      <c r="CK453">
        <v>32793.33</v>
      </c>
      <c r="CL453">
        <v>22406.67</v>
      </c>
      <c r="CM453">
        <v>-199736.67</v>
      </c>
      <c r="CN453">
        <v>7029033.3300000001</v>
      </c>
      <c r="CO453">
        <v>-81356.67</v>
      </c>
      <c r="CP453">
        <v>-308380</v>
      </c>
      <c r="CQ453">
        <v>4625667.0199999996</v>
      </c>
      <c r="CR453">
        <v>421739405.72000003</v>
      </c>
      <c r="CS453">
        <v>929749.23</v>
      </c>
      <c r="CT453">
        <v>427315263.23000002</v>
      </c>
      <c r="CU453" s="3">
        <v>0.53763439999999996</v>
      </c>
      <c r="CV453">
        <v>1341467244</v>
      </c>
      <c r="CW453" s="10">
        <v>47432665.649999999</v>
      </c>
      <c r="CX453" s="14">
        <f t="shared" si="7"/>
        <v>42508900.43</v>
      </c>
      <c r="CY453" s="14">
        <f>IFERROR(INDEX(CONFAZ!$A$2:$FB$440,MATCH(DATE(YEAR($A453),MONTH($A453),15),CONFAZ!$A$2:$A$440,0),2),0)</f>
        <v>4923765.22</v>
      </c>
      <c r="DA453"/>
      <c r="DB453"/>
      <c r="DC453"/>
      <c r="DI453"/>
    </row>
    <row r="454" spans="1:113" x14ac:dyDescent="0.25">
      <c r="A454" s="1">
        <v>43880</v>
      </c>
      <c r="B454" t="s">
        <v>70</v>
      </c>
      <c r="C454" t="s">
        <v>74</v>
      </c>
      <c r="D454" s="12">
        <v>4.3410000000000002</v>
      </c>
      <c r="E454">
        <v>453063655.93000001</v>
      </c>
      <c r="F454">
        <v>3280940.86</v>
      </c>
      <c r="G454">
        <v>647819942</v>
      </c>
      <c r="H454">
        <v>117580049.38000001</v>
      </c>
      <c r="I454">
        <v>16321925.93</v>
      </c>
      <c r="J454">
        <v>15161579.270000001</v>
      </c>
      <c r="K454">
        <v>103038417</v>
      </c>
      <c r="L454" s="14">
        <v>23310664</v>
      </c>
      <c r="M454" s="14">
        <v>32007867</v>
      </c>
      <c r="N454" s="14">
        <v>85880827</v>
      </c>
      <c r="O454" s="14">
        <v>100743979</v>
      </c>
      <c r="P454" s="14">
        <v>7402532</v>
      </c>
      <c r="Q454" s="14">
        <v>98501744</v>
      </c>
      <c r="R454" s="14">
        <v>2539207</v>
      </c>
      <c r="S454" s="14">
        <v>18280272</v>
      </c>
      <c r="T454" s="14">
        <v>202360899</v>
      </c>
      <c r="U454" s="14">
        <v>73631960</v>
      </c>
      <c r="V454" s="14">
        <v>2539207</v>
      </c>
      <c r="W454" s="14">
        <v>18280272</v>
      </c>
      <c r="X454" s="14">
        <v>202360899</v>
      </c>
      <c r="Y454" s="14">
        <v>73631960</v>
      </c>
      <c r="Z454" s="14">
        <v>3159991</v>
      </c>
      <c r="AA454" s="14">
        <v>1.5488282588</v>
      </c>
      <c r="AB454">
        <v>134.52000000000001</v>
      </c>
      <c r="AC454" s="2">
        <v>15356449520</v>
      </c>
      <c r="AD454" s="2">
        <v>13849450579</v>
      </c>
      <c r="AE454" s="14">
        <f>INDEX(CONFAZ!$DS$2:$FB$408,MATCH(DATE(YEAR($A454),MONTH($A454),15),CONFAZ!$DS$2:$DS$408,0),2)</f>
        <v>170475076</v>
      </c>
      <c r="AF454" s="14">
        <f>INDEX(CONFAZ!$DS$2:$FB$408,MATCH(DATE(YEAR($A454),MONTH($A454),15),CONFAZ!$DS$2:$DS$408,0),3)</f>
        <v>255063770</v>
      </c>
      <c r="AG454">
        <v>1045</v>
      </c>
      <c r="AH454">
        <v>1573438860000</v>
      </c>
      <c r="AI454">
        <v>4.1900000000000004</v>
      </c>
      <c r="AJ454">
        <v>0.17</v>
      </c>
      <c r="AK454">
        <v>1207.35666666666</v>
      </c>
      <c r="AL454">
        <v>940.76049999999998</v>
      </c>
      <c r="AM454">
        <v>853.65523809523802</v>
      </c>
      <c r="AN454">
        <v>1072.0475999999901</v>
      </c>
      <c r="AO454">
        <v>11.7529174900264</v>
      </c>
      <c r="AP454">
        <v>1.25</v>
      </c>
      <c r="AQ454">
        <v>239.99</v>
      </c>
      <c r="AR454">
        <v>17.57</v>
      </c>
      <c r="AS454" s="14">
        <v>620047600000</v>
      </c>
      <c r="AT454">
        <v>81677</v>
      </c>
      <c r="AU454">
        <v>285</v>
      </c>
      <c r="AV454">
        <v>98131761</v>
      </c>
      <c r="AW454">
        <v>84640515</v>
      </c>
      <c r="AX454">
        <v>3001</v>
      </c>
      <c r="AY454" s="14">
        <v>145</v>
      </c>
      <c r="AZ454">
        <v>241</v>
      </c>
      <c r="BA454">
        <v>241</v>
      </c>
      <c r="BB454">
        <v>2571</v>
      </c>
      <c r="BC454">
        <v>0</v>
      </c>
      <c r="BD454">
        <v>113</v>
      </c>
      <c r="BE454">
        <v>6089</v>
      </c>
      <c r="BF454">
        <v>297</v>
      </c>
      <c r="BG454">
        <v>300</v>
      </c>
      <c r="BH454">
        <v>2898</v>
      </c>
      <c r="BI454">
        <v>0</v>
      </c>
      <c r="BJ454">
        <v>54746</v>
      </c>
      <c r="BK454">
        <v>13256370</v>
      </c>
      <c r="BL454">
        <v>73574</v>
      </c>
      <c r="BM454">
        <v>0</v>
      </c>
      <c r="BN454">
        <v>29846794000</v>
      </c>
      <c r="BO454" s="3">
        <v>0.4</v>
      </c>
      <c r="BP454" s="3">
        <v>3704</v>
      </c>
      <c r="BQ454" s="3">
        <v>27335.53</v>
      </c>
      <c r="BR454" s="3">
        <v>3437407000</v>
      </c>
      <c r="BS454" s="3">
        <v>22505000</v>
      </c>
      <c r="BT454" s="3">
        <v>5806026000</v>
      </c>
      <c r="BU454" s="3">
        <v>14705051000</v>
      </c>
      <c r="BV454" s="3">
        <v>5875804000</v>
      </c>
      <c r="BW454" s="3">
        <v>23970990000</v>
      </c>
      <c r="BX454">
        <v>0</v>
      </c>
      <c r="BY454">
        <v>0</v>
      </c>
      <c r="BZ454">
        <v>0</v>
      </c>
      <c r="CA454">
        <v>0</v>
      </c>
      <c r="CB454">
        <v>28350665000</v>
      </c>
      <c r="CC454">
        <v>0.4</v>
      </c>
      <c r="CD454">
        <v>984502.33</v>
      </c>
      <c r="CE454">
        <v>375948717.39999998</v>
      </c>
      <c r="CF454">
        <v>21992.78</v>
      </c>
      <c r="CG454">
        <v>27619.919999999998</v>
      </c>
      <c r="CH454">
        <v>34.241921099999999</v>
      </c>
      <c r="CI454">
        <v>4.55</v>
      </c>
      <c r="CJ454">
        <v>10386.67</v>
      </c>
      <c r="CK454">
        <v>32793.33</v>
      </c>
      <c r="CL454">
        <v>22406.67</v>
      </c>
      <c r="CM454">
        <v>-199736.67</v>
      </c>
      <c r="CN454">
        <v>7029033.3300000001</v>
      </c>
      <c r="CO454">
        <v>-81356.67</v>
      </c>
      <c r="CP454">
        <v>-308380</v>
      </c>
      <c r="CQ454">
        <v>1205613.94</v>
      </c>
      <c r="CR454">
        <v>331012650.24000001</v>
      </c>
      <c r="CS454">
        <v>2431660.02</v>
      </c>
      <c r="CT454">
        <v>334659047.67000002</v>
      </c>
      <c r="CU454" s="3">
        <v>0.53763439999999996</v>
      </c>
      <c r="CV454">
        <v>1473521490</v>
      </c>
      <c r="CW454" s="10">
        <v>68782916.689999998</v>
      </c>
      <c r="CX454" s="14">
        <f t="shared" si="7"/>
        <v>56415565.459999993</v>
      </c>
      <c r="CY454" s="14">
        <f>IFERROR(INDEX(CONFAZ!$A$2:$FB$440,MATCH(DATE(YEAR($A454),MONTH($A454),15),CONFAZ!$A$2:$A$440,0),2),0)</f>
        <v>12367351.23</v>
      </c>
      <c r="CZ454"/>
      <c r="DA454"/>
      <c r="DB454"/>
      <c r="DC454"/>
      <c r="DI454"/>
    </row>
    <row r="455" spans="1:113" x14ac:dyDescent="0.25">
      <c r="A455" s="1">
        <v>43909</v>
      </c>
      <c r="B455" t="s">
        <v>70</v>
      </c>
      <c r="C455" t="s">
        <v>74</v>
      </c>
      <c r="D455" s="12">
        <v>4.8838999999999997</v>
      </c>
      <c r="E455">
        <v>379765243.18000001</v>
      </c>
      <c r="F455">
        <v>3309566.51</v>
      </c>
      <c r="G455">
        <v>615308052</v>
      </c>
      <c r="H455">
        <v>109709581.67999999</v>
      </c>
      <c r="I455">
        <v>51437657.82</v>
      </c>
      <c r="J455">
        <v>14623313.390000001</v>
      </c>
      <c r="K455">
        <v>52078165</v>
      </c>
      <c r="L455" s="14">
        <v>16055688</v>
      </c>
      <c r="M455" s="14">
        <v>32667814</v>
      </c>
      <c r="N455" s="14">
        <v>75494081</v>
      </c>
      <c r="O455" s="14">
        <v>89857400</v>
      </c>
      <c r="P455" s="14">
        <v>6588257</v>
      </c>
      <c r="Q455" s="14">
        <v>100162548</v>
      </c>
      <c r="R455" s="14">
        <v>2600773</v>
      </c>
      <c r="S455" s="14">
        <v>20085653</v>
      </c>
      <c r="T455" s="14">
        <v>199174643</v>
      </c>
      <c r="U455" s="14">
        <v>69363102</v>
      </c>
      <c r="V455" s="14">
        <v>2600773</v>
      </c>
      <c r="W455" s="14">
        <v>20085653</v>
      </c>
      <c r="X455" s="14">
        <v>199174643</v>
      </c>
      <c r="Y455" s="14">
        <v>69363102</v>
      </c>
      <c r="Z455" s="14">
        <v>3258093</v>
      </c>
      <c r="AA455" s="14">
        <v>1.5595486324000001</v>
      </c>
      <c r="AB455">
        <v>136.21</v>
      </c>
      <c r="AC455" s="2">
        <v>18312350349</v>
      </c>
      <c r="AD455" s="2">
        <v>14266744622</v>
      </c>
      <c r="AE455" s="14">
        <f>INDEX(CONFAZ!$DS$2:$FB$408,MATCH(DATE(YEAR($A455),MONTH($A455),15),CONFAZ!$DS$2:$DS$408,0),2)</f>
        <v>307489394</v>
      </c>
      <c r="AF455" s="14">
        <f>INDEX(CONFAZ!$DS$2:$FB$408,MATCH(DATE(YEAR($A455),MONTH($A455),15),CONFAZ!$DS$2:$DS$408,0),3)</f>
        <v>177657446</v>
      </c>
      <c r="AG455">
        <v>1045</v>
      </c>
      <c r="AH455">
        <v>1675983543500</v>
      </c>
      <c r="AI455">
        <v>3.95</v>
      </c>
      <c r="AJ455">
        <v>0.18</v>
      </c>
      <c r="AK455">
        <v>1211.16166666666</v>
      </c>
      <c r="AL455">
        <v>939.17349999999999</v>
      </c>
      <c r="AM455">
        <v>854.94047619047603</v>
      </c>
      <c r="AN455">
        <v>1075.6728000000001</v>
      </c>
      <c r="AO455">
        <v>12.3730743532556</v>
      </c>
      <c r="AP455">
        <v>1.07</v>
      </c>
      <c r="AQ455">
        <v>183.34</v>
      </c>
      <c r="AR455">
        <v>28.86</v>
      </c>
      <c r="AS455" s="14">
        <v>637763300000</v>
      </c>
      <c r="AT455">
        <v>79122</v>
      </c>
      <c r="AU455">
        <v>119</v>
      </c>
      <c r="AV455">
        <v>115158674</v>
      </c>
      <c r="AW455">
        <v>77113098</v>
      </c>
      <c r="AX455">
        <v>4119</v>
      </c>
      <c r="AY455" s="14">
        <v>1902</v>
      </c>
      <c r="AZ455">
        <v>189</v>
      </c>
      <c r="BA455">
        <v>189</v>
      </c>
      <c r="BB455">
        <v>5546</v>
      </c>
      <c r="BC455">
        <v>425</v>
      </c>
      <c r="BD455">
        <v>760</v>
      </c>
      <c r="BE455">
        <v>2326</v>
      </c>
      <c r="BF455">
        <v>236</v>
      </c>
      <c r="BG455">
        <v>992</v>
      </c>
      <c r="BH455">
        <v>1665</v>
      </c>
      <c r="BI455">
        <v>50</v>
      </c>
      <c r="BJ455">
        <v>65331</v>
      </c>
      <c r="BK455">
        <v>37814639</v>
      </c>
      <c r="BL455">
        <v>64306</v>
      </c>
      <c r="BM455">
        <v>0</v>
      </c>
      <c r="BN455">
        <v>29846794000</v>
      </c>
      <c r="BO455" s="3">
        <v>0.4</v>
      </c>
      <c r="BP455" s="3">
        <v>3704</v>
      </c>
      <c r="BQ455" s="3">
        <v>27335.53</v>
      </c>
      <c r="BR455" s="3">
        <v>3437407000</v>
      </c>
      <c r="BS455" s="3">
        <v>22505000</v>
      </c>
      <c r="BT455" s="3">
        <v>5806026000</v>
      </c>
      <c r="BU455" s="3">
        <v>14705051000</v>
      </c>
      <c r="BV455" s="3">
        <v>5875804000</v>
      </c>
      <c r="BW455" s="3">
        <v>23970990000</v>
      </c>
      <c r="BX455">
        <v>0</v>
      </c>
      <c r="BY455">
        <v>0</v>
      </c>
      <c r="BZ455">
        <v>0</v>
      </c>
      <c r="CA455">
        <v>0</v>
      </c>
      <c r="CB455">
        <v>28350665000</v>
      </c>
      <c r="CC455">
        <v>0.4</v>
      </c>
      <c r="CD455">
        <v>1323439.75</v>
      </c>
      <c r="CE455">
        <v>308376765.38999999</v>
      </c>
      <c r="CF455">
        <v>12134.01</v>
      </c>
      <c r="CG455">
        <v>27835.919999999998</v>
      </c>
      <c r="CH455">
        <v>34.241921099999999</v>
      </c>
      <c r="CI455">
        <v>4.46</v>
      </c>
      <c r="CJ455">
        <v>10386.67</v>
      </c>
      <c r="CK455">
        <v>32793.33</v>
      </c>
      <c r="CL455">
        <v>22406.67</v>
      </c>
      <c r="CM455">
        <v>-199736.67</v>
      </c>
      <c r="CN455">
        <v>7029033.3300000001</v>
      </c>
      <c r="CO455">
        <v>-81356.67</v>
      </c>
      <c r="CP455">
        <v>-308380</v>
      </c>
      <c r="CQ455">
        <v>1007482.01</v>
      </c>
      <c r="CR455">
        <v>308371651.10000002</v>
      </c>
      <c r="CS455">
        <v>156797.92000000001</v>
      </c>
      <c r="CT455">
        <v>309535931.02999997</v>
      </c>
      <c r="CU455" s="3">
        <v>0.53763439999999996</v>
      </c>
      <c r="CV455">
        <v>1103289012</v>
      </c>
      <c r="CW455" s="10">
        <v>39990775.719999999</v>
      </c>
      <c r="CX455" s="14">
        <f t="shared" si="7"/>
        <v>17780511.240000002</v>
      </c>
      <c r="CY455" s="14">
        <f>IFERROR(INDEX(CONFAZ!$A$2:$FB$440,MATCH(DATE(YEAR($A455),MONTH($A455),15),CONFAZ!$A$2:$A$440,0),2),0)</f>
        <v>22210264.479999997</v>
      </c>
      <c r="CZ455"/>
      <c r="DA455"/>
      <c r="DB455"/>
      <c r="DC455"/>
      <c r="DI455"/>
    </row>
    <row r="456" spans="1:113" x14ac:dyDescent="0.25">
      <c r="A456" s="1">
        <v>43940</v>
      </c>
      <c r="B456" t="s">
        <v>70</v>
      </c>
      <c r="C456" t="s">
        <v>74</v>
      </c>
      <c r="D456" s="12">
        <v>5.3255999999999997</v>
      </c>
      <c r="E456">
        <v>410824089.10000008</v>
      </c>
      <c r="F456">
        <v>2523271.59</v>
      </c>
      <c r="G456">
        <v>558815152</v>
      </c>
      <c r="H456">
        <v>69954707.019999996</v>
      </c>
      <c r="I456">
        <v>15455534.439999999</v>
      </c>
      <c r="J456">
        <v>6910675.1300000008</v>
      </c>
      <c r="K456">
        <v>13132740</v>
      </c>
      <c r="L456" s="14">
        <v>15632579</v>
      </c>
      <c r="M456" s="14">
        <v>33010782</v>
      </c>
      <c r="N456" s="14">
        <v>59784478</v>
      </c>
      <c r="O456" s="14">
        <v>94813746</v>
      </c>
      <c r="P456" s="14">
        <v>7863839</v>
      </c>
      <c r="Q456" s="14">
        <v>55269637</v>
      </c>
      <c r="R456" s="14">
        <v>2534062</v>
      </c>
      <c r="S456" s="14">
        <v>13755474</v>
      </c>
      <c r="T456" s="14">
        <v>195603530</v>
      </c>
      <c r="U456" s="14">
        <v>78147610</v>
      </c>
      <c r="V456" s="14">
        <v>2534062</v>
      </c>
      <c r="W456" s="14">
        <v>13755474</v>
      </c>
      <c r="X456" s="14">
        <v>195603530</v>
      </c>
      <c r="Y456" s="14">
        <v>78147610</v>
      </c>
      <c r="Z456" s="14">
        <v>2399415</v>
      </c>
      <c r="AA456" s="14">
        <v>1.4456259849999999</v>
      </c>
      <c r="AB456">
        <v>118.53</v>
      </c>
      <c r="AC456" s="2">
        <v>17593798650</v>
      </c>
      <c r="AD456" s="2">
        <v>11431019725</v>
      </c>
      <c r="AE456" s="14">
        <f>INDEX(CONFAZ!$DS$2:$FB$408,MATCH(DATE(YEAR($A456),MONTH($A456),15),CONFAZ!$DS$2:$DS$408,0),2)</f>
        <v>266819153</v>
      </c>
      <c r="AF456" s="14">
        <f>INDEX(CONFAZ!$DS$2:$FB$408,MATCH(DATE(YEAR($A456),MONTH($A456),15),CONFAZ!$DS$2:$DS$408,0),3)</f>
        <v>114420523</v>
      </c>
      <c r="AG456">
        <v>1045</v>
      </c>
      <c r="AH456">
        <v>1807066615200</v>
      </c>
      <c r="AI456">
        <v>3.65</v>
      </c>
      <c r="AJ456">
        <v>-0.23</v>
      </c>
      <c r="AK456">
        <v>1225.4338888888799</v>
      </c>
      <c r="AL456">
        <v>939.47849999999903</v>
      </c>
      <c r="AM456">
        <v>854.79619047618996</v>
      </c>
      <c r="AN456">
        <v>1080.7408</v>
      </c>
      <c r="AO456">
        <v>12.7400867410161</v>
      </c>
      <c r="AP456">
        <v>0.69</v>
      </c>
      <c r="AQ456">
        <v>141.38999999999999</v>
      </c>
      <c r="AR456">
        <v>37.39</v>
      </c>
      <c r="AS456" s="14">
        <v>569324600000</v>
      </c>
      <c r="AT456">
        <v>161166</v>
      </c>
      <c r="AU456">
        <v>887</v>
      </c>
      <c r="AV456">
        <v>121229461</v>
      </c>
      <c r="AW456">
        <v>108225378</v>
      </c>
      <c r="AX456">
        <v>7809</v>
      </c>
      <c r="AY456" s="14">
        <v>2164</v>
      </c>
      <c r="AZ456">
        <v>2818</v>
      </c>
      <c r="BA456">
        <v>2818</v>
      </c>
      <c r="BB456">
        <v>4013</v>
      </c>
      <c r="BC456">
        <v>2367</v>
      </c>
      <c r="BD456">
        <v>139</v>
      </c>
      <c r="BE456">
        <v>5000</v>
      </c>
      <c r="BF456">
        <v>229</v>
      </c>
      <c r="BG456">
        <v>788</v>
      </c>
      <c r="BH456">
        <v>1604</v>
      </c>
      <c r="BI456">
        <v>1303</v>
      </c>
      <c r="BJ456">
        <v>111991</v>
      </c>
      <c r="BK456">
        <v>12481941</v>
      </c>
      <c r="BL456">
        <v>213338</v>
      </c>
      <c r="BM456">
        <v>0</v>
      </c>
      <c r="BN456">
        <v>29846794000</v>
      </c>
      <c r="BO456" s="3">
        <v>0.4</v>
      </c>
      <c r="BP456" s="3">
        <v>3704</v>
      </c>
      <c r="BQ456" s="3">
        <v>27335.53</v>
      </c>
      <c r="BR456" s="3">
        <v>3437407000</v>
      </c>
      <c r="BS456" s="3">
        <v>22505000</v>
      </c>
      <c r="BT456" s="3">
        <v>5806026000</v>
      </c>
      <c r="BU456" s="3">
        <v>14705051000</v>
      </c>
      <c r="BV456">
        <v>5875804000</v>
      </c>
      <c r="BW456">
        <v>23970990000</v>
      </c>
      <c r="BX456">
        <v>0</v>
      </c>
      <c r="BY456">
        <v>0</v>
      </c>
      <c r="BZ456">
        <v>0</v>
      </c>
      <c r="CA456">
        <v>0</v>
      </c>
      <c r="CB456">
        <v>28350665000</v>
      </c>
      <c r="CC456">
        <v>0.4</v>
      </c>
      <c r="CD456">
        <v>1550074.04</v>
      </c>
      <c r="CE456">
        <v>352966940.13</v>
      </c>
      <c r="CF456">
        <v>6093.56</v>
      </c>
      <c r="CG456">
        <v>27228.92</v>
      </c>
      <c r="CH456">
        <v>34.241921099999999</v>
      </c>
      <c r="CI456">
        <v>4.07</v>
      </c>
      <c r="CJ456">
        <v>-280220</v>
      </c>
      <c r="CK456">
        <v>-262953.33</v>
      </c>
      <c r="CL456">
        <v>17266.669999999998</v>
      </c>
      <c r="CM456">
        <v>-37493.33</v>
      </c>
      <c r="CN456">
        <v>6896770</v>
      </c>
      <c r="CO456">
        <v>-76996.67</v>
      </c>
      <c r="CP456">
        <v>-373200</v>
      </c>
      <c r="CQ456">
        <v>1007482.01</v>
      </c>
      <c r="CR456">
        <v>308371651.10000002</v>
      </c>
      <c r="CS456">
        <v>156797.92000000001</v>
      </c>
      <c r="CT456">
        <v>309535931.02999997</v>
      </c>
      <c r="CU456" s="3">
        <v>0.53763439999999996</v>
      </c>
      <c r="CV456">
        <v>1076379948</v>
      </c>
      <c r="CW456" s="10">
        <v>39115860.530000001</v>
      </c>
      <c r="CX456" s="14">
        <f t="shared" si="7"/>
        <v>36534501.270000003</v>
      </c>
      <c r="CY456" s="14">
        <f>IFERROR(INDEX(CONFAZ!$A$2:$FB$440,MATCH(DATE(YEAR($A456),MONTH($A456),15),CONFAZ!$A$2:$A$440,0),2),0)</f>
        <v>2581359.2599999998</v>
      </c>
      <c r="CZ456"/>
      <c r="DA456"/>
      <c r="DB456"/>
      <c r="DC456"/>
      <c r="DI456"/>
    </row>
    <row r="457" spans="1:113" x14ac:dyDescent="0.25">
      <c r="A457" s="1">
        <v>43970</v>
      </c>
      <c r="B457" t="s">
        <v>70</v>
      </c>
      <c r="C457" t="s">
        <v>74</v>
      </c>
      <c r="D457" s="12">
        <v>5.6433999999999997</v>
      </c>
      <c r="E457">
        <v>358819909.1099999</v>
      </c>
      <c r="F457">
        <v>2968969.9399999995</v>
      </c>
      <c r="G457">
        <v>493548840</v>
      </c>
      <c r="H457">
        <v>71834598.030000001</v>
      </c>
      <c r="I457">
        <v>14228451.6</v>
      </c>
      <c r="J457">
        <v>7468646.0599999987</v>
      </c>
      <c r="K457">
        <v>21758602</v>
      </c>
      <c r="L457" s="14">
        <v>18425224</v>
      </c>
      <c r="M457" s="14">
        <v>32117252</v>
      </c>
      <c r="N457" s="14">
        <v>60115735</v>
      </c>
      <c r="O457" s="14">
        <v>84260198</v>
      </c>
      <c r="P457" s="14">
        <v>9213930</v>
      </c>
      <c r="Q457" s="14">
        <v>72689454</v>
      </c>
      <c r="R457" s="14">
        <v>2713854</v>
      </c>
      <c r="S457" s="14">
        <v>16484373</v>
      </c>
      <c r="T457" s="14">
        <v>136839848</v>
      </c>
      <c r="U457" s="14">
        <v>57763877</v>
      </c>
      <c r="V457" s="14">
        <v>2713854</v>
      </c>
      <c r="W457" s="14">
        <v>16484373</v>
      </c>
      <c r="X457" s="14">
        <v>136839848</v>
      </c>
      <c r="Y457" s="14">
        <v>57763877</v>
      </c>
      <c r="Z457" s="14">
        <v>2925095</v>
      </c>
      <c r="AA457" s="14">
        <v>1.7047923475</v>
      </c>
      <c r="AB457">
        <v>119.65</v>
      </c>
      <c r="AC457" s="2">
        <v>17519841090</v>
      </c>
      <c r="AD457" s="2">
        <v>10681945943</v>
      </c>
      <c r="AE457" s="14">
        <f>INDEX(CONFAZ!$DS$2:$FB$408,MATCH(DATE(YEAR($A457),MONTH($A457),15),CONFAZ!$DS$2:$DS$408,0),2)</f>
        <v>288450249</v>
      </c>
      <c r="AF457" s="14">
        <f>INDEX(CONFAZ!$DS$2:$FB$408,MATCH(DATE(YEAR($A457),MONTH($A457),15),CONFAZ!$DS$2:$DS$408,0),3)</f>
        <v>101221267</v>
      </c>
      <c r="AG457">
        <v>1045</v>
      </c>
      <c r="AH457">
        <v>1950957240400</v>
      </c>
      <c r="AI457">
        <v>3.01</v>
      </c>
      <c r="AJ457">
        <v>-0.25</v>
      </c>
      <c r="AK457">
        <v>1248.10666666666</v>
      </c>
      <c r="AL457">
        <v>957.37749999999903</v>
      </c>
      <c r="AM457">
        <v>870.22523809523796</v>
      </c>
      <c r="AN457">
        <v>1100.7528</v>
      </c>
      <c r="AO457">
        <v>13.1130950591677</v>
      </c>
      <c r="AP457">
        <v>0.62</v>
      </c>
      <c r="AQ457">
        <v>175.58</v>
      </c>
      <c r="AR457">
        <v>31.23</v>
      </c>
      <c r="AS457" s="14">
        <v>579302900000</v>
      </c>
      <c r="AT457">
        <v>146537</v>
      </c>
      <c r="AU457">
        <v>1107</v>
      </c>
      <c r="AV457">
        <v>97220872</v>
      </c>
      <c r="AW457">
        <v>65146987</v>
      </c>
      <c r="AX457">
        <v>5964</v>
      </c>
      <c r="AY457" s="14">
        <v>4005</v>
      </c>
      <c r="AZ457">
        <v>76</v>
      </c>
      <c r="BA457">
        <v>76</v>
      </c>
      <c r="BB457">
        <v>8894</v>
      </c>
      <c r="BC457">
        <v>0</v>
      </c>
      <c r="BD457">
        <v>1300</v>
      </c>
      <c r="BE457">
        <v>5464</v>
      </c>
      <c r="BF457">
        <v>282</v>
      </c>
      <c r="BG457">
        <v>1939</v>
      </c>
      <c r="BH457">
        <v>5234</v>
      </c>
      <c r="BI457">
        <v>0</v>
      </c>
      <c r="BJ457">
        <v>105109</v>
      </c>
      <c r="BK457">
        <v>31330016</v>
      </c>
      <c r="BL457">
        <v>446539</v>
      </c>
      <c r="BM457">
        <v>0</v>
      </c>
      <c r="BN457">
        <v>29846794000</v>
      </c>
      <c r="BO457" s="3">
        <v>0.4</v>
      </c>
      <c r="BP457" s="3">
        <v>3704</v>
      </c>
      <c r="BQ457" s="3">
        <v>27335.53</v>
      </c>
      <c r="BR457">
        <v>3437407000</v>
      </c>
      <c r="BS457" s="3">
        <v>22505000</v>
      </c>
      <c r="BT457" s="3">
        <v>5806026000</v>
      </c>
      <c r="BU457" s="3">
        <v>14705051000</v>
      </c>
      <c r="BV457">
        <v>5875804000</v>
      </c>
      <c r="BW457" s="3">
        <v>23970990000</v>
      </c>
      <c r="BX457">
        <v>0</v>
      </c>
      <c r="BY457">
        <v>0</v>
      </c>
      <c r="BZ457">
        <v>0</v>
      </c>
      <c r="CA457">
        <v>0</v>
      </c>
      <c r="CB457">
        <v>28350665000</v>
      </c>
      <c r="CC457">
        <v>0.4</v>
      </c>
      <c r="CD457">
        <v>1163952.9099999999</v>
      </c>
      <c r="CE457">
        <v>329908813.47000003</v>
      </c>
      <c r="CF457">
        <v>13508.05</v>
      </c>
      <c r="CG457">
        <v>27034.92</v>
      </c>
      <c r="CH457">
        <v>34.241921099999999</v>
      </c>
      <c r="CI457">
        <v>3.82</v>
      </c>
      <c r="CJ457">
        <v>-280220</v>
      </c>
      <c r="CK457">
        <v>-262953.33</v>
      </c>
      <c r="CL457">
        <v>17266.669999999998</v>
      </c>
      <c r="CM457">
        <v>-37493.33</v>
      </c>
      <c r="CN457">
        <v>6896770</v>
      </c>
      <c r="CO457">
        <v>-76996.67</v>
      </c>
      <c r="CP457">
        <v>-373200</v>
      </c>
      <c r="CQ457">
        <v>1194985.4099999999</v>
      </c>
      <c r="CR457">
        <v>250069469.88</v>
      </c>
      <c r="CS457">
        <v>287381.78000000003</v>
      </c>
      <c r="CT457">
        <v>251552013.41</v>
      </c>
      <c r="CU457" s="3">
        <v>0.53763439999999996</v>
      </c>
      <c r="CV457">
        <v>1381346028</v>
      </c>
      <c r="CW457" s="10">
        <v>40895126.640000001</v>
      </c>
      <c r="CX457" s="14">
        <f t="shared" si="7"/>
        <v>37696931.390000001</v>
      </c>
      <c r="CY457" s="14">
        <f>IFERROR(INDEX(CONFAZ!$A$2:$FB$440,MATCH(DATE(YEAR($A457),MONTH($A457),15),CONFAZ!$A$2:$A$440,0),2),0)</f>
        <v>3198195.25</v>
      </c>
      <c r="CZ457"/>
      <c r="DA457"/>
      <c r="DB457"/>
      <c r="DC457"/>
      <c r="DI457"/>
    </row>
    <row r="458" spans="1:113" x14ac:dyDescent="0.25">
      <c r="A458" s="1">
        <v>44001</v>
      </c>
      <c r="B458" t="s">
        <v>70</v>
      </c>
      <c r="C458" t="s">
        <v>74</v>
      </c>
      <c r="D458" s="12">
        <v>5.1966000000000001</v>
      </c>
      <c r="E458">
        <v>317626951.94999999</v>
      </c>
      <c r="F458">
        <v>3447392.4299999997</v>
      </c>
      <c r="G458">
        <v>524790786</v>
      </c>
      <c r="H458">
        <v>85006001.199999988</v>
      </c>
      <c r="I458">
        <v>51880453.329999998</v>
      </c>
      <c r="J458">
        <v>9217749.0800000001</v>
      </c>
      <c r="K458">
        <v>47881608</v>
      </c>
      <c r="L458" s="14">
        <v>54882069</v>
      </c>
      <c r="M458" s="14">
        <v>31138875</v>
      </c>
      <c r="N458" s="14">
        <v>71261901</v>
      </c>
      <c r="O458" s="14">
        <v>107439779</v>
      </c>
      <c r="P458" s="14">
        <v>6879503</v>
      </c>
      <c r="Q458" s="14">
        <v>76397990</v>
      </c>
      <c r="R458" s="14">
        <v>3198266</v>
      </c>
      <c r="S458" s="14">
        <v>21691040</v>
      </c>
      <c r="T458" s="14">
        <v>91830025</v>
      </c>
      <c r="U458" s="14">
        <v>56680647</v>
      </c>
      <c r="V458" s="14">
        <v>3198266</v>
      </c>
      <c r="W458" s="14">
        <v>21691040</v>
      </c>
      <c r="X458" s="14">
        <v>91830025</v>
      </c>
      <c r="Y458" s="14">
        <v>56680647</v>
      </c>
      <c r="Z458" s="14">
        <v>3390691</v>
      </c>
      <c r="AA458" s="14">
        <v>2.3867354165000001</v>
      </c>
      <c r="AB458">
        <v>126.04</v>
      </c>
      <c r="AC458" s="2">
        <v>17478971342</v>
      </c>
      <c r="AD458" s="2">
        <v>10977106324</v>
      </c>
      <c r="AE458" s="14">
        <f>INDEX(CONFAZ!$DS$2:$FB$408,MATCH(DATE(YEAR($A458),MONTH($A458),15),CONFAZ!$DS$2:$DS$408,0),2)</f>
        <v>366747372</v>
      </c>
      <c r="AF458" s="14">
        <f>INDEX(CONFAZ!$DS$2:$FB$408,MATCH(DATE(YEAR($A458),MONTH($A458),15),CONFAZ!$DS$2:$DS$408,0),3)</f>
        <v>95248272</v>
      </c>
      <c r="AG458">
        <v>1045</v>
      </c>
      <c r="AH458">
        <v>1812475344600</v>
      </c>
      <c r="AI458">
        <v>2.58</v>
      </c>
      <c r="AJ458">
        <v>0.3</v>
      </c>
      <c r="AK458">
        <v>1248.9833333333299</v>
      </c>
      <c r="AL458">
        <v>957.84399999999903</v>
      </c>
      <c r="AM458">
        <v>870.58333333333303</v>
      </c>
      <c r="AN458">
        <v>1101.6207999999999</v>
      </c>
      <c r="AO458">
        <v>13.5980016241943</v>
      </c>
      <c r="AP458">
        <v>1.26</v>
      </c>
      <c r="AQ458">
        <v>208.94</v>
      </c>
      <c r="AR458">
        <v>25.43</v>
      </c>
      <c r="AS458" s="14">
        <v>608890000000</v>
      </c>
      <c r="AT458">
        <v>151710</v>
      </c>
      <c r="AU458">
        <v>812</v>
      </c>
      <c r="AV458">
        <v>115094396</v>
      </c>
      <c r="AW458">
        <v>77113093</v>
      </c>
      <c r="AX458">
        <v>5175</v>
      </c>
      <c r="AY458" s="14">
        <v>400</v>
      </c>
      <c r="AZ458">
        <v>197</v>
      </c>
      <c r="BA458">
        <v>197</v>
      </c>
      <c r="BB458">
        <v>4950</v>
      </c>
      <c r="BC458">
        <v>0</v>
      </c>
      <c r="BD458">
        <v>198</v>
      </c>
      <c r="BE458">
        <v>1956</v>
      </c>
      <c r="BF458">
        <v>506</v>
      </c>
      <c r="BG458">
        <v>1521</v>
      </c>
      <c r="BH458">
        <v>3763</v>
      </c>
      <c r="BI458">
        <v>0</v>
      </c>
      <c r="BJ458">
        <v>106385</v>
      </c>
      <c r="BK458">
        <v>34342139</v>
      </c>
      <c r="BL458">
        <v>3326628</v>
      </c>
      <c r="BM458">
        <v>0</v>
      </c>
      <c r="BN458">
        <v>29846794000</v>
      </c>
      <c r="BO458" s="3">
        <v>0.4</v>
      </c>
      <c r="BP458" s="3">
        <v>3704</v>
      </c>
      <c r="BQ458" s="3">
        <v>27335.53</v>
      </c>
      <c r="BR458">
        <v>3437407000</v>
      </c>
      <c r="BS458" s="3">
        <v>22505000</v>
      </c>
      <c r="BT458" s="3">
        <v>5806026000</v>
      </c>
      <c r="BU458" s="3">
        <v>14705051000</v>
      </c>
      <c r="BV458" s="3">
        <v>5875804000</v>
      </c>
      <c r="BW458" s="3">
        <v>23970990000</v>
      </c>
      <c r="BX458">
        <v>0</v>
      </c>
      <c r="BY458">
        <v>0</v>
      </c>
      <c r="BZ458">
        <v>0</v>
      </c>
      <c r="CA458">
        <v>0</v>
      </c>
      <c r="CB458">
        <v>28350665000</v>
      </c>
      <c r="CC458">
        <v>0.4</v>
      </c>
      <c r="CD458">
        <v>1745180.78</v>
      </c>
      <c r="CE458">
        <v>406633476.74000001</v>
      </c>
      <c r="CF458">
        <v>13311.8</v>
      </c>
      <c r="CG458">
        <v>28118.92</v>
      </c>
      <c r="CH458">
        <v>34.241921099999999</v>
      </c>
      <c r="CI458">
        <v>3.96</v>
      </c>
      <c r="CJ458">
        <v>-280220</v>
      </c>
      <c r="CK458">
        <v>-262953.33</v>
      </c>
      <c r="CL458">
        <v>17266.669999999998</v>
      </c>
      <c r="CM458">
        <v>-37493.33</v>
      </c>
      <c r="CN458">
        <v>6896770</v>
      </c>
      <c r="CO458">
        <v>-76996.67</v>
      </c>
      <c r="CP458">
        <v>-373200</v>
      </c>
      <c r="CQ458">
        <v>1334546.8899999999</v>
      </c>
      <c r="CR458">
        <v>231882247.81</v>
      </c>
      <c r="CS458">
        <v>792093.3</v>
      </c>
      <c r="CT458">
        <v>234008888</v>
      </c>
      <c r="CU458" s="3">
        <v>0.53763439999999996</v>
      </c>
      <c r="CV458">
        <v>1088083206</v>
      </c>
      <c r="CW458" s="10">
        <v>33798233.880000003</v>
      </c>
      <c r="CX458" s="14">
        <f t="shared" si="7"/>
        <v>24481275.020000003</v>
      </c>
      <c r="CY458" s="14">
        <f>IFERROR(INDEX(CONFAZ!$A$2:$FB$440,MATCH(DATE(YEAR($A458),MONTH($A458),15),CONFAZ!$A$2:$A$440,0),2),0)</f>
        <v>9316958.8599999994</v>
      </c>
      <c r="CZ458" s="14"/>
      <c r="DA458" s="14"/>
      <c r="DB458"/>
      <c r="DC458"/>
      <c r="DI458"/>
    </row>
    <row r="459" spans="1:113" x14ac:dyDescent="0.25">
      <c r="A459" s="1">
        <v>44031</v>
      </c>
      <c r="B459" t="s">
        <v>70</v>
      </c>
      <c r="C459" t="s">
        <v>74</v>
      </c>
      <c r="D459" s="12">
        <v>5.2801999999999998</v>
      </c>
      <c r="E459">
        <v>451628975.42000002</v>
      </c>
      <c r="F459">
        <v>5253915.57</v>
      </c>
      <c r="G459">
        <v>653711918</v>
      </c>
      <c r="H459">
        <v>103458208.38999996</v>
      </c>
      <c r="I459">
        <v>16160948.18</v>
      </c>
      <c r="J459">
        <v>25190354.909999996</v>
      </c>
      <c r="K459">
        <v>51620596</v>
      </c>
      <c r="L459" s="14">
        <v>62668108</v>
      </c>
      <c r="M459" s="14">
        <v>33771354</v>
      </c>
      <c r="N459" s="14">
        <v>111778754</v>
      </c>
      <c r="O459" s="14">
        <v>125999286</v>
      </c>
      <c r="P459" s="14">
        <v>8272764</v>
      </c>
      <c r="Q459" s="14">
        <v>110430393</v>
      </c>
      <c r="R459" s="14">
        <v>3143571</v>
      </c>
      <c r="S459" s="14">
        <v>26093615</v>
      </c>
      <c r="T459" s="14">
        <v>106060817</v>
      </c>
      <c r="U459" s="14">
        <v>60321731</v>
      </c>
      <c r="V459" s="14">
        <v>3143571</v>
      </c>
      <c r="W459" s="14">
        <v>26093615</v>
      </c>
      <c r="X459" s="14">
        <v>106060817</v>
      </c>
      <c r="Y459" s="14">
        <v>60321731</v>
      </c>
      <c r="Z459" s="14">
        <v>5171525</v>
      </c>
      <c r="AA459" s="14">
        <v>1.8063439256</v>
      </c>
      <c r="AB459">
        <v>136.07</v>
      </c>
      <c r="AC459" s="2">
        <v>19416007176</v>
      </c>
      <c r="AD459" s="2">
        <v>11814764185</v>
      </c>
      <c r="AE459" s="14">
        <f>INDEX(CONFAZ!$DS$2:$FB$408,MATCH(DATE(YEAR($A459),MONTH($A459),15),CONFAZ!$DS$2:$DS$408,0),2)</f>
        <v>331759527</v>
      </c>
      <c r="AF459" s="14">
        <f>INDEX(CONFAZ!$DS$2:$FB$408,MATCH(DATE(YEAR($A459),MONTH($A459),15),CONFAZ!$DS$2:$DS$408,0),3)</f>
        <v>126645193</v>
      </c>
      <c r="AG459">
        <v>1045</v>
      </c>
      <c r="AH459">
        <v>1872696852800</v>
      </c>
      <c r="AI459">
        <v>2.15</v>
      </c>
      <c r="AJ459">
        <v>0.44</v>
      </c>
      <c r="AK459">
        <v>1250.05277777777</v>
      </c>
      <c r="AL459">
        <v>962.94449999999995</v>
      </c>
      <c r="AM459">
        <v>876.44190476190397</v>
      </c>
      <c r="AN459">
        <v>1104.6600000000001</v>
      </c>
      <c r="AO459">
        <v>14.1081681600614</v>
      </c>
      <c r="AP459">
        <v>1.36</v>
      </c>
      <c r="AQ459">
        <v>226.81</v>
      </c>
      <c r="AR459">
        <v>1.2197499999999999</v>
      </c>
      <c r="AS459" s="14">
        <v>645114800000</v>
      </c>
      <c r="AT459">
        <v>110061</v>
      </c>
      <c r="AU459">
        <v>1121</v>
      </c>
      <c r="AV459">
        <v>128648211</v>
      </c>
      <c r="AW459">
        <v>97509216</v>
      </c>
      <c r="AX459">
        <v>4939</v>
      </c>
      <c r="AY459" s="14">
        <v>1118</v>
      </c>
      <c r="AZ459">
        <v>7086</v>
      </c>
      <c r="BA459">
        <v>7086</v>
      </c>
      <c r="BB459">
        <v>10800</v>
      </c>
      <c r="BC459">
        <v>0</v>
      </c>
      <c r="BD459">
        <v>584</v>
      </c>
      <c r="BE459">
        <v>5454</v>
      </c>
      <c r="BF459">
        <v>465</v>
      </c>
      <c r="BG459">
        <v>1905</v>
      </c>
      <c r="BH459">
        <v>348</v>
      </c>
      <c r="BI459">
        <v>0</v>
      </c>
      <c r="BJ459">
        <v>84059</v>
      </c>
      <c r="BK459">
        <v>27911079</v>
      </c>
      <c r="BL459">
        <v>2973159</v>
      </c>
      <c r="BM459">
        <v>0</v>
      </c>
      <c r="BN459">
        <v>29846794000</v>
      </c>
      <c r="BO459" s="3">
        <v>0.4</v>
      </c>
      <c r="BP459" s="3">
        <v>3704</v>
      </c>
      <c r="BQ459" s="3">
        <v>27335.53</v>
      </c>
      <c r="BR459" s="3">
        <v>3437407000</v>
      </c>
      <c r="BS459" s="3">
        <v>22505000</v>
      </c>
      <c r="BT459" s="3">
        <v>5806026000</v>
      </c>
      <c r="BU459" s="3">
        <v>14705051000</v>
      </c>
      <c r="BV459">
        <v>5875804000</v>
      </c>
      <c r="BW459" s="3">
        <v>23970990000</v>
      </c>
      <c r="BX459">
        <v>0</v>
      </c>
      <c r="BY459">
        <v>0</v>
      </c>
      <c r="BZ459">
        <v>0</v>
      </c>
      <c r="CA459">
        <v>0</v>
      </c>
      <c r="CB459">
        <v>29846794000</v>
      </c>
      <c r="CC459">
        <v>0.4</v>
      </c>
      <c r="CD459">
        <v>1388345.93</v>
      </c>
      <c r="CE459">
        <v>418567862.88999999</v>
      </c>
      <c r="CF459">
        <v>36151.129999999997</v>
      </c>
      <c r="CG459">
        <v>27942.92</v>
      </c>
      <c r="CH459">
        <v>34.241921099999999</v>
      </c>
      <c r="CI459">
        <v>4.1399999999999997</v>
      </c>
      <c r="CJ459">
        <v>-198416.67</v>
      </c>
      <c r="CK459">
        <v>-182180</v>
      </c>
      <c r="CL459">
        <v>16236.67</v>
      </c>
      <c r="CM459">
        <v>39660</v>
      </c>
      <c r="CN459">
        <v>6930413.3300000001</v>
      </c>
      <c r="CO459">
        <v>-44773.33</v>
      </c>
      <c r="CP459">
        <v>-328263.33</v>
      </c>
      <c r="CQ459">
        <v>2496829.33</v>
      </c>
      <c r="CR459">
        <v>270370393.93000001</v>
      </c>
      <c r="CS459">
        <v>1569905.68</v>
      </c>
      <c r="CT459">
        <v>274437128.94</v>
      </c>
      <c r="CU459" s="3">
        <v>0.53763439999999996</v>
      </c>
      <c r="CV459">
        <v>894910194</v>
      </c>
      <c r="CW459" s="10">
        <v>34660739.210000001</v>
      </c>
      <c r="CX459" s="14">
        <f t="shared" si="7"/>
        <v>21964507.48</v>
      </c>
      <c r="CY459" s="14">
        <f>IFERROR(INDEX(CONFAZ!$A$2:$FB$440,MATCH(DATE(YEAR($A459),MONTH($A459),15),CONFAZ!$A$2:$A$440,0),2),0)</f>
        <v>12696231.73</v>
      </c>
      <c r="CZ459"/>
      <c r="DA459"/>
      <c r="DB459"/>
      <c r="DC459"/>
      <c r="DI459"/>
    </row>
    <row r="460" spans="1:113" x14ac:dyDescent="0.25">
      <c r="A460" s="1">
        <v>44062</v>
      </c>
      <c r="B460" t="s">
        <v>70</v>
      </c>
      <c r="C460" t="s">
        <v>74</v>
      </c>
      <c r="D460" s="12">
        <v>5.4611999999999998</v>
      </c>
      <c r="E460">
        <v>515318965.19999999</v>
      </c>
      <c r="F460">
        <v>7425112.9899999993</v>
      </c>
      <c r="G460">
        <v>763854575</v>
      </c>
      <c r="H460">
        <v>132234002.07000002</v>
      </c>
      <c r="I460">
        <v>16511623.060000001</v>
      </c>
      <c r="J460">
        <v>28087000.449999996</v>
      </c>
      <c r="K460">
        <v>32303253</v>
      </c>
      <c r="L460" s="14">
        <v>76103970</v>
      </c>
      <c r="M460" s="14">
        <v>36345183</v>
      </c>
      <c r="N460" s="14">
        <v>127729688</v>
      </c>
      <c r="O460" s="14">
        <v>162361549</v>
      </c>
      <c r="P460" s="14">
        <v>9297368</v>
      </c>
      <c r="Q460" s="14">
        <v>129515454</v>
      </c>
      <c r="R460" s="14">
        <v>3654282</v>
      </c>
      <c r="S460" s="14">
        <v>25355959</v>
      </c>
      <c r="T460" s="14">
        <v>110633924</v>
      </c>
      <c r="U460" s="14">
        <v>75824047</v>
      </c>
      <c r="V460" s="14">
        <v>3654282</v>
      </c>
      <c r="W460" s="14">
        <v>25355959</v>
      </c>
      <c r="X460" s="14">
        <v>110633924</v>
      </c>
      <c r="Y460" s="14">
        <v>75824047</v>
      </c>
      <c r="Z460" s="14">
        <v>7033151</v>
      </c>
      <c r="AA460" s="14">
        <v>1.2363909959999999</v>
      </c>
      <c r="AB460">
        <v>135.87</v>
      </c>
      <c r="AC460" s="2">
        <v>17403775488</v>
      </c>
      <c r="AD460" s="2">
        <v>11585200604</v>
      </c>
      <c r="AE460" s="14">
        <f>INDEX(CONFAZ!$DS$2:$FB$408,MATCH(DATE(YEAR($A460),MONTH($A460),15),CONFAZ!$DS$2:$DS$408,0),2)</f>
        <v>302803010</v>
      </c>
      <c r="AF460" s="14">
        <f>INDEX(CONFAZ!$DS$2:$FB$408,MATCH(DATE(YEAR($A460),MONTH($A460),15),CONFAZ!$DS$2:$DS$408,0),3)</f>
        <v>189959114</v>
      </c>
      <c r="AG460">
        <v>1045</v>
      </c>
      <c r="AH460">
        <v>1944689630400</v>
      </c>
      <c r="AI460">
        <v>1.94</v>
      </c>
      <c r="AJ460">
        <v>0.36</v>
      </c>
      <c r="AK460">
        <v>1255.93611111111</v>
      </c>
      <c r="AL460">
        <v>969.3415</v>
      </c>
      <c r="AM460">
        <v>885.25761904761896</v>
      </c>
      <c r="AN460">
        <v>1110.3632</v>
      </c>
      <c r="AO460">
        <v>14.7757174256261</v>
      </c>
      <c r="AP460">
        <v>1.24</v>
      </c>
      <c r="AQ460">
        <v>243.33</v>
      </c>
      <c r="AR460">
        <v>62.17</v>
      </c>
      <c r="AS460" s="14">
        <v>637652100000</v>
      </c>
      <c r="AT460">
        <v>80836</v>
      </c>
      <c r="AU460">
        <v>708</v>
      </c>
      <c r="AV460">
        <v>111701783</v>
      </c>
      <c r="AW460">
        <v>68038149</v>
      </c>
      <c r="AX460">
        <v>2745</v>
      </c>
      <c r="AY460" s="14">
        <v>1442</v>
      </c>
      <c r="AZ460">
        <v>208</v>
      </c>
      <c r="BA460">
        <v>208</v>
      </c>
      <c r="BB460">
        <v>3747</v>
      </c>
      <c r="BC460">
        <v>598</v>
      </c>
      <c r="BD460">
        <v>652</v>
      </c>
      <c r="BE460">
        <v>679</v>
      </c>
      <c r="BF460">
        <v>1048</v>
      </c>
      <c r="BG460">
        <v>1996</v>
      </c>
      <c r="BH460">
        <v>854</v>
      </c>
      <c r="BI460">
        <v>0</v>
      </c>
      <c r="BJ460">
        <v>61580</v>
      </c>
      <c r="BK460">
        <v>41672853</v>
      </c>
      <c r="BL460">
        <v>1664158</v>
      </c>
      <c r="BM460">
        <v>0</v>
      </c>
      <c r="BN460">
        <v>29846794000</v>
      </c>
      <c r="BO460" s="3">
        <v>0.4</v>
      </c>
      <c r="BP460" s="3">
        <v>3704</v>
      </c>
      <c r="BQ460" s="3">
        <v>27335.53</v>
      </c>
      <c r="BR460" s="3">
        <v>3437407000</v>
      </c>
      <c r="BS460" s="3">
        <v>22505000</v>
      </c>
      <c r="BT460" s="3">
        <v>5806026000</v>
      </c>
      <c r="BU460" s="3">
        <v>14705051000</v>
      </c>
      <c r="BV460" s="3">
        <v>5875804000</v>
      </c>
      <c r="BW460" s="3">
        <v>23970990000</v>
      </c>
      <c r="BX460">
        <v>0</v>
      </c>
      <c r="BY460">
        <v>0</v>
      </c>
      <c r="BZ460">
        <v>0</v>
      </c>
      <c r="CA460">
        <v>0</v>
      </c>
      <c r="CB460">
        <v>29846794000</v>
      </c>
      <c r="CC460">
        <v>0.4</v>
      </c>
      <c r="CD460">
        <v>1844843.58</v>
      </c>
      <c r="CE460">
        <v>490217485.63999999</v>
      </c>
      <c r="CF460">
        <v>17024</v>
      </c>
      <c r="CG460">
        <v>27529.919999999998</v>
      </c>
      <c r="CH460">
        <v>34.241921099999999</v>
      </c>
      <c r="CI460">
        <v>4.24</v>
      </c>
      <c r="CJ460">
        <v>-198416.67</v>
      </c>
      <c r="CK460">
        <v>-182180</v>
      </c>
      <c r="CL460">
        <v>16236.67</v>
      </c>
      <c r="CM460">
        <v>39660</v>
      </c>
      <c r="CN460">
        <v>6930413.3300000001</v>
      </c>
      <c r="CO460">
        <v>-44773.33</v>
      </c>
      <c r="CP460">
        <v>-328263.33</v>
      </c>
      <c r="CQ460">
        <v>2665188.09</v>
      </c>
      <c r="CR460">
        <v>312475199.61000001</v>
      </c>
      <c r="CS460">
        <v>1237176.8799999999</v>
      </c>
      <c r="CT460">
        <v>316377564.57999998</v>
      </c>
      <c r="CU460" s="3">
        <v>0.53763439999999996</v>
      </c>
      <c r="CV460">
        <v>1086101838</v>
      </c>
      <c r="CW460" s="10">
        <v>37011140.460000001</v>
      </c>
      <c r="CX460" s="14">
        <f t="shared" si="7"/>
        <v>30595782.84</v>
      </c>
      <c r="CY460" s="14">
        <f>IFERROR(INDEX(CONFAZ!$A$2:$FB$440,MATCH(DATE(YEAR($A460),MONTH($A460),15),CONFAZ!$A$2:$A$440,0),2),0)</f>
        <v>6415357.6200000001</v>
      </c>
      <c r="DA460"/>
      <c r="DB460"/>
      <c r="DC460"/>
      <c r="DI460"/>
    </row>
    <row r="461" spans="1:113" x14ac:dyDescent="0.25">
      <c r="A461" s="1">
        <v>44093</v>
      </c>
      <c r="B461" t="s">
        <v>70</v>
      </c>
      <c r="C461" t="s">
        <v>74</v>
      </c>
      <c r="D461" s="12">
        <v>5.3994999999999997</v>
      </c>
      <c r="E461">
        <v>510675942.89999998</v>
      </c>
      <c r="F461">
        <v>4571762.4800000004</v>
      </c>
      <c r="G461">
        <v>750140978</v>
      </c>
      <c r="H461">
        <v>110279878.63999997</v>
      </c>
      <c r="I461">
        <v>17027220.489999998</v>
      </c>
      <c r="J461">
        <v>27341237.699999999</v>
      </c>
      <c r="K461">
        <v>39441485</v>
      </c>
      <c r="L461" s="14">
        <v>17735131</v>
      </c>
      <c r="M461" s="14">
        <v>35610938</v>
      </c>
      <c r="N461" s="14">
        <v>131369273</v>
      </c>
      <c r="O461" s="14">
        <v>143511122</v>
      </c>
      <c r="P461" s="14">
        <v>9166466</v>
      </c>
      <c r="Q461" s="14">
        <v>131264743</v>
      </c>
      <c r="R461" s="14">
        <v>3530780</v>
      </c>
      <c r="S461" s="14">
        <v>26972790</v>
      </c>
      <c r="T461" s="14">
        <v>165259438</v>
      </c>
      <c r="U461" s="14">
        <v>81249584</v>
      </c>
      <c r="V461" s="14">
        <v>3530780</v>
      </c>
      <c r="W461" s="14">
        <v>26972790</v>
      </c>
      <c r="X461" s="14">
        <v>165259438</v>
      </c>
      <c r="Y461" s="14">
        <v>81249584</v>
      </c>
      <c r="Z461" s="14">
        <v>4470713</v>
      </c>
      <c r="AA461" s="14">
        <v>0.35163421169999998</v>
      </c>
      <c r="AB461">
        <v>137.33000000000001</v>
      </c>
      <c r="AC461" s="2">
        <v>18223387712</v>
      </c>
      <c r="AD461" s="2">
        <v>13139951686</v>
      </c>
      <c r="AE461" s="14">
        <f>INDEX(CONFAZ!$DS$2:$FB$408,MATCH(DATE(YEAR($A461),MONTH($A461),15),CONFAZ!$DS$2:$DS$408,0),2)</f>
        <v>325779179</v>
      </c>
      <c r="AF461" s="14">
        <f>INDEX(CONFAZ!$DS$2:$FB$408,MATCH(DATE(YEAR($A461),MONTH($A461),15),CONFAZ!$DS$2:$DS$408,0),3)</f>
        <v>147124113</v>
      </c>
      <c r="AG461">
        <v>1045</v>
      </c>
      <c r="AH461">
        <v>1925494097000</v>
      </c>
      <c r="AI461">
        <v>1.9</v>
      </c>
      <c r="AJ461">
        <v>0.87</v>
      </c>
      <c r="AK461">
        <v>1263.50111111111</v>
      </c>
      <c r="AL461">
        <v>978.63400000000001</v>
      </c>
      <c r="AM461">
        <v>894.15904761904699</v>
      </c>
      <c r="AN461">
        <v>1121.1715999999999</v>
      </c>
      <c r="AO461">
        <v>14.8902965207013</v>
      </c>
      <c r="AP461">
        <v>1.64</v>
      </c>
      <c r="AQ461">
        <v>232.8</v>
      </c>
      <c r="AR461">
        <v>67.62</v>
      </c>
      <c r="AS461" s="14">
        <v>646935800000</v>
      </c>
      <c r="AT461">
        <v>115483</v>
      </c>
      <c r="AU461">
        <v>1085</v>
      </c>
      <c r="AV461">
        <v>163554258</v>
      </c>
      <c r="AW461">
        <v>109539438</v>
      </c>
      <c r="AX461">
        <v>4203</v>
      </c>
      <c r="AY461" s="14">
        <v>92</v>
      </c>
      <c r="AZ461">
        <v>248</v>
      </c>
      <c r="BA461">
        <v>248</v>
      </c>
      <c r="BB461">
        <v>5447</v>
      </c>
      <c r="BC461">
        <v>0</v>
      </c>
      <c r="BD461">
        <v>1155</v>
      </c>
      <c r="BE461">
        <v>3419</v>
      </c>
      <c r="BF461">
        <v>364</v>
      </c>
      <c r="BG461">
        <v>845</v>
      </c>
      <c r="BH461">
        <v>1025</v>
      </c>
      <c r="BI461">
        <v>23</v>
      </c>
      <c r="BJ461">
        <v>99060</v>
      </c>
      <c r="BK461">
        <v>49944857</v>
      </c>
      <c r="BL461">
        <v>3647346</v>
      </c>
      <c r="BM461">
        <v>0</v>
      </c>
      <c r="BN461">
        <v>29846794000</v>
      </c>
      <c r="BO461" s="3">
        <v>0.4</v>
      </c>
      <c r="BP461" s="3">
        <v>3704</v>
      </c>
      <c r="BQ461" s="3">
        <v>27335.53</v>
      </c>
      <c r="BR461" s="3">
        <v>3437407000</v>
      </c>
      <c r="BS461" s="3">
        <v>22505000</v>
      </c>
      <c r="BT461" s="3">
        <v>5806026000</v>
      </c>
      <c r="BU461" s="3">
        <v>14705051000</v>
      </c>
      <c r="BV461" s="3">
        <v>5875804000</v>
      </c>
      <c r="BW461" s="3">
        <v>23970990000</v>
      </c>
      <c r="BX461">
        <v>0</v>
      </c>
      <c r="BY461">
        <v>0</v>
      </c>
      <c r="BZ461">
        <v>0</v>
      </c>
      <c r="CA461">
        <v>0</v>
      </c>
      <c r="CB461">
        <v>29846794000</v>
      </c>
      <c r="CC461">
        <v>0.4</v>
      </c>
      <c r="CD461">
        <v>1944199.72</v>
      </c>
      <c r="CE461">
        <v>534407291.63999999</v>
      </c>
      <c r="CF461">
        <v>22396.71</v>
      </c>
      <c r="CG461">
        <v>27849.919999999998</v>
      </c>
      <c r="CH461">
        <v>34.241921099999999</v>
      </c>
      <c r="CI461">
        <v>4.3</v>
      </c>
      <c r="CJ461">
        <v>-198416.67</v>
      </c>
      <c r="CK461">
        <v>-182180</v>
      </c>
      <c r="CL461">
        <v>16236.67</v>
      </c>
      <c r="CM461">
        <v>39660</v>
      </c>
      <c r="CN461">
        <v>6930413.3300000001</v>
      </c>
      <c r="CO461">
        <v>-44773.33</v>
      </c>
      <c r="CP461">
        <v>-328263.33</v>
      </c>
      <c r="CQ461">
        <v>1783749.89</v>
      </c>
      <c r="CR461">
        <v>339147515.33999997</v>
      </c>
      <c r="CS461">
        <v>1235869.56</v>
      </c>
      <c r="CT461">
        <v>342167134.79000002</v>
      </c>
      <c r="CU461" s="3">
        <v>0.53763439999999996</v>
      </c>
      <c r="CV461">
        <v>966790836</v>
      </c>
      <c r="CW461" s="10">
        <v>29812799.649999999</v>
      </c>
      <c r="CX461" s="14">
        <f t="shared" si="7"/>
        <v>24639305.619999997</v>
      </c>
      <c r="CY461" s="14">
        <f>IFERROR(INDEX(CONFAZ!$A$2:$FB$440,MATCH(DATE(YEAR($A461),MONTH($A461),15),CONFAZ!$A$2:$A$440,0),2),0)</f>
        <v>5173494.03</v>
      </c>
      <c r="CZ461"/>
      <c r="DA461"/>
      <c r="DB461"/>
      <c r="DC461"/>
      <c r="DI461"/>
    </row>
    <row r="462" spans="1:113" x14ac:dyDescent="0.25">
      <c r="A462" s="1">
        <v>44123</v>
      </c>
      <c r="B462" t="s">
        <v>70</v>
      </c>
      <c r="C462" t="s">
        <v>74</v>
      </c>
      <c r="D462" s="12">
        <v>5.6257999999999999</v>
      </c>
      <c r="E462">
        <v>512558046.03000003</v>
      </c>
      <c r="F462">
        <v>7289014.9500000002</v>
      </c>
      <c r="G462">
        <v>780252314</v>
      </c>
      <c r="H462">
        <v>135729323.36999997</v>
      </c>
      <c r="I462">
        <v>32702820.389999997</v>
      </c>
      <c r="J462">
        <v>24400626.460000005</v>
      </c>
      <c r="K462">
        <v>21840366</v>
      </c>
      <c r="L462" s="14">
        <v>19453927</v>
      </c>
      <c r="M462" s="14">
        <v>36296807</v>
      </c>
      <c r="N462" s="14">
        <v>118882562</v>
      </c>
      <c r="O462" s="14">
        <v>141839648</v>
      </c>
      <c r="P462" s="14">
        <v>8907117</v>
      </c>
      <c r="Q462" s="14">
        <v>133458997</v>
      </c>
      <c r="R462" s="14">
        <v>4195516</v>
      </c>
      <c r="S462" s="14">
        <v>30592987</v>
      </c>
      <c r="T462" s="14">
        <v>196638278</v>
      </c>
      <c r="U462" s="14">
        <v>83100994</v>
      </c>
      <c r="V462" s="14">
        <v>4195516</v>
      </c>
      <c r="W462" s="14">
        <v>30592987</v>
      </c>
      <c r="X462" s="14">
        <v>196638278</v>
      </c>
      <c r="Y462" s="14">
        <v>83100994</v>
      </c>
      <c r="Z462" s="14">
        <v>6885481</v>
      </c>
      <c r="AA462" s="14">
        <v>0.15419902169999999</v>
      </c>
      <c r="AB462">
        <v>139.99</v>
      </c>
      <c r="AC462" s="2">
        <v>17649335596</v>
      </c>
      <c r="AD462" s="2">
        <v>13245304357</v>
      </c>
      <c r="AE462" s="14">
        <f>INDEX(CONFAZ!$DS$2:$FB$408,MATCH(DATE(YEAR($A462),MONTH($A462),15),CONFAZ!$DS$2:$DS$408,0),2)</f>
        <v>302411680</v>
      </c>
      <c r="AF462" s="14">
        <f>INDEX(CONFAZ!$DS$2:$FB$408,MATCH(DATE(YEAR($A462),MONTH($A462),15),CONFAZ!$DS$2:$DS$408,0),3)</f>
        <v>199110441</v>
      </c>
      <c r="AG462">
        <v>1045</v>
      </c>
      <c r="AH462">
        <v>1994604886800</v>
      </c>
      <c r="AI462">
        <v>1.9</v>
      </c>
      <c r="AJ462">
        <v>0.89</v>
      </c>
      <c r="AK462">
        <v>1278.8944444444401</v>
      </c>
      <c r="AL462">
        <v>994.30099999999902</v>
      </c>
      <c r="AM462">
        <v>910.90809523809503</v>
      </c>
      <c r="AN462">
        <v>1131.6068</v>
      </c>
      <c r="AO462">
        <v>14.5810380401033</v>
      </c>
      <c r="AP462">
        <v>1.86</v>
      </c>
      <c r="AQ462">
        <v>226.42</v>
      </c>
      <c r="AR462">
        <v>45.250399999999999</v>
      </c>
      <c r="AS462" s="14">
        <v>670125600000</v>
      </c>
      <c r="AT462">
        <v>90871</v>
      </c>
      <c r="AU462">
        <v>1969</v>
      </c>
      <c r="AV462">
        <v>110136799</v>
      </c>
      <c r="AW462">
        <v>80072605</v>
      </c>
      <c r="AX462">
        <v>4181</v>
      </c>
      <c r="AY462" s="14">
        <v>242</v>
      </c>
      <c r="AZ462">
        <v>213</v>
      </c>
      <c r="BA462">
        <v>213</v>
      </c>
      <c r="BB462">
        <v>4388</v>
      </c>
      <c r="BC462">
        <v>7043</v>
      </c>
      <c r="BD462">
        <v>597</v>
      </c>
      <c r="BE462">
        <v>16071</v>
      </c>
      <c r="BF462">
        <v>2924</v>
      </c>
      <c r="BG462">
        <v>5004</v>
      </c>
      <c r="BH462">
        <v>4785</v>
      </c>
      <c r="BI462">
        <v>0</v>
      </c>
      <c r="BJ462">
        <v>73401</v>
      </c>
      <c r="BK462">
        <v>29662791</v>
      </c>
      <c r="BL462">
        <v>186124</v>
      </c>
      <c r="BM462">
        <v>0</v>
      </c>
      <c r="BN462">
        <v>29846794000</v>
      </c>
      <c r="BO462" s="3">
        <v>0.4</v>
      </c>
      <c r="BP462" s="3">
        <v>3704</v>
      </c>
      <c r="BQ462">
        <v>27335.53</v>
      </c>
      <c r="BR462" s="3">
        <v>3437407000</v>
      </c>
      <c r="BS462" s="3">
        <v>22505000</v>
      </c>
      <c r="BT462" s="3">
        <v>5806026000</v>
      </c>
      <c r="BU462" s="3">
        <v>14705051000</v>
      </c>
      <c r="BV462" s="3">
        <v>5875804000</v>
      </c>
      <c r="BW462" s="3">
        <v>23970990000</v>
      </c>
      <c r="BX462">
        <v>0</v>
      </c>
      <c r="BY462">
        <v>0</v>
      </c>
      <c r="BZ462">
        <v>0</v>
      </c>
      <c r="CA462">
        <v>0</v>
      </c>
      <c r="CB462">
        <v>29846794000</v>
      </c>
      <c r="CC462">
        <v>0.4</v>
      </c>
      <c r="CD462">
        <v>2666101.14</v>
      </c>
      <c r="CE462">
        <v>648989156.41999996</v>
      </c>
      <c r="CF462">
        <v>27755.25</v>
      </c>
      <c r="CG462">
        <v>28180.92</v>
      </c>
      <c r="CH462">
        <v>34.241921099999999</v>
      </c>
      <c r="CI462">
        <v>4.3600000000000003</v>
      </c>
      <c r="CJ462">
        <v>-411370</v>
      </c>
      <c r="CK462">
        <v>-397186.67</v>
      </c>
      <c r="CL462">
        <v>14186.67</v>
      </c>
      <c r="CM462">
        <v>-439206.67</v>
      </c>
      <c r="CN462">
        <v>6908360</v>
      </c>
      <c r="CO462">
        <v>-87666.67</v>
      </c>
      <c r="CP462">
        <v>-312220</v>
      </c>
      <c r="CQ462">
        <v>3820828.62</v>
      </c>
      <c r="CR462">
        <v>354416020.72000003</v>
      </c>
      <c r="CS462">
        <v>865258.75</v>
      </c>
      <c r="CT462">
        <v>359103230.77999997</v>
      </c>
      <c r="CU462" s="3">
        <v>0.53763439999999996</v>
      </c>
      <c r="CV462">
        <v>890056512</v>
      </c>
      <c r="CW462" s="10">
        <v>40115994.25</v>
      </c>
      <c r="CX462" s="14">
        <f t="shared" si="7"/>
        <v>32828934.77</v>
      </c>
      <c r="CY462" s="14">
        <f>IFERROR(INDEX(CONFAZ!$A$2:$FB$440,MATCH(DATE(YEAR($A462),MONTH($A462),15),CONFAZ!$A$2:$A$440,0),2),0)</f>
        <v>7287059.4800000004</v>
      </c>
      <c r="CZ462"/>
      <c r="DA462"/>
      <c r="DB462"/>
      <c r="DC462"/>
      <c r="DI462"/>
    </row>
    <row r="463" spans="1:113" x14ac:dyDescent="0.25">
      <c r="A463" s="1">
        <v>44154</v>
      </c>
      <c r="B463" t="s">
        <v>70</v>
      </c>
      <c r="C463" t="s">
        <v>74</v>
      </c>
      <c r="D463" s="12">
        <v>5.4177999999999997</v>
      </c>
      <c r="E463">
        <v>517396938.19</v>
      </c>
      <c r="F463">
        <v>6714182.9699999997</v>
      </c>
      <c r="G463">
        <v>769832455</v>
      </c>
      <c r="H463">
        <v>138883009.44000003</v>
      </c>
      <c r="I463">
        <v>17795127.389999997</v>
      </c>
      <c r="J463">
        <v>24824934.090000004</v>
      </c>
      <c r="K463">
        <v>18778816</v>
      </c>
      <c r="L463" s="14">
        <v>17541897</v>
      </c>
      <c r="M463" s="14">
        <v>36785918</v>
      </c>
      <c r="N463" s="14">
        <v>117242970</v>
      </c>
      <c r="O463" s="14">
        <v>145835643</v>
      </c>
      <c r="P463" s="14">
        <v>12343118</v>
      </c>
      <c r="Q463" s="14">
        <v>144174197</v>
      </c>
      <c r="R463" s="14">
        <v>3995861</v>
      </c>
      <c r="S463" s="14">
        <v>30594747</v>
      </c>
      <c r="T463" s="14">
        <v>163002259</v>
      </c>
      <c r="U463" s="14">
        <v>91820620</v>
      </c>
      <c r="V463" s="14">
        <v>3995861</v>
      </c>
      <c r="W463" s="14">
        <v>30594747</v>
      </c>
      <c r="X463" s="14">
        <v>163002259</v>
      </c>
      <c r="Y463" s="14">
        <v>91820620</v>
      </c>
      <c r="Z463" s="14">
        <v>6495225</v>
      </c>
      <c r="AA463" s="14">
        <v>0.232322006</v>
      </c>
      <c r="AB463">
        <v>138.34</v>
      </c>
      <c r="AC463" s="2">
        <v>17344900538</v>
      </c>
      <c r="AD463" s="2">
        <v>14856582072</v>
      </c>
      <c r="AE463" s="14">
        <f>INDEX(CONFAZ!$DS$2:$FB$408,MATCH(DATE(YEAR($A463),MONTH($A463),15),CONFAZ!$DS$2:$DS$408,0),2)</f>
        <v>226156409</v>
      </c>
      <c r="AF463" s="14">
        <f>INDEX(CONFAZ!$DS$2:$FB$408,MATCH(DATE(YEAR($A463),MONTH($A463),15),CONFAZ!$DS$2:$DS$408,0),3)</f>
        <v>122209490</v>
      </c>
      <c r="AG463">
        <v>1045</v>
      </c>
      <c r="AH463">
        <v>1928758471200</v>
      </c>
      <c r="AI463">
        <v>1.9</v>
      </c>
      <c r="AJ463">
        <v>0.95</v>
      </c>
      <c r="AK463">
        <v>1289.8699999999999</v>
      </c>
      <c r="AL463">
        <v>999.66200000000003</v>
      </c>
      <c r="AM463">
        <v>914.89761904761895</v>
      </c>
      <c r="AN463">
        <v>1139.26</v>
      </c>
      <c r="AO463">
        <v>14.3579293084175</v>
      </c>
      <c r="AP463">
        <v>1.89</v>
      </c>
      <c r="AQ463">
        <v>233.07</v>
      </c>
      <c r="AR463">
        <v>69.438999999999993</v>
      </c>
      <c r="AS463" s="14">
        <v>676165200000</v>
      </c>
      <c r="AT463">
        <v>76177</v>
      </c>
      <c r="AU463">
        <v>138</v>
      </c>
      <c r="AV463">
        <v>98840609</v>
      </c>
      <c r="AW463">
        <v>63456525</v>
      </c>
      <c r="AX463">
        <v>2396</v>
      </c>
      <c r="AY463" s="14">
        <v>379</v>
      </c>
      <c r="AZ463">
        <v>152</v>
      </c>
      <c r="BA463">
        <v>152</v>
      </c>
      <c r="BB463">
        <v>6132</v>
      </c>
      <c r="BC463">
        <v>0</v>
      </c>
      <c r="BD463">
        <v>1206</v>
      </c>
      <c r="BE463">
        <v>492</v>
      </c>
      <c r="BF463">
        <v>579</v>
      </c>
      <c r="BG463">
        <v>5044</v>
      </c>
      <c r="BH463">
        <v>2247</v>
      </c>
      <c r="BI463">
        <v>0</v>
      </c>
      <c r="BJ463">
        <v>69832</v>
      </c>
      <c r="BK463">
        <v>34964069</v>
      </c>
      <c r="BL463">
        <v>251486</v>
      </c>
      <c r="BM463">
        <v>0</v>
      </c>
      <c r="BN463">
        <v>29846794000</v>
      </c>
      <c r="BO463" s="3">
        <v>0.4</v>
      </c>
      <c r="BP463" s="3">
        <v>3704</v>
      </c>
      <c r="BQ463" s="3">
        <v>27335.53</v>
      </c>
      <c r="BR463" s="3">
        <v>3437407000</v>
      </c>
      <c r="BS463" s="3">
        <v>22505000</v>
      </c>
      <c r="BT463" s="3">
        <v>5806026000</v>
      </c>
      <c r="BU463">
        <v>14705051000</v>
      </c>
      <c r="BV463" s="3">
        <v>5875804000</v>
      </c>
      <c r="BW463" s="3">
        <v>23970990000</v>
      </c>
      <c r="BX463">
        <v>0</v>
      </c>
      <c r="BY463">
        <v>0</v>
      </c>
      <c r="BZ463">
        <v>0</v>
      </c>
      <c r="CA463">
        <v>0</v>
      </c>
      <c r="CB463">
        <v>29846794000</v>
      </c>
      <c r="CC463">
        <v>0.4</v>
      </c>
      <c r="CD463">
        <v>2351096.06</v>
      </c>
      <c r="CE463">
        <v>1237980331.01</v>
      </c>
      <c r="CF463">
        <v>26256.97</v>
      </c>
      <c r="CG463">
        <v>28010.92</v>
      </c>
      <c r="CH463">
        <v>34.241921099999999</v>
      </c>
      <c r="CI463">
        <v>4.41</v>
      </c>
      <c r="CJ463">
        <v>-411370</v>
      </c>
      <c r="CK463">
        <v>-397186.67</v>
      </c>
      <c r="CL463">
        <v>14186.67</v>
      </c>
      <c r="CM463">
        <v>-439206.67</v>
      </c>
      <c r="CN463">
        <v>6908360</v>
      </c>
      <c r="CO463">
        <v>-87666.67</v>
      </c>
      <c r="CP463">
        <v>-312220</v>
      </c>
      <c r="CQ463">
        <v>3194647.67</v>
      </c>
      <c r="CR463">
        <v>335450581.25</v>
      </c>
      <c r="CS463">
        <v>695869.07</v>
      </c>
      <c r="CT463">
        <v>339358738.74000001</v>
      </c>
      <c r="CU463" s="3">
        <v>0.53763439999999996</v>
      </c>
      <c r="CV463">
        <v>1207934046</v>
      </c>
      <c r="CW463" s="10">
        <v>53170711.939999998</v>
      </c>
      <c r="CX463" s="14">
        <f t="shared" si="7"/>
        <v>48711381.780000001</v>
      </c>
      <c r="CY463" s="14">
        <f>IFERROR(INDEX(CONFAZ!$A$2:$FB$440,MATCH(DATE(YEAR($A463),MONTH($A463),15),CONFAZ!$A$2:$A$440,0),2),0)</f>
        <v>4459330.16</v>
      </c>
      <c r="CZ463"/>
      <c r="DA463"/>
      <c r="DB463"/>
      <c r="DC463"/>
      <c r="DI463"/>
    </row>
    <row r="464" spans="1:113" x14ac:dyDescent="0.25">
      <c r="A464" s="1">
        <v>44184</v>
      </c>
      <c r="B464" t="s">
        <v>70</v>
      </c>
      <c r="C464" t="s">
        <v>74</v>
      </c>
      <c r="D464" s="12">
        <v>5.1456</v>
      </c>
      <c r="E464">
        <v>544437578.44000006</v>
      </c>
      <c r="F464">
        <v>6378892.5599999996</v>
      </c>
      <c r="G464">
        <v>791157077</v>
      </c>
      <c r="H464">
        <v>130563408.11</v>
      </c>
      <c r="I464">
        <v>16407185.569999997</v>
      </c>
      <c r="J464">
        <v>26022080.389999997</v>
      </c>
      <c r="K464">
        <v>19522583</v>
      </c>
      <c r="L464" s="14">
        <v>18588913</v>
      </c>
      <c r="M464" s="14">
        <v>38470716</v>
      </c>
      <c r="N464" s="14">
        <v>130714676</v>
      </c>
      <c r="O464" s="14">
        <v>144695951</v>
      </c>
      <c r="P464" s="14">
        <v>9789284</v>
      </c>
      <c r="Q464" s="14">
        <v>142619326</v>
      </c>
      <c r="R464" s="14">
        <v>2863821</v>
      </c>
      <c r="S464" s="14">
        <v>32443509</v>
      </c>
      <c r="T464" s="14">
        <v>180135570</v>
      </c>
      <c r="U464" s="14">
        <v>84558230</v>
      </c>
      <c r="V464" s="14">
        <v>2863821</v>
      </c>
      <c r="W464" s="14">
        <v>32443509</v>
      </c>
      <c r="X464" s="14">
        <v>180135570</v>
      </c>
      <c r="Y464" s="14">
        <v>84558230</v>
      </c>
      <c r="Z464" s="14">
        <v>6277081</v>
      </c>
      <c r="AA464" s="14">
        <v>0.3050072948</v>
      </c>
      <c r="AB464">
        <v>139.55000000000001</v>
      </c>
      <c r="AC464" s="2">
        <v>18451708927</v>
      </c>
      <c r="AD464" s="2">
        <v>15748589294</v>
      </c>
      <c r="AE464" s="14">
        <f>INDEX(CONFAZ!$DS$2:$FB$408,MATCH(DATE(YEAR($A464),MONTH($A464),15),CONFAZ!$DS$2:$DS$408,0),2)</f>
        <v>299145103</v>
      </c>
      <c r="AF464" s="14">
        <f>INDEX(CONFAZ!$DS$2:$FB$408,MATCH(DATE(YEAR($A464),MONTH($A464),15),CONFAZ!$DS$2:$DS$408,0),3)</f>
        <v>181836747</v>
      </c>
      <c r="AG464">
        <v>1045</v>
      </c>
      <c r="AH464">
        <v>1829878272000</v>
      </c>
      <c r="AI464">
        <v>1.9</v>
      </c>
      <c r="AJ464">
        <v>1.46</v>
      </c>
      <c r="AK464">
        <v>1314.5477777777701</v>
      </c>
      <c r="AL464">
        <v>1021.865</v>
      </c>
      <c r="AM464">
        <v>934.35333333333301</v>
      </c>
      <c r="AN464">
        <v>1160.2488000000001</v>
      </c>
      <c r="AO464">
        <v>14.179875439062499</v>
      </c>
      <c r="AP464">
        <v>2.35</v>
      </c>
      <c r="AQ464">
        <v>256.69</v>
      </c>
      <c r="AR464">
        <v>26.8095</v>
      </c>
      <c r="AS464" s="14">
        <v>702688000000</v>
      </c>
      <c r="AT464">
        <v>95788</v>
      </c>
      <c r="AU464">
        <v>1343</v>
      </c>
      <c r="AV464">
        <v>177857313</v>
      </c>
      <c r="AW464">
        <v>114424377</v>
      </c>
      <c r="AX464">
        <v>6657</v>
      </c>
      <c r="AY464" s="14">
        <v>963</v>
      </c>
      <c r="AZ464">
        <v>7688</v>
      </c>
      <c r="BA464">
        <v>7688</v>
      </c>
      <c r="BB464">
        <v>11732</v>
      </c>
      <c r="BC464">
        <v>284</v>
      </c>
      <c r="BD464">
        <v>2584</v>
      </c>
      <c r="BE464">
        <v>11507</v>
      </c>
      <c r="BF464">
        <v>637</v>
      </c>
      <c r="BG464">
        <v>1492</v>
      </c>
      <c r="BH464">
        <v>3245</v>
      </c>
      <c r="BI464">
        <v>65</v>
      </c>
      <c r="BJ464">
        <v>88799</v>
      </c>
      <c r="BK464">
        <v>62183112</v>
      </c>
      <c r="BL464">
        <v>1011910</v>
      </c>
      <c r="BM464">
        <v>0</v>
      </c>
      <c r="BN464">
        <v>29846794000</v>
      </c>
      <c r="BO464" s="3">
        <v>0.4</v>
      </c>
      <c r="BP464" s="3">
        <v>3704</v>
      </c>
      <c r="BQ464">
        <v>27335.53</v>
      </c>
      <c r="BR464" s="3">
        <v>3437407000</v>
      </c>
      <c r="BS464" s="3">
        <v>22505000</v>
      </c>
      <c r="BT464" s="3">
        <v>5806026000</v>
      </c>
      <c r="BU464" s="3">
        <v>14705051000</v>
      </c>
      <c r="BV464" s="3">
        <v>5875804000</v>
      </c>
      <c r="BW464" s="3">
        <v>23970990000</v>
      </c>
      <c r="BX464">
        <v>0</v>
      </c>
      <c r="BY464">
        <v>0</v>
      </c>
      <c r="BZ464">
        <v>0</v>
      </c>
      <c r="CA464">
        <v>0</v>
      </c>
      <c r="CB464">
        <v>29846794000</v>
      </c>
      <c r="CC464">
        <v>0.4</v>
      </c>
      <c r="CD464">
        <v>1920733.82</v>
      </c>
      <c r="CE464">
        <v>636613853.80999994</v>
      </c>
      <c r="CF464">
        <v>23681.24</v>
      </c>
      <c r="CG464">
        <v>28175.919999999998</v>
      </c>
      <c r="CH464">
        <v>34.241921099999999</v>
      </c>
      <c r="CI464">
        <v>4.4800000000000004</v>
      </c>
      <c r="CJ464">
        <v>-411370</v>
      </c>
      <c r="CK464">
        <v>-397186.67</v>
      </c>
      <c r="CL464">
        <v>14186.67</v>
      </c>
      <c r="CM464">
        <v>-439206.67</v>
      </c>
      <c r="CN464">
        <v>6908360</v>
      </c>
      <c r="CO464">
        <v>-87666.67</v>
      </c>
      <c r="CP464">
        <v>-312220</v>
      </c>
      <c r="CQ464">
        <v>2869821.19</v>
      </c>
      <c r="CR464">
        <v>349568716.17000002</v>
      </c>
      <c r="CS464">
        <v>530162.25</v>
      </c>
      <c r="CT464">
        <v>352971354.61000001</v>
      </c>
      <c r="CU464" s="3">
        <v>0.53763439999999996</v>
      </c>
      <c r="CV464">
        <v>1443537990</v>
      </c>
      <c r="CW464" s="10">
        <v>55727896.209999993</v>
      </c>
      <c r="CX464" s="14">
        <f t="shared" si="7"/>
        <v>52017346.979999997</v>
      </c>
      <c r="CY464" s="14">
        <f>IFERROR(INDEX(CONFAZ!$A$2:$FB$440,MATCH(DATE(YEAR($A464),MONTH($A464),15),CONFAZ!$A$2:$A$440,0),2),0)</f>
        <v>3710549.23</v>
      </c>
      <c r="CZ464"/>
      <c r="DA464"/>
      <c r="DB464"/>
      <c r="DC464"/>
      <c r="DI464"/>
    </row>
    <row r="465" spans="1:113" x14ac:dyDescent="0.25">
      <c r="A465" s="1">
        <v>44215</v>
      </c>
      <c r="B465" t="s">
        <v>70</v>
      </c>
      <c r="C465" t="s">
        <v>74</v>
      </c>
      <c r="D465" s="12">
        <v>5.3562000000000003</v>
      </c>
      <c r="E465">
        <v>701660118.67999995</v>
      </c>
      <c r="F465">
        <v>6000866.1600000001</v>
      </c>
      <c r="G465">
        <v>953962929</v>
      </c>
      <c r="H465">
        <v>133785359.5</v>
      </c>
      <c r="I465">
        <v>12309139.66</v>
      </c>
      <c r="J465">
        <v>28869196.66</v>
      </c>
      <c r="K465">
        <v>36365192</v>
      </c>
      <c r="L465" s="14">
        <v>21654809</v>
      </c>
      <c r="M465" s="14">
        <v>84454207</v>
      </c>
      <c r="N465" s="14">
        <v>147589834</v>
      </c>
      <c r="O465" s="14">
        <v>141370176</v>
      </c>
      <c r="P465" s="14">
        <v>11443611</v>
      </c>
      <c r="Q465" s="14">
        <v>142785788</v>
      </c>
      <c r="R465" s="14">
        <v>3682071</v>
      </c>
      <c r="S465" s="14">
        <v>28726547</v>
      </c>
      <c r="T465" s="14">
        <v>280031291</v>
      </c>
      <c r="U465" s="14">
        <v>86753904</v>
      </c>
      <c r="V465" s="14">
        <v>3682071</v>
      </c>
      <c r="W465" s="14">
        <v>28726547</v>
      </c>
      <c r="X465" s="14">
        <v>280031291</v>
      </c>
      <c r="Y465" s="14">
        <v>86753904</v>
      </c>
      <c r="Z465" s="14">
        <v>5470691</v>
      </c>
      <c r="AA465" s="14">
        <v>0.85405814840000005</v>
      </c>
      <c r="AB465">
        <v>131.88</v>
      </c>
      <c r="AC465" s="2">
        <v>14947626003</v>
      </c>
      <c r="AD465" s="2">
        <v>15167392393</v>
      </c>
      <c r="AE465" s="14">
        <f>INDEX(CONFAZ!$DS$2:$FB$408,MATCH(DATE(YEAR($A465),MONTH($A465),15),CONFAZ!$DS$2:$DS$408,0),2)</f>
        <v>219556656</v>
      </c>
      <c r="AF465" s="14">
        <f>INDEX(CONFAZ!$DS$2:$FB$408,MATCH(DATE(YEAR($A465),MONTH($A465),15),CONFAZ!$DS$2:$DS$408,0),3)</f>
        <v>200805286</v>
      </c>
      <c r="AG465">
        <v>1100</v>
      </c>
      <c r="AH465">
        <v>1903679179200</v>
      </c>
      <c r="AI465">
        <v>1.9</v>
      </c>
      <c r="AJ465">
        <v>0.27</v>
      </c>
      <c r="AK465">
        <v>1341.27666666666</v>
      </c>
      <c r="AL465">
        <v>1046.761</v>
      </c>
      <c r="AM465">
        <v>959.58285714285705</v>
      </c>
      <c r="AN465">
        <v>1190.4636</v>
      </c>
      <c r="AO465">
        <v>14.460856431079399</v>
      </c>
      <c r="AP465">
        <v>1.25</v>
      </c>
      <c r="AQ465">
        <v>287.13</v>
      </c>
      <c r="AR465">
        <v>11.81</v>
      </c>
      <c r="AS465" s="14">
        <v>679663300000</v>
      </c>
      <c r="AT465">
        <v>80208</v>
      </c>
      <c r="AU465">
        <v>1003</v>
      </c>
      <c r="AV465">
        <v>140274711</v>
      </c>
      <c r="AW465">
        <v>94168936</v>
      </c>
      <c r="AX465">
        <v>4800</v>
      </c>
      <c r="AY465" s="14">
        <v>1176</v>
      </c>
      <c r="AZ465">
        <v>114</v>
      </c>
      <c r="BA465">
        <v>114</v>
      </c>
      <c r="BB465">
        <v>6875</v>
      </c>
      <c r="BC465">
        <v>0</v>
      </c>
      <c r="BD465">
        <v>772</v>
      </c>
      <c r="BE465">
        <v>644</v>
      </c>
      <c r="BF465">
        <v>155</v>
      </c>
      <c r="BG465">
        <v>2008</v>
      </c>
      <c r="BH465">
        <v>4649</v>
      </c>
      <c r="BI465">
        <v>0</v>
      </c>
      <c r="BJ465">
        <v>65968</v>
      </c>
      <c r="BK465">
        <v>45859481</v>
      </c>
      <c r="BL465">
        <v>74032</v>
      </c>
      <c r="BM465">
        <v>0</v>
      </c>
      <c r="BN465">
        <v>33605801000</v>
      </c>
      <c r="BO465" s="3">
        <v>0.4</v>
      </c>
      <c r="BP465" s="3">
        <v>3704</v>
      </c>
      <c r="BQ465">
        <v>30699.57</v>
      </c>
      <c r="BR465" s="3">
        <v>3568480000</v>
      </c>
      <c r="BS465" s="3">
        <v>20396000</v>
      </c>
      <c r="BT465" s="3">
        <v>7460218000</v>
      </c>
      <c r="BU465" s="3">
        <v>16141426000</v>
      </c>
      <c r="BV465" s="3">
        <v>6415281000</v>
      </c>
      <c r="BW465" s="3">
        <v>27190520000</v>
      </c>
      <c r="BX465">
        <v>0</v>
      </c>
      <c r="BY465">
        <v>0</v>
      </c>
      <c r="BZ465">
        <v>0</v>
      </c>
      <c r="CA465">
        <v>0</v>
      </c>
      <c r="CB465">
        <v>29846794000</v>
      </c>
      <c r="CC465">
        <v>0.4</v>
      </c>
      <c r="CD465">
        <v>2495333.61</v>
      </c>
      <c r="CE465">
        <v>682844777.91999996</v>
      </c>
      <c r="CF465">
        <v>26318.51</v>
      </c>
      <c r="CG465">
        <v>33627</v>
      </c>
      <c r="CH465">
        <v>32.8664779</v>
      </c>
      <c r="CI465">
        <v>4.62</v>
      </c>
      <c r="CJ465">
        <v>347390</v>
      </c>
      <c r="CK465">
        <v>357476.67</v>
      </c>
      <c r="CL465">
        <v>10090</v>
      </c>
      <c r="CM465">
        <v>-48176.67</v>
      </c>
      <c r="CN465">
        <v>6979780</v>
      </c>
      <c r="CO465">
        <v>-48216.67</v>
      </c>
      <c r="CP465">
        <v>-238543.33</v>
      </c>
      <c r="CQ465">
        <v>2582825.77</v>
      </c>
      <c r="CR465">
        <v>501247049.06</v>
      </c>
      <c r="CS465">
        <v>1398101.52</v>
      </c>
      <c r="CT465">
        <v>505227976.35000002</v>
      </c>
      <c r="CU465" s="3">
        <v>0.53441640000000001</v>
      </c>
      <c r="CV465">
        <v>913040838.70000005</v>
      </c>
      <c r="CW465" s="10">
        <v>56972497.090000004</v>
      </c>
      <c r="CX465" s="14">
        <f t="shared" si="7"/>
        <v>51138860.030000001</v>
      </c>
      <c r="CY465" s="14">
        <f>IFERROR(INDEX(CONFAZ!$A$2:$FB$440,MATCH(DATE(YEAR($A465),MONTH($A465),15),CONFAZ!$A$2:$A$440,0),2),0)</f>
        <v>5833637.0600000005</v>
      </c>
      <c r="CZ465" s="14"/>
      <c r="DA465" s="14"/>
      <c r="DB465"/>
      <c r="DC465"/>
      <c r="DI465"/>
    </row>
    <row r="466" spans="1:113" x14ac:dyDescent="0.25">
      <c r="A466" s="1">
        <v>44246</v>
      </c>
      <c r="B466" t="s">
        <v>70</v>
      </c>
      <c r="C466" t="s">
        <v>74</v>
      </c>
      <c r="D466" s="12">
        <v>5.4165000000000001</v>
      </c>
      <c r="E466">
        <v>517490592.14999992</v>
      </c>
      <c r="F466">
        <v>4728410.59</v>
      </c>
      <c r="G466">
        <v>733541331</v>
      </c>
      <c r="H466">
        <v>117453395.57000001</v>
      </c>
      <c r="I466">
        <v>10984360.35</v>
      </c>
      <c r="J466">
        <v>21271996.27</v>
      </c>
      <c r="K466">
        <v>97533778</v>
      </c>
      <c r="L466" s="14">
        <v>16116347</v>
      </c>
      <c r="M466" s="14">
        <v>33358258</v>
      </c>
      <c r="N466" s="14">
        <v>109013677</v>
      </c>
      <c r="O466" s="14">
        <v>123245308</v>
      </c>
      <c r="P466" s="14">
        <v>8617236</v>
      </c>
      <c r="Q466" s="14">
        <v>125448009</v>
      </c>
      <c r="R466" s="14">
        <v>3230631</v>
      </c>
      <c r="S466" s="14">
        <v>24662693</v>
      </c>
      <c r="T466" s="14">
        <v>208196002</v>
      </c>
      <c r="U466" s="14">
        <v>77070643</v>
      </c>
      <c r="V466" s="14">
        <v>3230631</v>
      </c>
      <c r="W466" s="14">
        <v>24662693</v>
      </c>
      <c r="X466" s="14">
        <v>208196002</v>
      </c>
      <c r="Y466" s="14">
        <v>77070643</v>
      </c>
      <c r="Z466" s="14">
        <v>4582527</v>
      </c>
      <c r="AA466" s="14">
        <v>1.5722876813</v>
      </c>
      <c r="AB466">
        <v>134.52000000000001</v>
      </c>
      <c r="AC466" s="2">
        <v>16375290870</v>
      </c>
      <c r="AD466" s="2">
        <v>14539172569</v>
      </c>
      <c r="AE466" s="14">
        <f>INDEX(CONFAZ!$DS$2:$FB$408,MATCH(DATE(YEAR($A466),MONTH($A466),15),CONFAZ!$DS$2:$DS$408,0),2)</f>
        <v>284598511</v>
      </c>
      <c r="AF466" s="14">
        <f>INDEX(CONFAZ!$DS$2:$FB$408,MATCH(DATE(YEAR($A466),MONTH($A466),15),CONFAZ!$DS$2:$DS$408,0),3)</f>
        <v>204661460</v>
      </c>
      <c r="AG466">
        <v>1100</v>
      </c>
      <c r="AH466">
        <v>1928653155000</v>
      </c>
      <c r="AI466">
        <v>1.9</v>
      </c>
      <c r="AJ466">
        <v>0.82</v>
      </c>
      <c r="AK466">
        <v>1368.41055555555</v>
      </c>
      <c r="AL466">
        <v>1063.9475</v>
      </c>
      <c r="AM466">
        <v>975.356666666666</v>
      </c>
      <c r="AN466">
        <v>1213.5008</v>
      </c>
      <c r="AO466">
        <v>14.6081375896377</v>
      </c>
      <c r="AP466">
        <v>1.86</v>
      </c>
      <c r="AQ466">
        <v>333.68</v>
      </c>
      <c r="AR466">
        <v>86.63</v>
      </c>
      <c r="AS466" s="14">
        <v>706749200000</v>
      </c>
      <c r="AT466">
        <v>47039</v>
      </c>
      <c r="AU466">
        <v>482</v>
      </c>
      <c r="AV466">
        <v>176648964</v>
      </c>
      <c r="AW466">
        <v>81671249</v>
      </c>
      <c r="AX466">
        <v>2678</v>
      </c>
      <c r="AY466" s="14">
        <v>181</v>
      </c>
      <c r="AZ466">
        <v>76</v>
      </c>
      <c r="BA466">
        <v>76</v>
      </c>
      <c r="BB466">
        <v>3931</v>
      </c>
      <c r="BC466">
        <v>0</v>
      </c>
      <c r="BD466">
        <v>1165</v>
      </c>
      <c r="BE466">
        <v>16925</v>
      </c>
      <c r="BF466">
        <v>776</v>
      </c>
      <c r="BG466">
        <v>2203</v>
      </c>
      <c r="BH466">
        <v>1304</v>
      </c>
      <c r="BI466">
        <v>0</v>
      </c>
      <c r="BJ466">
        <v>41528</v>
      </c>
      <c r="BK466">
        <v>94806877</v>
      </c>
      <c r="BL466">
        <v>45562</v>
      </c>
      <c r="BM466">
        <v>0</v>
      </c>
      <c r="BN466">
        <v>33605801000</v>
      </c>
      <c r="BO466" s="3">
        <v>0.4</v>
      </c>
      <c r="BP466" s="3">
        <v>3704</v>
      </c>
      <c r="BQ466" s="3">
        <v>30699.57</v>
      </c>
      <c r="BR466">
        <v>3568480000</v>
      </c>
      <c r="BS466">
        <v>20396000</v>
      </c>
      <c r="BT466" s="3">
        <v>7460218000</v>
      </c>
      <c r="BU466" s="3">
        <v>16141426000</v>
      </c>
      <c r="BV466">
        <v>6415281000</v>
      </c>
      <c r="BW466" s="3">
        <v>27190520000</v>
      </c>
      <c r="BX466">
        <v>0</v>
      </c>
      <c r="BY466">
        <v>0</v>
      </c>
      <c r="BZ466">
        <v>0</v>
      </c>
      <c r="CA466">
        <v>0</v>
      </c>
      <c r="CB466">
        <v>29846794000</v>
      </c>
      <c r="CC466">
        <v>0.4</v>
      </c>
      <c r="CD466">
        <v>1853556.51</v>
      </c>
      <c r="CE466">
        <v>692918983.50999999</v>
      </c>
      <c r="CF466">
        <v>7371.47</v>
      </c>
      <c r="CG466">
        <v>33470</v>
      </c>
      <c r="CH466">
        <v>32.8664779</v>
      </c>
      <c r="CI466">
        <v>4.95</v>
      </c>
      <c r="CJ466">
        <v>347390</v>
      </c>
      <c r="CK466">
        <v>357476.67</v>
      </c>
      <c r="CL466">
        <v>10090</v>
      </c>
      <c r="CM466">
        <v>-48176.67</v>
      </c>
      <c r="CN466">
        <v>6979780</v>
      </c>
      <c r="CO466">
        <v>-48216.67</v>
      </c>
      <c r="CP466">
        <v>-238543.33</v>
      </c>
      <c r="CQ466">
        <v>2077770.59</v>
      </c>
      <c r="CR466">
        <v>351112368.69999999</v>
      </c>
      <c r="CS466">
        <v>4665320.3</v>
      </c>
      <c r="CT466">
        <v>357855459.58999997</v>
      </c>
      <c r="CU466" s="3">
        <v>0.53441640000000001</v>
      </c>
      <c r="CV466">
        <v>1141346702</v>
      </c>
      <c r="CW466" s="10">
        <v>74870189.540000007</v>
      </c>
      <c r="CX466" s="14">
        <f t="shared" si="7"/>
        <v>63424087.290000007</v>
      </c>
      <c r="CY466" s="14">
        <f>IFERROR(INDEX(CONFAZ!$A$2:$FB$440,MATCH(DATE(YEAR($A466),MONTH($A466),15),CONFAZ!$A$2:$A$440,0),2),0)</f>
        <v>11446102.25</v>
      </c>
      <c r="CZ466"/>
      <c r="DA466"/>
      <c r="DB466"/>
      <c r="DC466"/>
      <c r="DI466"/>
    </row>
    <row r="467" spans="1:113" x14ac:dyDescent="0.25">
      <c r="A467" s="1">
        <v>44274</v>
      </c>
      <c r="B467" t="s">
        <v>70</v>
      </c>
      <c r="C467" t="s">
        <v>74</v>
      </c>
      <c r="D467" s="12">
        <v>5.6460999999999997</v>
      </c>
      <c r="E467">
        <v>473362266.76999998</v>
      </c>
      <c r="F467">
        <v>5000717.3599999994</v>
      </c>
      <c r="G467">
        <v>708517954</v>
      </c>
      <c r="H467">
        <v>98060778.790000007</v>
      </c>
      <c r="I467">
        <v>52768491.089999996</v>
      </c>
      <c r="J467">
        <v>20372892.170000006</v>
      </c>
      <c r="K467">
        <v>73655798</v>
      </c>
      <c r="L467" s="14">
        <v>14993808</v>
      </c>
      <c r="M467" s="14">
        <v>32923813</v>
      </c>
      <c r="N467" s="14">
        <v>95476205</v>
      </c>
      <c r="O467" s="14">
        <v>120271670</v>
      </c>
      <c r="P467" s="14">
        <v>9403789</v>
      </c>
      <c r="Q467" s="14">
        <v>109612801</v>
      </c>
      <c r="R467" s="14">
        <v>3891685</v>
      </c>
      <c r="S467" s="14">
        <v>28136059</v>
      </c>
      <c r="T467" s="14">
        <v>210136237</v>
      </c>
      <c r="U467" s="14">
        <v>78826956</v>
      </c>
      <c r="V467" s="14">
        <v>3891685</v>
      </c>
      <c r="W467" s="14">
        <v>28136059</v>
      </c>
      <c r="X467" s="14">
        <v>210136237</v>
      </c>
      <c r="Y467" s="14">
        <v>78826956</v>
      </c>
      <c r="Z467" s="14">
        <v>4844931</v>
      </c>
      <c r="AA467" s="14">
        <v>2.3859532561000001</v>
      </c>
      <c r="AB467">
        <v>144.41</v>
      </c>
      <c r="AC467" s="2">
        <v>24335759852</v>
      </c>
      <c r="AD467" s="2">
        <v>17865278864</v>
      </c>
      <c r="AE467" s="14">
        <f>INDEX(CONFAZ!$DS$2:$FB$408,MATCH(DATE(YEAR($A467),MONTH($A467),15),CONFAZ!$DS$2:$DS$408,0),2)</f>
        <v>337570820</v>
      </c>
      <c r="AF467" s="14">
        <f>INDEX(CONFAZ!$DS$2:$FB$408,MATCH(DATE(YEAR($A467),MONTH($A467),15),CONFAZ!$DS$2:$DS$408,0),3)</f>
        <v>234183843</v>
      </c>
      <c r="AG467">
        <v>1100</v>
      </c>
      <c r="AH467">
        <v>1961528539300</v>
      </c>
      <c r="AI467">
        <v>2.23</v>
      </c>
      <c r="AJ467">
        <v>0.86</v>
      </c>
      <c r="AK467">
        <v>1396.46444444444</v>
      </c>
      <c r="AL467">
        <v>1079.2065</v>
      </c>
      <c r="AM467">
        <v>989.824761904762</v>
      </c>
      <c r="AN467">
        <v>1233.8227999999999</v>
      </c>
      <c r="AO467">
        <v>14.908294980408201</v>
      </c>
      <c r="AP467">
        <v>1.93</v>
      </c>
      <c r="AQ467">
        <v>372.8</v>
      </c>
      <c r="AR467">
        <v>106.91</v>
      </c>
      <c r="AS467" s="14">
        <v>766209300000</v>
      </c>
      <c r="AT467">
        <v>61635</v>
      </c>
      <c r="AU467">
        <v>122</v>
      </c>
      <c r="AV467">
        <v>145320655</v>
      </c>
      <c r="AW467">
        <v>92202549</v>
      </c>
      <c r="AX467">
        <v>3514</v>
      </c>
      <c r="AY467" s="14">
        <v>375</v>
      </c>
      <c r="AZ467">
        <v>80</v>
      </c>
      <c r="BA467">
        <v>80</v>
      </c>
      <c r="BB467">
        <v>2372</v>
      </c>
      <c r="BC467">
        <v>0</v>
      </c>
      <c r="BD467">
        <v>36</v>
      </c>
      <c r="BE467">
        <v>4251</v>
      </c>
      <c r="BF467">
        <v>906</v>
      </c>
      <c r="BG467">
        <v>1312</v>
      </c>
      <c r="BH467">
        <v>1407</v>
      </c>
      <c r="BI467">
        <v>0</v>
      </c>
      <c r="BJ467">
        <v>47820</v>
      </c>
      <c r="BK467">
        <v>52926186</v>
      </c>
      <c r="BL467">
        <v>60437</v>
      </c>
      <c r="BM467">
        <v>0</v>
      </c>
      <c r="BN467">
        <v>33605801000</v>
      </c>
      <c r="BO467" s="3">
        <v>0.4</v>
      </c>
      <c r="BP467" s="3">
        <v>3704</v>
      </c>
      <c r="BQ467" s="3">
        <v>30699.57</v>
      </c>
      <c r="BR467" s="3">
        <v>3568480000</v>
      </c>
      <c r="BS467">
        <v>20396000</v>
      </c>
      <c r="BT467">
        <v>7460218000</v>
      </c>
      <c r="BU467" s="3">
        <v>16141426000</v>
      </c>
      <c r="BV467" s="3">
        <v>6415281000</v>
      </c>
      <c r="BW467" s="3">
        <v>27190520000</v>
      </c>
      <c r="BX467">
        <v>0</v>
      </c>
      <c r="BY467">
        <v>0</v>
      </c>
      <c r="BZ467">
        <v>0</v>
      </c>
      <c r="CA467">
        <v>0</v>
      </c>
      <c r="CB467">
        <v>29846794000</v>
      </c>
      <c r="CC467">
        <v>0.4</v>
      </c>
      <c r="CD467">
        <v>1855669.45</v>
      </c>
      <c r="CE467">
        <v>702530163.99000001</v>
      </c>
      <c r="CF467">
        <v>21827.61</v>
      </c>
      <c r="CG467">
        <v>33595</v>
      </c>
      <c r="CH467">
        <v>32.8664779</v>
      </c>
      <c r="CI467">
        <v>5.48</v>
      </c>
      <c r="CJ467">
        <v>347390</v>
      </c>
      <c r="CK467">
        <v>357476.67</v>
      </c>
      <c r="CL467">
        <v>10090</v>
      </c>
      <c r="CM467">
        <v>-48176.67</v>
      </c>
      <c r="CN467">
        <v>6979780</v>
      </c>
      <c r="CO467">
        <v>-48216.67</v>
      </c>
      <c r="CP467">
        <v>-238543.33</v>
      </c>
      <c r="CQ467">
        <v>1850811.39</v>
      </c>
      <c r="CR467">
        <v>334726484.63999999</v>
      </c>
      <c r="CS467">
        <v>3597327.38</v>
      </c>
      <c r="CT467">
        <v>340193238.25</v>
      </c>
      <c r="CU467" s="3">
        <v>0.53441640000000001</v>
      </c>
      <c r="CV467">
        <v>1141346702</v>
      </c>
      <c r="CW467" s="10">
        <v>49978396.840000004</v>
      </c>
      <c r="CX467" s="14">
        <f t="shared" si="7"/>
        <v>29742622.670000002</v>
      </c>
      <c r="CY467" s="14">
        <f>IFERROR(INDEX(CONFAZ!$A$2:$FB$440,MATCH(DATE(YEAR($A467),MONTH($A467),15),CONFAZ!$A$2:$A$440,0),2),0)</f>
        <v>20235774.170000002</v>
      </c>
      <c r="DA467"/>
      <c r="DB467"/>
      <c r="DC467"/>
      <c r="DI467"/>
    </row>
    <row r="468" spans="1:113" x14ac:dyDescent="0.25">
      <c r="A468" s="1">
        <v>44305</v>
      </c>
      <c r="B468" t="s">
        <v>70</v>
      </c>
      <c r="C468" t="s">
        <v>74</v>
      </c>
      <c r="D468" s="12">
        <v>5.5621</v>
      </c>
      <c r="E468">
        <v>531184621.96999997</v>
      </c>
      <c r="F468">
        <v>4244162.09</v>
      </c>
      <c r="G468">
        <v>723782265</v>
      </c>
      <c r="H468">
        <v>112265191.51000001</v>
      </c>
      <c r="I468">
        <v>10372036.320000002</v>
      </c>
      <c r="J468">
        <v>13565914.199999999</v>
      </c>
      <c r="K468">
        <v>31940675</v>
      </c>
      <c r="L468" s="14">
        <v>16976019</v>
      </c>
      <c r="M468" s="14">
        <v>34351256</v>
      </c>
      <c r="N468" s="14">
        <v>97591727</v>
      </c>
      <c r="O468" s="14">
        <v>141785247</v>
      </c>
      <c r="P468" s="14">
        <v>8113347</v>
      </c>
      <c r="Q468" s="14">
        <v>89631948</v>
      </c>
      <c r="R468" s="14">
        <v>4381560</v>
      </c>
      <c r="S468" s="14">
        <v>25319551</v>
      </c>
      <c r="T468" s="14">
        <v>224577905</v>
      </c>
      <c r="U468" s="14">
        <v>76949597</v>
      </c>
      <c r="V468" s="14">
        <v>4381560</v>
      </c>
      <c r="W468" s="14">
        <v>25319551</v>
      </c>
      <c r="X468" s="14">
        <v>224577905</v>
      </c>
      <c r="Y468" s="14">
        <v>76949597</v>
      </c>
      <c r="Z468" s="14">
        <v>4104108</v>
      </c>
      <c r="AA468" s="14">
        <v>1.1565412612999999</v>
      </c>
      <c r="AB468">
        <v>139.07</v>
      </c>
      <c r="AC468" s="2">
        <v>26059431856</v>
      </c>
      <c r="AD468" s="2">
        <v>16096324095</v>
      </c>
      <c r="AE468" s="14">
        <f>INDEX(CONFAZ!$DS$2:$FB$408,MATCH(DATE(YEAR($A468),MONTH($A468),15),CONFAZ!$DS$2:$DS$408,0),2)</f>
        <v>399608773</v>
      </c>
      <c r="AF468" s="14">
        <f>INDEX(CONFAZ!$DS$2:$FB$408,MATCH(DATE(YEAR($A468),MONTH($A468),15),CONFAZ!$DS$2:$DS$408,0),3)</f>
        <v>289194288</v>
      </c>
      <c r="AG468">
        <v>1100</v>
      </c>
      <c r="AH468">
        <v>1952274851600</v>
      </c>
      <c r="AI468">
        <v>2.65</v>
      </c>
      <c r="AJ468">
        <v>0.38</v>
      </c>
      <c r="AK468">
        <v>1440.0644444444399</v>
      </c>
      <c r="AL468">
        <v>1114.8724999999999</v>
      </c>
      <c r="AM468">
        <v>1019.9523809523801</v>
      </c>
      <c r="AN468">
        <v>1275.0591999999999</v>
      </c>
      <c r="AO468">
        <v>14.794864801683101</v>
      </c>
      <c r="AP468">
        <v>1.31</v>
      </c>
      <c r="AQ468">
        <v>360.77</v>
      </c>
      <c r="AR468">
        <v>102.69</v>
      </c>
      <c r="AS468" s="14">
        <v>732553000000</v>
      </c>
      <c r="AT468">
        <v>100446</v>
      </c>
      <c r="AU468">
        <v>378</v>
      </c>
      <c r="AV468">
        <v>156032453</v>
      </c>
      <c r="AW468">
        <v>125268816</v>
      </c>
      <c r="AX468">
        <v>5050</v>
      </c>
      <c r="AY468" s="14">
        <v>430</v>
      </c>
      <c r="AZ468">
        <v>252</v>
      </c>
      <c r="BA468">
        <v>252</v>
      </c>
      <c r="BB468">
        <v>6089</v>
      </c>
      <c r="BC468">
        <v>0</v>
      </c>
      <c r="BD468">
        <v>337</v>
      </c>
      <c r="BE468">
        <v>4409</v>
      </c>
      <c r="BF468">
        <v>55</v>
      </c>
      <c r="BG468">
        <v>1098</v>
      </c>
      <c r="BH468">
        <v>2217</v>
      </c>
      <c r="BI468">
        <v>168</v>
      </c>
      <c r="BJ468">
        <v>72837</v>
      </c>
      <c r="BK468">
        <v>28820952</v>
      </c>
      <c r="BL468">
        <v>1727547</v>
      </c>
      <c r="BM468">
        <v>0</v>
      </c>
      <c r="BN468">
        <v>33605801000</v>
      </c>
      <c r="BO468" s="3">
        <v>0.4</v>
      </c>
      <c r="BP468" s="3">
        <v>3704</v>
      </c>
      <c r="BQ468" s="3">
        <v>30699.57</v>
      </c>
      <c r="BR468">
        <v>3568480000</v>
      </c>
      <c r="BS468" s="3">
        <v>20396000</v>
      </c>
      <c r="BT468">
        <v>7460218000</v>
      </c>
      <c r="BU468" s="3">
        <v>16141426000</v>
      </c>
      <c r="BV468" s="3">
        <v>6415281000</v>
      </c>
      <c r="BW468" s="3">
        <v>27190520000</v>
      </c>
      <c r="BX468">
        <v>0</v>
      </c>
      <c r="BY468">
        <v>0</v>
      </c>
      <c r="BZ468">
        <v>0</v>
      </c>
      <c r="CA468">
        <v>0</v>
      </c>
      <c r="CB468">
        <v>29846794000</v>
      </c>
      <c r="CC468">
        <v>0.4</v>
      </c>
      <c r="CD468">
        <v>1799672.99</v>
      </c>
      <c r="CE468">
        <v>754561499.23000002</v>
      </c>
      <c r="CF468">
        <v>16745.05</v>
      </c>
      <c r="CG468">
        <v>34056</v>
      </c>
      <c r="CH468">
        <v>32.8664779</v>
      </c>
      <c r="CI468">
        <v>5.45</v>
      </c>
      <c r="CJ468">
        <v>-78316.67</v>
      </c>
      <c r="CK468">
        <v>-75960</v>
      </c>
      <c r="CL468">
        <v>2356.67</v>
      </c>
      <c r="CM468">
        <v>43406.67</v>
      </c>
      <c r="CN468">
        <v>6697126.6699999999</v>
      </c>
      <c r="CO468">
        <v>-56583.33</v>
      </c>
      <c r="CP468">
        <v>-268523.33</v>
      </c>
      <c r="CQ468">
        <v>1544347.38</v>
      </c>
      <c r="CR468">
        <v>367867249.47000003</v>
      </c>
      <c r="CS468">
        <v>1918884.04</v>
      </c>
      <c r="CT468">
        <v>371338880.88999999</v>
      </c>
      <c r="CU468" s="3">
        <v>0.53441640000000001</v>
      </c>
      <c r="CV468">
        <v>1141346702</v>
      </c>
      <c r="CW468" s="10">
        <v>52217882.479999997</v>
      </c>
      <c r="CX468" s="14">
        <f t="shared" si="7"/>
        <v>43074021.359999999</v>
      </c>
      <c r="CY468" s="14">
        <f>IFERROR(INDEX(CONFAZ!$A$2:$FB$440,MATCH(DATE(YEAR($A468),MONTH($A468),15),CONFAZ!$A$2:$A$440,0),2),0)</f>
        <v>9143861.1199999992</v>
      </c>
      <c r="CZ468"/>
      <c r="DA468"/>
      <c r="DB468"/>
      <c r="DC468"/>
      <c r="DI468"/>
    </row>
    <row r="469" spans="1:113" x14ac:dyDescent="0.25">
      <c r="A469" s="1">
        <v>44335</v>
      </c>
      <c r="B469" t="s">
        <v>70</v>
      </c>
      <c r="C469" t="s">
        <v>74</v>
      </c>
      <c r="D469" s="12">
        <v>5.2911000000000001</v>
      </c>
      <c r="E469">
        <v>481208225.89999992</v>
      </c>
      <c r="F469">
        <v>4439159.9499999993</v>
      </c>
      <c r="G469">
        <v>736779435</v>
      </c>
      <c r="H469">
        <v>105142475.03</v>
      </c>
      <c r="I469">
        <v>67967931.809999987</v>
      </c>
      <c r="J469">
        <v>13445492.16</v>
      </c>
      <c r="K469">
        <v>45690330</v>
      </c>
      <c r="L469" s="14">
        <v>14997948</v>
      </c>
      <c r="M469" s="14">
        <v>33220648</v>
      </c>
      <c r="N469" s="14">
        <v>91078079</v>
      </c>
      <c r="O469" s="14">
        <v>133390080</v>
      </c>
      <c r="P469" s="14">
        <v>7080381</v>
      </c>
      <c r="Q469" s="14">
        <v>92834428</v>
      </c>
      <c r="R469" s="14">
        <v>4166967</v>
      </c>
      <c r="S469" s="14">
        <v>26158613</v>
      </c>
      <c r="T469" s="14">
        <v>249633766</v>
      </c>
      <c r="U469" s="14">
        <v>79920186</v>
      </c>
      <c r="V469" s="14">
        <v>4166967</v>
      </c>
      <c r="W469" s="14">
        <v>26158613</v>
      </c>
      <c r="X469" s="14">
        <v>249633766</v>
      </c>
      <c r="Y469" s="14">
        <v>79920186</v>
      </c>
      <c r="Z469" s="14">
        <v>4298339</v>
      </c>
      <c r="AA469" s="14">
        <v>0.38438258219999999</v>
      </c>
      <c r="AB469">
        <v>137.65</v>
      </c>
      <c r="AC469" s="2">
        <v>26200662606</v>
      </c>
      <c r="AD469" s="2">
        <v>17664681736</v>
      </c>
      <c r="AE469" s="14">
        <f>INDEX(CONFAZ!$DS$2:$FB$408,MATCH(DATE(YEAR($A469),MONTH($A469),15),CONFAZ!$DS$2:$DS$408,0),2)</f>
        <v>441078401</v>
      </c>
      <c r="AF469" s="14">
        <f>INDEX(CONFAZ!$DS$2:$FB$408,MATCH(DATE(YEAR($A469),MONTH($A469),15),CONFAZ!$DS$2:$DS$408,0),3)</f>
        <v>284473347</v>
      </c>
      <c r="AG469">
        <v>1100</v>
      </c>
      <c r="AH469">
        <v>1870128712800</v>
      </c>
      <c r="AI469">
        <v>3.29</v>
      </c>
      <c r="AJ469">
        <v>0.96</v>
      </c>
      <c r="AK469">
        <v>1463.6455555555499</v>
      </c>
      <c r="AL469">
        <v>1132.0315000000001</v>
      </c>
      <c r="AM469">
        <v>1038.2266666666601</v>
      </c>
      <c r="AN469">
        <v>1293.8435999999999</v>
      </c>
      <c r="AO469">
        <v>14.7277898158179</v>
      </c>
      <c r="AP469">
        <v>1.83</v>
      </c>
      <c r="AQ469">
        <v>359.97</v>
      </c>
      <c r="AR469">
        <v>52.25</v>
      </c>
      <c r="AS469" s="14">
        <v>724657300000</v>
      </c>
      <c r="AT469">
        <v>87418</v>
      </c>
      <c r="AU469">
        <v>964</v>
      </c>
      <c r="AV469">
        <v>131944226</v>
      </c>
      <c r="AW469">
        <v>75169078</v>
      </c>
      <c r="AX469">
        <v>4346</v>
      </c>
      <c r="AY469" s="14">
        <v>108</v>
      </c>
      <c r="AZ469">
        <v>71</v>
      </c>
      <c r="BA469">
        <v>71</v>
      </c>
      <c r="BB469">
        <v>5523</v>
      </c>
      <c r="BC469">
        <v>0</v>
      </c>
      <c r="BD469">
        <v>1255</v>
      </c>
      <c r="BE469">
        <v>4881</v>
      </c>
      <c r="BF469">
        <v>1092</v>
      </c>
      <c r="BG469">
        <v>6724</v>
      </c>
      <c r="BH469">
        <v>2522</v>
      </c>
      <c r="BI469">
        <v>88</v>
      </c>
      <c r="BJ469">
        <v>66852</v>
      </c>
      <c r="BK469">
        <v>56390457</v>
      </c>
      <c r="BL469">
        <v>194331</v>
      </c>
      <c r="BM469">
        <v>0</v>
      </c>
      <c r="BN469">
        <v>33605801000</v>
      </c>
      <c r="BO469" s="3">
        <v>0.4</v>
      </c>
      <c r="BP469" s="3">
        <v>3704</v>
      </c>
      <c r="BQ469" s="3">
        <v>30699.57</v>
      </c>
      <c r="BR469" s="3">
        <v>3568480000</v>
      </c>
      <c r="BS469" s="3">
        <v>20396000</v>
      </c>
      <c r="BT469" s="3">
        <v>7460218000</v>
      </c>
      <c r="BU469" s="3">
        <v>16141426000</v>
      </c>
      <c r="BV469" s="3">
        <v>6415281000</v>
      </c>
      <c r="BW469" s="3">
        <v>27190520000</v>
      </c>
      <c r="BX469">
        <v>0</v>
      </c>
      <c r="BY469">
        <v>0</v>
      </c>
      <c r="BZ469">
        <v>0</v>
      </c>
      <c r="CA469">
        <v>0</v>
      </c>
      <c r="CB469">
        <v>29846794000</v>
      </c>
      <c r="CC469">
        <v>0.4</v>
      </c>
      <c r="CD469">
        <v>1413150.8</v>
      </c>
      <c r="CE469">
        <v>858976070.66999996</v>
      </c>
      <c r="CF469">
        <v>8838.67</v>
      </c>
      <c r="CG469">
        <v>33907</v>
      </c>
      <c r="CH469">
        <v>32.8664779</v>
      </c>
      <c r="CI469">
        <v>5.6</v>
      </c>
      <c r="CJ469">
        <v>-78316.67</v>
      </c>
      <c r="CK469">
        <v>-75960</v>
      </c>
      <c r="CL469">
        <v>2356.67</v>
      </c>
      <c r="CM469">
        <v>43406.67</v>
      </c>
      <c r="CN469">
        <v>6697126.6699999999</v>
      </c>
      <c r="CO469">
        <v>-56583.33</v>
      </c>
      <c r="CP469">
        <v>-268523.33</v>
      </c>
      <c r="CQ469">
        <v>1626268.06</v>
      </c>
      <c r="CR469">
        <v>384736538.36000001</v>
      </c>
      <c r="CS469">
        <v>2623496.87</v>
      </c>
      <c r="CT469">
        <v>388999777.29000002</v>
      </c>
      <c r="CU469" s="3">
        <v>0.53441640000000001</v>
      </c>
      <c r="CV469">
        <v>1141346702</v>
      </c>
      <c r="CW469" s="10">
        <v>62896448.630000003</v>
      </c>
      <c r="CX469" s="14">
        <f t="shared" si="7"/>
        <v>56888727.450000003</v>
      </c>
      <c r="CY469" s="14">
        <f>IFERROR(INDEX(CONFAZ!$A$2:$FB$440,MATCH(DATE(YEAR($A469),MONTH($A469),15),CONFAZ!$A$2:$A$440,0),2),0)</f>
        <v>6007721.1800000006</v>
      </c>
      <c r="CZ469"/>
      <c r="DA469"/>
      <c r="DB469"/>
      <c r="DC469"/>
      <c r="DI469"/>
    </row>
    <row r="470" spans="1:113" x14ac:dyDescent="0.25">
      <c r="A470" s="1">
        <v>44366</v>
      </c>
      <c r="B470" t="s">
        <v>70</v>
      </c>
      <c r="C470" t="s">
        <v>74</v>
      </c>
      <c r="D470" s="12">
        <v>5.0319000000000003</v>
      </c>
      <c r="E470">
        <v>477671742</v>
      </c>
      <c r="F470">
        <v>5393379.0899999999</v>
      </c>
      <c r="G470">
        <v>731206214</v>
      </c>
      <c r="H470">
        <v>120550824.97</v>
      </c>
      <c r="I470">
        <v>51042877.659999996</v>
      </c>
      <c r="J470">
        <v>13477221.799999999</v>
      </c>
      <c r="K470">
        <v>41233596</v>
      </c>
      <c r="L470" s="14">
        <v>23499149</v>
      </c>
      <c r="M470" s="14">
        <v>34248596</v>
      </c>
      <c r="N470" s="14">
        <v>104559826</v>
      </c>
      <c r="O470" s="14">
        <v>146152177</v>
      </c>
      <c r="P470" s="14">
        <v>9467215</v>
      </c>
      <c r="Q470" s="14">
        <v>107817334</v>
      </c>
      <c r="R470" s="14">
        <v>6801030</v>
      </c>
      <c r="S470" s="14">
        <v>28645881</v>
      </c>
      <c r="T470" s="14">
        <v>182944433</v>
      </c>
      <c r="U470" s="14">
        <v>81877632</v>
      </c>
      <c r="V470" s="14">
        <v>6801030</v>
      </c>
      <c r="W470" s="14">
        <v>28645881</v>
      </c>
      <c r="X470" s="14">
        <v>182944433</v>
      </c>
      <c r="Y470" s="14">
        <v>81877632</v>
      </c>
      <c r="Z470" s="14">
        <v>5192941</v>
      </c>
      <c r="AA470" s="14">
        <v>0.28808493089999998</v>
      </c>
      <c r="AB470">
        <v>137.97</v>
      </c>
      <c r="AC470" s="2">
        <v>28257895138</v>
      </c>
      <c r="AD470" s="2">
        <v>17843605079</v>
      </c>
      <c r="AE470" s="14">
        <f>INDEX(CONFAZ!$DS$2:$FB$408,MATCH(DATE(YEAR($A470),MONTH($A470),15),CONFAZ!$DS$2:$DS$408,0),2)</f>
        <v>436581420</v>
      </c>
      <c r="AF470" s="14">
        <f>INDEX(CONFAZ!$DS$2:$FB$408,MATCH(DATE(YEAR($A470),MONTH($A470),15),CONFAZ!$DS$2:$DS$408,0),3)</f>
        <v>284310667</v>
      </c>
      <c r="AG470">
        <v>1100</v>
      </c>
      <c r="AH470">
        <v>1773674303400</v>
      </c>
      <c r="AI470">
        <v>3.76</v>
      </c>
      <c r="AJ470">
        <v>0.6</v>
      </c>
      <c r="AK470">
        <v>1478.0605555555501</v>
      </c>
      <c r="AL470">
        <v>1142.777</v>
      </c>
      <c r="AM470">
        <v>1050.7709523809499</v>
      </c>
      <c r="AN470">
        <v>1305.2764</v>
      </c>
      <c r="AO470">
        <v>14.231979734397701</v>
      </c>
      <c r="AP470">
        <v>1.53</v>
      </c>
      <c r="AQ470">
        <v>368.89</v>
      </c>
      <c r="AR470">
        <v>17.579999999999998</v>
      </c>
      <c r="AS470" s="14">
        <v>724838600000</v>
      </c>
      <c r="AT470">
        <v>122137</v>
      </c>
      <c r="AU470">
        <v>754</v>
      </c>
      <c r="AV470">
        <v>137514690</v>
      </c>
      <c r="AW470">
        <v>90513535</v>
      </c>
      <c r="AX470">
        <v>5458</v>
      </c>
      <c r="AY470" s="14">
        <v>2350</v>
      </c>
      <c r="AZ470">
        <v>64</v>
      </c>
      <c r="BA470">
        <v>64</v>
      </c>
      <c r="BB470">
        <v>11266</v>
      </c>
      <c r="BC470">
        <v>248</v>
      </c>
      <c r="BD470">
        <v>743</v>
      </c>
      <c r="BE470">
        <v>3680</v>
      </c>
      <c r="BF470">
        <v>565</v>
      </c>
      <c r="BG470">
        <v>8811</v>
      </c>
      <c r="BH470">
        <v>5443</v>
      </c>
      <c r="BI470">
        <v>0</v>
      </c>
      <c r="BJ470">
        <v>87753</v>
      </c>
      <c r="BK470">
        <v>38642935</v>
      </c>
      <c r="BL470">
        <v>8104861</v>
      </c>
      <c r="BM470">
        <v>0</v>
      </c>
      <c r="BN470">
        <v>33605801000</v>
      </c>
      <c r="BO470" s="3">
        <v>0.4</v>
      </c>
      <c r="BP470" s="3">
        <v>3704</v>
      </c>
      <c r="BQ470">
        <v>30699.57</v>
      </c>
      <c r="BR470" s="3">
        <v>3568480000</v>
      </c>
      <c r="BS470" s="3">
        <v>20396000</v>
      </c>
      <c r="BT470" s="3">
        <v>7460218000</v>
      </c>
      <c r="BU470" s="3">
        <v>16141426000</v>
      </c>
      <c r="BV470" s="3">
        <v>6415281000</v>
      </c>
      <c r="BW470">
        <v>27190520000</v>
      </c>
      <c r="BX470">
        <v>0</v>
      </c>
      <c r="BY470">
        <v>0</v>
      </c>
      <c r="BZ470">
        <v>0</v>
      </c>
      <c r="CA470">
        <v>0</v>
      </c>
      <c r="CB470">
        <v>29846794000</v>
      </c>
      <c r="CC470">
        <v>0.4</v>
      </c>
      <c r="CD470">
        <v>1509483.84</v>
      </c>
      <c r="CE470">
        <v>869846636.46000004</v>
      </c>
      <c r="CF470">
        <v>29366.49</v>
      </c>
      <c r="CG470">
        <v>33974</v>
      </c>
      <c r="CH470">
        <v>32.8664779</v>
      </c>
      <c r="CI470">
        <v>5.69</v>
      </c>
      <c r="CJ470">
        <v>-78316.67</v>
      </c>
      <c r="CK470">
        <v>-75960</v>
      </c>
      <c r="CL470">
        <v>2356.67</v>
      </c>
      <c r="CM470">
        <v>43406.67</v>
      </c>
      <c r="CN470">
        <v>6697126.6699999999</v>
      </c>
      <c r="CO470">
        <v>-56583.33</v>
      </c>
      <c r="CP470">
        <v>-268523.33</v>
      </c>
      <c r="CQ470">
        <v>2529334.1</v>
      </c>
      <c r="CR470">
        <v>332782505.63999999</v>
      </c>
      <c r="CS470">
        <v>2474689.21</v>
      </c>
      <c r="CT470">
        <v>337786528.94999999</v>
      </c>
      <c r="CU470" s="3">
        <v>0.53441640000000001</v>
      </c>
      <c r="CV470">
        <v>1141346702</v>
      </c>
      <c r="CW470" s="10">
        <v>54303436.25</v>
      </c>
      <c r="CX470" s="14">
        <f t="shared" si="7"/>
        <v>45296361.210000001</v>
      </c>
      <c r="CY470" s="14">
        <f>IFERROR(INDEX(CONFAZ!$A$2:$FB$440,MATCH(DATE(YEAR($A470),MONTH($A470),15),CONFAZ!$A$2:$A$440,0),2),0)</f>
        <v>9007075.040000001</v>
      </c>
      <c r="CZ470"/>
      <c r="DA470"/>
      <c r="DB470"/>
      <c r="DC470"/>
      <c r="DI470"/>
    </row>
    <row r="471" spans="1:113" x14ac:dyDescent="0.25">
      <c r="A471" s="1">
        <v>44396</v>
      </c>
      <c r="B471" t="s">
        <v>70</v>
      </c>
      <c r="C471" t="s">
        <v>74</v>
      </c>
      <c r="D471" s="12">
        <v>5.1566999999999998</v>
      </c>
      <c r="E471">
        <v>453048178.19999993</v>
      </c>
      <c r="F471">
        <v>11974622.74</v>
      </c>
      <c r="G471">
        <v>856549989</v>
      </c>
      <c r="H471">
        <v>122762064.31999999</v>
      </c>
      <c r="I471">
        <v>159165728.79000002</v>
      </c>
      <c r="J471">
        <v>29405058.970000003</v>
      </c>
      <c r="K471">
        <v>45922887</v>
      </c>
      <c r="L471" s="14">
        <v>20203956</v>
      </c>
      <c r="M471" s="14">
        <v>39777121</v>
      </c>
      <c r="N471" s="14">
        <v>131304358</v>
      </c>
      <c r="O471" s="14">
        <v>174190672</v>
      </c>
      <c r="P471" s="14">
        <v>9512511</v>
      </c>
      <c r="Q471" s="14">
        <v>114741116</v>
      </c>
      <c r="R471" s="14">
        <v>5443392</v>
      </c>
      <c r="S471" s="14">
        <v>32874185</v>
      </c>
      <c r="T471" s="14">
        <v>228867339</v>
      </c>
      <c r="U471" s="14">
        <v>87887155</v>
      </c>
      <c r="V471" s="14">
        <v>5443392</v>
      </c>
      <c r="W471" s="14">
        <v>32874185</v>
      </c>
      <c r="X471" s="14">
        <v>228867339</v>
      </c>
      <c r="Y471" s="14">
        <v>87887155</v>
      </c>
      <c r="Z471" s="14">
        <v>11748184</v>
      </c>
      <c r="AA471" s="14">
        <v>0.63104126949999995</v>
      </c>
      <c r="AB471">
        <v>143.16999999999999</v>
      </c>
      <c r="AC471" s="2">
        <v>25508595503</v>
      </c>
      <c r="AD471" s="2">
        <v>18128645229</v>
      </c>
      <c r="AE471" s="14">
        <f>INDEX(CONFAZ!$DS$2:$FB$408,MATCH(DATE(YEAR($A471),MONTH($A471),15),CONFAZ!$DS$2:$DS$408,0),2)</f>
        <v>471679537</v>
      </c>
      <c r="AF471" s="14">
        <f>INDEX(CONFAZ!$DS$2:$FB$408,MATCH(DATE(YEAR($A471),MONTH($A471),15),CONFAZ!$DS$2:$DS$408,0),3)</f>
        <v>344323234</v>
      </c>
      <c r="AG471">
        <v>1100</v>
      </c>
      <c r="AH471">
        <v>1834088645700</v>
      </c>
      <c r="AI471">
        <v>4.1500000000000004</v>
      </c>
      <c r="AJ471">
        <v>1.02</v>
      </c>
      <c r="AK471">
        <v>1506.23</v>
      </c>
      <c r="AL471">
        <v>1157.5094999999999</v>
      </c>
      <c r="AM471">
        <v>1061.1328571428501</v>
      </c>
      <c r="AN471">
        <v>1326.0576000000001</v>
      </c>
      <c r="AO471">
        <v>13.7114196796512</v>
      </c>
      <c r="AP471">
        <v>1.96</v>
      </c>
      <c r="AQ471">
        <v>372.69</v>
      </c>
      <c r="AR471">
        <v>30.669499999999999</v>
      </c>
      <c r="AS471" s="14">
        <v>754924400000</v>
      </c>
      <c r="AT471">
        <v>130001</v>
      </c>
      <c r="AU471">
        <v>806</v>
      </c>
      <c r="AV471">
        <v>147704882</v>
      </c>
      <c r="AW471">
        <v>93985152</v>
      </c>
      <c r="AX471">
        <v>5385</v>
      </c>
      <c r="AY471" s="14">
        <v>56986</v>
      </c>
      <c r="AZ471">
        <v>370</v>
      </c>
      <c r="BA471">
        <v>370</v>
      </c>
      <c r="BB471">
        <v>3999</v>
      </c>
      <c r="BC471">
        <v>0</v>
      </c>
      <c r="BD471">
        <v>767</v>
      </c>
      <c r="BE471">
        <v>6430</v>
      </c>
      <c r="BF471">
        <v>586</v>
      </c>
      <c r="BG471">
        <v>5726</v>
      </c>
      <c r="BH471">
        <v>2530</v>
      </c>
      <c r="BI471">
        <v>87</v>
      </c>
      <c r="BJ471">
        <v>104415</v>
      </c>
      <c r="BK471">
        <v>46532550</v>
      </c>
      <c r="BL471">
        <v>6860929</v>
      </c>
      <c r="BM471">
        <v>0</v>
      </c>
      <c r="BN471">
        <v>33605801000</v>
      </c>
      <c r="BO471" s="3">
        <v>0.4</v>
      </c>
      <c r="BP471" s="3">
        <v>3704</v>
      </c>
      <c r="BQ471" s="3">
        <v>30699.57</v>
      </c>
      <c r="BR471" s="3">
        <v>3568480000</v>
      </c>
      <c r="BS471" s="3">
        <v>20396000</v>
      </c>
      <c r="BT471">
        <v>7460218000</v>
      </c>
      <c r="BU471" s="3">
        <v>16141426000</v>
      </c>
      <c r="BV471" s="3">
        <v>6415281000</v>
      </c>
      <c r="BW471" s="3">
        <v>27190520000</v>
      </c>
      <c r="BX471">
        <v>0</v>
      </c>
      <c r="BY471">
        <v>0</v>
      </c>
      <c r="BZ471">
        <v>0</v>
      </c>
      <c r="CA471">
        <v>0</v>
      </c>
      <c r="CB471">
        <v>33605801000</v>
      </c>
      <c r="CC471">
        <v>0.4</v>
      </c>
      <c r="CD471">
        <v>1840932.09</v>
      </c>
      <c r="CE471">
        <v>1007398793.01</v>
      </c>
      <c r="CF471">
        <v>13426.92</v>
      </c>
      <c r="CG471">
        <v>33958</v>
      </c>
      <c r="CH471">
        <v>32.8664779</v>
      </c>
      <c r="CI471">
        <v>5.81</v>
      </c>
      <c r="CJ471">
        <v>-193956.67</v>
      </c>
      <c r="CK471">
        <v>-189140</v>
      </c>
      <c r="CL471">
        <v>4820</v>
      </c>
      <c r="CM471">
        <v>-63506.67</v>
      </c>
      <c r="CN471">
        <v>7164756.6699999999</v>
      </c>
      <c r="CO471">
        <v>-85190</v>
      </c>
      <c r="CP471">
        <v>-265233.33</v>
      </c>
      <c r="CQ471">
        <v>2272252.56</v>
      </c>
      <c r="CR471">
        <v>383266364.80000001</v>
      </c>
      <c r="CS471">
        <v>2986407.21</v>
      </c>
      <c r="CT471">
        <v>388525024.56999999</v>
      </c>
      <c r="CU471" s="3">
        <v>0.53441640000000001</v>
      </c>
      <c r="CV471">
        <v>1141346702</v>
      </c>
      <c r="CW471" s="10">
        <v>47266804.560000002</v>
      </c>
      <c r="CX471" s="14">
        <f t="shared" si="7"/>
        <v>38394827.150000006</v>
      </c>
      <c r="CY471" s="14">
        <f>IFERROR(INDEX(CONFAZ!$A$2:$FB$440,MATCH(DATE(YEAR($A471),MONTH($A471),15),CONFAZ!$A$2:$A$440,0),2),0)</f>
        <v>8871977.4100000001</v>
      </c>
      <c r="CZ471"/>
      <c r="DA471"/>
      <c r="DB471"/>
      <c r="DC471"/>
      <c r="DI471"/>
    </row>
    <row r="472" spans="1:113" x14ac:dyDescent="0.25">
      <c r="A472" s="1">
        <v>44427</v>
      </c>
      <c r="B472" t="s">
        <v>70</v>
      </c>
      <c r="C472" t="s">
        <v>74</v>
      </c>
      <c r="D472" s="12">
        <v>5.2516999999999996</v>
      </c>
      <c r="E472">
        <v>500905079.33000004</v>
      </c>
      <c r="F472">
        <v>7295127.0300000012</v>
      </c>
      <c r="G472">
        <v>850728937</v>
      </c>
      <c r="H472">
        <v>126514446.12</v>
      </c>
      <c r="I472">
        <v>112057029.02999999</v>
      </c>
      <c r="J472">
        <v>27431727.120000001</v>
      </c>
      <c r="K472">
        <v>42722335</v>
      </c>
      <c r="L472" s="14">
        <v>23397966</v>
      </c>
      <c r="M472" s="14">
        <v>34178504</v>
      </c>
      <c r="N472" s="14">
        <v>127452208</v>
      </c>
      <c r="O472" s="14">
        <v>166503230</v>
      </c>
      <c r="P472" s="14">
        <v>9139008</v>
      </c>
      <c r="Q472" s="14">
        <v>132421335</v>
      </c>
      <c r="R472" s="14">
        <v>5419248</v>
      </c>
      <c r="S472" s="14">
        <v>33092711</v>
      </c>
      <c r="T472" s="14">
        <v>220729202</v>
      </c>
      <c r="U472" s="14">
        <v>91282893</v>
      </c>
      <c r="V472" s="14">
        <v>5419248</v>
      </c>
      <c r="W472" s="14">
        <v>33092711</v>
      </c>
      <c r="X472" s="14">
        <v>220729202</v>
      </c>
      <c r="Y472" s="14">
        <v>91282893</v>
      </c>
      <c r="Z472" s="14">
        <v>7112632</v>
      </c>
      <c r="AA472" s="14">
        <v>0.62197756179999997</v>
      </c>
      <c r="AB472">
        <v>142.1</v>
      </c>
      <c r="AC472" s="2">
        <v>27216375900</v>
      </c>
      <c r="AD472" s="2">
        <v>19557276638</v>
      </c>
      <c r="AE472" s="14">
        <f>INDEX(CONFAZ!$DS$2:$FB$408,MATCH(DATE(YEAR($A472),MONTH($A472),15),CONFAZ!$DS$2:$DS$408,0),2)</f>
        <v>402135245</v>
      </c>
      <c r="AF472" s="14">
        <f>INDEX(CONFAZ!$DS$2:$FB$408,MATCH(DATE(YEAR($A472),MONTH($A472),15),CONFAZ!$DS$2:$DS$408,0),3)</f>
        <v>426503016</v>
      </c>
      <c r="AG472">
        <v>1100</v>
      </c>
      <c r="AH472">
        <v>1945203421499.99</v>
      </c>
      <c r="AI472">
        <v>5.01</v>
      </c>
      <c r="AJ472">
        <v>0.88</v>
      </c>
      <c r="AK472">
        <v>1513.1983333333301</v>
      </c>
      <c r="AL472">
        <v>1165.8444999999999</v>
      </c>
      <c r="AM472">
        <v>1066.0638095238</v>
      </c>
      <c r="AN472">
        <v>1335.396</v>
      </c>
      <c r="AO472">
        <v>13.1383819922537</v>
      </c>
      <c r="AP472">
        <v>1.87</v>
      </c>
      <c r="AQ472">
        <v>370.3</v>
      </c>
      <c r="AR472">
        <v>40.659999999999997</v>
      </c>
      <c r="AS472" s="14">
        <v>753793700000</v>
      </c>
      <c r="AT472">
        <v>148432</v>
      </c>
      <c r="AU472">
        <v>1978</v>
      </c>
      <c r="AV472">
        <v>109848307</v>
      </c>
      <c r="AW472">
        <v>40411134</v>
      </c>
      <c r="AX472">
        <v>6235</v>
      </c>
      <c r="AY472" s="14">
        <v>101</v>
      </c>
      <c r="AZ472">
        <v>112</v>
      </c>
      <c r="BA472">
        <v>112</v>
      </c>
      <c r="BB472">
        <v>4992</v>
      </c>
      <c r="BC472">
        <v>0</v>
      </c>
      <c r="BD472">
        <v>3039</v>
      </c>
      <c r="BE472">
        <v>2046</v>
      </c>
      <c r="BF472">
        <v>992</v>
      </c>
      <c r="BG472">
        <v>2969</v>
      </c>
      <c r="BH472">
        <v>2036</v>
      </c>
      <c r="BI472">
        <v>0</v>
      </c>
      <c r="BJ472">
        <v>117650</v>
      </c>
      <c r="BK472">
        <v>66940328</v>
      </c>
      <c r="BL472">
        <v>2198298</v>
      </c>
      <c r="BM472">
        <v>0</v>
      </c>
      <c r="BN472">
        <v>33605801000</v>
      </c>
      <c r="BO472" s="3">
        <v>0.4</v>
      </c>
      <c r="BP472" s="3">
        <v>3704</v>
      </c>
      <c r="BQ472" s="3">
        <v>30699.57</v>
      </c>
      <c r="BR472">
        <v>3568480000</v>
      </c>
      <c r="BS472" s="3">
        <v>20396000</v>
      </c>
      <c r="BT472" s="3">
        <v>7460218000</v>
      </c>
      <c r="BU472" s="3">
        <v>16141426000</v>
      </c>
      <c r="BV472" s="3">
        <v>6415281000</v>
      </c>
      <c r="BW472" s="3">
        <v>27190520000</v>
      </c>
      <c r="BX472">
        <v>0</v>
      </c>
      <c r="BY472">
        <v>0</v>
      </c>
      <c r="BZ472">
        <v>0</v>
      </c>
      <c r="CA472">
        <v>0</v>
      </c>
      <c r="CB472">
        <v>33605801000</v>
      </c>
      <c r="CC472">
        <v>0.4</v>
      </c>
      <c r="CD472">
        <v>1876454.48</v>
      </c>
      <c r="CE472">
        <v>1105982735.1199999</v>
      </c>
      <c r="CF472">
        <v>15316.89</v>
      </c>
      <c r="CG472">
        <v>33783</v>
      </c>
      <c r="CH472">
        <v>32.8664779</v>
      </c>
      <c r="CI472">
        <v>5.93</v>
      </c>
      <c r="CJ472">
        <v>-193956.67</v>
      </c>
      <c r="CK472">
        <v>-189140</v>
      </c>
      <c r="CL472">
        <v>4820</v>
      </c>
      <c r="CM472">
        <v>-63506.67</v>
      </c>
      <c r="CN472">
        <v>7164756.6699999999</v>
      </c>
      <c r="CO472">
        <v>-85190</v>
      </c>
      <c r="CP472">
        <v>-265233.33</v>
      </c>
      <c r="CQ472">
        <v>2156217.16</v>
      </c>
      <c r="CR472">
        <v>385207681.80000001</v>
      </c>
      <c r="CS472">
        <v>2726726.68</v>
      </c>
      <c r="CT472">
        <v>390094914.68000001</v>
      </c>
      <c r="CU472" s="3">
        <v>0.53441640000000001</v>
      </c>
      <c r="CV472">
        <v>1141346702</v>
      </c>
      <c r="CW472" s="10">
        <v>59387726.780000001</v>
      </c>
      <c r="CX472" s="14">
        <f t="shared" si="7"/>
        <v>48972567.350000001</v>
      </c>
      <c r="CY472" s="14">
        <f>IFERROR(INDEX(CONFAZ!$A$2:$FB$440,MATCH(DATE(YEAR($A472),MONTH($A472),15),CONFAZ!$A$2:$A$440,0),2),0)</f>
        <v>10415159.43</v>
      </c>
      <c r="CZ472" s="14"/>
      <c r="DA472" s="14"/>
      <c r="DB472"/>
      <c r="DC472"/>
      <c r="DI472"/>
    </row>
    <row r="473" spans="1:113" x14ac:dyDescent="0.25">
      <c r="A473" s="1">
        <v>44458</v>
      </c>
      <c r="B473" t="s">
        <v>70</v>
      </c>
      <c r="C473" t="s">
        <v>74</v>
      </c>
      <c r="D473" s="12">
        <v>5.2797000000000001</v>
      </c>
      <c r="E473">
        <v>498196952.61999989</v>
      </c>
      <c r="F473">
        <v>6865550.709999999</v>
      </c>
      <c r="G473">
        <v>839367490</v>
      </c>
      <c r="H473">
        <v>128655751.50000001</v>
      </c>
      <c r="I473">
        <v>94341815.719999984</v>
      </c>
      <c r="J473">
        <v>30254367.929999996</v>
      </c>
      <c r="K473">
        <v>28850132</v>
      </c>
      <c r="L473" s="14">
        <v>28307453</v>
      </c>
      <c r="M473" s="14">
        <v>34190161</v>
      </c>
      <c r="N473" s="14">
        <v>123026887</v>
      </c>
      <c r="O473" s="14">
        <v>155977187</v>
      </c>
      <c r="P473" s="14">
        <v>11100177</v>
      </c>
      <c r="Q473" s="14">
        <v>136578701</v>
      </c>
      <c r="R473" s="14">
        <v>4445308</v>
      </c>
      <c r="S473" s="14">
        <v>33497139</v>
      </c>
      <c r="T473" s="14">
        <v>204267291</v>
      </c>
      <c r="U473" s="14">
        <v>101248404</v>
      </c>
      <c r="V473" s="14">
        <v>4445308</v>
      </c>
      <c r="W473" s="14">
        <v>33497139</v>
      </c>
      <c r="X473" s="14">
        <v>204267291</v>
      </c>
      <c r="Y473" s="14">
        <v>101248404</v>
      </c>
      <c r="Z473" s="14">
        <v>6728782</v>
      </c>
      <c r="AA473" s="14">
        <v>0.22634423610000001</v>
      </c>
      <c r="AB473">
        <v>138.88999999999999</v>
      </c>
      <c r="AC473" s="2">
        <v>24376129510</v>
      </c>
      <c r="AD473" s="2">
        <v>19975447581</v>
      </c>
      <c r="AE473" s="14">
        <f>INDEX(CONFAZ!$DS$2:$FB$408,MATCH(DATE(YEAR($A473),MONTH($A473),15),CONFAZ!$DS$2:$DS$408,0),2)</f>
        <v>369543247</v>
      </c>
      <c r="AF473" s="14">
        <f>INDEX(CONFAZ!$DS$2:$FB$408,MATCH(DATE(YEAR($A473),MONTH($A473),15),CONFAZ!$DS$2:$DS$408,0),3)</f>
        <v>376687647</v>
      </c>
      <c r="AG473">
        <v>1100</v>
      </c>
      <c r="AH473">
        <v>1947607414200</v>
      </c>
      <c r="AI473">
        <v>5.43</v>
      </c>
      <c r="AJ473">
        <v>1.2</v>
      </c>
      <c r="AK473">
        <v>1516.62944444444</v>
      </c>
      <c r="AL473">
        <v>1167.8879999999999</v>
      </c>
      <c r="AM473">
        <v>1070.0509523809501</v>
      </c>
      <c r="AN473">
        <v>1333.6432</v>
      </c>
      <c r="AO473">
        <v>12.6403517838183</v>
      </c>
      <c r="AP473">
        <v>2.16</v>
      </c>
      <c r="AQ473">
        <v>400.85</v>
      </c>
      <c r="AR473">
        <v>43.72</v>
      </c>
      <c r="AS473" s="14">
        <v>745774400000</v>
      </c>
      <c r="AT473">
        <v>173724</v>
      </c>
      <c r="AU473">
        <v>485</v>
      </c>
      <c r="AV473">
        <v>142757647</v>
      </c>
      <c r="AW473">
        <v>59927029</v>
      </c>
      <c r="AX473">
        <v>7937</v>
      </c>
      <c r="AY473" s="14">
        <v>3974</v>
      </c>
      <c r="AZ473">
        <v>238</v>
      </c>
      <c r="BA473">
        <v>238</v>
      </c>
      <c r="BB473">
        <v>6106</v>
      </c>
      <c r="BC473">
        <v>96</v>
      </c>
      <c r="BD473">
        <v>566</v>
      </c>
      <c r="BE473">
        <v>13821</v>
      </c>
      <c r="BF473">
        <v>555</v>
      </c>
      <c r="BG473">
        <v>8657</v>
      </c>
      <c r="BH473">
        <v>8169</v>
      </c>
      <c r="BI473">
        <v>0</v>
      </c>
      <c r="BJ473">
        <v>117830</v>
      </c>
      <c r="BK473">
        <v>79826634</v>
      </c>
      <c r="BL473">
        <v>2653532</v>
      </c>
      <c r="BM473">
        <v>0</v>
      </c>
      <c r="BN473">
        <v>33605801000</v>
      </c>
      <c r="BO473" s="3">
        <v>0.4</v>
      </c>
      <c r="BP473" s="3">
        <v>3704</v>
      </c>
      <c r="BQ473" s="3">
        <v>30699.57</v>
      </c>
      <c r="BR473">
        <v>3568480000</v>
      </c>
      <c r="BS473" s="3">
        <v>20396000</v>
      </c>
      <c r="BT473" s="3">
        <v>7460218000</v>
      </c>
      <c r="BU473" s="3">
        <v>16141426000</v>
      </c>
      <c r="BV473" s="3">
        <v>6415281000</v>
      </c>
      <c r="BW473">
        <v>27190520000</v>
      </c>
      <c r="BX473">
        <v>0</v>
      </c>
      <c r="BY473">
        <v>0</v>
      </c>
      <c r="BZ473">
        <v>0</v>
      </c>
      <c r="CA473">
        <v>0</v>
      </c>
      <c r="CB473">
        <v>33605801000</v>
      </c>
      <c r="CC473">
        <v>0.4</v>
      </c>
      <c r="CD473">
        <v>1938490.23</v>
      </c>
      <c r="CE473">
        <v>1184728860.22</v>
      </c>
      <c r="CF473">
        <v>22496.55</v>
      </c>
      <c r="CG473">
        <v>33786</v>
      </c>
      <c r="CH473">
        <v>32.8664779</v>
      </c>
      <c r="CI473">
        <v>6.08</v>
      </c>
      <c r="CJ473">
        <v>-193956.67</v>
      </c>
      <c r="CK473">
        <v>-189140</v>
      </c>
      <c r="CL473">
        <v>4820</v>
      </c>
      <c r="CM473">
        <v>-63506.67</v>
      </c>
      <c r="CN473">
        <v>7164756.6699999999</v>
      </c>
      <c r="CO473">
        <v>-85190</v>
      </c>
      <c r="CP473">
        <v>-265233.33</v>
      </c>
      <c r="CQ473">
        <v>1815091.8</v>
      </c>
      <c r="CR473">
        <v>369161567.27999997</v>
      </c>
      <c r="CS473">
        <v>807597.92</v>
      </c>
      <c r="CT473">
        <v>371784257</v>
      </c>
      <c r="CU473" s="3">
        <v>0.53441640000000001</v>
      </c>
      <c r="CV473">
        <v>1141346702</v>
      </c>
      <c r="CW473" s="10">
        <v>46492924.57</v>
      </c>
      <c r="CX473" s="14">
        <f t="shared" si="7"/>
        <v>40649355.299999997</v>
      </c>
      <c r="CY473" s="14">
        <f>IFERROR(INDEX(CONFAZ!$A$2:$FB$440,MATCH(DATE(YEAR($A473),MONTH($A473),15),CONFAZ!$A$2:$A$440,0),2),0)</f>
        <v>5843569.2699999996</v>
      </c>
      <c r="CZ473"/>
      <c r="DA473"/>
      <c r="DB473"/>
      <c r="DC473"/>
      <c r="DI473"/>
    </row>
    <row r="474" spans="1:113" x14ac:dyDescent="0.25">
      <c r="A474" s="1">
        <v>44488</v>
      </c>
      <c r="B474" t="s">
        <v>70</v>
      </c>
      <c r="C474" t="s">
        <v>74</v>
      </c>
      <c r="D474" s="12">
        <v>5.54</v>
      </c>
      <c r="E474">
        <v>531317565.36000001</v>
      </c>
      <c r="F474">
        <v>7406992.8099999987</v>
      </c>
      <c r="G474">
        <v>879234137</v>
      </c>
      <c r="H474">
        <v>147660390.55000001</v>
      </c>
      <c r="I474">
        <v>90887873.959999993</v>
      </c>
      <c r="J474">
        <v>26167238.520000003</v>
      </c>
      <c r="K474">
        <v>22200213</v>
      </c>
      <c r="L474" s="14">
        <v>27308307</v>
      </c>
      <c r="M474" s="14">
        <v>32465047</v>
      </c>
      <c r="N474" s="14">
        <v>119059047</v>
      </c>
      <c r="O474" s="14">
        <v>152811538</v>
      </c>
      <c r="P474" s="14">
        <v>10585686</v>
      </c>
      <c r="Q474" s="14">
        <v>147076414</v>
      </c>
      <c r="R474" s="14">
        <v>5238458</v>
      </c>
      <c r="S474" s="14">
        <v>28916115</v>
      </c>
      <c r="T474" s="14">
        <v>240967255</v>
      </c>
      <c r="U474" s="14">
        <v>107832145</v>
      </c>
      <c r="V474" s="14">
        <v>5238458</v>
      </c>
      <c r="W474" s="14">
        <v>28916115</v>
      </c>
      <c r="X474" s="14">
        <v>240967255</v>
      </c>
      <c r="Y474" s="14">
        <v>107832145</v>
      </c>
      <c r="Z474" s="14">
        <v>6974125</v>
      </c>
      <c r="AA474" s="14">
        <v>0.56458268980000004</v>
      </c>
      <c r="AB474">
        <v>138.24</v>
      </c>
      <c r="AC474" s="2">
        <v>22602637234</v>
      </c>
      <c r="AD474" s="2">
        <v>20538918428</v>
      </c>
      <c r="AE474" s="14">
        <f>INDEX(CONFAZ!$DS$2:$FB$408,MATCH(DATE(YEAR($A474),MONTH($A474),15),CONFAZ!$DS$2:$DS$408,0),2)</f>
        <v>386935636</v>
      </c>
      <c r="AF474" s="14">
        <f>INDEX(CONFAZ!$DS$2:$FB$408,MATCH(DATE(YEAR($A474),MONTH($A474),15),CONFAZ!$DS$2:$DS$408,0),3)</f>
        <v>681734361</v>
      </c>
      <c r="AG474">
        <v>1100</v>
      </c>
      <c r="AH474">
        <v>2038315580000</v>
      </c>
      <c r="AI474">
        <v>6.3</v>
      </c>
      <c r="AJ474">
        <v>1.1599999999999999</v>
      </c>
      <c r="AK474">
        <v>1526.1416666666601</v>
      </c>
      <c r="AL474">
        <v>1170.482</v>
      </c>
      <c r="AM474">
        <v>1067.7609523809499</v>
      </c>
      <c r="AN474">
        <v>1338.6248000000001</v>
      </c>
      <c r="AO474">
        <v>12.0770324898936</v>
      </c>
      <c r="AP474">
        <v>2.25</v>
      </c>
      <c r="AQ474">
        <v>455.82</v>
      </c>
      <c r="AR474">
        <v>12.64</v>
      </c>
      <c r="AS474" s="14">
        <v>754484100000</v>
      </c>
      <c r="AT474">
        <v>80317</v>
      </c>
      <c r="AU474">
        <v>118</v>
      </c>
      <c r="AV474">
        <v>188407396</v>
      </c>
      <c r="AW474">
        <v>157699041</v>
      </c>
      <c r="AX474">
        <v>3416</v>
      </c>
      <c r="AY474" s="14">
        <v>932</v>
      </c>
      <c r="AZ474">
        <v>100</v>
      </c>
      <c r="BA474">
        <v>100</v>
      </c>
      <c r="BB474">
        <v>3411</v>
      </c>
      <c r="BC474">
        <v>0</v>
      </c>
      <c r="BD474">
        <v>1169</v>
      </c>
      <c r="BE474">
        <v>3997</v>
      </c>
      <c r="BF474">
        <v>713</v>
      </c>
      <c r="BG474">
        <v>4108</v>
      </c>
      <c r="BH474">
        <v>2897</v>
      </c>
      <c r="BI474">
        <v>0</v>
      </c>
      <c r="BJ474">
        <v>61580</v>
      </c>
      <c r="BK474">
        <v>29714608</v>
      </c>
      <c r="BL474">
        <v>821173</v>
      </c>
      <c r="BM474">
        <v>0</v>
      </c>
      <c r="BN474">
        <v>33605801000</v>
      </c>
      <c r="BO474">
        <v>0.4</v>
      </c>
      <c r="BP474">
        <v>3704</v>
      </c>
      <c r="BQ474">
        <v>30699.57</v>
      </c>
      <c r="BR474">
        <v>3568480000</v>
      </c>
      <c r="BS474">
        <v>20396000</v>
      </c>
      <c r="BT474">
        <v>7460218000</v>
      </c>
      <c r="BU474">
        <v>16141426000</v>
      </c>
      <c r="BV474">
        <v>6415281000</v>
      </c>
      <c r="BW474">
        <v>27190520000</v>
      </c>
      <c r="BX474">
        <v>0</v>
      </c>
      <c r="BY474">
        <v>0</v>
      </c>
      <c r="BZ474">
        <v>0</v>
      </c>
      <c r="CA474">
        <v>0</v>
      </c>
      <c r="CB474">
        <v>33605801000</v>
      </c>
      <c r="CC474">
        <v>0.4</v>
      </c>
      <c r="CD474">
        <v>2136571.37</v>
      </c>
      <c r="CE474">
        <v>910622313.13999999</v>
      </c>
      <c r="CF474">
        <v>16004.93</v>
      </c>
      <c r="CG474">
        <v>33605</v>
      </c>
      <c r="CH474">
        <v>32.8664779</v>
      </c>
      <c r="CI474">
        <v>6.34</v>
      </c>
      <c r="CJ474">
        <v>-290550</v>
      </c>
      <c r="CK474">
        <v>-286913.33</v>
      </c>
      <c r="CL474">
        <v>3636.67</v>
      </c>
      <c r="CM474">
        <v>35650</v>
      </c>
      <c r="CN474">
        <v>6822050</v>
      </c>
      <c r="CO474">
        <v>-114176.67</v>
      </c>
      <c r="CP474">
        <v>-308083.33</v>
      </c>
      <c r="CQ474">
        <v>2388034.39</v>
      </c>
      <c r="CR474">
        <v>385618759.83999997</v>
      </c>
      <c r="CS474">
        <v>557166.81000000006</v>
      </c>
      <c r="CT474">
        <v>388598418.44999999</v>
      </c>
      <c r="CU474" s="3">
        <v>0.53441640000000001</v>
      </c>
      <c r="CV474">
        <v>1141346702</v>
      </c>
      <c r="CW474" s="10">
        <v>51886650.57</v>
      </c>
      <c r="CX474" s="14">
        <f t="shared" si="7"/>
        <v>46638097.909999996</v>
      </c>
      <c r="CY474" s="14">
        <f>IFERROR(INDEX(CONFAZ!$A$2:$FB$440,MATCH(DATE(YEAR($A474),MONTH($A474),15),CONFAZ!$A$2:$A$440,0),2),0)</f>
        <v>5248552.66</v>
      </c>
      <c r="DA474"/>
      <c r="DB474"/>
      <c r="DC474"/>
      <c r="DI474"/>
    </row>
    <row r="475" spans="1:113" x14ac:dyDescent="0.25">
      <c r="A475" s="1">
        <v>44519</v>
      </c>
      <c r="B475" t="s">
        <v>70</v>
      </c>
      <c r="C475" t="s">
        <v>74</v>
      </c>
      <c r="D475" s="12">
        <v>5.5568999999999997</v>
      </c>
      <c r="E475">
        <v>646167852.21000004</v>
      </c>
      <c r="F475">
        <v>5558638.1099999994</v>
      </c>
      <c r="G475">
        <v>970159776</v>
      </c>
      <c r="H475">
        <v>127143312.58</v>
      </c>
      <c r="I475">
        <v>73210751.849999994</v>
      </c>
      <c r="J475">
        <v>30264027.750000004</v>
      </c>
      <c r="K475">
        <v>19729246</v>
      </c>
      <c r="L475" s="14">
        <v>28223013</v>
      </c>
      <c r="M475" s="14">
        <v>32115234</v>
      </c>
      <c r="N475" s="14">
        <v>131801759</v>
      </c>
      <c r="O475" s="14">
        <v>142475195</v>
      </c>
      <c r="P475" s="14">
        <v>10357533</v>
      </c>
      <c r="Q475" s="14">
        <v>143554360</v>
      </c>
      <c r="R475" s="14">
        <v>5610307</v>
      </c>
      <c r="S475" s="14">
        <v>34230349</v>
      </c>
      <c r="T475" s="14">
        <v>318154772</v>
      </c>
      <c r="U475" s="14">
        <v>118284838</v>
      </c>
      <c r="V475" s="14">
        <v>5610307</v>
      </c>
      <c r="W475" s="14">
        <v>34230349</v>
      </c>
      <c r="X475" s="14">
        <v>318154772</v>
      </c>
      <c r="Y475" s="14">
        <v>118284838</v>
      </c>
      <c r="Z475" s="14">
        <v>5352416</v>
      </c>
      <c r="AA475" s="14">
        <v>0.99946628000000004</v>
      </c>
      <c r="AB475">
        <v>140.06</v>
      </c>
      <c r="AC475" s="2">
        <v>20501766210</v>
      </c>
      <c r="AD475" s="2">
        <v>21611840519</v>
      </c>
      <c r="AE475" s="14">
        <f>INDEX(CONFAZ!$DS$2:$FB$408,MATCH(DATE(YEAR($A475),MONTH($A475),15),CONFAZ!$DS$2:$DS$408,0),2)</f>
        <v>278021279</v>
      </c>
      <c r="AF475" s="14">
        <f>INDEX(CONFAZ!$DS$2:$FB$408,MATCH(DATE(YEAR($A475),MONTH($A475),15),CONFAZ!$DS$2:$DS$408,0),3)</f>
        <v>474029136</v>
      </c>
      <c r="AG475">
        <v>1100</v>
      </c>
      <c r="AH475">
        <v>2043672226800</v>
      </c>
      <c r="AI475">
        <v>7.65</v>
      </c>
      <c r="AJ475">
        <v>0.84</v>
      </c>
      <c r="AK475">
        <v>1533.23555555555</v>
      </c>
      <c r="AL475">
        <v>1180.3315</v>
      </c>
      <c r="AM475">
        <v>1081.1095238095199</v>
      </c>
      <c r="AN475">
        <v>1347.3456000000001</v>
      </c>
      <c r="AO475">
        <v>11.557273955373301</v>
      </c>
      <c r="AP475">
        <v>1.95</v>
      </c>
      <c r="AQ475">
        <v>430.35</v>
      </c>
      <c r="AR475">
        <v>47.36</v>
      </c>
      <c r="AS475" s="14">
        <v>771279400000</v>
      </c>
      <c r="AT475">
        <v>176665</v>
      </c>
      <c r="AU475">
        <v>388</v>
      </c>
      <c r="AV475">
        <v>162766079</v>
      </c>
      <c r="AW475">
        <v>116416346</v>
      </c>
      <c r="AX475">
        <v>8783</v>
      </c>
      <c r="AY475" s="14">
        <v>1492</v>
      </c>
      <c r="AZ475">
        <v>274</v>
      </c>
      <c r="BA475">
        <v>274</v>
      </c>
      <c r="BB475">
        <v>6071</v>
      </c>
      <c r="BC475">
        <v>42</v>
      </c>
      <c r="BD475">
        <v>1184</v>
      </c>
      <c r="BE475">
        <v>1403</v>
      </c>
      <c r="BF475">
        <v>1724</v>
      </c>
      <c r="BG475">
        <v>4796</v>
      </c>
      <c r="BH475">
        <v>3658</v>
      </c>
      <c r="BI475">
        <v>0</v>
      </c>
      <c r="BJ475">
        <v>133555</v>
      </c>
      <c r="BK475">
        <v>45868478</v>
      </c>
      <c r="BL475">
        <v>127199</v>
      </c>
      <c r="BM475">
        <v>0</v>
      </c>
      <c r="BN475">
        <v>33605801000</v>
      </c>
      <c r="BO475">
        <v>0.4</v>
      </c>
      <c r="BP475">
        <v>3704</v>
      </c>
      <c r="BQ475">
        <v>30699.57</v>
      </c>
      <c r="BR475">
        <v>3568480000</v>
      </c>
      <c r="BS475">
        <v>20396000</v>
      </c>
      <c r="BT475">
        <v>7460218000</v>
      </c>
      <c r="BU475">
        <v>16141426000</v>
      </c>
      <c r="BV475">
        <v>6415281000</v>
      </c>
      <c r="BW475">
        <v>27190520000</v>
      </c>
      <c r="BX475">
        <v>0</v>
      </c>
      <c r="BY475">
        <v>0</v>
      </c>
      <c r="BZ475">
        <v>0</v>
      </c>
      <c r="CA475">
        <v>0</v>
      </c>
      <c r="CB475">
        <v>33605801000</v>
      </c>
      <c r="CC475">
        <v>0.4</v>
      </c>
      <c r="CD475">
        <v>2574832.34</v>
      </c>
      <c r="CE475">
        <v>765179926.66999996</v>
      </c>
      <c r="CF475">
        <v>28568.39</v>
      </c>
      <c r="CG475">
        <v>34217</v>
      </c>
      <c r="CH475">
        <v>32.8664779</v>
      </c>
      <c r="CI475">
        <v>6.74</v>
      </c>
      <c r="CJ475">
        <v>-290550</v>
      </c>
      <c r="CK475">
        <v>-286913.33</v>
      </c>
      <c r="CL475">
        <v>3636.67</v>
      </c>
      <c r="CM475">
        <v>35650</v>
      </c>
      <c r="CN475">
        <v>6822050</v>
      </c>
      <c r="CO475">
        <v>-114176.67</v>
      </c>
      <c r="CP475">
        <v>-308083.33</v>
      </c>
      <c r="CQ475">
        <v>2168264.9500000002</v>
      </c>
      <c r="CR475">
        <v>461625461.94999999</v>
      </c>
      <c r="CS475">
        <v>394123.45</v>
      </c>
      <c r="CT475">
        <v>464200502.80000001</v>
      </c>
      <c r="CU475" s="3">
        <v>0.53441640000000001</v>
      </c>
      <c r="CV475">
        <v>1141346702</v>
      </c>
      <c r="CW475" s="10">
        <v>67590417.099999994</v>
      </c>
      <c r="CX475" s="14">
        <f t="shared" si="7"/>
        <v>63999810.889999993</v>
      </c>
      <c r="CY475" s="14">
        <f>IFERROR(INDEX(CONFAZ!$A$2:$FB$440,MATCH(DATE(YEAR($A475),MONTH($A475),15),CONFAZ!$A$2:$A$440,0),2),0)</f>
        <v>3590606.21</v>
      </c>
      <c r="CZ475"/>
      <c r="DA475"/>
      <c r="DB475"/>
      <c r="DC475"/>
      <c r="DI475"/>
    </row>
    <row r="476" spans="1:113" x14ac:dyDescent="0.25">
      <c r="A476" s="1">
        <v>44549</v>
      </c>
      <c r="B476" t="s">
        <v>70</v>
      </c>
      <c r="C476" t="s">
        <v>74</v>
      </c>
      <c r="D476" s="12">
        <v>5.6513999999999998</v>
      </c>
      <c r="E476">
        <v>557771667.92000008</v>
      </c>
      <c r="F476">
        <v>7975799.1999999993</v>
      </c>
      <c r="G476">
        <v>991229983</v>
      </c>
      <c r="H476">
        <v>135166000.19999999</v>
      </c>
      <c r="I476">
        <v>170206723.82000002</v>
      </c>
      <c r="J476">
        <v>28869655.539999995</v>
      </c>
      <c r="K476">
        <v>30225659</v>
      </c>
      <c r="L476" s="14">
        <v>23946369</v>
      </c>
      <c r="M476" s="14">
        <v>30167094</v>
      </c>
      <c r="N476" s="14">
        <v>149763710</v>
      </c>
      <c r="O476" s="14">
        <v>166212730</v>
      </c>
      <c r="P476" s="14">
        <v>12493931</v>
      </c>
      <c r="Q476" s="14">
        <v>140327643</v>
      </c>
      <c r="R476" s="14">
        <v>6297711</v>
      </c>
      <c r="S476" s="14">
        <v>29009974</v>
      </c>
      <c r="T476" s="14">
        <v>312384514</v>
      </c>
      <c r="U476" s="14">
        <v>113045019</v>
      </c>
      <c r="V476" s="14">
        <v>6297711</v>
      </c>
      <c r="W476" s="14">
        <v>29009974</v>
      </c>
      <c r="X476" s="14">
        <v>312384514</v>
      </c>
      <c r="Y476" s="14">
        <v>113045019</v>
      </c>
      <c r="Z476" s="14">
        <v>7581288</v>
      </c>
      <c r="AA476" s="14">
        <v>0.86394703650000004</v>
      </c>
      <c r="AB476">
        <v>142.02000000000001</v>
      </c>
      <c r="AC476" s="2">
        <v>24432406778</v>
      </c>
      <c r="AD476" s="2">
        <v>20419466049</v>
      </c>
      <c r="AE476" s="14">
        <f>INDEX(CONFAZ!$DS$2:$FB$408,MATCH(DATE(YEAR($A476),MONTH($A476),15),CONFAZ!$DS$2:$DS$408,0),2)</f>
        <v>346821117</v>
      </c>
      <c r="AF476" s="14">
        <f>INDEX(CONFAZ!$DS$2:$FB$408,MATCH(DATE(YEAR($A476),MONTH($A476),15),CONFAZ!$DS$2:$DS$408,0),3)</f>
        <v>381527846</v>
      </c>
      <c r="AG476">
        <v>1100</v>
      </c>
      <c r="AH476">
        <v>2046959685600</v>
      </c>
      <c r="AI476">
        <v>8.76</v>
      </c>
      <c r="AJ476">
        <v>0.73</v>
      </c>
      <c r="AK476">
        <v>1549.3955555555499</v>
      </c>
      <c r="AL476">
        <v>1189.7394999999999</v>
      </c>
      <c r="AM476">
        <v>1089.99047619047</v>
      </c>
      <c r="AN476">
        <v>1364.0608</v>
      </c>
      <c r="AO476">
        <v>11.1462722025278</v>
      </c>
      <c r="AP476">
        <v>1.73</v>
      </c>
      <c r="AQ476">
        <v>417.92</v>
      </c>
      <c r="AR476">
        <v>29.99</v>
      </c>
      <c r="AS476" s="14">
        <v>783800900000</v>
      </c>
      <c r="AT476">
        <v>141890</v>
      </c>
      <c r="AU476">
        <v>2258</v>
      </c>
      <c r="AV476">
        <v>201729323</v>
      </c>
      <c r="AW476">
        <v>149801530</v>
      </c>
      <c r="AX476">
        <v>8525</v>
      </c>
      <c r="AY476" s="14">
        <v>3379</v>
      </c>
      <c r="AZ476">
        <v>342</v>
      </c>
      <c r="BA476">
        <v>342</v>
      </c>
      <c r="BB476">
        <v>6213</v>
      </c>
      <c r="BC476">
        <v>0</v>
      </c>
      <c r="BD476">
        <v>1485</v>
      </c>
      <c r="BE476">
        <v>12969</v>
      </c>
      <c r="BF476">
        <v>506</v>
      </c>
      <c r="BG476">
        <v>2996</v>
      </c>
      <c r="BH476">
        <v>3295</v>
      </c>
      <c r="BI476">
        <v>0</v>
      </c>
      <c r="BJ476">
        <v>107017</v>
      </c>
      <c r="BK476">
        <v>51441795</v>
      </c>
      <c r="BL476">
        <v>189777</v>
      </c>
      <c r="BM476">
        <v>0</v>
      </c>
      <c r="BN476">
        <v>33605801000</v>
      </c>
      <c r="BO476">
        <v>0.4</v>
      </c>
      <c r="BP476">
        <v>3704</v>
      </c>
      <c r="BQ476">
        <v>30699.57</v>
      </c>
      <c r="BR476">
        <v>3568480000</v>
      </c>
      <c r="BS476">
        <v>20396000</v>
      </c>
      <c r="BT476">
        <v>7460218000</v>
      </c>
      <c r="BU476">
        <v>16141426000</v>
      </c>
      <c r="BV476">
        <v>6415281000</v>
      </c>
      <c r="BW476">
        <v>27190520000</v>
      </c>
      <c r="BX476">
        <v>0</v>
      </c>
      <c r="BY476">
        <v>0</v>
      </c>
      <c r="BZ476">
        <v>0</v>
      </c>
      <c r="CA476">
        <v>0</v>
      </c>
      <c r="CB476">
        <v>33605801000</v>
      </c>
      <c r="CC476">
        <v>0.4</v>
      </c>
      <c r="CD476">
        <v>2651430.89</v>
      </c>
      <c r="CE476">
        <v>751200973.20000005</v>
      </c>
      <c r="CF476">
        <v>16160.13</v>
      </c>
      <c r="CG476">
        <v>34323</v>
      </c>
      <c r="CH476">
        <v>32.8664779</v>
      </c>
      <c r="CI476">
        <v>6.67</v>
      </c>
      <c r="CJ476">
        <v>-290550</v>
      </c>
      <c r="CK476">
        <v>-286913.33</v>
      </c>
      <c r="CL476">
        <v>3636.67</v>
      </c>
      <c r="CM476">
        <v>35650</v>
      </c>
      <c r="CN476">
        <v>6822050</v>
      </c>
      <c r="CO476">
        <v>-114176.67</v>
      </c>
      <c r="CP476">
        <v>-308083.33</v>
      </c>
      <c r="CQ476">
        <v>0</v>
      </c>
      <c r="CR476">
        <v>0</v>
      </c>
      <c r="CS476">
        <v>0</v>
      </c>
      <c r="CT476">
        <v>0</v>
      </c>
      <c r="CU476" s="3">
        <v>0.53441640000000001</v>
      </c>
      <c r="CV476">
        <v>1369652566</v>
      </c>
      <c r="CW476" s="10">
        <v>70182964.879999995</v>
      </c>
      <c r="CX476" s="14">
        <f t="shared" si="7"/>
        <v>66859549.649999999</v>
      </c>
      <c r="CY476" s="14">
        <f>IFERROR(INDEX(CONFAZ!$A$2:$FB$440,MATCH(DATE(YEAR($A476),MONTH($A476),15),CONFAZ!$A$2:$A$440,0),2),0)</f>
        <v>3323415.23</v>
      </c>
      <c r="CZ476"/>
      <c r="DA476"/>
      <c r="DB476"/>
      <c r="DC476"/>
      <c r="DI476"/>
    </row>
    <row r="477" spans="1:113" x14ac:dyDescent="0.25">
      <c r="A477" s="1">
        <v>40198</v>
      </c>
      <c r="B477" t="s">
        <v>70</v>
      </c>
      <c r="C477" t="s">
        <v>3</v>
      </c>
      <c r="D477" s="12">
        <v>1.7798</v>
      </c>
      <c r="E477">
        <v>119205090.79999998</v>
      </c>
      <c r="F477">
        <v>34587.19</v>
      </c>
      <c r="G477">
        <v>242934163</v>
      </c>
      <c r="H477">
        <v>31747766.080000002</v>
      </c>
      <c r="I477">
        <v>74995611.999999955</v>
      </c>
      <c r="J477">
        <v>5794728.5500000007</v>
      </c>
      <c r="K477">
        <v>7182153</v>
      </c>
      <c r="L477" s="14">
        <v>5385551</v>
      </c>
      <c r="M477" s="14">
        <v>29045086</v>
      </c>
      <c r="N477" s="14">
        <v>38214958</v>
      </c>
      <c r="O477" s="14">
        <v>33269130</v>
      </c>
      <c r="P477" s="14">
        <v>2188363</v>
      </c>
      <c r="Q477" s="14">
        <v>41009163</v>
      </c>
      <c r="R477" s="14">
        <v>916037</v>
      </c>
      <c r="S477" s="14">
        <v>5983345</v>
      </c>
      <c r="T477" s="14">
        <v>68081089</v>
      </c>
      <c r="U477" s="14">
        <v>18806854</v>
      </c>
      <c r="V477" s="14">
        <v>916037</v>
      </c>
      <c r="W477" s="14">
        <v>5983345</v>
      </c>
      <c r="X477" s="14">
        <v>68081089</v>
      </c>
      <c r="Y477" s="14">
        <v>18806854</v>
      </c>
      <c r="Z477" s="14">
        <v>34587</v>
      </c>
      <c r="AA477" s="14">
        <v>19.68</v>
      </c>
      <c r="AB477">
        <v>125.81</v>
      </c>
      <c r="AC477">
        <v>11153005703</v>
      </c>
      <c r="AD477">
        <v>11628213109</v>
      </c>
      <c r="AE477" s="14">
        <f>INDEX(CONFAZ!$DS$2:$FB$408,MATCH(DATE(YEAR($A477),MONTH($A477),15),CONFAZ!$DS$2:$DS$408,0),2)</f>
        <v>81763196</v>
      </c>
      <c r="AF477" s="14">
        <f>INDEX(CONFAZ!$DS$2:$FB$408,MATCH(DATE(YEAR($A477),MONTH($A477),15),CONFAZ!$DS$2:$DS$408,0),3)</f>
        <v>119623465</v>
      </c>
      <c r="AG477">
        <v>510</v>
      </c>
      <c r="AH477">
        <v>428013423200</v>
      </c>
      <c r="AI477">
        <v>8.65</v>
      </c>
      <c r="AJ477">
        <v>0.88</v>
      </c>
      <c r="AK477">
        <v>0</v>
      </c>
      <c r="AL477">
        <v>0</v>
      </c>
      <c r="AM477">
        <v>0</v>
      </c>
      <c r="AN477">
        <v>0</v>
      </c>
      <c r="AO477">
        <v>7.2276023980212099</v>
      </c>
      <c r="AP477">
        <v>1.75</v>
      </c>
      <c r="AQ477">
        <v>138.54</v>
      </c>
      <c r="AR477">
        <v>0</v>
      </c>
      <c r="AS477" s="14">
        <v>284389300000</v>
      </c>
      <c r="AT477">
        <v>0</v>
      </c>
      <c r="AU477">
        <v>0</v>
      </c>
      <c r="AV477">
        <v>61783854</v>
      </c>
      <c r="AW477">
        <v>49522890</v>
      </c>
      <c r="AX477">
        <v>0</v>
      </c>
      <c r="AY477" s="14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11566677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694287</v>
      </c>
      <c r="BN477">
        <v>11395641000</v>
      </c>
      <c r="BO477">
        <v>0.4</v>
      </c>
      <c r="BP477" s="3">
        <v>3704</v>
      </c>
      <c r="BQ477">
        <v>11901.27</v>
      </c>
      <c r="BR477">
        <v>1117909000</v>
      </c>
      <c r="BS477">
        <v>17031000</v>
      </c>
      <c r="BT477">
        <v>2466595000</v>
      </c>
      <c r="BU477">
        <v>5684821000</v>
      </c>
      <c r="BV477">
        <v>2109285000</v>
      </c>
      <c r="BW477">
        <v>9286355000</v>
      </c>
      <c r="BX477">
        <v>9276732000</v>
      </c>
      <c r="BY477">
        <v>0.4</v>
      </c>
      <c r="BZ477">
        <v>3704</v>
      </c>
      <c r="CA477">
        <v>9477.43</v>
      </c>
      <c r="CB477">
        <v>11487645000</v>
      </c>
      <c r="CC477">
        <v>0.4</v>
      </c>
      <c r="CD477">
        <v>117954.53</v>
      </c>
      <c r="CE477">
        <v>54934514.270000003</v>
      </c>
      <c r="CF477">
        <v>21683.32</v>
      </c>
      <c r="CG477">
        <v>24672.83</v>
      </c>
      <c r="CH477">
        <v>40.418357999999998</v>
      </c>
      <c r="CI477">
        <v>2.59</v>
      </c>
      <c r="CJ477">
        <v>104630</v>
      </c>
      <c r="CK477">
        <v>109743.33</v>
      </c>
      <c r="CL477">
        <v>5113.33</v>
      </c>
      <c r="CM477">
        <v>-3590</v>
      </c>
      <c r="CN477">
        <v>3695180</v>
      </c>
      <c r="CO477">
        <v>-78646.67</v>
      </c>
      <c r="CP477">
        <v>-153590</v>
      </c>
      <c r="CQ477">
        <v>20840.5</v>
      </c>
      <c r="CR477">
        <v>152076818</v>
      </c>
      <c r="CS477">
        <v>15010.94</v>
      </c>
      <c r="CT477">
        <v>152112669.44</v>
      </c>
      <c r="CU477">
        <v>0.52876480000000003</v>
      </c>
      <c r="CV477">
        <v>0</v>
      </c>
      <c r="CW477">
        <v>21995046.370000001</v>
      </c>
      <c r="CX477" s="14">
        <f t="shared" si="7"/>
        <v>20707880.100000001</v>
      </c>
      <c r="CY477" s="14">
        <f>IFERROR(INDEX(CONFAZ!$A$2:$FB$440,MATCH(DATE(YEAR($A477),MONTH($A477),15),CONFAZ!$A$2:$A$440,0),2),0)</f>
        <v>1287166.27</v>
      </c>
      <c r="CZ477"/>
      <c r="DA477"/>
      <c r="DB477"/>
      <c r="DC477"/>
      <c r="DI477"/>
    </row>
    <row r="478" spans="1:113" x14ac:dyDescent="0.25">
      <c r="A478" s="1">
        <v>40229</v>
      </c>
      <c r="B478" t="s">
        <v>70</v>
      </c>
      <c r="C478" t="s">
        <v>3</v>
      </c>
      <c r="D478" s="12">
        <v>1.8415999999999999</v>
      </c>
      <c r="E478">
        <v>107267721.37</v>
      </c>
      <c r="F478">
        <v>35017.79</v>
      </c>
      <c r="G478">
        <v>212775152</v>
      </c>
      <c r="H478">
        <v>28973996.890000001</v>
      </c>
      <c r="I478">
        <v>61221034.880000003</v>
      </c>
      <c r="J478">
        <v>4263317.79</v>
      </c>
      <c r="K478">
        <v>23556749</v>
      </c>
      <c r="L478" s="14">
        <v>9401856</v>
      </c>
      <c r="M478" s="14">
        <v>27178198</v>
      </c>
      <c r="N478" s="14">
        <v>26955841</v>
      </c>
      <c r="O478" s="14">
        <v>31001860</v>
      </c>
      <c r="P478" s="14">
        <v>1980797</v>
      </c>
      <c r="Q478" s="14">
        <v>35041464</v>
      </c>
      <c r="R478" s="14">
        <v>573084</v>
      </c>
      <c r="S478" s="14">
        <v>6012011</v>
      </c>
      <c r="T478" s="14">
        <v>57791192</v>
      </c>
      <c r="U478" s="14">
        <v>16803831</v>
      </c>
      <c r="V478" s="14">
        <v>573084</v>
      </c>
      <c r="W478" s="14">
        <v>6012011</v>
      </c>
      <c r="X478" s="14">
        <v>57791192</v>
      </c>
      <c r="Y478" s="14">
        <v>16803831</v>
      </c>
      <c r="Z478" s="14">
        <v>35018</v>
      </c>
      <c r="AA478" s="14">
        <v>35.905112776599999</v>
      </c>
      <c r="AB478">
        <v>127.61</v>
      </c>
      <c r="AC478">
        <v>12066643269</v>
      </c>
      <c r="AD478">
        <v>11936118599</v>
      </c>
      <c r="AE478" s="14">
        <f>INDEX(CONFAZ!$DS$2:$FB$408,MATCH(DATE(YEAR($A478),MONTH($A478),15),CONFAZ!$DS$2:$DS$408,0),2)</f>
        <v>271450482</v>
      </c>
      <c r="AF478" s="14">
        <f>INDEX(CONFAZ!$DS$2:$FB$408,MATCH(DATE(YEAR($A478),MONTH($A478),15),CONFAZ!$DS$2:$DS$408,0),3)</f>
        <v>276681461</v>
      </c>
      <c r="AG478">
        <v>510</v>
      </c>
      <c r="AH478">
        <v>443976611200</v>
      </c>
      <c r="AI478">
        <v>8.65</v>
      </c>
      <c r="AJ478">
        <v>0.7</v>
      </c>
      <c r="AK478">
        <v>0</v>
      </c>
      <c r="AL478">
        <v>0</v>
      </c>
      <c r="AM478">
        <v>0</v>
      </c>
      <c r="AN478">
        <v>0</v>
      </c>
      <c r="AO478">
        <v>7.3500563462581896</v>
      </c>
      <c r="AP478">
        <v>1.78</v>
      </c>
      <c r="AQ478">
        <v>135.26</v>
      </c>
      <c r="AR478">
        <v>26.26</v>
      </c>
      <c r="AS478" s="14">
        <v>283356400000</v>
      </c>
      <c r="AT478">
        <v>0</v>
      </c>
      <c r="AU478">
        <v>0</v>
      </c>
      <c r="AV478">
        <v>77276499</v>
      </c>
      <c r="AW478">
        <v>33828667</v>
      </c>
      <c r="AX478">
        <v>0</v>
      </c>
      <c r="AY478" s="14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41758723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1689109</v>
      </c>
      <c r="BN478">
        <v>11395641000</v>
      </c>
      <c r="BO478">
        <v>0.4</v>
      </c>
      <c r="BP478" s="3">
        <v>3704</v>
      </c>
      <c r="BQ478">
        <v>11901.27</v>
      </c>
      <c r="BR478">
        <v>1117909000</v>
      </c>
      <c r="BS478">
        <v>17031000</v>
      </c>
      <c r="BT478">
        <v>2466595000</v>
      </c>
      <c r="BU478">
        <v>5684821000</v>
      </c>
      <c r="BV478">
        <v>2109285000</v>
      </c>
      <c r="BW478">
        <v>9286355000</v>
      </c>
      <c r="BX478">
        <v>9276732000</v>
      </c>
      <c r="BY478">
        <v>0.4</v>
      </c>
      <c r="BZ478">
        <v>3704</v>
      </c>
      <c r="CA478">
        <v>9477.43</v>
      </c>
      <c r="CB478">
        <v>11487645000</v>
      </c>
      <c r="CC478">
        <v>0.4</v>
      </c>
      <c r="CD478">
        <v>103120.18</v>
      </c>
      <c r="CE478">
        <v>59796141.609999999</v>
      </c>
      <c r="CF478">
        <v>18099.71</v>
      </c>
      <c r="CG478">
        <v>27458.83</v>
      </c>
      <c r="CH478">
        <v>40.418357999999998</v>
      </c>
      <c r="CI478">
        <v>2.61</v>
      </c>
      <c r="CJ478">
        <v>104630</v>
      </c>
      <c r="CK478">
        <v>109743.33</v>
      </c>
      <c r="CL478">
        <v>5113.33</v>
      </c>
      <c r="CM478">
        <v>-3590</v>
      </c>
      <c r="CN478">
        <v>3695180</v>
      </c>
      <c r="CO478">
        <v>-78646.67</v>
      </c>
      <c r="CP478">
        <v>-153590</v>
      </c>
      <c r="CQ478">
        <v>11395.56</v>
      </c>
      <c r="CR478">
        <v>133237916.39</v>
      </c>
      <c r="CS478">
        <v>100478.77</v>
      </c>
      <c r="CT478">
        <v>133351118.91</v>
      </c>
      <c r="CU478">
        <v>0.52876480000000003</v>
      </c>
      <c r="CV478">
        <v>0</v>
      </c>
      <c r="CW478">
        <v>21826912.039999999</v>
      </c>
      <c r="CX478" s="14">
        <f t="shared" si="7"/>
        <v>17130928.409999996</v>
      </c>
      <c r="CY478" s="14">
        <f>IFERROR(INDEX(CONFAZ!$A$2:$FB$440,MATCH(DATE(YEAR($A478),MONTH($A478),15),CONFAZ!$A$2:$A$440,0),2),0)</f>
        <v>4695983.6300000008</v>
      </c>
      <c r="CZ478"/>
      <c r="DA478"/>
      <c r="DB478"/>
      <c r="DC478"/>
      <c r="DI478"/>
    </row>
    <row r="479" spans="1:113" x14ac:dyDescent="0.25">
      <c r="A479" s="1">
        <v>40257</v>
      </c>
      <c r="B479" t="s">
        <v>70</v>
      </c>
      <c r="C479" t="s">
        <v>3</v>
      </c>
      <c r="D479" s="12">
        <v>1.7858000000000001</v>
      </c>
      <c r="E479">
        <v>105622079.85000001</v>
      </c>
      <c r="F479">
        <v>27830.329999999998</v>
      </c>
      <c r="G479">
        <v>215952715</v>
      </c>
      <c r="H479">
        <v>28155048.499999996</v>
      </c>
      <c r="I479">
        <v>67990895.87000002</v>
      </c>
      <c r="J479">
        <v>4451300.54</v>
      </c>
      <c r="K479">
        <v>46325269</v>
      </c>
      <c r="L479" s="14">
        <v>9038163</v>
      </c>
      <c r="M479" s="14">
        <v>25581069</v>
      </c>
      <c r="N479" s="14">
        <v>26437273</v>
      </c>
      <c r="O479" s="14">
        <v>29699826</v>
      </c>
      <c r="P479" s="14">
        <v>2304332</v>
      </c>
      <c r="Q479" s="14">
        <v>34416095</v>
      </c>
      <c r="R479" s="14">
        <v>733995</v>
      </c>
      <c r="S479" s="14">
        <v>6666655</v>
      </c>
      <c r="T479" s="14">
        <v>64669919</v>
      </c>
      <c r="U479" s="14">
        <v>16376800</v>
      </c>
      <c r="V479" s="14">
        <v>733995</v>
      </c>
      <c r="W479" s="14">
        <v>6666655</v>
      </c>
      <c r="X479" s="14">
        <v>64669919</v>
      </c>
      <c r="Y479" s="14">
        <v>16376800</v>
      </c>
      <c r="Z479" s="14">
        <v>28588</v>
      </c>
      <c r="AA479" s="14">
        <v>36.916140753299999</v>
      </c>
      <c r="AB479">
        <v>143.44</v>
      </c>
      <c r="AC479">
        <v>15637886925</v>
      </c>
      <c r="AD479">
        <v>15181212723</v>
      </c>
      <c r="AE479" s="14">
        <f>INDEX(CONFAZ!$DS$2:$FB$408,MATCH(DATE(YEAR($A479),MONTH($A479),15),CONFAZ!$DS$2:$DS$408,0),2)</f>
        <v>484904959</v>
      </c>
      <c r="AF479" s="14">
        <f>INDEX(CONFAZ!$DS$2:$FB$408,MATCH(DATE(YEAR($A479),MONTH($A479),15),CONFAZ!$DS$2:$DS$408,0),3)</f>
        <v>397976976</v>
      </c>
      <c r="AG479">
        <v>510</v>
      </c>
      <c r="AH479">
        <v>435310179600</v>
      </c>
      <c r="AI479">
        <v>8.65</v>
      </c>
      <c r="AJ479">
        <v>0.71</v>
      </c>
      <c r="AK479">
        <v>0</v>
      </c>
      <c r="AL479">
        <v>0</v>
      </c>
      <c r="AM479">
        <v>0</v>
      </c>
      <c r="AN479">
        <v>0</v>
      </c>
      <c r="AO479">
        <v>7.5905263594508199</v>
      </c>
      <c r="AP479">
        <v>1.52</v>
      </c>
      <c r="AQ479">
        <v>142.59</v>
      </c>
      <c r="AR479">
        <v>27.08</v>
      </c>
      <c r="AS479" s="14">
        <v>318651700000</v>
      </c>
      <c r="AT479">
        <v>0</v>
      </c>
      <c r="AU479">
        <v>0</v>
      </c>
      <c r="AV479">
        <v>67840014</v>
      </c>
      <c r="AW479">
        <v>17818672</v>
      </c>
      <c r="AX479">
        <v>0</v>
      </c>
      <c r="AY479" s="14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20773074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28014839</v>
      </c>
      <c r="BL479">
        <v>0</v>
      </c>
      <c r="BM479">
        <v>1233429</v>
      </c>
      <c r="BN479">
        <v>11395641000</v>
      </c>
      <c r="BO479">
        <v>0.4</v>
      </c>
      <c r="BP479" s="3">
        <v>3704</v>
      </c>
      <c r="BQ479">
        <v>11901.27</v>
      </c>
      <c r="BR479">
        <v>1117909000</v>
      </c>
      <c r="BS479">
        <v>17031000</v>
      </c>
      <c r="BT479">
        <v>2466595000</v>
      </c>
      <c r="BU479">
        <v>5684821000</v>
      </c>
      <c r="BV479">
        <v>2109285000</v>
      </c>
      <c r="BW479">
        <v>9286355000</v>
      </c>
      <c r="BX479">
        <v>9276732000</v>
      </c>
      <c r="BY479">
        <v>0.4</v>
      </c>
      <c r="BZ479">
        <v>3704</v>
      </c>
      <c r="CA479">
        <v>9477.43</v>
      </c>
      <c r="CB479">
        <v>11487645000</v>
      </c>
      <c r="CC479">
        <v>0.4</v>
      </c>
      <c r="CD479">
        <v>134941.23000000001</v>
      </c>
      <c r="CE479">
        <v>61817621.740000002</v>
      </c>
      <c r="CF479">
        <v>24616.720000000001</v>
      </c>
      <c r="CG479">
        <v>27870.83</v>
      </c>
      <c r="CH479">
        <v>40.418357999999998</v>
      </c>
      <c r="CI479">
        <v>2.58</v>
      </c>
      <c r="CJ479">
        <v>104630</v>
      </c>
      <c r="CK479">
        <v>109743.33</v>
      </c>
      <c r="CL479">
        <v>5113.33</v>
      </c>
      <c r="CM479">
        <v>-3590</v>
      </c>
      <c r="CN479">
        <v>3695180</v>
      </c>
      <c r="CO479">
        <v>-78646.67</v>
      </c>
      <c r="CP479">
        <v>-153590</v>
      </c>
      <c r="CQ479">
        <v>16502.38</v>
      </c>
      <c r="CR479">
        <v>137097730.87</v>
      </c>
      <c r="CS479">
        <v>215829.7</v>
      </c>
      <c r="CT479">
        <v>137330242.94999999</v>
      </c>
      <c r="CU479">
        <v>0.52876480000000003</v>
      </c>
      <c r="CV479">
        <v>0</v>
      </c>
      <c r="CW479">
        <v>20362895.050000001</v>
      </c>
      <c r="CX479" s="14">
        <f t="shared" si="7"/>
        <v>6702907.25</v>
      </c>
      <c r="CY479" s="14">
        <f>IFERROR(INDEX(CONFAZ!$A$2:$FB$440,MATCH(DATE(YEAR($A479),MONTH($A479),15),CONFAZ!$A$2:$A$440,0),2),0)</f>
        <v>13659987.800000001</v>
      </c>
      <c r="CZ479" s="14"/>
      <c r="DA479" s="14"/>
      <c r="DB479"/>
      <c r="DC479"/>
      <c r="DI479"/>
    </row>
    <row r="480" spans="1:113" x14ac:dyDescent="0.25">
      <c r="A480" s="1">
        <v>40288</v>
      </c>
      <c r="B480" t="s">
        <v>70</v>
      </c>
      <c r="C480" t="s">
        <v>3</v>
      </c>
      <c r="D480" s="12">
        <v>1.7565999999999999</v>
      </c>
      <c r="E480">
        <v>112536253.30999999</v>
      </c>
      <c r="F480">
        <v>72292.58</v>
      </c>
      <c r="G480">
        <v>220640541</v>
      </c>
      <c r="H480">
        <v>32682367.500000004</v>
      </c>
      <c r="I480">
        <v>59785336.209999993</v>
      </c>
      <c r="J480">
        <v>4788061.3699999992</v>
      </c>
      <c r="K480">
        <v>28009499</v>
      </c>
      <c r="L480" s="14">
        <v>4162366</v>
      </c>
      <c r="M480" s="14">
        <v>28204129</v>
      </c>
      <c r="N480" s="14">
        <v>27335474</v>
      </c>
      <c r="O480" s="14">
        <v>34599681</v>
      </c>
      <c r="P480" s="14">
        <v>2338293</v>
      </c>
      <c r="Q480" s="14">
        <v>36849049</v>
      </c>
      <c r="R480" s="14">
        <v>504777</v>
      </c>
      <c r="S480" s="14">
        <v>5485819</v>
      </c>
      <c r="T480" s="14">
        <v>56446859</v>
      </c>
      <c r="U480" s="14">
        <v>24641801</v>
      </c>
      <c r="V480" s="14">
        <v>504777</v>
      </c>
      <c r="W480" s="14">
        <v>5485819</v>
      </c>
      <c r="X480" s="14">
        <v>56446859</v>
      </c>
      <c r="Y480" s="14">
        <v>24641801</v>
      </c>
      <c r="Z480" s="14">
        <v>72293</v>
      </c>
      <c r="AA480" s="14">
        <v>39.917564334300003</v>
      </c>
      <c r="AB480">
        <v>136.87</v>
      </c>
      <c r="AC480">
        <v>15074159639</v>
      </c>
      <c r="AD480">
        <v>14007783168</v>
      </c>
      <c r="AE480" s="14">
        <f>INDEX(CONFAZ!$DS$2:$FB$408,MATCH(DATE(YEAR($A480),MONTH($A480),15),CONFAZ!$DS$2:$DS$408,0),2)</f>
        <v>322425729</v>
      </c>
      <c r="AF480" s="14">
        <f>INDEX(CONFAZ!$DS$2:$FB$408,MATCH(DATE(YEAR($A480),MONTH($A480),15),CONFAZ!$DS$2:$DS$408,0),3)</f>
        <v>393879396</v>
      </c>
      <c r="AG480">
        <v>510</v>
      </c>
      <c r="AH480">
        <v>434393127200</v>
      </c>
      <c r="AI480">
        <v>8.7200000000000006</v>
      </c>
      <c r="AJ480">
        <v>0.73</v>
      </c>
      <c r="AK480">
        <v>0</v>
      </c>
      <c r="AL480">
        <v>0</v>
      </c>
      <c r="AM480">
        <v>0</v>
      </c>
      <c r="AN480">
        <v>0</v>
      </c>
      <c r="AO480">
        <v>7.2519083969465603</v>
      </c>
      <c r="AP480">
        <v>1.56999</v>
      </c>
      <c r="AQ480">
        <v>149.38999999999999</v>
      </c>
      <c r="AR480">
        <v>2.2000000000000002</v>
      </c>
      <c r="AS480" s="14">
        <v>311651000000</v>
      </c>
      <c r="AT480">
        <v>0</v>
      </c>
      <c r="AU480">
        <v>0</v>
      </c>
      <c r="AV480">
        <v>57292497</v>
      </c>
      <c r="AW480">
        <v>30169474</v>
      </c>
      <c r="AX480">
        <v>0</v>
      </c>
      <c r="AY480" s="14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12164237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11589975</v>
      </c>
      <c r="BL480">
        <v>337297</v>
      </c>
      <c r="BM480">
        <v>3031514</v>
      </c>
      <c r="BN480">
        <v>11395641000</v>
      </c>
      <c r="BO480">
        <v>0.4</v>
      </c>
      <c r="BP480" s="3">
        <v>3704</v>
      </c>
      <c r="BQ480">
        <v>11901.27</v>
      </c>
      <c r="BR480">
        <v>1117909000</v>
      </c>
      <c r="BS480">
        <v>17031000</v>
      </c>
      <c r="BT480">
        <v>2466595000</v>
      </c>
      <c r="BU480">
        <v>5684821000</v>
      </c>
      <c r="BV480">
        <v>2109285000</v>
      </c>
      <c r="BW480">
        <v>9286355000</v>
      </c>
      <c r="BX480">
        <v>9276732000</v>
      </c>
      <c r="BY480">
        <v>0.4</v>
      </c>
      <c r="BZ480">
        <v>3704</v>
      </c>
      <c r="CA480">
        <v>9477.43</v>
      </c>
      <c r="CB480">
        <v>11487645000</v>
      </c>
      <c r="CC480">
        <v>0.4</v>
      </c>
      <c r="CD480">
        <v>116906.79</v>
      </c>
      <c r="CE480">
        <v>63139238.43</v>
      </c>
      <c r="CF480">
        <v>24353.3</v>
      </c>
      <c r="CG480">
        <v>26916.83</v>
      </c>
      <c r="CH480">
        <v>40.418357999999998</v>
      </c>
      <c r="CI480">
        <v>2.56</v>
      </c>
      <c r="CJ480">
        <v>-62836.67</v>
      </c>
      <c r="CK480">
        <v>-25403.33</v>
      </c>
      <c r="CL480">
        <v>37433.33</v>
      </c>
      <c r="CM480">
        <v>863.33</v>
      </c>
      <c r="CN480">
        <v>3708346.67</v>
      </c>
      <c r="CO480">
        <v>-92426.67</v>
      </c>
      <c r="CP480">
        <v>-120280</v>
      </c>
      <c r="CQ480">
        <v>56437.29</v>
      </c>
      <c r="CR480">
        <v>132644174.62</v>
      </c>
      <c r="CS480">
        <v>105551.35</v>
      </c>
      <c r="CT480">
        <v>132810963.26000001</v>
      </c>
      <c r="CU480">
        <v>0.52876480000000003</v>
      </c>
      <c r="CV480">
        <v>0</v>
      </c>
      <c r="CW480">
        <v>20747711.100000001</v>
      </c>
      <c r="CX480" s="14">
        <f t="shared" si="7"/>
        <v>12911433.450000001</v>
      </c>
      <c r="CY480" s="14">
        <f>IFERROR(INDEX(CONFAZ!$A$2:$FB$440,MATCH(DATE(YEAR($A480),MONTH($A480),15),CONFAZ!$A$2:$A$440,0),2),0)</f>
        <v>7836277.6500000004</v>
      </c>
      <c r="CZ480"/>
      <c r="DA480"/>
      <c r="DB480"/>
      <c r="DC480"/>
      <c r="DI480"/>
    </row>
    <row r="481" spans="1:113" x14ac:dyDescent="0.25">
      <c r="A481" s="1">
        <v>40318</v>
      </c>
      <c r="B481" t="s">
        <v>70</v>
      </c>
      <c r="C481" t="s">
        <v>3</v>
      </c>
      <c r="D481" s="12">
        <v>1.8131999999999999</v>
      </c>
      <c r="E481">
        <v>116487494.89000003</v>
      </c>
      <c r="F481">
        <v>211354.31000000003</v>
      </c>
      <c r="G481">
        <v>238449164</v>
      </c>
      <c r="H481">
        <v>29445003.409999996</v>
      </c>
      <c r="I481">
        <v>76408721.990000024</v>
      </c>
      <c r="J481">
        <v>5028078.0699999994</v>
      </c>
      <c r="K481">
        <v>20196187</v>
      </c>
      <c r="L481" s="14">
        <v>3957253</v>
      </c>
      <c r="M481" s="14">
        <v>28715520</v>
      </c>
      <c r="N481" s="14">
        <v>27391228</v>
      </c>
      <c r="O481" s="14">
        <v>33962024</v>
      </c>
      <c r="P481" s="14">
        <v>2454410</v>
      </c>
      <c r="Q481" s="14">
        <v>37199127</v>
      </c>
      <c r="R481" s="14">
        <v>640285</v>
      </c>
      <c r="S481" s="14">
        <v>6185920</v>
      </c>
      <c r="T481" s="14">
        <v>72537828</v>
      </c>
      <c r="U481" s="14">
        <v>25194215</v>
      </c>
      <c r="V481" s="14">
        <v>640285</v>
      </c>
      <c r="W481" s="14">
        <v>6185920</v>
      </c>
      <c r="X481" s="14">
        <v>72537828</v>
      </c>
      <c r="Y481" s="14">
        <v>25194215</v>
      </c>
      <c r="Z481" s="14">
        <v>211354</v>
      </c>
      <c r="AA481" s="14">
        <v>40.636267126699998</v>
      </c>
      <c r="AB481">
        <v>136.52000000000001</v>
      </c>
      <c r="AC481">
        <v>17632178264</v>
      </c>
      <c r="AD481">
        <v>14374167768</v>
      </c>
      <c r="AE481" s="14">
        <f>INDEX(CONFAZ!$DS$2:$FB$408,MATCH(DATE(YEAR($A481),MONTH($A481),15),CONFAZ!$DS$2:$DS$408,0),2)</f>
        <v>199717294</v>
      </c>
      <c r="AF481" s="14">
        <f>INDEX(CONFAZ!$DS$2:$FB$408,MATCH(DATE(YEAR($A481),MONTH($A481),15),CONFAZ!$DS$2:$DS$408,0),3)</f>
        <v>220855268</v>
      </c>
      <c r="AG481">
        <v>510</v>
      </c>
      <c r="AH481">
        <v>453020767200</v>
      </c>
      <c r="AI481">
        <v>9.4</v>
      </c>
      <c r="AJ481">
        <v>0.43</v>
      </c>
      <c r="AK481">
        <v>0</v>
      </c>
      <c r="AL481">
        <v>0</v>
      </c>
      <c r="AM481">
        <v>0</v>
      </c>
      <c r="AN481">
        <v>0</v>
      </c>
      <c r="AO481">
        <v>7.4448757122801199</v>
      </c>
      <c r="AP481">
        <v>1.43</v>
      </c>
      <c r="AQ481">
        <v>143.58000000000001</v>
      </c>
      <c r="AR481">
        <v>16.62</v>
      </c>
      <c r="AS481" s="14">
        <v>315947500000</v>
      </c>
      <c r="AT481">
        <v>0</v>
      </c>
      <c r="AU481">
        <v>0</v>
      </c>
      <c r="AV481">
        <v>130757834</v>
      </c>
      <c r="AW481">
        <v>21546505</v>
      </c>
      <c r="AX481">
        <v>0</v>
      </c>
      <c r="AY481" s="14">
        <v>0</v>
      </c>
      <c r="AZ481">
        <v>0</v>
      </c>
      <c r="BA481">
        <v>0</v>
      </c>
      <c r="BB481">
        <v>0</v>
      </c>
      <c r="BC481">
        <v>0</v>
      </c>
      <c r="BD481">
        <v>805</v>
      </c>
      <c r="BE481">
        <v>38909592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68304600</v>
      </c>
      <c r="BL481">
        <v>0</v>
      </c>
      <c r="BM481">
        <v>1996332</v>
      </c>
      <c r="BN481">
        <v>11395641000</v>
      </c>
      <c r="BO481">
        <v>0.4</v>
      </c>
      <c r="BP481" s="3">
        <v>3704</v>
      </c>
      <c r="BQ481">
        <v>11901.27</v>
      </c>
      <c r="BR481">
        <v>1117909000</v>
      </c>
      <c r="BS481">
        <v>17031000</v>
      </c>
      <c r="BT481">
        <v>2466595000</v>
      </c>
      <c r="BU481">
        <v>5684821000</v>
      </c>
      <c r="BV481">
        <v>2109285000</v>
      </c>
      <c r="BW481">
        <v>9286355000</v>
      </c>
      <c r="BX481">
        <v>9276732000</v>
      </c>
      <c r="BY481">
        <v>0.4</v>
      </c>
      <c r="BZ481">
        <v>3704</v>
      </c>
      <c r="CA481">
        <v>9477.43</v>
      </c>
      <c r="CB481">
        <v>11487645000</v>
      </c>
      <c r="CC481">
        <v>0.4</v>
      </c>
      <c r="CD481">
        <v>137749.46</v>
      </c>
      <c r="CE481">
        <v>62656276.5</v>
      </c>
      <c r="CF481">
        <v>17539.11</v>
      </c>
      <c r="CG481">
        <v>26834.83</v>
      </c>
      <c r="CH481">
        <v>40.418357999999998</v>
      </c>
      <c r="CI481">
        <v>2.5499999999999998</v>
      </c>
      <c r="CJ481">
        <v>-62836.67</v>
      </c>
      <c r="CK481">
        <v>-25403.33</v>
      </c>
      <c r="CL481">
        <v>37433.33</v>
      </c>
      <c r="CM481">
        <v>863.33</v>
      </c>
      <c r="CN481">
        <v>3708346.67</v>
      </c>
      <c r="CO481">
        <v>-92426.67</v>
      </c>
      <c r="CP481">
        <v>-120280</v>
      </c>
      <c r="CQ481">
        <v>18486.45</v>
      </c>
      <c r="CR481">
        <v>155205320.40000001</v>
      </c>
      <c r="CS481">
        <v>69277.42</v>
      </c>
      <c r="CT481">
        <v>155293084.27000001</v>
      </c>
      <c r="CU481">
        <v>0.52876480000000003</v>
      </c>
      <c r="CV481">
        <v>0</v>
      </c>
      <c r="CW481">
        <v>23699351.02</v>
      </c>
      <c r="CX481" s="14">
        <f t="shared" si="7"/>
        <v>16992025.550000001</v>
      </c>
      <c r="CY481" s="14">
        <f>IFERROR(INDEX(CONFAZ!$A$2:$FB$440,MATCH(DATE(YEAR($A481),MONTH($A481),15),CONFAZ!$A$2:$A$440,0),2),0)</f>
        <v>6707325.4699999997</v>
      </c>
      <c r="DA481"/>
      <c r="DB481"/>
      <c r="DC481"/>
      <c r="DI481"/>
    </row>
    <row r="482" spans="1:113" x14ac:dyDescent="0.25">
      <c r="A482" s="1">
        <v>40349</v>
      </c>
      <c r="B482" t="s">
        <v>70</v>
      </c>
      <c r="C482" t="s">
        <v>3</v>
      </c>
      <c r="D482" s="12">
        <v>1.8065</v>
      </c>
      <c r="E482">
        <v>121142763.79000001</v>
      </c>
      <c r="F482">
        <v>2722854.5100000002</v>
      </c>
      <c r="G482">
        <v>238652900</v>
      </c>
      <c r="H482">
        <v>31379067.290000003</v>
      </c>
      <c r="I482">
        <v>67261651.349999994</v>
      </c>
      <c r="J482">
        <v>5376387.96</v>
      </c>
      <c r="K482">
        <v>11860274</v>
      </c>
      <c r="L482" s="14">
        <v>3789547</v>
      </c>
      <c r="M482" s="14">
        <v>28968428</v>
      </c>
      <c r="N482" s="14">
        <v>29373904</v>
      </c>
      <c r="O482" s="14">
        <v>34276412</v>
      </c>
      <c r="P482" s="14">
        <v>3171011</v>
      </c>
      <c r="Q482" s="14">
        <v>41863326</v>
      </c>
      <c r="R482" s="14">
        <v>479135</v>
      </c>
      <c r="S482" s="14">
        <v>6464046</v>
      </c>
      <c r="T482" s="14">
        <v>62035917</v>
      </c>
      <c r="U482" s="14">
        <v>25508436</v>
      </c>
      <c r="V482" s="14">
        <v>479135</v>
      </c>
      <c r="W482" s="14">
        <v>6464046</v>
      </c>
      <c r="X482" s="14">
        <v>62035917</v>
      </c>
      <c r="Y482" s="14">
        <v>25508436</v>
      </c>
      <c r="Z482" s="14">
        <v>2722738</v>
      </c>
      <c r="AA482" s="14">
        <v>40.481729823899997</v>
      </c>
      <c r="AB482">
        <v>136.09</v>
      </c>
      <c r="AC482">
        <v>17012419860</v>
      </c>
      <c r="AD482">
        <v>14960403236</v>
      </c>
      <c r="AE482" s="14">
        <f>INDEX(CONFAZ!$DS$2:$FB$408,MATCH(DATE(YEAR($A482),MONTH($A482),15),CONFAZ!$DS$2:$DS$408,0),2)</f>
        <v>223396646</v>
      </c>
      <c r="AF482" s="14">
        <f>INDEX(CONFAZ!$DS$2:$FB$408,MATCH(DATE(YEAR($A482),MONTH($A482),15),CONFAZ!$DS$2:$DS$408,0),3)</f>
        <v>252492285</v>
      </c>
      <c r="AG482">
        <v>510</v>
      </c>
      <c r="AH482">
        <v>457250441000</v>
      </c>
      <c r="AI482">
        <v>9.94</v>
      </c>
      <c r="AJ482">
        <v>-0.11</v>
      </c>
      <c r="AK482">
        <v>0</v>
      </c>
      <c r="AL482">
        <v>0</v>
      </c>
      <c r="AM482">
        <v>0</v>
      </c>
      <c r="AN482">
        <v>0</v>
      </c>
      <c r="AO482">
        <v>6.9863923000331898</v>
      </c>
      <c r="AP482">
        <v>1</v>
      </c>
      <c r="AQ482">
        <v>136.49</v>
      </c>
      <c r="AR482">
        <v>24.86</v>
      </c>
      <c r="AS482" s="14">
        <v>316546600000</v>
      </c>
      <c r="AT482">
        <v>0</v>
      </c>
      <c r="AU482">
        <v>0</v>
      </c>
      <c r="AV482">
        <v>129405603</v>
      </c>
      <c r="AW482">
        <v>19051806</v>
      </c>
      <c r="AX482">
        <v>0</v>
      </c>
      <c r="AY482" s="14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36398465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68984994</v>
      </c>
      <c r="BL482">
        <v>2692410</v>
      </c>
      <c r="BM482">
        <v>2277928</v>
      </c>
      <c r="BN482">
        <v>11395641000</v>
      </c>
      <c r="BO482">
        <v>0.4</v>
      </c>
      <c r="BP482" s="3">
        <v>3704</v>
      </c>
      <c r="BQ482">
        <v>11901.27</v>
      </c>
      <c r="BR482">
        <v>1117909000</v>
      </c>
      <c r="BS482">
        <v>17031000</v>
      </c>
      <c r="BT482">
        <v>2466595000</v>
      </c>
      <c r="BU482">
        <v>5684821000</v>
      </c>
      <c r="BV482">
        <v>2109285000</v>
      </c>
      <c r="BW482">
        <v>9286355000</v>
      </c>
      <c r="BX482">
        <v>9276732000</v>
      </c>
      <c r="BY482">
        <v>0.4</v>
      </c>
      <c r="BZ482">
        <v>3704</v>
      </c>
      <c r="CA482">
        <v>9477.43</v>
      </c>
      <c r="CB482">
        <v>11487645000</v>
      </c>
      <c r="CC482">
        <v>0.4</v>
      </c>
      <c r="CD482">
        <v>102386.94</v>
      </c>
      <c r="CE482">
        <v>81204566.549999997</v>
      </c>
      <c r="CF482">
        <v>20084.060000000001</v>
      </c>
      <c r="CG482">
        <v>26408.83</v>
      </c>
      <c r="CH482">
        <v>40.418357999999998</v>
      </c>
      <c r="CI482">
        <v>2.5299999999999998</v>
      </c>
      <c r="CJ482">
        <v>-62836.67</v>
      </c>
      <c r="CK482">
        <v>-25403.33</v>
      </c>
      <c r="CL482">
        <v>37433.33</v>
      </c>
      <c r="CM482">
        <v>863.33</v>
      </c>
      <c r="CN482">
        <v>3708346.67</v>
      </c>
      <c r="CO482">
        <v>-92426.67</v>
      </c>
      <c r="CP482">
        <v>-120280</v>
      </c>
      <c r="CQ482">
        <v>2692858.83</v>
      </c>
      <c r="CR482">
        <v>148929106.09</v>
      </c>
      <c r="CS482">
        <v>32610.07</v>
      </c>
      <c r="CT482">
        <v>151654574.99000001</v>
      </c>
      <c r="CU482">
        <v>0.52876480000000003</v>
      </c>
      <c r="CV482">
        <v>0</v>
      </c>
      <c r="CW482">
        <v>22841724.079999998</v>
      </c>
      <c r="CX482" s="14">
        <f t="shared" si="7"/>
        <v>19941094.699999999</v>
      </c>
      <c r="CY482" s="14">
        <f>IFERROR(INDEX(CONFAZ!$A$2:$FB$440,MATCH(DATE(YEAR($A482),MONTH($A482),15),CONFAZ!$A$2:$A$440,0),2),0)</f>
        <v>2900629.3800000004</v>
      </c>
      <c r="CZ482"/>
      <c r="DA482"/>
      <c r="DB482"/>
      <c r="DC482"/>
      <c r="DI482"/>
    </row>
    <row r="483" spans="1:113" x14ac:dyDescent="0.25">
      <c r="A483" s="1">
        <v>40379</v>
      </c>
      <c r="B483" t="s">
        <v>70</v>
      </c>
      <c r="C483" t="s">
        <v>3</v>
      </c>
      <c r="D483" s="12">
        <v>1.7696000000000001</v>
      </c>
      <c r="E483">
        <v>126186302.83000001</v>
      </c>
      <c r="F483">
        <v>407010.07000000012</v>
      </c>
      <c r="G483">
        <v>244575938</v>
      </c>
      <c r="H483">
        <v>33650092.500000007</v>
      </c>
      <c r="I483">
        <v>68464735.760000005</v>
      </c>
      <c r="J483">
        <v>5218139.22</v>
      </c>
      <c r="K483">
        <v>10102560</v>
      </c>
      <c r="L483" s="14">
        <v>5619172</v>
      </c>
      <c r="M483" s="14">
        <v>29106351</v>
      </c>
      <c r="N483" s="14">
        <v>31927769</v>
      </c>
      <c r="O483" s="14">
        <v>34710531</v>
      </c>
      <c r="P483" s="14">
        <v>2241095</v>
      </c>
      <c r="Q483" s="14">
        <v>44224068</v>
      </c>
      <c r="R483" s="14">
        <v>596404</v>
      </c>
      <c r="S483" s="14">
        <v>6377419</v>
      </c>
      <c r="T483" s="14">
        <v>59846205</v>
      </c>
      <c r="U483" s="14">
        <v>29519345</v>
      </c>
      <c r="V483" s="14">
        <v>596404</v>
      </c>
      <c r="W483" s="14">
        <v>6377419</v>
      </c>
      <c r="X483" s="14">
        <v>59846205</v>
      </c>
      <c r="Y483" s="14">
        <v>29519345</v>
      </c>
      <c r="Z483" s="14">
        <v>407579</v>
      </c>
      <c r="AA483" s="14">
        <v>47.131925926900003</v>
      </c>
      <c r="AB483">
        <v>141.63999999999999</v>
      </c>
      <c r="AC483">
        <v>17555470535</v>
      </c>
      <c r="AD483">
        <v>16464840453</v>
      </c>
      <c r="AE483" s="14">
        <f>INDEX(CONFAZ!$DS$2:$FB$408,MATCH(DATE(YEAR($A483),MONTH($A483),15),CONFAZ!$DS$2:$DS$408,0),2)</f>
        <v>190750604</v>
      </c>
      <c r="AF483" s="14">
        <f>INDEX(CONFAZ!$DS$2:$FB$408,MATCH(DATE(YEAR($A483),MONTH($A483),15),CONFAZ!$DS$2:$DS$408,0),3)</f>
        <v>274451165</v>
      </c>
      <c r="AG483">
        <v>510</v>
      </c>
      <c r="AH483">
        <v>455316310400</v>
      </c>
      <c r="AI483">
        <v>10.32</v>
      </c>
      <c r="AJ483">
        <v>-7.0000000000000007E-2</v>
      </c>
      <c r="AK483">
        <v>0</v>
      </c>
      <c r="AL483">
        <v>0</v>
      </c>
      <c r="AM483">
        <v>0</v>
      </c>
      <c r="AN483">
        <v>0</v>
      </c>
      <c r="AO483">
        <v>6.9195876288659797</v>
      </c>
      <c r="AP483">
        <v>1.01</v>
      </c>
      <c r="AQ483">
        <v>132.80000000000001</v>
      </c>
      <c r="AR483">
        <v>9.0500000000000007</v>
      </c>
      <c r="AS483" s="14">
        <v>328891300000</v>
      </c>
      <c r="AT483">
        <v>0</v>
      </c>
      <c r="AU483">
        <v>0</v>
      </c>
      <c r="AV483">
        <v>117466900</v>
      </c>
      <c r="AW483">
        <v>27628496</v>
      </c>
      <c r="AX483">
        <v>0</v>
      </c>
      <c r="AY483" s="14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7611051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78747667</v>
      </c>
      <c r="BL483">
        <v>1404746</v>
      </c>
      <c r="BM483">
        <v>2074940</v>
      </c>
      <c r="BN483">
        <v>11395641000</v>
      </c>
      <c r="BO483">
        <v>0.4</v>
      </c>
      <c r="BP483" s="3">
        <v>3704</v>
      </c>
      <c r="BQ483">
        <v>11901.27</v>
      </c>
      <c r="BR483">
        <v>1117909000</v>
      </c>
      <c r="BS483">
        <v>17031000</v>
      </c>
      <c r="BT483">
        <v>2466595000</v>
      </c>
      <c r="BU483">
        <v>5684821000</v>
      </c>
      <c r="BV483">
        <v>2109285000</v>
      </c>
      <c r="BW483">
        <v>9286355000</v>
      </c>
      <c r="BX483">
        <v>9276732000</v>
      </c>
      <c r="BY483">
        <v>0.4</v>
      </c>
      <c r="BZ483">
        <v>3704</v>
      </c>
      <c r="CA483">
        <v>9477.43</v>
      </c>
      <c r="CB483">
        <v>11487645000</v>
      </c>
      <c r="CC483">
        <v>0.4</v>
      </c>
      <c r="CD483">
        <v>103253.87</v>
      </c>
      <c r="CE483">
        <v>96843041.030000001</v>
      </c>
      <c r="CF483">
        <v>16609.72</v>
      </c>
      <c r="CG483">
        <v>27614.83</v>
      </c>
      <c r="CH483">
        <v>40.418357999999998</v>
      </c>
      <c r="CI483">
        <v>2.5299999999999998</v>
      </c>
      <c r="CJ483">
        <v>-23473.33</v>
      </c>
      <c r="CK483">
        <v>20846.669999999998</v>
      </c>
      <c r="CL483">
        <v>44320</v>
      </c>
      <c r="CM483">
        <v>1746.67</v>
      </c>
      <c r="CN483">
        <v>3791160</v>
      </c>
      <c r="CO483">
        <v>-94153.33</v>
      </c>
      <c r="CP483">
        <v>-109450</v>
      </c>
      <c r="CQ483">
        <v>382295.55</v>
      </c>
      <c r="CR483">
        <v>153118780.21000001</v>
      </c>
      <c r="CS483">
        <v>27689.47</v>
      </c>
      <c r="CT483">
        <v>153529265.22999999</v>
      </c>
      <c r="CU483">
        <v>0.52876480000000003</v>
      </c>
      <c r="CV483">
        <v>0</v>
      </c>
      <c r="CW483">
        <v>23728582.420000002</v>
      </c>
      <c r="CX483" s="14">
        <f t="shared" si="7"/>
        <v>21428546.170000002</v>
      </c>
      <c r="CY483" s="14">
        <f>IFERROR(INDEX(CONFAZ!$A$2:$FB$440,MATCH(DATE(YEAR($A483),MONTH($A483),15),CONFAZ!$A$2:$A$440,0),2),0)</f>
        <v>2300036.25</v>
      </c>
      <c r="CZ483"/>
      <c r="DA483"/>
      <c r="DB483"/>
      <c r="DC483"/>
      <c r="DI483"/>
    </row>
    <row r="484" spans="1:113" x14ac:dyDescent="0.25">
      <c r="A484" s="1">
        <v>40410</v>
      </c>
      <c r="B484" t="s">
        <v>70</v>
      </c>
      <c r="C484" t="s">
        <v>3</v>
      </c>
      <c r="D484" s="12">
        <v>1.7596000000000001</v>
      </c>
      <c r="E484">
        <v>126220293.50000001</v>
      </c>
      <c r="F484">
        <v>336135.20999999996</v>
      </c>
      <c r="G484">
        <v>249944556</v>
      </c>
      <c r="H484">
        <v>33797393.600000001</v>
      </c>
      <c r="I484">
        <v>72415420.289999977</v>
      </c>
      <c r="J484">
        <v>5798743.9799999995</v>
      </c>
      <c r="K484">
        <v>7688871</v>
      </c>
      <c r="L484" s="14">
        <v>4529639</v>
      </c>
      <c r="M484" s="14">
        <v>30053759</v>
      </c>
      <c r="N484" s="14">
        <v>32332604</v>
      </c>
      <c r="O484" s="14">
        <v>35583515</v>
      </c>
      <c r="P484" s="14">
        <v>2335652</v>
      </c>
      <c r="Q484" s="14">
        <v>45383273</v>
      </c>
      <c r="R484" s="14">
        <v>905738</v>
      </c>
      <c r="S484" s="14">
        <v>7699668</v>
      </c>
      <c r="T484" s="14">
        <v>64901314</v>
      </c>
      <c r="U484" s="14">
        <v>25883259</v>
      </c>
      <c r="V484" s="14">
        <v>905738</v>
      </c>
      <c r="W484" s="14">
        <v>7699668</v>
      </c>
      <c r="X484" s="14">
        <v>64901314</v>
      </c>
      <c r="Y484" s="14">
        <v>25883259</v>
      </c>
      <c r="Z484" s="14">
        <v>336135</v>
      </c>
      <c r="AA484" s="14">
        <v>61.460084712700002</v>
      </c>
      <c r="AB484">
        <v>141.55000000000001</v>
      </c>
      <c r="AC484">
        <v>19084996312</v>
      </c>
      <c r="AD484">
        <v>16961829274</v>
      </c>
      <c r="AE484" s="14">
        <f>INDEX(CONFAZ!$DS$2:$FB$408,MATCH(DATE(YEAR($A484),MONTH($A484),15),CONFAZ!$DS$2:$DS$408,0),2)</f>
        <v>260384155</v>
      </c>
      <c r="AF484" s="14">
        <f>INDEX(CONFAZ!$DS$2:$FB$408,MATCH(DATE(YEAR($A484),MONTH($A484),15),CONFAZ!$DS$2:$DS$408,0),3)</f>
        <v>368700738</v>
      </c>
      <c r="AG484">
        <v>510</v>
      </c>
      <c r="AH484">
        <v>459818672000</v>
      </c>
      <c r="AI484">
        <v>10.66</v>
      </c>
      <c r="AJ484">
        <v>-7.0000000000000007E-2</v>
      </c>
      <c r="AK484">
        <v>0</v>
      </c>
      <c r="AL484">
        <v>0</v>
      </c>
      <c r="AM484">
        <v>0</v>
      </c>
      <c r="AN484">
        <v>0</v>
      </c>
      <c r="AO484">
        <v>6.7173689619732704</v>
      </c>
      <c r="AP484">
        <v>1.04</v>
      </c>
      <c r="AQ484">
        <v>136.33000000000001</v>
      </c>
      <c r="AR484">
        <v>-1.66</v>
      </c>
      <c r="AS484" s="14">
        <v>332382600000</v>
      </c>
      <c r="AT484">
        <v>0</v>
      </c>
      <c r="AU484">
        <v>0</v>
      </c>
      <c r="AV484">
        <v>172062295</v>
      </c>
      <c r="AW484">
        <v>25812383</v>
      </c>
      <c r="AX484">
        <v>0</v>
      </c>
      <c r="AY484" s="1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18114750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125197367</v>
      </c>
      <c r="BL484">
        <v>0</v>
      </c>
      <c r="BM484">
        <v>2937795</v>
      </c>
      <c r="BN484">
        <v>11395641000</v>
      </c>
      <c r="BO484">
        <v>0.4</v>
      </c>
      <c r="BP484" s="3">
        <v>3704</v>
      </c>
      <c r="BQ484">
        <v>11901.27</v>
      </c>
      <c r="BR484">
        <v>1117909000</v>
      </c>
      <c r="BS484">
        <v>17031000</v>
      </c>
      <c r="BT484">
        <v>2466595000</v>
      </c>
      <c r="BU484">
        <v>5684821000</v>
      </c>
      <c r="BV484">
        <v>2109285000</v>
      </c>
      <c r="BW484">
        <v>9286355000</v>
      </c>
      <c r="BX484">
        <v>9276732000</v>
      </c>
      <c r="BY484">
        <v>0.4</v>
      </c>
      <c r="BZ484">
        <v>3704</v>
      </c>
      <c r="CA484">
        <v>9477.43</v>
      </c>
      <c r="CB484">
        <v>11395641000</v>
      </c>
      <c r="CC484">
        <v>0.4</v>
      </c>
      <c r="CD484">
        <v>147433.95000000001</v>
      </c>
      <c r="CE484">
        <v>105319261.72</v>
      </c>
      <c r="CF484">
        <v>21329.61</v>
      </c>
      <c r="CG484">
        <v>28427.83</v>
      </c>
      <c r="CH484">
        <v>40.418357999999998</v>
      </c>
      <c r="CI484">
        <v>2.54</v>
      </c>
      <c r="CJ484">
        <v>-23473.33</v>
      </c>
      <c r="CK484">
        <v>20846.669999999998</v>
      </c>
      <c r="CL484">
        <v>44320</v>
      </c>
      <c r="CM484">
        <v>1746.67</v>
      </c>
      <c r="CN484">
        <v>3791160</v>
      </c>
      <c r="CO484">
        <v>-94153.33</v>
      </c>
      <c r="CP484">
        <v>-109450</v>
      </c>
      <c r="CQ484">
        <v>275231.34999999998</v>
      </c>
      <c r="CR484">
        <v>151621791.84999999</v>
      </c>
      <c r="CS484">
        <v>15152.89</v>
      </c>
      <c r="CT484">
        <v>151912176.09</v>
      </c>
      <c r="CU484">
        <v>0.52876480000000003</v>
      </c>
      <c r="CV484">
        <v>0</v>
      </c>
      <c r="CW484">
        <v>24244639.09</v>
      </c>
      <c r="CX484" s="14">
        <f t="shared" si="7"/>
        <v>22186608.219999999</v>
      </c>
      <c r="CY484" s="14">
        <f>IFERROR(INDEX(CONFAZ!$A$2:$FB$440,MATCH(DATE(YEAR($A484),MONTH($A484),15),CONFAZ!$A$2:$A$440,0),2),0)</f>
        <v>2058030.8699999999</v>
      </c>
      <c r="CZ484"/>
      <c r="DA484"/>
      <c r="DB484"/>
      <c r="DC484"/>
      <c r="DI484"/>
    </row>
    <row r="485" spans="1:113" x14ac:dyDescent="0.25">
      <c r="A485" s="1">
        <v>40441</v>
      </c>
      <c r="B485" t="s">
        <v>70</v>
      </c>
      <c r="C485" t="s">
        <v>3</v>
      </c>
      <c r="D485" s="12">
        <v>1.7186999999999999</v>
      </c>
      <c r="E485">
        <v>136273756.65000001</v>
      </c>
      <c r="F485">
        <v>812682.11999999988</v>
      </c>
      <c r="G485">
        <v>275723331</v>
      </c>
      <c r="H485">
        <v>38091473.609999992</v>
      </c>
      <c r="I485">
        <v>83022862.26000002</v>
      </c>
      <c r="J485">
        <v>5712499.8300000001</v>
      </c>
      <c r="K485">
        <v>5853324</v>
      </c>
      <c r="L485" s="14">
        <v>8893813</v>
      </c>
      <c r="M485" s="14">
        <v>30861687</v>
      </c>
      <c r="N485" s="14">
        <v>33300590</v>
      </c>
      <c r="O485" s="14">
        <v>37528775</v>
      </c>
      <c r="P485" s="14">
        <v>2894345</v>
      </c>
      <c r="Q485" s="14">
        <v>44902240</v>
      </c>
      <c r="R485" s="14">
        <v>1071340</v>
      </c>
      <c r="S485" s="14">
        <v>7655905</v>
      </c>
      <c r="T485" s="14">
        <v>79766438</v>
      </c>
      <c r="U485" s="14">
        <v>28035616</v>
      </c>
      <c r="V485" s="14">
        <v>1071340</v>
      </c>
      <c r="W485" s="14">
        <v>7655905</v>
      </c>
      <c r="X485" s="14">
        <v>79766438</v>
      </c>
      <c r="Y485" s="14">
        <v>28035616</v>
      </c>
      <c r="Z485" s="14">
        <v>812582</v>
      </c>
      <c r="AA485" s="14">
        <v>81.2853455849</v>
      </c>
      <c r="AB485">
        <v>139.46</v>
      </c>
      <c r="AC485">
        <v>18726305741</v>
      </c>
      <c r="AD485">
        <v>17891795638</v>
      </c>
      <c r="AE485" s="14">
        <f>INDEX(CONFAZ!$DS$2:$FB$408,MATCH(DATE(YEAR($A485),MONTH($A485),15),CONFAZ!$DS$2:$DS$408,0),2)</f>
        <v>233838742</v>
      </c>
      <c r="AF485" s="14">
        <f>INDEX(CONFAZ!$DS$2:$FB$408,MATCH(DATE(YEAR($A485),MONTH($A485),15),CONFAZ!$DS$2:$DS$408,0),3)</f>
        <v>383838301</v>
      </c>
      <c r="AG485">
        <v>510</v>
      </c>
      <c r="AH485">
        <v>472996552200</v>
      </c>
      <c r="AI485">
        <v>10.66</v>
      </c>
      <c r="AJ485">
        <v>0.54</v>
      </c>
      <c r="AK485">
        <v>0</v>
      </c>
      <c r="AL485">
        <v>0</v>
      </c>
      <c r="AM485">
        <v>0</v>
      </c>
      <c r="AN485">
        <v>0</v>
      </c>
      <c r="AO485">
        <v>6.2079159139431699</v>
      </c>
      <c r="AP485">
        <v>1.45</v>
      </c>
      <c r="AQ485">
        <v>135.21</v>
      </c>
      <c r="AR485">
        <v>7.4489999999999998</v>
      </c>
      <c r="AS485" s="14">
        <v>336660800000</v>
      </c>
      <c r="AT485">
        <v>0</v>
      </c>
      <c r="AU485">
        <v>0</v>
      </c>
      <c r="AV485">
        <v>174981482</v>
      </c>
      <c r="AW485">
        <v>48955769</v>
      </c>
      <c r="AX485">
        <v>0</v>
      </c>
      <c r="AY485" s="14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30436795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94809783</v>
      </c>
      <c r="BL485">
        <v>0</v>
      </c>
      <c r="BM485">
        <v>744014</v>
      </c>
      <c r="BN485">
        <v>11395641000</v>
      </c>
      <c r="BO485">
        <v>0.4</v>
      </c>
      <c r="BP485" s="3">
        <v>3704</v>
      </c>
      <c r="BQ485">
        <v>11901.27</v>
      </c>
      <c r="BR485">
        <v>1117909000</v>
      </c>
      <c r="BS485">
        <v>17031000</v>
      </c>
      <c r="BT485">
        <v>2466595000</v>
      </c>
      <c r="BU485">
        <v>5684821000</v>
      </c>
      <c r="BV485">
        <v>2109285000</v>
      </c>
      <c r="BW485">
        <v>9286355000</v>
      </c>
      <c r="BX485">
        <v>9276732000</v>
      </c>
      <c r="BY485">
        <v>0.4</v>
      </c>
      <c r="BZ485">
        <v>3704</v>
      </c>
      <c r="CA485">
        <v>9477.43</v>
      </c>
      <c r="CB485">
        <v>11395641000</v>
      </c>
      <c r="CC485">
        <v>0.4</v>
      </c>
      <c r="CD485">
        <v>111351.73</v>
      </c>
      <c r="CE485">
        <v>121959740.55</v>
      </c>
      <c r="CF485">
        <v>17335.55</v>
      </c>
      <c r="CG485">
        <v>27771.83</v>
      </c>
      <c r="CH485">
        <v>40.418357999999998</v>
      </c>
      <c r="CI485">
        <v>2.54</v>
      </c>
      <c r="CJ485">
        <v>-23473.33</v>
      </c>
      <c r="CK485">
        <v>20846.669999999998</v>
      </c>
      <c r="CL485">
        <v>44320</v>
      </c>
      <c r="CM485">
        <v>1746.67</v>
      </c>
      <c r="CN485">
        <v>3791160</v>
      </c>
      <c r="CO485">
        <v>-94153.33</v>
      </c>
      <c r="CP485">
        <v>-109450</v>
      </c>
      <c r="CQ485">
        <v>501744.66</v>
      </c>
      <c r="CR485">
        <v>171646316.77000001</v>
      </c>
      <c r="CS485">
        <v>18367.93</v>
      </c>
      <c r="CT485">
        <v>172166429.36000001</v>
      </c>
      <c r="CU485">
        <v>0.52876480000000003</v>
      </c>
      <c r="CV485">
        <v>0</v>
      </c>
      <c r="CW485">
        <v>24961352.620000001</v>
      </c>
      <c r="CX485" s="14">
        <f t="shared" si="7"/>
        <v>23481008.41</v>
      </c>
      <c r="CY485" s="14">
        <f>IFERROR(INDEX(CONFAZ!$A$2:$FB$440,MATCH(DATE(YEAR($A485),MONTH($A485),15),CONFAZ!$A$2:$A$440,0),2),0)</f>
        <v>1480344.2100000002</v>
      </c>
      <c r="CZ485"/>
      <c r="DA485"/>
      <c r="DB485"/>
      <c r="DC485"/>
      <c r="DI485"/>
    </row>
    <row r="486" spans="1:113" x14ac:dyDescent="0.25">
      <c r="A486" s="1">
        <v>40471</v>
      </c>
      <c r="B486" t="s">
        <v>70</v>
      </c>
      <c r="C486" t="s">
        <v>3</v>
      </c>
      <c r="D486" s="12">
        <v>1.6835</v>
      </c>
      <c r="E486">
        <v>132563470.87999998</v>
      </c>
      <c r="F486">
        <v>11836.329999999998</v>
      </c>
      <c r="G486">
        <v>271524127</v>
      </c>
      <c r="H486">
        <v>37532141.520000003</v>
      </c>
      <c r="I486">
        <v>83276471.799999997</v>
      </c>
      <c r="J486">
        <v>5875100.5999999987</v>
      </c>
      <c r="K486">
        <v>4486633</v>
      </c>
      <c r="L486" s="14">
        <v>7644566</v>
      </c>
      <c r="M486" s="14">
        <v>29450375</v>
      </c>
      <c r="N486" s="14">
        <v>32096473</v>
      </c>
      <c r="O486" s="14">
        <v>38746027</v>
      </c>
      <c r="P486" s="14">
        <v>3495574</v>
      </c>
      <c r="Q486" s="14">
        <v>41724600</v>
      </c>
      <c r="R486" s="14">
        <v>961147</v>
      </c>
      <c r="S486" s="14">
        <v>6858199</v>
      </c>
      <c r="T486" s="14">
        <v>81871550</v>
      </c>
      <c r="U486" s="14">
        <v>28663780</v>
      </c>
      <c r="V486" s="14">
        <v>961147</v>
      </c>
      <c r="W486" s="14">
        <v>6858199</v>
      </c>
      <c r="X486" s="14">
        <v>81871550</v>
      </c>
      <c r="Y486" s="14">
        <v>28663780</v>
      </c>
      <c r="Z486" s="14">
        <v>11836</v>
      </c>
      <c r="AA486" s="14">
        <v>83.945276531800005</v>
      </c>
      <c r="AB486">
        <v>139.33000000000001</v>
      </c>
      <c r="AC486">
        <v>18136570769</v>
      </c>
      <c r="AD486">
        <v>16685019583</v>
      </c>
      <c r="AE486" s="14">
        <f>INDEX(CONFAZ!$DS$2:$FB$408,MATCH(DATE(YEAR($A486),MONTH($A486),15),CONFAZ!$DS$2:$DS$408,0),2)</f>
        <v>228791180</v>
      </c>
      <c r="AF486" s="14">
        <f>INDEX(CONFAZ!$DS$2:$FB$408,MATCH(DATE(YEAR($A486),MONTH($A486),15),CONFAZ!$DS$2:$DS$408,0),3)</f>
        <v>343383802</v>
      </c>
      <c r="AG486">
        <v>510</v>
      </c>
      <c r="AH486">
        <v>479679655000</v>
      </c>
      <c r="AI486">
        <v>10.66</v>
      </c>
      <c r="AJ486">
        <v>0.92</v>
      </c>
      <c r="AK486">
        <v>0</v>
      </c>
      <c r="AL486">
        <v>0</v>
      </c>
      <c r="AM486">
        <v>0</v>
      </c>
      <c r="AN486">
        <v>0</v>
      </c>
      <c r="AO486">
        <v>6.0446996104162398</v>
      </c>
      <c r="AP486">
        <v>1.75</v>
      </c>
      <c r="AQ486">
        <v>140.44999999999999</v>
      </c>
      <c r="AR486">
        <v>-1.39</v>
      </c>
      <c r="AS486" s="14">
        <v>350937700000</v>
      </c>
      <c r="AT486">
        <v>0</v>
      </c>
      <c r="AU486">
        <v>0</v>
      </c>
      <c r="AV486">
        <v>157289893</v>
      </c>
      <c r="AW486">
        <v>41421614</v>
      </c>
      <c r="AX486">
        <v>0</v>
      </c>
      <c r="AY486" s="14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7933432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103639916</v>
      </c>
      <c r="BL486">
        <v>2501277</v>
      </c>
      <c r="BM486">
        <v>1793654</v>
      </c>
      <c r="BN486">
        <v>11395641000</v>
      </c>
      <c r="BO486">
        <v>0.4</v>
      </c>
      <c r="BP486" s="3">
        <v>3704</v>
      </c>
      <c r="BQ486">
        <v>11901.27</v>
      </c>
      <c r="BR486">
        <v>1117909000</v>
      </c>
      <c r="BS486">
        <v>17031000</v>
      </c>
      <c r="BT486">
        <v>2466595000</v>
      </c>
      <c r="BU486">
        <v>5684821000</v>
      </c>
      <c r="BV486">
        <v>2109285000</v>
      </c>
      <c r="BW486">
        <v>9286355000</v>
      </c>
      <c r="BX486">
        <v>9276732000</v>
      </c>
      <c r="BY486">
        <v>0.4</v>
      </c>
      <c r="BZ486">
        <v>3704</v>
      </c>
      <c r="CA486">
        <v>9477.43</v>
      </c>
      <c r="CB486">
        <v>11395641000</v>
      </c>
      <c r="CC486">
        <v>0.4</v>
      </c>
      <c r="CD486">
        <v>197036.58</v>
      </c>
      <c r="CE486">
        <v>128250938.86</v>
      </c>
      <c r="CF486">
        <v>12925.57</v>
      </c>
      <c r="CG486">
        <v>26999.83</v>
      </c>
      <c r="CH486">
        <v>40.418357999999998</v>
      </c>
      <c r="CI486">
        <v>2.57</v>
      </c>
      <c r="CJ486">
        <v>9006.67</v>
      </c>
      <c r="CK486">
        <v>44173.33</v>
      </c>
      <c r="CL486">
        <v>35166.67</v>
      </c>
      <c r="CM486">
        <v>-7036.67</v>
      </c>
      <c r="CN486">
        <v>3738383.33</v>
      </c>
      <c r="CO486">
        <v>-86846.67</v>
      </c>
      <c r="CP486">
        <v>-111120</v>
      </c>
      <c r="CQ486">
        <v>3402.31</v>
      </c>
      <c r="CR486">
        <v>166774208.58000001</v>
      </c>
      <c r="CS486">
        <v>6540.08</v>
      </c>
      <c r="CT486">
        <v>166784150.97</v>
      </c>
      <c r="CU486">
        <v>0.52876480000000003</v>
      </c>
      <c r="CV486">
        <v>0</v>
      </c>
      <c r="CW486">
        <v>26580274.52</v>
      </c>
      <c r="CX486" s="14">
        <f t="shared" si="7"/>
        <v>25598379.460000001</v>
      </c>
      <c r="CY486" s="14">
        <f>IFERROR(INDEX(CONFAZ!$A$2:$FB$440,MATCH(DATE(YEAR($A486),MONTH($A486),15),CONFAZ!$A$2:$A$440,0),2),0)</f>
        <v>981895.06</v>
      </c>
      <c r="CZ486" s="14"/>
      <c r="DA486" s="14"/>
      <c r="DB486"/>
      <c r="DC486"/>
      <c r="DI486"/>
    </row>
    <row r="487" spans="1:113" x14ac:dyDescent="0.25">
      <c r="A487" s="1">
        <v>40502</v>
      </c>
      <c r="B487" t="s">
        <v>70</v>
      </c>
      <c r="C487" t="s">
        <v>3</v>
      </c>
      <c r="D487" s="12">
        <v>1.7133</v>
      </c>
      <c r="E487">
        <v>134685740.70999998</v>
      </c>
      <c r="F487">
        <v>28875.22</v>
      </c>
      <c r="G487">
        <v>254639515</v>
      </c>
      <c r="H487">
        <v>37831684.239999995</v>
      </c>
      <c r="I487">
        <v>64562634.579999991</v>
      </c>
      <c r="J487">
        <v>5867616.7399999993</v>
      </c>
      <c r="K487">
        <v>4136329</v>
      </c>
      <c r="L487" s="14">
        <v>5454986</v>
      </c>
      <c r="M487" s="14">
        <v>31333491</v>
      </c>
      <c r="N487" s="14">
        <v>32054243</v>
      </c>
      <c r="O487" s="14">
        <v>42904579</v>
      </c>
      <c r="P487" s="14">
        <v>2639229</v>
      </c>
      <c r="Q487" s="14">
        <v>44094605</v>
      </c>
      <c r="R487" s="14">
        <v>984617</v>
      </c>
      <c r="S487" s="14">
        <v>9017302</v>
      </c>
      <c r="T487" s="14">
        <v>60431226</v>
      </c>
      <c r="U487" s="14">
        <v>25696412</v>
      </c>
      <c r="V487" s="14">
        <v>984617</v>
      </c>
      <c r="W487" s="14">
        <v>9017302</v>
      </c>
      <c r="X487" s="14">
        <v>60431226</v>
      </c>
      <c r="Y487" s="14">
        <v>25696412</v>
      </c>
      <c r="Z487" s="14">
        <v>28825</v>
      </c>
      <c r="AA487" s="14">
        <v>28.350080155699999</v>
      </c>
      <c r="AB487">
        <v>139.68</v>
      </c>
      <c r="AC487">
        <v>17558595004</v>
      </c>
      <c r="AD487">
        <v>17538417516</v>
      </c>
      <c r="AE487" s="14">
        <f>INDEX(CONFAZ!$DS$2:$FB$408,MATCH(DATE(YEAR($A487),MONTH($A487),15),CONFAZ!$DS$2:$DS$408,0),2)</f>
        <v>167691617</v>
      </c>
      <c r="AF487" s="14">
        <f>INDEX(CONFAZ!$DS$2:$FB$408,MATCH(DATE(YEAR($A487),MONTH($A487),15),CONFAZ!$DS$2:$DS$408,0),3)</f>
        <v>552671583</v>
      </c>
      <c r="AG487">
        <v>510</v>
      </c>
      <c r="AH487">
        <v>489080331300</v>
      </c>
      <c r="AI487">
        <v>10.66</v>
      </c>
      <c r="AJ487">
        <v>1.03</v>
      </c>
      <c r="AK487">
        <v>0</v>
      </c>
      <c r="AL487">
        <v>0</v>
      </c>
      <c r="AM487">
        <v>0</v>
      </c>
      <c r="AN487">
        <v>0</v>
      </c>
      <c r="AO487">
        <v>5.69563074901445</v>
      </c>
      <c r="AP487">
        <v>1.83</v>
      </c>
      <c r="AQ487">
        <v>146.79</v>
      </c>
      <c r="AR487">
        <v>14.259</v>
      </c>
      <c r="AS487" s="14">
        <v>358427100000</v>
      </c>
      <c r="AT487">
        <v>0</v>
      </c>
      <c r="AU487">
        <v>0</v>
      </c>
      <c r="AV487">
        <v>130873826</v>
      </c>
      <c r="AW487">
        <v>42454741</v>
      </c>
      <c r="AX487">
        <v>0</v>
      </c>
      <c r="AY487" s="14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22345337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64277589</v>
      </c>
      <c r="BL487">
        <v>0</v>
      </c>
      <c r="BM487">
        <v>1796159</v>
      </c>
      <c r="BN487">
        <v>11395641000</v>
      </c>
      <c r="BO487">
        <v>0.4</v>
      </c>
      <c r="BP487" s="3">
        <v>3704</v>
      </c>
      <c r="BQ487">
        <v>11901.27</v>
      </c>
      <c r="BR487">
        <v>1117909000</v>
      </c>
      <c r="BS487">
        <v>17031000</v>
      </c>
      <c r="BT487">
        <v>2466595000</v>
      </c>
      <c r="BU487">
        <v>5684821000</v>
      </c>
      <c r="BV487">
        <v>2109285000</v>
      </c>
      <c r="BW487">
        <v>9286355000</v>
      </c>
      <c r="BX487">
        <v>9276732000</v>
      </c>
      <c r="BY487">
        <v>0.4</v>
      </c>
      <c r="BZ487">
        <v>3704</v>
      </c>
      <c r="CA487">
        <v>9477.43</v>
      </c>
      <c r="CB487">
        <v>11395641000</v>
      </c>
      <c r="CC487">
        <v>0.4</v>
      </c>
      <c r="CD487">
        <v>156048.73000000001</v>
      </c>
      <c r="CE487">
        <v>130563896.81999999</v>
      </c>
      <c r="CF487">
        <v>21767.96</v>
      </c>
      <c r="CG487">
        <v>28692.83</v>
      </c>
      <c r="CH487">
        <v>40.418357999999998</v>
      </c>
      <c r="CI487">
        <v>2.59</v>
      </c>
      <c r="CJ487">
        <v>9006.67</v>
      </c>
      <c r="CK487">
        <v>44173.33</v>
      </c>
      <c r="CL487">
        <v>35166.67</v>
      </c>
      <c r="CM487">
        <v>-7036.67</v>
      </c>
      <c r="CN487">
        <v>3738383.33</v>
      </c>
      <c r="CO487">
        <v>-86846.67</v>
      </c>
      <c r="CP487">
        <v>-111120</v>
      </c>
      <c r="CQ487">
        <v>9877.07</v>
      </c>
      <c r="CR487">
        <v>153103462.81</v>
      </c>
      <c r="CS487">
        <v>8184.03</v>
      </c>
      <c r="CT487">
        <v>153122123.91</v>
      </c>
      <c r="CU487">
        <v>0.52876480000000003</v>
      </c>
      <c r="CV487">
        <v>0</v>
      </c>
      <c r="CW487">
        <v>25426114.449999999</v>
      </c>
      <c r="CX487" s="14">
        <f t="shared" si="7"/>
        <v>24344728.030000001</v>
      </c>
      <c r="CY487" s="14">
        <f>IFERROR(INDEX(CONFAZ!$A$2:$FB$440,MATCH(DATE(YEAR($A487),MONTH($A487),15),CONFAZ!$A$2:$A$440,0),2),0)</f>
        <v>1081386.42</v>
      </c>
      <c r="CZ487"/>
      <c r="DA487"/>
      <c r="DB487"/>
      <c r="DC487"/>
      <c r="DI487"/>
    </row>
    <row r="488" spans="1:113" x14ac:dyDescent="0.25">
      <c r="A488" s="1">
        <v>40532</v>
      </c>
      <c r="B488" t="s">
        <v>70</v>
      </c>
      <c r="C488" t="s">
        <v>3</v>
      </c>
      <c r="D488" s="12">
        <v>1.6934</v>
      </c>
      <c r="E488">
        <v>136772987.86000001</v>
      </c>
      <c r="F488">
        <v>45747.9</v>
      </c>
      <c r="G488">
        <v>282313489</v>
      </c>
      <c r="H488">
        <v>40549349.440000013</v>
      </c>
      <c r="I488">
        <v>86244068.489999995</v>
      </c>
      <c r="J488">
        <v>6615274.2000000011</v>
      </c>
      <c r="K488">
        <v>4343031</v>
      </c>
      <c r="L488" s="14">
        <v>5322024</v>
      </c>
      <c r="M488" s="14">
        <v>31572531</v>
      </c>
      <c r="N488" s="14">
        <v>32878473</v>
      </c>
      <c r="O488" s="14">
        <v>39746588</v>
      </c>
      <c r="P488" s="14">
        <v>2996794</v>
      </c>
      <c r="Q488" s="14">
        <v>47690452</v>
      </c>
      <c r="R488" s="14">
        <v>654869</v>
      </c>
      <c r="S488" s="14">
        <v>12185759</v>
      </c>
      <c r="T488" s="14">
        <v>84275134</v>
      </c>
      <c r="U488" s="14">
        <v>24945239</v>
      </c>
      <c r="V488" s="14">
        <v>654869</v>
      </c>
      <c r="W488" s="14">
        <v>12185759</v>
      </c>
      <c r="X488" s="14">
        <v>84275134</v>
      </c>
      <c r="Y488" s="14">
        <v>24945239</v>
      </c>
      <c r="Z488" s="14">
        <v>45626</v>
      </c>
      <c r="AA488" s="14">
        <v>5.9263885249000001</v>
      </c>
      <c r="AB488">
        <v>136.69</v>
      </c>
      <c r="AC488">
        <v>20795902805</v>
      </c>
      <c r="AD488">
        <v>15707163779</v>
      </c>
      <c r="AE488" s="14">
        <f>INDEX(CONFAZ!$DS$2:$FB$408,MATCH(DATE(YEAR($A488),MONTH($A488),15),CONFAZ!$DS$2:$DS$408,0),2)</f>
        <v>254380673</v>
      </c>
      <c r="AF488" s="14">
        <f>INDEX(CONFAZ!$DS$2:$FB$408,MATCH(DATE(YEAR($A488),MONTH($A488),15),CONFAZ!$DS$2:$DS$408,0),3)</f>
        <v>232187786</v>
      </c>
      <c r="AG488">
        <v>510</v>
      </c>
      <c r="AH488">
        <v>488672905000</v>
      </c>
      <c r="AI488">
        <v>10.66</v>
      </c>
      <c r="AJ488">
        <v>0.6</v>
      </c>
      <c r="AK488">
        <v>0</v>
      </c>
      <c r="AL488">
        <v>0</v>
      </c>
      <c r="AM488">
        <v>0</v>
      </c>
      <c r="AN488">
        <v>0</v>
      </c>
      <c r="AO488">
        <v>5.2644577073471899</v>
      </c>
      <c r="AP488">
        <v>1.63</v>
      </c>
      <c r="AQ488">
        <v>152.66999999999999</v>
      </c>
      <c r="AR488">
        <v>18.46</v>
      </c>
      <c r="AS488" s="14">
        <v>348004900000</v>
      </c>
      <c r="AT488">
        <v>0</v>
      </c>
      <c r="AU488">
        <v>0</v>
      </c>
      <c r="AV488">
        <v>172478731</v>
      </c>
      <c r="AW488">
        <v>64003030</v>
      </c>
      <c r="AX488">
        <v>0</v>
      </c>
      <c r="AY488" s="14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29944368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76853890</v>
      </c>
      <c r="BL488">
        <v>0</v>
      </c>
      <c r="BM488">
        <v>1677443</v>
      </c>
      <c r="BN488">
        <v>11395641000</v>
      </c>
      <c r="BO488">
        <v>0.4</v>
      </c>
      <c r="BP488" s="3">
        <v>3704</v>
      </c>
      <c r="BQ488">
        <v>11901.27</v>
      </c>
      <c r="BR488">
        <v>1117909000</v>
      </c>
      <c r="BS488">
        <v>17031000</v>
      </c>
      <c r="BT488">
        <v>2466595000</v>
      </c>
      <c r="BU488">
        <v>5684821000</v>
      </c>
      <c r="BV488">
        <v>2109285000</v>
      </c>
      <c r="BW488">
        <v>9286355000</v>
      </c>
      <c r="BX488">
        <v>7902078000</v>
      </c>
      <c r="BY488">
        <v>0.4</v>
      </c>
      <c r="BZ488">
        <v>3704</v>
      </c>
      <c r="CA488">
        <v>8238.85</v>
      </c>
      <c r="CB488">
        <v>11395641000</v>
      </c>
      <c r="CC488">
        <v>0.4</v>
      </c>
      <c r="CD488">
        <v>201000.4</v>
      </c>
      <c r="CE488">
        <v>116533628.39</v>
      </c>
      <c r="CF488">
        <v>23194.26</v>
      </c>
      <c r="CG488">
        <v>30206.83</v>
      </c>
      <c r="CH488">
        <v>40.418357999999998</v>
      </c>
      <c r="CI488">
        <v>2.6</v>
      </c>
      <c r="CJ488">
        <v>9006.67</v>
      </c>
      <c r="CK488">
        <v>44173.33</v>
      </c>
      <c r="CL488">
        <v>35166.67</v>
      </c>
      <c r="CM488">
        <v>-7036.67</v>
      </c>
      <c r="CN488">
        <v>3738383.33</v>
      </c>
      <c r="CO488">
        <v>-86846.67</v>
      </c>
      <c r="CP488">
        <v>-111120</v>
      </c>
      <c r="CQ488">
        <v>13697.58</v>
      </c>
      <c r="CR488">
        <v>179705888.46000001</v>
      </c>
      <c r="CS488">
        <v>6594.83</v>
      </c>
      <c r="CT488">
        <v>179726180.87</v>
      </c>
      <c r="CU488">
        <v>0.52876480000000003</v>
      </c>
      <c r="CV488">
        <v>0</v>
      </c>
      <c r="CW488">
        <v>27341125.449999999</v>
      </c>
      <c r="CX488" s="14">
        <f t="shared" si="7"/>
        <v>26496751.189999998</v>
      </c>
      <c r="CY488" s="14">
        <f>IFERROR(INDEX(CONFAZ!$A$2:$FB$440,MATCH(DATE(YEAR($A488),MONTH($A488),15),CONFAZ!$A$2:$A$440,0),2),0)</f>
        <v>844374.26</v>
      </c>
      <c r="DA488"/>
      <c r="DB488"/>
      <c r="DC488"/>
      <c r="DI488"/>
    </row>
    <row r="489" spans="1:113" x14ac:dyDescent="0.25">
      <c r="A489" s="1">
        <v>40563</v>
      </c>
      <c r="B489" t="s">
        <v>70</v>
      </c>
      <c r="C489" t="s">
        <v>3</v>
      </c>
      <c r="D489" s="12">
        <v>1.6749000000000001</v>
      </c>
      <c r="E489">
        <v>141091656.44</v>
      </c>
      <c r="F489">
        <v>55965.100000000006</v>
      </c>
      <c r="G489">
        <v>279147070</v>
      </c>
      <c r="H489">
        <v>37355342.629999995</v>
      </c>
      <c r="I489">
        <v>81980036.530000016</v>
      </c>
      <c r="J489">
        <v>7182863.6900000004</v>
      </c>
      <c r="K489">
        <v>7778398</v>
      </c>
      <c r="L489" s="14">
        <v>5703030</v>
      </c>
      <c r="M489" s="14">
        <v>32034558</v>
      </c>
      <c r="N489" s="14">
        <v>46115509</v>
      </c>
      <c r="O489" s="14">
        <v>44258309</v>
      </c>
      <c r="P489" s="14">
        <v>3011510</v>
      </c>
      <c r="Q489" s="14">
        <v>48095862</v>
      </c>
      <c r="R489" s="14">
        <v>616650</v>
      </c>
      <c r="S489" s="14">
        <v>7722730</v>
      </c>
      <c r="T489" s="14">
        <v>70558213</v>
      </c>
      <c r="U489" s="14">
        <v>20974734</v>
      </c>
      <c r="V489" s="14">
        <v>616650</v>
      </c>
      <c r="W489" s="14">
        <v>7722730</v>
      </c>
      <c r="X489" s="14">
        <v>70558213</v>
      </c>
      <c r="Y489" s="14">
        <v>20974734</v>
      </c>
      <c r="Z489" s="14">
        <v>55965</v>
      </c>
      <c r="AA489" s="14">
        <v>9.9369781689999996</v>
      </c>
      <c r="AB489">
        <v>132.66</v>
      </c>
      <c r="AC489">
        <v>15031610457</v>
      </c>
      <c r="AD489">
        <v>14962070227</v>
      </c>
      <c r="AE489" s="14">
        <f>INDEX(CONFAZ!$DS$2:$FB$408,MATCH(DATE(YEAR($A489),MONTH($A489),15),CONFAZ!$DS$2:$DS$408,0),2)</f>
        <v>175419864</v>
      </c>
      <c r="AF489" s="14">
        <f>INDEX(CONFAZ!$DS$2:$FB$408,MATCH(DATE(YEAR($A489),MONTH($A489),15),CONFAZ!$DS$2:$DS$408,0),3)</f>
        <v>161227180</v>
      </c>
      <c r="AG489">
        <v>540</v>
      </c>
      <c r="AH489">
        <v>498611030400</v>
      </c>
      <c r="AI489">
        <v>10.85</v>
      </c>
      <c r="AJ489">
        <v>0.94</v>
      </c>
      <c r="AK489">
        <v>0</v>
      </c>
      <c r="AL489">
        <v>0</v>
      </c>
      <c r="AM489">
        <v>0</v>
      </c>
      <c r="AN489">
        <v>0</v>
      </c>
      <c r="AO489">
        <v>6.0266467438675102</v>
      </c>
      <c r="AP489">
        <v>1.83</v>
      </c>
      <c r="AQ489">
        <v>162.06</v>
      </c>
      <c r="AR489">
        <v>7.9</v>
      </c>
      <c r="AS489" s="14">
        <v>327590900000</v>
      </c>
      <c r="AT489">
        <v>0</v>
      </c>
      <c r="AU489">
        <v>0</v>
      </c>
      <c r="AV489">
        <v>101716727</v>
      </c>
      <c r="AW489">
        <v>52651809</v>
      </c>
      <c r="AX489">
        <v>0</v>
      </c>
      <c r="AY489" s="14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8369435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39864143</v>
      </c>
      <c r="BL489">
        <v>0</v>
      </c>
      <c r="BM489">
        <v>831340</v>
      </c>
      <c r="BN489">
        <v>13932770000</v>
      </c>
      <c r="BO489">
        <v>0.4</v>
      </c>
      <c r="BP489" s="3">
        <v>3704</v>
      </c>
      <c r="BQ489">
        <v>14118.77</v>
      </c>
      <c r="BR489">
        <v>1279579000</v>
      </c>
      <c r="BS489">
        <v>23471000</v>
      </c>
      <c r="BT489">
        <v>3323598000</v>
      </c>
      <c r="BU489">
        <v>6723049000</v>
      </c>
      <c r="BV489">
        <v>2583073000</v>
      </c>
      <c r="BW489">
        <v>11349697000</v>
      </c>
      <c r="BX489">
        <v>7902078000</v>
      </c>
      <c r="BY489">
        <v>0.4</v>
      </c>
      <c r="BZ489">
        <v>3704</v>
      </c>
      <c r="CA489">
        <v>8238.85</v>
      </c>
      <c r="CB489">
        <v>11395641000</v>
      </c>
      <c r="CC489">
        <v>0.4</v>
      </c>
      <c r="CD489">
        <v>202125.6</v>
      </c>
      <c r="CE489">
        <v>107960358.98</v>
      </c>
      <c r="CF489">
        <v>23695.82</v>
      </c>
      <c r="CG489">
        <v>28418</v>
      </c>
      <c r="CH489">
        <v>41.468921000000002</v>
      </c>
      <c r="CI489">
        <v>2.61</v>
      </c>
      <c r="CJ489">
        <v>118773.33</v>
      </c>
      <c r="CK489">
        <v>170360</v>
      </c>
      <c r="CL489">
        <v>51583.33</v>
      </c>
      <c r="CM489">
        <v>-930</v>
      </c>
      <c r="CN489">
        <v>3894286.67</v>
      </c>
      <c r="CO489">
        <v>-72150</v>
      </c>
      <c r="CP489">
        <v>-105756.67</v>
      </c>
      <c r="CQ489">
        <v>27477.49</v>
      </c>
      <c r="CR489">
        <v>175495151.22999999</v>
      </c>
      <c r="CS489">
        <v>18941.36</v>
      </c>
      <c r="CT489">
        <v>175543570.08000001</v>
      </c>
      <c r="CU489">
        <v>0.52720370000000005</v>
      </c>
      <c r="CV489">
        <v>0</v>
      </c>
      <c r="CW489" s="10">
        <v>27783272.920000002</v>
      </c>
      <c r="CX489" s="14">
        <f t="shared" si="7"/>
        <v>26023735.050000001</v>
      </c>
      <c r="CY489" s="14">
        <f>IFERROR(INDEX(CONFAZ!$A$2:$FB$440,MATCH(DATE(YEAR($A489),MONTH($A489),15),CONFAZ!$A$2:$A$440,0),2),0)</f>
        <v>1759537.8699999999</v>
      </c>
      <c r="CZ489"/>
      <c r="DA489"/>
      <c r="DB489"/>
      <c r="DC489"/>
      <c r="DI489"/>
    </row>
    <row r="490" spans="1:113" x14ac:dyDescent="0.25">
      <c r="A490" s="1">
        <v>40594</v>
      </c>
      <c r="B490" t="s">
        <v>70</v>
      </c>
      <c r="C490" t="s">
        <v>3</v>
      </c>
      <c r="D490" s="12">
        <v>1.6679999999999999</v>
      </c>
      <c r="E490">
        <v>129788530.31</v>
      </c>
      <c r="F490">
        <v>29593.170000000002</v>
      </c>
      <c r="G490">
        <v>250499585</v>
      </c>
      <c r="H490">
        <v>32174667.41</v>
      </c>
      <c r="I490">
        <v>71447761.329999998</v>
      </c>
      <c r="J490">
        <v>5530441.0799999991</v>
      </c>
      <c r="K490">
        <v>28341474</v>
      </c>
      <c r="L490" s="14">
        <v>6979066</v>
      </c>
      <c r="M490" s="14">
        <v>32708464</v>
      </c>
      <c r="N490" s="14">
        <v>31456259</v>
      </c>
      <c r="O490" s="14">
        <v>37753450</v>
      </c>
      <c r="P490" s="14">
        <v>2019272</v>
      </c>
      <c r="Q490" s="14">
        <v>42205652</v>
      </c>
      <c r="R490" s="14">
        <v>436157</v>
      </c>
      <c r="S490" s="14">
        <v>9602900</v>
      </c>
      <c r="T490" s="14">
        <v>67336127</v>
      </c>
      <c r="U490" s="14">
        <v>19972740</v>
      </c>
      <c r="V490" s="14">
        <v>436157</v>
      </c>
      <c r="W490" s="14">
        <v>9602900</v>
      </c>
      <c r="X490" s="14">
        <v>67336127</v>
      </c>
      <c r="Y490" s="14">
        <v>19972740</v>
      </c>
      <c r="Z490" s="14">
        <v>29498</v>
      </c>
      <c r="AA490" s="14">
        <v>12.011683212599999</v>
      </c>
      <c r="AB490">
        <v>136.18</v>
      </c>
      <c r="AC490">
        <v>16621034760</v>
      </c>
      <c r="AD490">
        <v>15689000891</v>
      </c>
      <c r="AE490" s="14">
        <f>INDEX(CONFAZ!$DS$2:$FB$408,MATCH(DATE(YEAR($A490),MONTH($A490),15),CONFAZ!$DS$2:$DS$408,0),2)</f>
        <v>184462595</v>
      </c>
      <c r="AF490" s="14">
        <f>INDEX(CONFAZ!$DS$2:$FB$408,MATCH(DATE(YEAR($A490),MONTH($A490),15),CONFAZ!$DS$2:$DS$408,0),3)</f>
        <v>285495823</v>
      </c>
      <c r="AG490">
        <v>540</v>
      </c>
      <c r="AH490">
        <v>512936688000</v>
      </c>
      <c r="AI490">
        <v>11.17</v>
      </c>
      <c r="AJ490">
        <v>0.54</v>
      </c>
      <c r="AK490">
        <v>0</v>
      </c>
      <c r="AL490">
        <v>0</v>
      </c>
      <c r="AM490">
        <v>0</v>
      </c>
      <c r="AN490">
        <v>0</v>
      </c>
      <c r="AO490">
        <v>6.3439133835576902</v>
      </c>
      <c r="AP490">
        <v>1.8</v>
      </c>
      <c r="AQ490">
        <v>181.53</v>
      </c>
      <c r="AR490">
        <v>4.8689999999999998</v>
      </c>
      <c r="AS490" s="14">
        <v>332322400000</v>
      </c>
      <c r="AT490">
        <v>0</v>
      </c>
      <c r="AU490">
        <v>0</v>
      </c>
      <c r="AV490">
        <v>151734080</v>
      </c>
      <c r="AW490">
        <v>44307703</v>
      </c>
      <c r="AX490">
        <v>0</v>
      </c>
      <c r="AY490" s="14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16222555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90425090</v>
      </c>
      <c r="BL490">
        <v>0</v>
      </c>
      <c r="BM490">
        <v>778732</v>
      </c>
      <c r="BN490">
        <v>13932770000</v>
      </c>
      <c r="BO490">
        <v>0.4</v>
      </c>
      <c r="BP490" s="3">
        <v>3704</v>
      </c>
      <c r="BQ490">
        <v>14118.77</v>
      </c>
      <c r="BR490">
        <v>1279579000</v>
      </c>
      <c r="BS490">
        <v>23471000</v>
      </c>
      <c r="BT490">
        <v>3323598000</v>
      </c>
      <c r="BU490">
        <v>6723049000</v>
      </c>
      <c r="BV490">
        <v>2583073000</v>
      </c>
      <c r="BW490">
        <v>11349697000</v>
      </c>
      <c r="BX490">
        <v>7902078000</v>
      </c>
      <c r="BY490">
        <v>0.4</v>
      </c>
      <c r="BZ490">
        <v>3704</v>
      </c>
      <c r="CA490">
        <v>8238.85</v>
      </c>
      <c r="CB490">
        <v>11395641000</v>
      </c>
      <c r="CC490">
        <v>0.4</v>
      </c>
      <c r="CD490">
        <v>206420.58</v>
      </c>
      <c r="CE490">
        <v>121730750.42</v>
      </c>
      <c r="CF490">
        <v>20121.599999999999</v>
      </c>
      <c r="CG490">
        <v>29764</v>
      </c>
      <c r="CH490">
        <v>41.468921000000002</v>
      </c>
      <c r="CI490">
        <v>2.62</v>
      </c>
      <c r="CJ490">
        <v>118773.33</v>
      </c>
      <c r="CK490">
        <v>170360</v>
      </c>
      <c r="CL490">
        <v>51583.33</v>
      </c>
      <c r="CM490">
        <v>-930</v>
      </c>
      <c r="CN490">
        <v>3894286.67</v>
      </c>
      <c r="CO490">
        <v>-72150</v>
      </c>
      <c r="CP490">
        <v>-105756.67</v>
      </c>
      <c r="CQ490">
        <v>8130.56</v>
      </c>
      <c r="CR490">
        <v>162528811.12</v>
      </c>
      <c r="CS490">
        <v>83377.16</v>
      </c>
      <c r="CT490">
        <v>162629838.84</v>
      </c>
      <c r="CU490">
        <v>0.52720370000000005</v>
      </c>
      <c r="CV490">
        <v>0</v>
      </c>
      <c r="CW490" s="10">
        <v>24304428.949999999</v>
      </c>
      <c r="CX490" s="14">
        <f t="shared" si="7"/>
        <v>17998442.879999999</v>
      </c>
      <c r="CY490" s="14">
        <f>IFERROR(INDEX(CONFAZ!$A$2:$FB$440,MATCH(DATE(YEAR($A490),MONTH($A490),15),CONFAZ!$A$2:$A$440,0),2),0)</f>
        <v>6305986.0699999994</v>
      </c>
      <c r="CZ490"/>
      <c r="DA490"/>
      <c r="DB490"/>
      <c r="DC490"/>
      <c r="DI490"/>
    </row>
    <row r="491" spans="1:113" x14ac:dyDescent="0.25">
      <c r="A491" s="1">
        <v>40622</v>
      </c>
      <c r="B491" t="s">
        <v>70</v>
      </c>
      <c r="C491" t="s">
        <v>3</v>
      </c>
      <c r="D491" s="12">
        <v>1.6591</v>
      </c>
      <c r="E491">
        <v>135431136.81</v>
      </c>
      <c r="F491">
        <v>32705.050000000003</v>
      </c>
      <c r="G491">
        <v>255084275</v>
      </c>
      <c r="H491">
        <v>33770764.599999994</v>
      </c>
      <c r="I491">
        <v>68533956.290000007</v>
      </c>
      <c r="J491">
        <v>5632399.4299999997</v>
      </c>
      <c r="K491">
        <v>50431551</v>
      </c>
      <c r="L491" s="14">
        <v>8104788</v>
      </c>
      <c r="M491" s="14">
        <v>31781709</v>
      </c>
      <c r="N491" s="14">
        <v>32657611</v>
      </c>
      <c r="O491" s="14">
        <v>37457838</v>
      </c>
      <c r="P491" s="14">
        <v>2288678</v>
      </c>
      <c r="Q491" s="14">
        <v>42611021</v>
      </c>
      <c r="R491" s="14">
        <v>558882</v>
      </c>
      <c r="S491" s="14">
        <v>9074316</v>
      </c>
      <c r="T491" s="14">
        <v>72053039</v>
      </c>
      <c r="U491" s="14">
        <v>18463801</v>
      </c>
      <c r="V491" s="14">
        <v>558882</v>
      </c>
      <c r="W491" s="14">
        <v>9074316</v>
      </c>
      <c r="X491" s="14">
        <v>72053039</v>
      </c>
      <c r="Y491" s="14">
        <v>18463801</v>
      </c>
      <c r="Z491" s="14">
        <v>32592</v>
      </c>
      <c r="AA491" s="14">
        <v>13.6199210219</v>
      </c>
      <c r="AB491">
        <v>144.93</v>
      </c>
      <c r="AC491">
        <v>19172557483</v>
      </c>
      <c r="AD491">
        <v>17872299348</v>
      </c>
      <c r="AE491" s="14">
        <f>INDEX(CONFAZ!$DS$2:$FB$408,MATCH(DATE(YEAR($A491),MONTH($A491),15),CONFAZ!$DS$2:$DS$408,0),2)</f>
        <v>203046150</v>
      </c>
      <c r="AF491" s="14">
        <f>INDEX(CONFAZ!$DS$2:$FB$408,MATCH(DATE(YEAR($A491),MONTH($A491),15),CONFAZ!$DS$2:$DS$408,0),3)</f>
        <v>394802020</v>
      </c>
      <c r="AG491">
        <v>545</v>
      </c>
      <c r="AH491">
        <v>526176928600</v>
      </c>
      <c r="AI491">
        <v>11.62</v>
      </c>
      <c r="AJ491">
        <v>0.66</v>
      </c>
      <c r="AK491">
        <v>0</v>
      </c>
      <c r="AL491">
        <v>0</v>
      </c>
      <c r="AM491">
        <v>0</v>
      </c>
      <c r="AN491">
        <v>0</v>
      </c>
      <c r="AO491">
        <v>6.4442169907881199</v>
      </c>
      <c r="AP491">
        <v>1.79</v>
      </c>
      <c r="AQ491">
        <v>187.11</v>
      </c>
      <c r="AR491">
        <v>15.909000000000001</v>
      </c>
      <c r="AS491" s="14">
        <v>356617300000</v>
      </c>
      <c r="AT491">
        <v>0</v>
      </c>
      <c r="AU491">
        <v>0</v>
      </c>
      <c r="AV491">
        <v>154614921</v>
      </c>
      <c r="AW491">
        <v>70820812</v>
      </c>
      <c r="AX491">
        <v>0</v>
      </c>
      <c r="AY491" s="14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7089921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74547921</v>
      </c>
      <c r="BL491">
        <v>0</v>
      </c>
      <c r="BM491">
        <v>2156267</v>
      </c>
      <c r="BN491">
        <v>13932770000</v>
      </c>
      <c r="BO491">
        <v>0.4</v>
      </c>
      <c r="BP491" s="3">
        <v>3704</v>
      </c>
      <c r="BQ491">
        <v>14118.77</v>
      </c>
      <c r="BR491">
        <v>1279579000</v>
      </c>
      <c r="BS491">
        <v>23471000</v>
      </c>
      <c r="BT491">
        <v>3323598000</v>
      </c>
      <c r="BU491">
        <v>6723049000</v>
      </c>
      <c r="BV491">
        <v>2583073000</v>
      </c>
      <c r="BW491">
        <v>11349697000</v>
      </c>
      <c r="BX491">
        <v>7902078000</v>
      </c>
      <c r="BY491">
        <v>0.4</v>
      </c>
      <c r="BZ491">
        <v>3704</v>
      </c>
      <c r="CA491">
        <v>8238.85</v>
      </c>
      <c r="CB491">
        <v>11395641000</v>
      </c>
      <c r="CC491">
        <v>0.4</v>
      </c>
      <c r="CD491">
        <v>157508.04999999999</v>
      </c>
      <c r="CE491">
        <v>103129592.59999999</v>
      </c>
      <c r="CF491">
        <v>17236.73</v>
      </c>
      <c r="CG491">
        <v>30176</v>
      </c>
      <c r="CH491">
        <v>41.468921000000002</v>
      </c>
      <c r="CI491">
        <v>2.67</v>
      </c>
      <c r="CJ491">
        <v>118773.33</v>
      </c>
      <c r="CK491">
        <v>170360</v>
      </c>
      <c r="CL491">
        <v>51583.33</v>
      </c>
      <c r="CM491">
        <v>-930</v>
      </c>
      <c r="CN491">
        <v>3894286.67</v>
      </c>
      <c r="CO491">
        <v>-72150</v>
      </c>
      <c r="CP491">
        <v>-105756.67</v>
      </c>
      <c r="CQ491">
        <v>6297.23</v>
      </c>
      <c r="CR491">
        <v>163437672.02000001</v>
      </c>
      <c r="CS491">
        <v>179663.88</v>
      </c>
      <c r="CT491">
        <v>163623633.13</v>
      </c>
      <c r="CU491">
        <v>0.52720370000000005</v>
      </c>
      <c r="CV491">
        <v>0</v>
      </c>
      <c r="CW491" s="10">
        <v>25220148</v>
      </c>
      <c r="CX491" s="14">
        <f t="shared" si="7"/>
        <v>13745133.33</v>
      </c>
      <c r="CY491" s="14">
        <f>IFERROR(INDEX(CONFAZ!$A$2:$FB$440,MATCH(DATE(YEAR($A491),MONTH($A491),15),CONFAZ!$A$2:$A$440,0),2),0)</f>
        <v>11475014.67</v>
      </c>
      <c r="CZ491"/>
      <c r="DA491"/>
      <c r="DB491"/>
      <c r="DC491"/>
      <c r="DI491"/>
    </row>
    <row r="492" spans="1:113" x14ac:dyDescent="0.25">
      <c r="A492" s="1">
        <v>40653</v>
      </c>
      <c r="B492" t="s">
        <v>70</v>
      </c>
      <c r="C492" t="s">
        <v>3</v>
      </c>
      <c r="D492" s="12">
        <v>1.5864</v>
      </c>
      <c r="E492">
        <v>143246652.37</v>
      </c>
      <c r="F492">
        <v>27457.53</v>
      </c>
      <c r="G492">
        <v>268330686</v>
      </c>
      <c r="H492">
        <v>37915811.630000003</v>
      </c>
      <c r="I492">
        <v>69818663.75999999</v>
      </c>
      <c r="J492">
        <v>5531039.5</v>
      </c>
      <c r="K492">
        <v>34224494</v>
      </c>
      <c r="L492" s="14">
        <v>13430989</v>
      </c>
      <c r="M492" s="14">
        <v>32001222</v>
      </c>
      <c r="N492" s="14">
        <v>32492378</v>
      </c>
      <c r="O492" s="14">
        <v>43823690</v>
      </c>
      <c r="P492" s="14">
        <v>2669400</v>
      </c>
      <c r="Q492" s="14">
        <v>43689506</v>
      </c>
      <c r="R492" s="14">
        <v>447544</v>
      </c>
      <c r="S492" s="14">
        <v>9288886</v>
      </c>
      <c r="T492" s="14">
        <v>72502995</v>
      </c>
      <c r="U492" s="14">
        <v>17956620</v>
      </c>
      <c r="V492" s="14">
        <v>447544</v>
      </c>
      <c r="W492" s="14">
        <v>9288886</v>
      </c>
      <c r="X492" s="14">
        <v>72502995</v>
      </c>
      <c r="Y492" s="14">
        <v>17956620</v>
      </c>
      <c r="Z492" s="14">
        <v>27456</v>
      </c>
      <c r="AA492" s="14">
        <v>12.802432292000001</v>
      </c>
      <c r="AB492">
        <v>139.88999999999999</v>
      </c>
      <c r="AC492">
        <v>20083002562</v>
      </c>
      <c r="AD492">
        <v>18458870399</v>
      </c>
      <c r="AE492" s="14">
        <f>INDEX(CONFAZ!$DS$2:$FB$408,MATCH(DATE(YEAR($A492),MONTH($A492),15),CONFAZ!$DS$2:$DS$408,0),2)</f>
        <v>295152945</v>
      </c>
      <c r="AF492" s="14">
        <f>INDEX(CONFAZ!$DS$2:$FB$408,MATCH(DATE(YEAR($A492),MONTH($A492),15),CONFAZ!$DS$2:$DS$408,0),3)</f>
        <v>595126020</v>
      </c>
      <c r="AG492">
        <v>545</v>
      </c>
      <c r="AH492">
        <v>520437556800</v>
      </c>
      <c r="AI492">
        <v>11.74</v>
      </c>
      <c r="AJ492">
        <v>0.72</v>
      </c>
      <c r="AK492">
        <v>0</v>
      </c>
      <c r="AL492">
        <v>0</v>
      </c>
      <c r="AM492">
        <v>0</v>
      </c>
      <c r="AN492">
        <v>0</v>
      </c>
      <c r="AO492">
        <v>6.43525900486528</v>
      </c>
      <c r="AP492">
        <v>1.77</v>
      </c>
      <c r="AQ492">
        <v>194.22</v>
      </c>
      <c r="AR492">
        <v>12.77</v>
      </c>
      <c r="AS492" s="14">
        <v>354617800000</v>
      </c>
      <c r="AT492">
        <v>0</v>
      </c>
      <c r="AU492">
        <v>0</v>
      </c>
      <c r="AV492">
        <v>181102016</v>
      </c>
      <c r="AW492">
        <v>61635845</v>
      </c>
      <c r="AX492">
        <v>0</v>
      </c>
      <c r="AY492" s="14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33759872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77936616</v>
      </c>
      <c r="BL492">
        <v>0</v>
      </c>
      <c r="BM492">
        <v>7769683</v>
      </c>
      <c r="BN492">
        <v>13932770000</v>
      </c>
      <c r="BO492">
        <v>0.4</v>
      </c>
      <c r="BP492" s="3">
        <v>3704</v>
      </c>
      <c r="BQ492">
        <v>14118.77</v>
      </c>
      <c r="BR492">
        <v>1279579000</v>
      </c>
      <c r="BS492">
        <v>23471000</v>
      </c>
      <c r="BT492">
        <v>3323598000</v>
      </c>
      <c r="BU492">
        <v>6723049000</v>
      </c>
      <c r="BV492">
        <v>2583073000</v>
      </c>
      <c r="BW492">
        <v>11349697000</v>
      </c>
      <c r="BX492">
        <v>7902078000</v>
      </c>
      <c r="BY492">
        <v>0.4</v>
      </c>
      <c r="BZ492">
        <v>3704</v>
      </c>
      <c r="CA492">
        <v>8238.85</v>
      </c>
      <c r="CB492">
        <v>11395641000</v>
      </c>
      <c r="CC492">
        <v>0.4</v>
      </c>
      <c r="CD492">
        <v>129588.4</v>
      </c>
      <c r="CE492">
        <v>114859728.45</v>
      </c>
      <c r="CF492">
        <v>6126.17</v>
      </c>
      <c r="CG492">
        <v>29222</v>
      </c>
      <c r="CH492">
        <v>41.468921000000002</v>
      </c>
      <c r="CI492">
        <v>2.82</v>
      </c>
      <c r="CJ492">
        <v>-216770</v>
      </c>
      <c r="CK492">
        <v>-173896.67</v>
      </c>
      <c r="CL492">
        <v>42876.67</v>
      </c>
      <c r="CM492">
        <v>-2903.33</v>
      </c>
      <c r="CN492">
        <v>3923983.33</v>
      </c>
      <c r="CO492">
        <v>-98643.33</v>
      </c>
      <c r="CP492">
        <v>-108350</v>
      </c>
      <c r="CQ492">
        <v>7104.82</v>
      </c>
      <c r="CR492">
        <v>172611717.91</v>
      </c>
      <c r="CS492">
        <v>116083.57</v>
      </c>
      <c r="CT492">
        <v>172734906.30000001</v>
      </c>
      <c r="CU492">
        <v>0.52720370000000005</v>
      </c>
      <c r="CV492">
        <v>0</v>
      </c>
      <c r="CW492" s="10">
        <v>26351998.100000001</v>
      </c>
      <c r="CX492" s="14">
        <f t="shared" si="7"/>
        <v>16210051.390000002</v>
      </c>
      <c r="CY492" s="14">
        <f>IFERROR(INDEX(CONFAZ!$A$2:$FB$440,MATCH(DATE(YEAR($A492),MONTH($A492),15),CONFAZ!$A$2:$A$440,0),2),0)</f>
        <v>10141946.709999999</v>
      </c>
      <c r="CZ492"/>
      <c r="DA492"/>
      <c r="DB492"/>
      <c r="DC492"/>
      <c r="DI492"/>
    </row>
    <row r="493" spans="1:113" x14ac:dyDescent="0.25">
      <c r="A493" s="1">
        <v>40683</v>
      </c>
      <c r="B493" t="s">
        <v>70</v>
      </c>
      <c r="C493" t="s">
        <v>3</v>
      </c>
      <c r="D493" s="12">
        <v>1.6134999999999999</v>
      </c>
      <c r="E493">
        <v>139912992.00000003</v>
      </c>
      <c r="F493">
        <v>25416.83</v>
      </c>
      <c r="G493">
        <v>254378358</v>
      </c>
      <c r="H493">
        <v>35948648.429999992</v>
      </c>
      <c r="I493">
        <v>60809913.310000002</v>
      </c>
      <c r="J493">
        <v>5873101.9600000009</v>
      </c>
      <c r="K493">
        <v>25977269</v>
      </c>
      <c r="L493" s="14">
        <v>6322977</v>
      </c>
      <c r="M493" s="14">
        <v>31670859</v>
      </c>
      <c r="N493" s="14">
        <v>42718631</v>
      </c>
      <c r="O493" s="14">
        <v>37519248</v>
      </c>
      <c r="P493" s="14">
        <v>2867992</v>
      </c>
      <c r="Q493" s="14">
        <v>36158354</v>
      </c>
      <c r="R493" s="14">
        <v>758142</v>
      </c>
      <c r="S493" s="14">
        <v>9199735</v>
      </c>
      <c r="T493" s="14">
        <v>65449308</v>
      </c>
      <c r="U493" s="14">
        <v>21687695</v>
      </c>
      <c r="V493" s="14">
        <v>758142</v>
      </c>
      <c r="W493" s="14">
        <v>9199735</v>
      </c>
      <c r="X493" s="14">
        <v>65449308</v>
      </c>
      <c r="Y493" s="14">
        <v>21687695</v>
      </c>
      <c r="Z493" s="14">
        <v>25417</v>
      </c>
      <c r="AA493" s="14">
        <v>12.9695004447</v>
      </c>
      <c r="AB493">
        <v>143.22999999999999</v>
      </c>
      <c r="AC493">
        <v>23057404066</v>
      </c>
      <c r="AD493">
        <v>19826222541</v>
      </c>
      <c r="AE493" s="14">
        <f>INDEX(CONFAZ!$DS$2:$FB$408,MATCH(DATE(YEAR($A493),MONTH($A493),15),CONFAZ!$DS$2:$DS$408,0),2)</f>
        <v>234825357</v>
      </c>
      <c r="AF493" s="14">
        <f>INDEX(CONFAZ!$DS$2:$FB$408,MATCH(DATE(YEAR($A493),MONTH($A493),15),CONFAZ!$DS$2:$DS$408,0),3)</f>
        <v>463907895</v>
      </c>
      <c r="AG493">
        <v>545</v>
      </c>
      <c r="AH493">
        <v>537322929500</v>
      </c>
      <c r="AI493">
        <v>11.92</v>
      </c>
      <c r="AJ493">
        <v>0.56999999999999995</v>
      </c>
      <c r="AK493">
        <v>0</v>
      </c>
      <c r="AL493">
        <v>0</v>
      </c>
      <c r="AM493">
        <v>0</v>
      </c>
      <c r="AN493">
        <v>0</v>
      </c>
      <c r="AO493">
        <v>6.3431316668023703</v>
      </c>
      <c r="AP493">
        <v>1.47</v>
      </c>
      <c r="AQ493">
        <v>186.2</v>
      </c>
      <c r="AR493">
        <v>4.41</v>
      </c>
      <c r="AS493" s="14">
        <v>368272700000</v>
      </c>
      <c r="AT493">
        <v>0</v>
      </c>
      <c r="AU493">
        <v>0</v>
      </c>
      <c r="AV493">
        <v>139500570</v>
      </c>
      <c r="AW493">
        <v>76376665</v>
      </c>
      <c r="AX493">
        <v>0</v>
      </c>
      <c r="AY493" s="14">
        <v>12031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3617383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55593563</v>
      </c>
      <c r="BL493">
        <v>0</v>
      </c>
      <c r="BM493">
        <v>1521136</v>
      </c>
      <c r="BN493">
        <v>13932770000</v>
      </c>
      <c r="BO493">
        <v>0.4</v>
      </c>
      <c r="BP493" s="3">
        <v>3704</v>
      </c>
      <c r="BQ493">
        <v>14118.77</v>
      </c>
      <c r="BR493">
        <v>1279579000</v>
      </c>
      <c r="BS493">
        <v>23471000</v>
      </c>
      <c r="BT493">
        <v>3323598000</v>
      </c>
      <c r="BU493">
        <v>6723049000</v>
      </c>
      <c r="BV493">
        <v>2583073000</v>
      </c>
      <c r="BW493">
        <v>11349697000</v>
      </c>
      <c r="BX493">
        <v>7902078000</v>
      </c>
      <c r="BY493">
        <v>0.4</v>
      </c>
      <c r="BZ493">
        <v>3704</v>
      </c>
      <c r="CA493">
        <v>8238.85</v>
      </c>
      <c r="CB493">
        <v>11395641000</v>
      </c>
      <c r="CC493">
        <v>0.4</v>
      </c>
      <c r="CD493">
        <v>197454.35</v>
      </c>
      <c r="CE493">
        <v>107986799.09999999</v>
      </c>
      <c r="CF493">
        <v>24875.23</v>
      </c>
      <c r="CG493">
        <v>31879</v>
      </c>
      <c r="CH493">
        <v>41.468921000000002</v>
      </c>
      <c r="CI493">
        <v>2.84</v>
      </c>
      <c r="CJ493">
        <v>-216770</v>
      </c>
      <c r="CK493">
        <v>-173896.67</v>
      </c>
      <c r="CL493">
        <v>42876.67</v>
      </c>
      <c r="CM493">
        <v>-2903.33</v>
      </c>
      <c r="CN493">
        <v>3923983.33</v>
      </c>
      <c r="CO493">
        <v>-98643.33</v>
      </c>
      <c r="CP493">
        <v>-108350</v>
      </c>
      <c r="CQ493">
        <v>8756.6299999999992</v>
      </c>
      <c r="CR493">
        <v>157405993.09</v>
      </c>
      <c r="CS493">
        <v>60672.61</v>
      </c>
      <c r="CT493">
        <v>157475422.33000001</v>
      </c>
      <c r="CU493">
        <v>0.52720370000000005</v>
      </c>
      <c r="CV493">
        <v>0</v>
      </c>
      <c r="CW493" s="10">
        <v>25380347.559999999</v>
      </c>
      <c r="CX493" s="14">
        <f t="shared" si="7"/>
        <v>17525897.68</v>
      </c>
      <c r="CY493" s="14">
        <f>IFERROR(INDEX(CONFAZ!$A$2:$FB$440,MATCH(DATE(YEAR($A493),MONTH($A493),15),CONFAZ!$A$2:$A$440,0),2),0)</f>
        <v>7854449.8799999999</v>
      </c>
      <c r="CZ493" s="14"/>
      <c r="DA493" s="14"/>
      <c r="DB493"/>
      <c r="DC493"/>
      <c r="DI493"/>
    </row>
    <row r="494" spans="1:113" x14ac:dyDescent="0.25">
      <c r="A494" s="1">
        <v>40714</v>
      </c>
      <c r="B494" t="s">
        <v>70</v>
      </c>
      <c r="C494" t="s">
        <v>3</v>
      </c>
      <c r="D494" s="12">
        <v>1.587</v>
      </c>
      <c r="E494">
        <v>139921380.10999998</v>
      </c>
      <c r="F494">
        <v>65334.74</v>
      </c>
      <c r="G494">
        <v>272346469</v>
      </c>
      <c r="H494">
        <v>36698695.150000006</v>
      </c>
      <c r="I494">
        <v>76575786.50999999</v>
      </c>
      <c r="J494">
        <v>6411130.129999999</v>
      </c>
      <c r="K494">
        <v>18270722</v>
      </c>
      <c r="L494" s="14">
        <v>5804819</v>
      </c>
      <c r="M494" s="14">
        <v>33336567</v>
      </c>
      <c r="N494" s="14">
        <v>37069326</v>
      </c>
      <c r="O494" s="14">
        <v>39246551</v>
      </c>
      <c r="P494" s="14">
        <v>2391129</v>
      </c>
      <c r="Q494" s="14">
        <v>41060235</v>
      </c>
      <c r="R494" s="14">
        <v>1108656</v>
      </c>
      <c r="S494" s="14">
        <v>8622563</v>
      </c>
      <c r="T494" s="14">
        <v>82038733</v>
      </c>
      <c r="U494" s="14">
        <v>21604128</v>
      </c>
      <c r="V494" s="14">
        <v>1108656</v>
      </c>
      <c r="W494" s="14">
        <v>8622563</v>
      </c>
      <c r="X494" s="14">
        <v>82038733</v>
      </c>
      <c r="Y494" s="14">
        <v>21604128</v>
      </c>
      <c r="Z494" s="14">
        <v>63762</v>
      </c>
      <c r="AA494" s="14">
        <v>16.858917014300001</v>
      </c>
      <c r="AB494">
        <v>141.75</v>
      </c>
      <c r="AC494">
        <v>22518366011</v>
      </c>
      <c r="AD494">
        <v>19398620585</v>
      </c>
      <c r="AE494" s="14">
        <f>INDEX(CONFAZ!$DS$2:$FB$408,MATCH(DATE(YEAR($A494),MONTH($A494),15),CONFAZ!$DS$2:$DS$408,0),2)</f>
        <v>297856224</v>
      </c>
      <c r="AF494" s="14">
        <f>INDEX(CONFAZ!$DS$2:$FB$408,MATCH(DATE(YEAR($A494),MONTH($A494),15),CONFAZ!$DS$2:$DS$408,0),3)</f>
        <v>492406384</v>
      </c>
      <c r="AG494">
        <v>545</v>
      </c>
      <c r="AH494">
        <v>532874925000</v>
      </c>
      <c r="AI494">
        <v>12.1</v>
      </c>
      <c r="AJ494">
        <v>0.22</v>
      </c>
      <c r="AK494">
        <v>0</v>
      </c>
      <c r="AL494">
        <v>0</v>
      </c>
      <c r="AM494">
        <v>0</v>
      </c>
      <c r="AN494">
        <v>0</v>
      </c>
      <c r="AO494">
        <v>6.1741511052997096</v>
      </c>
      <c r="AP494">
        <v>1.1499999999999999</v>
      </c>
      <c r="AQ494">
        <v>177.52</v>
      </c>
      <c r="AR494">
        <v>-4.3899999999999997</v>
      </c>
      <c r="AS494" s="14">
        <v>363821700000</v>
      </c>
      <c r="AT494">
        <v>0</v>
      </c>
      <c r="AU494">
        <v>0</v>
      </c>
      <c r="AV494">
        <v>176331022</v>
      </c>
      <c r="AW494">
        <v>69657238</v>
      </c>
      <c r="AX494">
        <v>0</v>
      </c>
      <c r="AY494" s="1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2300270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101959819</v>
      </c>
      <c r="BL494">
        <v>0</v>
      </c>
      <c r="BM494">
        <v>2413695</v>
      </c>
      <c r="BN494">
        <v>13932770000</v>
      </c>
      <c r="BO494">
        <v>0.4</v>
      </c>
      <c r="BP494" s="3">
        <v>3704</v>
      </c>
      <c r="BQ494">
        <v>14118.77</v>
      </c>
      <c r="BR494">
        <v>1279579000</v>
      </c>
      <c r="BS494">
        <v>23471000</v>
      </c>
      <c r="BT494">
        <v>3323598000</v>
      </c>
      <c r="BU494">
        <v>6723049000</v>
      </c>
      <c r="BV494">
        <v>2583073000</v>
      </c>
      <c r="BW494">
        <v>11349697000</v>
      </c>
      <c r="BX494">
        <v>7902078000</v>
      </c>
      <c r="BY494">
        <v>0.4</v>
      </c>
      <c r="BZ494">
        <v>3704</v>
      </c>
      <c r="CA494">
        <v>8238.85</v>
      </c>
      <c r="CB494">
        <v>11395641000</v>
      </c>
      <c r="CC494">
        <v>0.4</v>
      </c>
      <c r="CD494">
        <v>96526.42</v>
      </c>
      <c r="CE494">
        <v>121059976.5</v>
      </c>
      <c r="CF494">
        <v>16345.83</v>
      </c>
      <c r="CG494">
        <v>30756</v>
      </c>
      <c r="CH494">
        <v>41.468921000000002</v>
      </c>
      <c r="CI494">
        <v>2.74</v>
      </c>
      <c r="CJ494">
        <v>-216770</v>
      </c>
      <c r="CK494">
        <v>-173896.67</v>
      </c>
      <c r="CL494">
        <v>42876.67</v>
      </c>
      <c r="CM494">
        <v>-2903.33</v>
      </c>
      <c r="CN494">
        <v>3923983.33</v>
      </c>
      <c r="CO494">
        <v>-98643.33</v>
      </c>
      <c r="CP494">
        <v>-108350</v>
      </c>
      <c r="CQ494">
        <v>19531.439999999999</v>
      </c>
      <c r="CR494">
        <v>171473556.93000001</v>
      </c>
      <c r="CS494">
        <v>49709.7</v>
      </c>
      <c r="CT494">
        <v>171542798.06999999</v>
      </c>
      <c r="CU494">
        <v>0.52720370000000005</v>
      </c>
      <c r="CV494">
        <v>0</v>
      </c>
      <c r="CW494" s="10">
        <v>26457653.68</v>
      </c>
      <c r="CX494" s="14">
        <f t="shared" si="7"/>
        <v>22067555.399999999</v>
      </c>
      <c r="CY494" s="14">
        <f>IFERROR(INDEX(CONFAZ!$A$2:$FB$440,MATCH(DATE(YEAR($A494),MONTH($A494),15),CONFAZ!$A$2:$A$440,0),2),0)</f>
        <v>4390098.28</v>
      </c>
      <c r="CZ494"/>
      <c r="DA494"/>
      <c r="DB494"/>
      <c r="DC494"/>
      <c r="DI494"/>
    </row>
    <row r="495" spans="1:113" x14ac:dyDescent="0.25">
      <c r="A495" s="1">
        <v>40744</v>
      </c>
      <c r="B495" t="s">
        <v>70</v>
      </c>
      <c r="C495" t="s">
        <v>3</v>
      </c>
      <c r="D495" s="12">
        <v>1.5639000000000001</v>
      </c>
      <c r="E495">
        <v>151861075.48999998</v>
      </c>
      <c r="F495">
        <v>2238624.2599999998</v>
      </c>
      <c r="G495">
        <v>277187622</v>
      </c>
      <c r="H495">
        <v>37218616.469999999</v>
      </c>
      <c r="I495">
        <v>66543147.670000009</v>
      </c>
      <c r="J495">
        <v>6633459.580000001</v>
      </c>
      <c r="K495">
        <v>12183663</v>
      </c>
      <c r="L495" s="14">
        <v>10118580</v>
      </c>
      <c r="M495" s="14">
        <v>32770026</v>
      </c>
      <c r="N495" s="14">
        <v>38354684</v>
      </c>
      <c r="O495" s="14">
        <v>44715728</v>
      </c>
      <c r="P495" s="14">
        <v>2671722</v>
      </c>
      <c r="Q495" s="14">
        <v>44018133</v>
      </c>
      <c r="R495" s="14">
        <v>1250312</v>
      </c>
      <c r="S495" s="14">
        <v>9839569</v>
      </c>
      <c r="T495" s="14">
        <v>69552213</v>
      </c>
      <c r="U495" s="14">
        <v>21660225</v>
      </c>
      <c r="V495" s="14">
        <v>1250312</v>
      </c>
      <c r="W495" s="14">
        <v>9839569</v>
      </c>
      <c r="X495" s="14">
        <v>69552213</v>
      </c>
      <c r="Y495" s="14">
        <v>21660225</v>
      </c>
      <c r="Z495" s="14">
        <v>2236430</v>
      </c>
      <c r="AA495" s="14">
        <v>17.9992594653</v>
      </c>
      <c r="AB495">
        <v>145.19</v>
      </c>
      <c r="AC495">
        <v>22193042186</v>
      </c>
      <c r="AD495">
        <v>19259092355</v>
      </c>
      <c r="AE495" s="14">
        <f>INDEX(CONFAZ!$DS$2:$FB$408,MATCH(DATE(YEAR($A495),MONTH($A495),15),CONFAZ!$DS$2:$DS$408,0),2)</f>
        <v>272654135</v>
      </c>
      <c r="AF495" s="14">
        <f>INDEX(CONFAZ!$DS$2:$FB$408,MATCH(DATE(YEAR($A495),MONTH($A495),15),CONFAZ!$DS$2:$DS$408,0),3)</f>
        <v>461284180</v>
      </c>
      <c r="AG495">
        <v>545</v>
      </c>
      <c r="AH495">
        <v>541334601600</v>
      </c>
      <c r="AI495">
        <v>12.25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6.0252751732572296</v>
      </c>
      <c r="AP495">
        <v>1.1599999999999999</v>
      </c>
      <c r="AQ495">
        <v>178.54</v>
      </c>
      <c r="AR495">
        <v>-15.23</v>
      </c>
      <c r="AS495" s="14">
        <v>367333100000</v>
      </c>
      <c r="AT495">
        <v>0</v>
      </c>
      <c r="AU495">
        <v>0</v>
      </c>
      <c r="AV495">
        <v>210073930</v>
      </c>
      <c r="AW495">
        <v>102502087</v>
      </c>
      <c r="AX495">
        <v>0</v>
      </c>
      <c r="AY495" s="14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25912091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73773086</v>
      </c>
      <c r="BL495">
        <v>0</v>
      </c>
      <c r="BM495">
        <v>7886666</v>
      </c>
      <c r="BN495">
        <v>13932770000</v>
      </c>
      <c r="BO495">
        <v>0.4</v>
      </c>
      <c r="BP495" s="3">
        <v>3704</v>
      </c>
      <c r="BQ495">
        <v>14118.77</v>
      </c>
      <c r="BR495">
        <v>1279579000</v>
      </c>
      <c r="BS495">
        <v>23471000</v>
      </c>
      <c r="BT495">
        <v>3323598000</v>
      </c>
      <c r="BU495">
        <v>6723049000</v>
      </c>
      <c r="BV495">
        <v>2583073000</v>
      </c>
      <c r="BW495">
        <v>11349697000</v>
      </c>
      <c r="BX495">
        <v>7902078000</v>
      </c>
      <c r="BY495">
        <v>0.4</v>
      </c>
      <c r="BZ495">
        <v>3704</v>
      </c>
      <c r="CA495">
        <v>8238.85</v>
      </c>
      <c r="CB495">
        <v>11395641000</v>
      </c>
      <c r="CC495">
        <v>0.4</v>
      </c>
      <c r="CD495">
        <v>95401.93</v>
      </c>
      <c r="CE495">
        <v>133509341.64</v>
      </c>
      <c r="CF495">
        <v>16530.86</v>
      </c>
      <c r="CG495">
        <v>30745</v>
      </c>
      <c r="CH495">
        <v>41.468921000000002</v>
      </c>
      <c r="CI495">
        <v>2.74</v>
      </c>
      <c r="CJ495">
        <v>-93173.33</v>
      </c>
      <c r="CK495">
        <v>-61393.33</v>
      </c>
      <c r="CL495">
        <v>31780</v>
      </c>
      <c r="CM495">
        <v>-63223.33</v>
      </c>
      <c r="CN495">
        <v>3961456.67</v>
      </c>
      <c r="CO495">
        <v>-107760</v>
      </c>
      <c r="CP495">
        <v>-109033.33</v>
      </c>
      <c r="CQ495">
        <v>1031842.54</v>
      </c>
      <c r="CR495">
        <v>167907228.68000001</v>
      </c>
      <c r="CS495">
        <v>24378.71</v>
      </c>
      <c r="CT495">
        <v>168964649.93000001</v>
      </c>
      <c r="CU495">
        <v>0.52720370000000005</v>
      </c>
      <c r="CV495">
        <v>0</v>
      </c>
      <c r="CW495" s="10">
        <v>24345359.050000001</v>
      </c>
      <c r="CX495" s="14">
        <f t="shared" si="7"/>
        <v>21147063.670000002</v>
      </c>
      <c r="CY495" s="14">
        <f>IFERROR(INDEX(CONFAZ!$A$2:$FB$440,MATCH(DATE(YEAR($A495),MONTH($A495),15),CONFAZ!$A$2:$A$440,0),2),0)</f>
        <v>3198295.38</v>
      </c>
      <c r="DA495"/>
      <c r="DB495"/>
      <c r="DC495"/>
      <c r="DI495"/>
    </row>
    <row r="496" spans="1:113" x14ac:dyDescent="0.25">
      <c r="A496" s="1">
        <v>40775</v>
      </c>
      <c r="B496" t="s">
        <v>70</v>
      </c>
      <c r="C496" t="s">
        <v>3</v>
      </c>
      <c r="D496" s="12">
        <v>1.597</v>
      </c>
      <c r="E496">
        <v>160292259.07000002</v>
      </c>
      <c r="F496">
        <v>218756.54</v>
      </c>
      <c r="G496">
        <v>296849458</v>
      </c>
      <c r="H496">
        <v>39256015.020000003</v>
      </c>
      <c r="I496">
        <v>76177828.410000011</v>
      </c>
      <c r="J496">
        <v>7005525.6500000004</v>
      </c>
      <c r="K496">
        <v>10213529</v>
      </c>
      <c r="L496" s="14">
        <v>10092894</v>
      </c>
      <c r="M496" s="14">
        <v>33640481</v>
      </c>
      <c r="N496" s="14">
        <v>42815783</v>
      </c>
      <c r="O496" s="14">
        <v>44628468</v>
      </c>
      <c r="P496" s="14">
        <v>3402185</v>
      </c>
      <c r="Q496" s="14">
        <v>47152724</v>
      </c>
      <c r="R496" s="14">
        <v>1061309</v>
      </c>
      <c r="S496" s="14">
        <v>10877759</v>
      </c>
      <c r="T496" s="14">
        <v>80945895</v>
      </c>
      <c r="U496" s="14">
        <v>22013203</v>
      </c>
      <c r="V496" s="14">
        <v>1061309</v>
      </c>
      <c r="W496" s="14">
        <v>10877759</v>
      </c>
      <c r="X496" s="14">
        <v>80945895</v>
      </c>
      <c r="Y496" s="14">
        <v>22013203</v>
      </c>
      <c r="Z496" s="14">
        <v>218757</v>
      </c>
      <c r="AA496" s="14">
        <v>17.700560750099999</v>
      </c>
      <c r="AB496">
        <v>147.51</v>
      </c>
      <c r="AC496">
        <v>26076703082</v>
      </c>
      <c r="AD496">
        <v>22405400011</v>
      </c>
      <c r="AE496" s="14">
        <f>INDEX(CONFAZ!$DS$2:$FB$408,MATCH(DATE(YEAR($A496),MONTH($A496),15),CONFAZ!$DS$2:$DS$408,0),2)</f>
        <v>323602147</v>
      </c>
      <c r="AF496" s="14">
        <f>INDEX(CONFAZ!$DS$2:$FB$408,MATCH(DATE(YEAR($A496),MONTH($A496),15),CONFAZ!$DS$2:$DS$408,0),3)</f>
        <v>722189150</v>
      </c>
      <c r="AG496">
        <v>545</v>
      </c>
      <c r="AH496">
        <v>564375009000</v>
      </c>
      <c r="AI496">
        <v>12.42</v>
      </c>
      <c r="AJ496">
        <v>0.42</v>
      </c>
      <c r="AK496">
        <v>0</v>
      </c>
      <c r="AL496">
        <v>0</v>
      </c>
      <c r="AM496">
        <v>0</v>
      </c>
      <c r="AN496">
        <v>0</v>
      </c>
      <c r="AO496">
        <v>5.9764991896272202</v>
      </c>
      <c r="AP496">
        <v>1.37</v>
      </c>
      <c r="AQ496">
        <v>175.5</v>
      </c>
      <c r="AR496">
        <v>-4.6100000000000003</v>
      </c>
      <c r="AS496" s="14">
        <v>374887300000</v>
      </c>
      <c r="AT496">
        <v>0</v>
      </c>
      <c r="AU496">
        <v>0</v>
      </c>
      <c r="AV496">
        <v>146800592</v>
      </c>
      <c r="AW496">
        <v>60122939</v>
      </c>
      <c r="AX496">
        <v>0</v>
      </c>
      <c r="AY496" s="14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21616518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61062743</v>
      </c>
      <c r="BL496">
        <v>7286</v>
      </c>
      <c r="BM496">
        <v>3991106</v>
      </c>
      <c r="BN496">
        <v>13932770000</v>
      </c>
      <c r="BO496">
        <v>0.4</v>
      </c>
      <c r="BP496" s="3">
        <v>3704</v>
      </c>
      <c r="BQ496">
        <v>14118.77</v>
      </c>
      <c r="BR496">
        <v>1279579000</v>
      </c>
      <c r="BS496">
        <v>23471000</v>
      </c>
      <c r="BT496">
        <v>3323598000</v>
      </c>
      <c r="BU496">
        <v>6723049000</v>
      </c>
      <c r="BV496">
        <v>2583073000</v>
      </c>
      <c r="BW496">
        <v>11349697000</v>
      </c>
      <c r="BX496">
        <v>7902078000</v>
      </c>
      <c r="BY496">
        <v>0.4</v>
      </c>
      <c r="BZ496">
        <v>3704</v>
      </c>
      <c r="CA496">
        <v>8238.85</v>
      </c>
      <c r="CB496">
        <v>13932770000</v>
      </c>
      <c r="CC496">
        <v>0.4</v>
      </c>
      <c r="CD496">
        <v>290353.28000000003</v>
      </c>
      <c r="CE496">
        <v>130094610.7</v>
      </c>
      <c r="CF496">
        <v>22703.91</v>
      </c>
      <c r="CG496">
        <v>32971</v>
      </c>
      <c r="CH496">
        <v>41.468921000000002</v>
      </c>
      <c r="CI496">
        <v>2.74</v>
      </c>
      <c r="CJ496">
        <v>-93173.33</v>
      </c>
      <c r="CK496">
        <v>-61393.33</v>
      </c>
      <c r="CL496">
        <v>31780</v>
      </c>
      <c r="CM496">
        <v>-63223.33</v>
      </c>
      <c r="CN496">
        <v>3961456.67</v>
      </c>
      <c r="CO496">
        <v>-107760</v>
      </c>
      <c r="CP496">
        <v>-109033.33</v>
      </c>
      <c r="CQ496">
        <v>172561.5</v>
      </c>
      <c r="CR496">
        <v>185341414.24000001</v>
      </c>
      <c r="CS496">
        <v>11957.37</v>
      </c>
      <c r="CT496">
        <v>185530333.11000001</v>
      </c>
      <c r="CU496">
        <v>0.52720370000000005</v>
      </c>
      <c r="CV496">
        <v>0</v>
      </c>
      <c r="CW496" s="10">
        <v>31844314.57</v>
      </c>
      <c r="CX496" s="14">
        <f t="shared" si="7"/>
        <v>29282534.890000001</v>
      </c>
      <c r="CY496" s="14">
        <f>IFERROR(INDEX(CONFAZ!$A$2:$FB$440,MATCH(DATE(YEAR($A496),MONTH($A496),15),CONFAZ!$A$2:$A$440,0),2),0)</f>
        <v>2561779.6800000002</v>
      </c>
      <c r="CZ496"/>
      <c r="DA496"/>
      <c r="DB496"/>
      <c r="DC496"/>
      <c r="DI496"/>
    </row>
    <row r="497" spans="1:113" x14ac:dyDescent="0.25">
      <c r="A497" s="1">
        <v>40806</v>
      </c>
      <c r="B497" t="s">
        <v>70</v>
      </c>
      <c r="C497" t="s">
        <v>3</v>
      </c>
      <c r="D497" s="12">
        <v>1.7498</v>
      </c>
      <c r="E497">
        <v>163545640.22000003</v>
      </c>
      <c r="F497">
        <v>140497.42000000001</v>
      </c>
      <c r="G497">
        <v>315600189</v>
      </c>
      <c r="H497">
        <v>40958933.760000013</v>
      </c>
      <c r="I497">
        <v>89749440.030000016</v>
      </c>
      <c r="J497">
        <v>7021306.2699999996</v>
      </c>
      <c r="K497">
        <v>7002813</v>
      </c>
      <c r="L497" s="14">
        <v>6205004</v>
      </c>
      <c r="M497" s="14">
        <v>33429811</v>
      </c>
      <c r="N497" s="14">
        <v>38609938</v>
      </c>
      <c r="O497" s="14">
        <v>53686521</v>
      </c>
      <c r="P497" s="14">
        <v>3602298</v>
      </c>
      <c r="Q497" s="14">
        <v>48979688</v>
      </c>
      <c r="R497" s="14">
        <v>839855</v>
      </c>
      <c r="S497" s="14">
        <v>11191096</v>
      </c>
      <c r="T497" s="14">
        <v>95297042</v>
      </c>
      <c r="U497" s="14">
        <v>23618439</v>
      </c>
      <c r="V497" s="14">
        <v>839855</v>
      </c>
      <c r="W497" s="14">
        <v>11191096</v>
      </c>
      <c r="X497" s="14">
        <v>95297042</v>
      </c>
      <c r="Y497" s="14">
        <v>23618439</v>
      </c>
      <c r="Z497" s="14">
        <v>140497</v>
      </c>
      <c r="AA497" s="14">
        <v>21.018183670399999</v>
      </c>
      <c r="AB497">
        <v>142.30000000000001</v>
      </c>
      <c r="AC497">
        <v>23191369933</v>
      </c>
      <c r="AD497">
        <v>20356258250</v>
      </c>
      <c r="AE497" s="14">
        <f>INDEX(CONFAZ!$DS$2:$FB$408,MATCH(DATE(YEAR($A497),MONTH($A497),15),CONFAZ!$DS$2:$DS$408,0),2)</f>
        <v>345676092</v>
      </c>
      <c r="AF497" s="14">
        <f>INDEX(CONFAZ!$DS$2:$FB$408,MATCH(DATE(YEAR($A497),MONTH($A497),15),CONFAZ!$DS$2:$DS$408,0),3)</f>
        <v>694349603</v>
      </c>
      <c r="AG497">
        <v>545</v>
      </c>
      <c r="AH497">
        <v>611919058400</v>
      </c>
      <c r="AI497">
        <v>11.91</v>
      </c>
      <c r="AJ497">
        <v>0.45</v>
      </c>
      <c r="AK497">
        <v>0</v>
      </c>
      <c r="AL497">
        <v>0</v>
      </c>
      <c r="AM497">
        <v>0</v>
      </c>
      <c r="AN497">
        <v>0</v>
      </c>
      <c r="AO497">
        <v>6.0072815533980499</v>
      </c>
      <c r="AP497">
        <v>1.53</v>
      </c>
      <c r="AQ497">
        <v>193.08</v>
      </c>
      <c r="AR497">
        <v>0.32</v>
      </c>
      <c r="AS497" s="14">
        <v>370113800000</v>
      </c>
      <c r="AT497">
        <v>0</v>
      </c>
      <c r="AU497">
        <v>0</v>
      </c>
      <c r="AV497">
        <v>183778094</v>
      </c>
      <c r="AW497">
        <v>79735271</v>
      </c>
      <c r="AX497">
        <v>0</v>
      </c>
      <c r="AY497" s="14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27494706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68779975</v>
      </c>
      <c r="BL497">
        <v>3318900</v>
      </c>
      <c r="BM497">
        <v>4449242</v>
      </c>
      <c r="BN497">
        <v>13932770000</v>
      </c>
      <c r="BO497">
        <v>0.4</v>
      </c>
      <c r="BP497" s="3">
        <v>3704</v>
      </c>
      <c r="BQ497">
        <v>14118.77</v>
      </c>
      <c r="BR497">
        <v>1279579000</v>
      </c>
      <c r="BS497">
        <v>23471000</v>
      </c>
      <c r="BT497">
        <v>3323598000</v>
      </c>
      <c r="BU497">
        <v>6723049000</v>
      </c>
      <c r="BV497">
        <v>2583073000</v>
      </c>
      <c r="BW497">
        <v>11349697000</v>
      </c>
      <c r="BX497">
        <v>7902078000</v>
      </c>
      <c r="BY497">
        <v>0.4</v>
      </c>
      <c r="BZ497">
        <v>3704</v>
      </c>
      <c r="CA497">
        <v>8238.85</v>
      </c>
      <c r="CB497">
        <v>13932770000</v>
      </c>
      <c r="CC497">
        <v>0.4</v>
      </c>
      <c r="CD497">
        <v>186569.05</v>
      </c>
      <c r="CE497">
        <v>143100871.33000001</v>
      </c>
      <c r="CF497">
        <v>12538.06</v>
      </c>
      <c r="CG497">
        <v>30782</v>
      </c>
      <c r="CH497">
        <v>41.468921000000002</v>
      </c>
      <c r="CI497">
        <v>2.74</v>
      </c>
      <c r="CJ497">
        <v>-93173.33</v>
      </c>
      <c r="CK497">
        <v>-61393.33</v>
      </c>
      <c r="CL497">
        <v>31780</v>
      </c>
      <c r="CM497">
        <v>-63223.33</v>
      </c>
      <c r="CN497">
        <v>3961456.67</v>
      </c>
      <c r="CO497">
        <v>-107760</v>
      </c>
      <c r="CP497">
        <v>-109033.33</v>
      </c>
      <c r="CQ497">
        <v>101524.48</v>
      </c>
      <c r="CR497">
        <v>206865513.19999999</v>
      </c>
      <c r="CS497">
        <v>20779.560000000001</v>
      </c>
      <c r="CT497">
        <v>207015087.65000001</v>
      </c>
      <c r="CU497">
        <v>0.52720370000000005</v>
      </c>
      <c r="CV497">
        <v>0</v>
      </c>
      <c r="CW497" s="10">
        <v>31383153.600000001</v>
      </c>
      <c r="CX497" s="14">
        <f t="shared" si="7"/>
        <v>29671292.670000002</v>
      </c>
      <c r="CY497" s="14">
        <f>IFERROR(INDEX(CONFAZ!$A$2:$FB$440,MATCH(DATE(YEAR($A497),MONTH($A497),15),CONFAZ!$A$2:$A$440,0),2),0)</f>
        <v>1711860.9300000002</v>
      </c>
      <c r="CZ497"/>
      <c r="DA497"/>
      <c r="DB497"/>
      <c r="DC497"/>
      <c r="DI497"/>
    </row>
    <row r="498" spans="1:113" x14ac:dyDescent="0.25">
      <c r="A498" s="1">
        <v>40836</v>
      </c>
      <c r="B498" t="s">
        <v>70</v>
      </c>
      <c r="C498" t="s">
        <v>3</v>
      </c>
      <c r="D498" s="12">
        <v>1.7726</v>
      </c>
      <c r="E498">
        <v>159711535.72999999</v>
      </c>
      <c r="F498">
        <v>33879.370000000003</v>
      </c>
      <c r="G498">
        <v>305895677</v>
      </c>
      <c r="H498">
        <v>40410204.849999994</v>
      </c>
      <c r="I498">
        <v>84369701.820000023</v>
      </c>
      <c r="J498">
        <v>6666760.2400000021</v>
      </c>
      <c r="K498">
        <v>5021161</v>
      </c>
      <c r="L498" s="14">
        <v>8356066</v>
      </c>
      <c r="M498" s="14">
        <v>34100975</v>
      </c>
      <c r="N498" s="14">
        <v>36884523</v>
      </c>
      <c r="O498" s="14">
        <v>43260615</v>
      </c>
      <c r="P498" s="14">
        <v>2763673</v>
      </c>
      <c r="Q498" s="14">
        <v>50644648</v>
      </c>
      <c r="R498" s="14">
        <v>876197</v>
      </c>
      <c r="S498" s="14">
        <v>9985589</v>
      </c>
      <c r="T498" s="14">
        <v>89998695</v>
      </c>
      <c r="U498" s="14">
        <v>28991477</v>
      </c>
      <c r="V498" s="14">
        <v>876197</v>
      </c>
      <c r="W498" s="14">
        <v>9985589</v>
      </c>
      <c r="X498" s="14">
        <v>89998695</v>
      </c>
      <c r="Y498" s="14">
        <v>28991477</v>
      </c>
      <c r="Z498" s="14">
        <v>33219</v>
      </c>
      <c r="AA498" s="14">
        <v>9.1862670137000002</v>
      </c>
      <c r="AB498">
        <v>142.02000000000001</v>
      </c>
      <c r="AC498">
        <v>22056074475</v>
      </c>
      <c r="AD498">
        <v>19918996728</v>
      </c>
      <c r="AE498" s="14">
        <f>INDEX(CONFAZ!$DS$2:$FB$408,MATCH(DATE(YEAR($A498),MONTH($A498),15),CONFAZ!$DS$2:$DS$408,0),2)</f>
        <v>225699981</v>
      </c>
      <c r="AF498" s="14">
        <f>INDEX(CONFAZ!$DS$2:$FB$408,MATCH(DATE(YEAR($A498),MONTH($A498),15),CONFAZ!$DS$2:$DS$408,0),3)</f>
        <v>647947303</v>
      </c>
      <c r="AG498">
        <v>545</v>
      </c>
      <c r="AH498">
        <v>625600172800</v>
      </c>
      <c r="AI498">
        <v>11.7</v>
      </c>
      <c r="AJ498">
        <v>0.32</v>
      </c>
      <c r="AK498">
        <v>0</v>
      </c>
      <c r="AL498">
        <v>0</v>
      </c>
      <c r="AM498">
        <v>0</v>
      </c>
      <c r="AN498">
        <v>0</v>
      </c>
      <c r="AO498">
        <v>5.7362770913510204</v>
      </c>
      <c r="AP498">
        <v>1.43</v>
      </c>
      <c r="AQ498">
        <v>191.93</v>
      </c>
      <c r="AR498">
        <v>30.89</v>
      </c>
      <c r="AS498" s="14">
        <v>383776100000</v>
      </c>
      <c r="AT498">
        <v>0</v>
      </c>
      <c r="AU498">
        <v>0</v>
      </c>
      <c r="AV498">
        <v>145921183</v>
      </c>
      <c r="AW498">
        <v>61724118</v>
      </c>
      <c r="AX498">
        <v>0</v>
      </c>
      <c r="AY498" s="14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3599413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71536656</v>
      </c>
      <c r="BL498">
        <v>1404671</v>
      </c>
      <c r="BM498">
        <v>7656325</v>
      </c>
      <c r="BN498">
        <v>13932770000</v>
      </c>
      <c r="BO498">
        <v>0.4</v>
      </c>
      <c r="BP498" s="3">
        <v>3704</v>
      </c>
      <c r="BQ498">
        <v>14118.77</v>
      </c>
      <c r="BR498">
        <v>1279579000</v>
      </c>
      <c r="BS498">
        <v>23471000</v>
      </c>
      <c r="BT498">
        <v>3323598000</v>
      </c>
      <c r="BU498">
        <v>6723049000</v>
      </c>
      <c r="BV498">
        <v>2583073000</v>
      </c>
      <c r="BW498">
        <v>11349697000</v>
      </c>
      <c r="BX498">
        <v>7902078000</v>
      </c>
      <c r="BY498">
        <v>0.4</v>
      </c>
      <c r="BZ498">
        <v>3704</v>
      </c>
      <c r="CA498">
        <v>8238.85</v>
      </c>
      <c r="CB498">
        <v>13932770000</v>
      </c>
      <c r="CC498">
        <v>0.4</v>
      </c>
      <c r="CD498">
        <v>307547.87</v>
      </c>
      <c r="CE498">
        <v>150128477.44999999</v>
      </c>
      <c r="CF498">
        <v>23551.57</v>
      </c>
      <c r="CG498">
        <v>28603</v>
      </c>
      <c r="CH498">
        <v>41.468921000000002</v>
      </c>
      <c r="CI498">
        <v>2.75</v>
      </c>
      <c r="CJ498">
        <v>-23100</v>
      </c>
      <c r="CK498">
        <v>910</v>
      </c>
      <c r="CL498">
        <v>24010</v>
      </c>
      <c r="CM498">
        <v>74350</v>
      </c>
      <c r="CN498">
        <v>3934776.67</v>
      </c>
      <c r="CO498">
        <v>-100460</v>
      </c>
      <c r="CP498">
        <v>-109046.67</v>
      </c>
      <c r="CQ498">
        <v>21092.87</v>
      </c>
      <c r="CR498">
        <v>195214427</v>
      </c>
      <c r="CS498">
        <v>11630.33</v>
      </c>
      <c r="CT498">
        <v>195247150.19999999</v>
      </c>
      <c r="CU498">
        <v>0.52720370000000005</v>
      </c>
      <c r="CV498">
        <v>0</v>
      </c>
      <c r="CW498" s="10">
        <v>30693727.739999998</v>
      </c>
      <c r="CX498" s="14">
        <f t="shared" si="7"/>
        <v>29194382.18</v>
      </c>
      <c r="CY498" s="14">
        <f>IFERROR(INDEX(CONFAZ!$A$2:$FB$440,MATCH(DATE(YEAR($A498),MONTH($A498),15),CONFAZ!$A$2:$A$440,0),2),0)</f>
        <v>1499345.56</v>
      </c>
      <c r="CZ498"/>
      <c r="DA498"/>
      <c r="DB498"/>
      <c r="DC498"/>
      <c r="DI498"/>
    </row>
    <row r="499" spans="1:113" x14ac:dyDescent="0.25">
      <c r="A499" s="1">
        <v>40867</v>
      </c>
      <c r="B499" t="s">
        <v>70</v>
      </c>
      <c r="C499" t="s">
        <v>3</v>
      </c>
      <c r="D499" s="12">
        <v>1.7905</v>
      </c>
      <c r="E499">
        <v>160448084.11999997</v>
      </c>
      <c r="F499">
        <v>528322.42000000004</v>
      </c>
      <c r="G499">
        <v>312120959</v>
      </c>
      <c r="H499">
        <v>38010350.359999999</v>
      </c>
      <c r="I499">
        <v>92310768.679999992</v>
      </c>
      <c r="J499">
        <v>6879147.0899999989</v>
      </c>
      <c r="K499">
        <v>4889607</v>
      </c>
      <c r="L499" s="14">
        <v>8291503</v>
      </c>
      <c r="M499" s="14">
        <v>34251639</v>
      </c>
      <c r="N499" s="14">
        <v>39449600</v>
      </c>
      <c r="O499" s="14">
        <v>44422064</v>
      </c>
      <c r="P499" s="14">
        <v>3407293</v>
      </c>
      <c r="Q499" s="14">
        <v>44230536</v>
      </c>
      <c r="R499" s="14">
        <v>800063</v>
      </c>
      <c r="S499" s="14">
        <v>10944354</v>
      </c>
      <c r="T499" s="14">
        <v>96781556</v>
      </c>
      <c r="U499" s="14">
        <v>29014029</v>
      </c>
      <c r="V499" s="14">
        <v>800063</v>
      </c>
      <c r="W499" s="14">
        <v>10944354</v>
      </c>
      <c r="X499" s="14">
        <v>96781556</v>
      </c>
      <c r="Y499" s="14">
        <v>29014029</v>
      </c>
      <c r="Z499" s="14">
        <v>528322</v>
      </c>
      <c r="AA499" s="14">
        <v>7.8065907426000001</v>
      </c>
      <c r="AB499">
        <v>141.87</v>
      </c>
      <c r="AC499">
        <v>21666081911</v>
      </c>
      <c r="AD499">
        <v>21345663330</v>
      </c>
      <c r="AE499" s="14">
        <f>INDEX(CONFAZ!$DS$2:$FB$408,MATCH(DATE(YEAR($A499),MONTH($A499),15),CONFAZ!$DS$2:$DS$408,0),2)</f>
        <v>263750615</v>
      </c>
      <c r="AF499" s="14">
        <f>INDEX(CONFAZ!$DS$2:$FB$408,MATCH(DATE(YEAR($A499),MONTH($A499),15),CONFAZ!$DS$2:$DS$408,0),3)</f>
        <v>765070265</v>
      </c>
      <c r="AG499">
        <v>545</v>
      </c>
      <c r="AH499">
        <v>630386706500</v>
      </c>
      <c r="AI499">
        <v>11.4</v>
      </c>
      <c r="AJ499">
        <v>0.56999999999999995</v>
      </c>
      <c r="AK499">
        <v>0</v>
      </c>
      <c r="AL499">
        <v>0</v>
      </c>
      <c r="AM499">
        <v>0</v>
      </c>
      <c r="AN499">
        <v>0</v>
      </c>
      <c r="AO499">
        <v>5.1819764382008797</v>
      </c>
      <c r="AP499">
        <v>1.52</v>
      </c>
      <c r="AQ499">
        <v>201.43</v>
      </c>
      <c r="AR499">
        <v>13.45</v>
      </c>
      <c r="AS499" s="14">
        <v>391538000000</v>
      </c>
      <c r="AT499">
        <v>0</v>
      </c>
      <c r="AU499">
        <v>0</v>
      </c>
      <c r="AV499">
        <v>137249977</v>
      </c>
      <c r="AW499">
        <v>33782021</v>
      </c>
      <c r="AX499">
        <v>0</v>
      </c>
      <c r="AY499" s="14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35579138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63023436</v>
      </c>
      <c r="BL499">
        <v>1481219</v>
      </c>
      <c r="BM499">
        <v>3384163</v>
      </c>
      <c r="BN499">
        <v>13932770000</v>
      </c>
      <c r="BO499">
        <v>0.4</v>
      </c>
      <c r="BP499" s="3">
        <v>3704</v>
      </c>
      <c r="BQ499">
        <v>14118.77</v>
      </c>
      <c r="BR499">
        <v>1279579000</v>
      </c>
      <c r="BS499">
        <v>23471000</v>
      </c>
      <c r="BT499">
        <v>3323598000</v>
      </c>
      <c r="BU499">
        <v>6723049000</v>
      </c>
      <c r="BV499">
        <v>2583073000</v>
      </c>
      <c r="BW499">
        <v>11349697000</v>
      </c>
      <c r="BX499">
        <v>7902078000</v>
      </c>
      <c r="BY499">
        <v>0.4</v>
      </c>
      <c r="BZ499">
        <v>3704</v>
      </c>
      <c r="CA499">
        <v>8238.85</v>
      </c>
      <c r="CB499">
        <v>13932770000</v>
      </c>
      <c r="CC499">
        <v>0.4</v>
      </c>
      <c r="CD499">
        <v>372289.95</v>
      </c>
      <c r="CE499">
        <v>157021686.31</v>
      </c>
      <c r="CF499">
        <v>15684.7</v>
      </c>
      <c r="CG499">
        <v>29667</v>
      </c>
      <c r="CH499">
        <v>41.468921000000002</v>
      </c>
      <c r="CI499">
        <v>2.75</v>
      </c>
      <c r="CJ499">
        <v>-23100</v>
      </c>
      <c r="CK499">
        <v>910</v>
      </c>
      <c r="CL499">
        <v>24010</v>
      </c>
      <c r="CM499">
        <v>74350</v>
      </c>
      <c r="CN499">
        <v>3934776.67</v>
      </c>
      <c r="CO499">
        <v>-100460</v>
      </c>
      <c r="CP499">
        <v>-109046.67</v>
      </c>
      <c r="CQ499">
        <v>28412.71</v>
      </c>
      <c r="CR499">
        <v>204982723.41</v>
      </c>
      <c r="CS499">
        <v>8922.48</v>
      </c>
      <c r="CT499">
        <v>205025100.75</v>
      </c>
      <c r="CU499">
        <v>0.52720370000000005</v>
      </c>
      <c r="CV499">
        <v>0</v>
      </c>
      <c r="CW499" s="10">
        <v>30340389.079999998</v>
      </c>
      <c r="CX499" s="14">
        <f t="shared" si="7"/>
        <v>29324822.389999997</v>
      </c>
      <c r="CY499" s="14">
        <f>IFERROR(INDEX(CONFAZ!$A$2:$FB$440,MATCH(DATE(YEAR($A499),MONTH($A499),15),CONFAZ!$A$2:$A$440,0),2),0)</f>
        <v>1015566.6900000002</v>
      </c>
      <c r="CZ499"/>
      <c r="DA499"/>
      <c r="DB499"/>
      <c r="DC499"/>
      <c r="DI499"/>
    </row>
    <row r="500" spans="1:113" x14ac:dyDescent="0.25">
      <c r="A500" s="1">
        <v>40897</v>
      </c>
      <c r="B500" t="s">
        <v>70</v>
      </c>
      <c r="C500" t="s">
        <v>3</v>
      </c>
      <c r="D500" s="12">
        <v>1.8369</v>
      </c>
      <c r="E500">
        <v>171031680.72000003</v>
      </c>
      <c r="F500">
        <v>71720.489999999991</v>
      </c>
      <c r="G500">
        <v>324927753</v>
      </c>
      <c r="H500">
        <v>42214837.489999995</v>
      </c>
      <c r="I500">
        <v>90117973.280000001</v>
      </c>
      <c r="J500">
        <v>7696859.0200000005</v>
      </c>
      <c r="K500">
        <v>4536858</v>
      </c>
      <c r="L500" s="14">
        <v>7140154</v>
      </c>
      <c r="M500" s="14">
        <v>35076897</v>
      </c>
      <c r="N500" s="14">
        <v>42417798</v>
      </c>
      <c r="O500" s="14">
        <v>47798658</v>
      </c>
      <c r="P500" s="14">
        <v>2971748</v>
      </c>
      <c r="Q500" s="14">
        <v>55275112</v>
      </c>
      <c r="R500" s="14">
        <v>896911</v>
      </c>
      <c r="S500" s="14">
        <v>10648267</v>
      </c>
      <c r="T500" s="14">
        <v>94554876</v>
      </c>
      <c r="U500" s="14">
        <v>28075612</v>
      </c>
      <c r="V500" s="14">
        <v>896911</v>
      </c>
      <c r="W500" s="14">
        <v>10648267</v>
      </c>
      <c r="X500" s="14">
        <v>94554876</v>
      </c>
      <c r="Y500" s="14">
        <v>28075612</v>
      </c>
      <c r="Z500" s="14">
        <v>71720</v>
      </c>
      <c r="AA500" s="14">
        <v>7.4812412054999999</v>
      </c>
      <c r="AB500">
        <v>139.22999999999999</v>
      </c>
      <c r="AC500">
        <v>21999062581</v>
      </c>
      <c r="AD500">
        <v>18477262036</v>
      </c>
      <c r="AE500" s="14">
        <f>INDEX(CONFAZ!$DS$2:$FB$408,MATCH(DATE(YEAR($A500),MONTH($A500),15),CONFAZ!$DS$2:$DS$408,0),2)</f>
        <v>224392275</v>
      </c>
      <c r="AF500" s="14">
        <f>INDEX(CONFAZ!$DS$2:$FB$408,MATCH(DATE(YEAR($A500),MONTH($A500),15),CONFAZ!$DS$2:$DS$408,0),3)</f>
        <v>600532415</v>
      </c>
      <c r="AG500">
        <v>545</v>
      </c>
      <c r="AH500">
        <v>646610842800</v>
      </c>
      <c r="AI500">
        <v>10.9</v>
      </c>
      <c r="AJ500">
        <v>0.51</v>
      </c>
      <c r="AK500">
        <v>0</v>
      </c>
      <c r="AL500">
        <v>0</v>
      </c>
      <c r="AM500">
        <v>0</v>
      </c>
      <c r="AN500">
        <v>0</v>
      </c>
      <c r="AO500">
        <v>4.7342837302397696</v>
      </c>
      <c r="AP500">
        <v>1.5</v>
      </c>
      <c r="AQ500">
        <v>196.02</v>
      </c>
      <c r="AR500">
        <v>8.52</v>
      </c>
      <c r="AS500" s="14">
        <v>385490900000</v>
      </c>
      <c r="AT500">
        <v>0</v>
      </c>
      <c r="AU500">
        <v>0</v>
      </c>
      <c r="AV500">
        <v>164377055</v>
      </c>
      <c r="AW500">
        <v>80463668</v>
      </c>
      <c r="AX500">
        <v>0</v>
      </c>
      <c r="AY500" s="14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21266248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56594070</v>
      </c>
      <c r="BL500">
        <v>0</v>
      </c>
      <c r="BM500">
        <v>6053069</v>
      </c>
      <c r="BN500">
        <v>13932770000</v>
      </c>
      <c r="BO500">
        <v>0.4</v>
      </c>
      <c r="BP500" s="3">
        <v>3704</v>
      </c>
      <c r="BQ500">
        <v>14118.77</v>
      </c>
      <c r="BR500">
        <v>1279579000</v>
      </c>
      <c r="BS500">
        <v>23471000</v>
      </c>
      <c r="BT500">
        <v>3323598000</v>
      </c>
      <c r="BU500">
        <v>6723049000</v>
      </c>
      <c r="BV500">
        <v>2583073000</v>
      </c>
      <c r="BW500">
        <v>11349697000</v>
      </c>
      <c r="BX500">
        <v>6763404000</v>
      </c>
      <c r="BY500">
        <v>0.4</v>
      </c>
      <c r="BZ500">
        <v>3704</v>
      </c>
      <c r="CA500">
        <v>7198.79</v>
      </c>
      <c r="CB500">
        <v>13932770000</v>
      </c>
      <c r="CC500">
        <v>0.4</v>
      </c>
      <c r="CD500">
        <v>317695.90999999997</v>
      </c>
      <c r="CE500">
        <v>170177455.97999999</v>
      </c>
      <c r="CF500">
        <v>12664.27</v>
      </c>
      <c r="CG500">
        <v>31905</v>
      </c>
      <c r="CH500">
        <v>41.468921000000002</v>
      </c>
      <c r="CI500">
        <v>2.75</v>
      </c>
      <c r="CJ500">
        <v>-23100</v>
      </c>
      <c r="CK500">
        <v>910</v>
      </c>
      <c r="CL500">
        <v>24010</v>
      </c>
      <c r="CM500">
        <v>74350</v>
      </c>
      <c r="CN500">
        <v>3934776.67</v>
      </c>
      <c r="CO500">
        <v>-100460</v>
      </c>
      <c r="CP500">
        <v>-109046.67</v>
      </c>
      <c r="CQ500">
        <v>17753.73</v>
      </c>
      <c r="CR500">
        <v>208592689.34</v>
      </c>
      <c r="CS500">
        <v>11685.06</v>
      </c>
      <c r="CT500">
        <v>208622128.13</v>
      </c>
      <c r="CU500">
        <v>0.52720370000000005</v>
      </c>
      <c r="CV500">
        <v>0</v>
      </c>
      <c r="CW500" s="10">
        <v>32067007.539999999</v>
      </c>
      <c r="CX500" s="14">
        <f t="shared" si="7"/>
        <v>31153301.25</v>
      </c>
      <c r="CY500" s="14">
        <f>IFERROR(INDEX(CONFAZ!$A$2:$FB$440,MATCH(DATE(YEAR($A500),MONTH($A500),15),CONFAZ!$A$2:$A$440,0),2),0)</f>
        <v>913706.29</v>
      </c>
      <c r="CZ500" s="14"/>
      <c r="DA500" s="14"/>
      <c r="DB500"/>
      <c r="DC500"/>
      <c r="DI500"/>
    </row>
    <row r="501" spans="1:113" x14ac:dyDescent="0.25">
      <c r="A501" s="1">
        <v>40928</v>
      </c>
      <c r="B501" t="s">
        <v>70</v>
      </c>
      <c r="C501" t="s">
        <v>3</v>
      </c>
      <c r="D501" s="12">
        <v>1.7897000000000001</v>
      </c>
      <c r="E501">
        <v>185074680.67000002</v>
      </c>
      <c r="F501">
        <v>400846.02</v>
      </c>
      <c r="G501">
        <v>331270199</v>
      </c>
      <c r="H501">
        <v>40055723.999999993</v>
      </c>
      <c r="I501">
        <v>81605726.86999999</v>
      </c>
      <c r="J501">
        <v>8743004.4299999997</v>
      </c>
      <c r="K501">
        <v>10753933</v>
      </c>
      <c r="L501" s="14">
        <v>5963401</v>
      </c>
      <c r="M501" s="14">
        <v>37202239</v>
      </c>
      <c r="N501" s="14">
        <v>60046768</v>
      </c>
      <c r="O501" s="14">
        <v>46332267</v>
      </c>
      <c r="P501" s="14">
        <v>3430626</v>
      </c>
      <c r="Q501" s="14">
        <v>48678187</v>
      </c>
      <c r="R501" s="14">
        <v>796335</v>
      </c>
      <c r="S501" s="14">
        <v>10676857</v>
      </c>
      <c r="T501" s="14">
        <v>87354048</v>
      </c>
      <c r="U501" s="14">
        <v>30391742</v>
      </c>
      <c r="V501" s="14">
        <v>796335</v>
      </c>
      <c r="W501" s="14">
        <v>10676857</v>
      </c>
      <c r="X501" s="14">
        <v>87354048</v>
      </c>
      <c r="Y501" s="14">
        <v>30391742</v>
      </c>
      <c r="Z501" s="14">
        <v>397729</v>
      </c>
      <c r="AA501" s="14">
        <v>8.4803065231999994</v>
      </c>
      <c r="AB501">
        <v>133.34</v>
      </c>
      <c r="AC501">
        <v>15949177033</v>
      </c>
      <c r="AD501">
        <v>17589407302</v>
      </c>
      <c r="AE501" s="14">
        <f>INDEX(CONFAZ!$DS$2:$FB$408,MATCH(DATE(YEAR($A501),MONTH($A501),15),CONFAZ!$DS$2:$DS$408,0),2)</f>
        <v>170404629</v>
      </c>
      <c r="AF501" s="14">
        <f>INDEX(CONFAZ!$DS$2:$FB$408,MATCH(DATE(YEAR($A501),MONTH($A501),15),CONFAZ!$DS$2:$DS$408,0),3)</f>
        <v>522529148</v>
      </c>
      <c r="AG501">
        <v>622</v>
      </c>
      <c r="AH501">
        <v>635477727500</v>
      </c>
      <c r="AI501">
        <v>10.7</v>
      </c>
      <c r="AJ501">
        <v>0.51</v>
      </c>
      <c r="AK501">
        <v>0</v>
      </c>
      <c r="AL501">
        <v>0</v>
      </c>
      <c r="AM501">
        <v>0</v>
      </c>
      <c r="AN501">
        <v>0</v>
      </c>
      <c r="AO501">
        <v>5.4991816693944298</v>
      </c>
      <c r="AP501">
        <v>1.56</v>
      </c>
      <c r="AQ501">
        <v>201.5</v>
      </c>
      <c r="AR501">
        <v>0.25994</v>
      </c>
      <c r="AS501" s="14">
        <v>364190600000</v>
      </c>
      <c r="AT501">
        <v>0</v>
      </c>
      <c r="AU501">
        <v>0</v>
      </c>
      <c r="AV501">
        <v>127407370</v>
      </c>
      <c r="AW501">
        <v>78150398</v>
      </c>
      <c r="AX501">
        <v>0</v>
      </c>
      <c r="AY501" s="14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1308653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40939454</v>
      </c>
      <c r="BL501">
        <v>0</v>
      </c>
      <c r="BM501">
        <v>7008865</v>
      </c>
      <c r="BN501">
        <v>14775476000</v>
      </c>
      <c r="BO501">
        <v>0.4</v>
      </c>
      <c r="BP501" s="3">
        <v>3704</v>
      </c>
      <c r="BQ501">
        <v>14818.48</v>
      </c>
      <c r="BR501">
        <v>1632246000</v>
      </c>
      <c r="BS501">
        <v>15686000</v>
      </c>
      <c r="BT501">
        <v>3142392000</v>
      </c>
      <c r="BU501">
        <v>7559371000</v>
      </c>
      <c r="BV501">
        <v>2425781000</v>
      </c>
      <c r="BW501">
        <v>12349695000</v>
      </c>
      <c r="BX501">
        <v>6763404000</v>
      </c>
      <c r="BY501">
        <v>0.4</v>
      </c>
      <c r="BZ501">
        <v>3704</v>
      </c>
      <c r="CA501">
        <v>7198.79</v>
      </c>
      <c r="CB501">
        <v>13932770000</v>
      </c>
      <c r="CC501">
        <v>0.4</v>
      </c>
      <c r="CD501">
        <v>380262.05</v>
      </c>
      <c r="CE501">
        <v>137894718.93000001</v>
      </c>
      <c r="CF501">
        <v>32020.880000000001</v>
      </c>
      <c r="CG501">
        <v>31186.5</v>
      </c>
      <c r="CH501">
        <v>40.653455200000003</v>
      </c>
      <c r="CI501">
        <v>2.74</v>
      </c>
      <c r="CJ501">
        <v>-15203.33</v>
      </c>
      <c r="CK501">
        <v>-90223.33</v>
      </c>
      <c r="CL501">
        <v>-75020</v>
      </c>
      <c r="CM501">
        <v>75073.33</v>
      </c>
      <c r="CN501">
        <v>4330610</v>
      </c>
      <c r="CO501">
        <v>-74320</v>
      </c>
      <c r="CP501">
        <v>-59756.67</v>
      </c>
      <c r="CQ501">
        <v>20247.45</v>
      </c>
      <c r="CR501">
        <v>204416163.63999999</v>
      </c>
      <c r="CS501">
        <v>21411.96</v>
      </c>
      <c r="CT501">
        <v>204457823.05000001</v>
      </c>
      <c r="CU501">
        <v>0.52698149999999999</v>
      </c>
      <c r="CV501">
        <v>0</v>
      </c>
      <c r="CW501" s="10">
        <v>31686846.489999998</v>
      </c>
      <c r="CX501" s="14">
        <f t="shared" si="7"/>
        <v>29929911.099999998</v>
      </c>
      <c r="CY501" s="14">
        <f>IFERROR(INDEX(CONFAZ!$A$2:$FB$440,MATCH(DATE(YEAR($A501),MONTH($A501),15),CONFAZ!$A$2:$A$440,0),2),0)</f>
        <v>1756935.3900000001</v>
      </c>
      <c r="CZ501"/>
      <c r="DA501"/>
      <c r="DB501"/>
      <c r="DC501"/>
      <c r="DI501"/>
    </row>
    <row r="502" spans="1:113" x14ac:dyDescent="0.25">
      <c r="A502" s="1">
        <v>40959</v>
      </c>
      <c r="B502" t="s">
        <v>70</v>
      </c>
      <c r="C502" t="s">
        <v>3</v>
      </c>
      <c r="D502" s="12">
        <v>1.7183999999999999</v>
      </c>
      <c r="E502">
        <v>161285567.02000001</v>
      </c>
      <c r="F502">
        <v>40402.18</v>
      </c>
      <c r="G502">
        <v>290083865</v>
      </c>
      <c r="H502">
        <v>34219447.800000012</v>
      </c>
      <c r="I502">
        <v>78369771.460000008</v>
      </c>
      <c r="J502">
        <v>671170.4</v>
      </c>
      <c r="K502">
        <v>33520511</v>
      </c>
      <c r="L502" s="14">
        <v>8443470</v>
      </c>
      <c r="M502" s="14">
        <v>35515527</v>
      </c>
      <c r="N502" s="14">
        <v>33169122</v>
      </c>
      <c r="O502" s="14">
        <v>45993120</v>
      </c>
      <c r="P502" s="14">
        <v>2600641</v>
      </c>
      <c r="Q502" s="14">
        <v>39612601</v>
      </c>
      <c r="R502" s="14">
        <v>591420</v>
      </c>
      <c r="S502" s="14">
        <v>10511734</v>
      </c>
      <c r="T502" s="14">
        <v>86121566</v>
      </c>
      <c r="U502" s="14">
        <v>27485390</v>
      </c>
      <c r="V502" s="14">
        <v>591420</v>
      </c>
      <c r="W502" s="14">
        <v>10511734</v>
      </c>
      <c r="X502" s="14">
        <v>86121566</v>
      </c>
      <c r="Y502" s="14">
        <v>27485390</v>
      </c>
      <c r="Z502" s="14">
        <v>39274</v>
      </c>
      <c r="AA502" s="14">
        <v>13.219950431999999</v>
      </c>
      <c r="AB502">
        <v>135.35</v>
      </c>
      <c r="AC502">
        <v>17926499266</v>
      </c>
      <c r="AD502">
        <v>16476146495</v>
      </c>
      <c r="AE502" s="14">
        <f>INDEX(CONFAZ!$DS$2:$FB$408,MATCH(DATE(YEAR($A502),MONTH($A502),15),CONFAZ!$DS$2:$DS$408,0),2)</f>
        <v>181596697</v>
      </c>
      <c r="AF502" s="14">
        <f>INDEX(CONFAZ!$DS$2:$FB$408,MATCH(DATE(YEAR($A502),MONTH($A502),15),CONFAZ!$DS$2:$DS$408,0),3)</f>
        <v>741611665</v>
      </c>
      <c r="AG502">
        <v>622</v>
      </c>
      <c r="AH502">
        <v>612317472000</v>
      </c>
      <c r="AI502">
        <v>10.4</v>
      </c>
      <c r="AJ502">
        <v>0.39</v>
      </c>
      <c r="AK502">
        <v>0</v>
      </c>
      <c r="AL502">
        <v>0</v>
      </c>
      <c r="AM502">
        <v>0</v>
      </c>
      <c r="AN502">
        <v>0</v>
      </c>
      <c r="AO502">
        <v>5.7456318569687097</v>
      </c>
      <c r="AP502">
        <v>1.45</v>
      </c>
      <c r="AQ502">
        <v>203.24</v>
      </c>
      <c r="AR502">
        <v>-8.93</v>
      </c>
      <c r="AS502" s="14">
        <v>367525200000</v>
      </c>
      <c r="AT502">
        <v>0</v>
      </c>
      <c r="AU502">
        <v>0</v>
      </c>
      <c r="AV502">
        <v>128217175</v>
      </c>
      <c r="AW502">
        <v>34827486</v>
      </c>
      <c r="AX502">
        <v>0</v>
      </c>
      <c r="AY502" s="14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25661029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61591790</v>
      </c>
      <c r="BL502">
        <v>0</v>
      </c>
      <c r="BM502">
        <v>6136870</v>
      </c>
      <c r="BN502">
        <v>14775476000</v>
      </c>
      <c r="BO502">
        <v>0.4</v>
      </c>
      <c r="BP502" s="3">
        <v>3704</v>
      </c>
      <c r="BQ502">
        <v>14818.48</v>
      </c>
      <c r="BR502">
        <v>1632246000</v>
      </c>
      <c r="BS502">
        <v>15686000</v>
      </c>
      <c r="BT502">
        <v>3142392000</v>
      </c>
      <c r="BU502">
        <v>7559371000</v>
      </c>
      <c r="BV502">
        <v>2425781000</v>
      </c>
      <c r="BW502">
        <v>12349695000</v>
      </c>
      <c r="BX502">
        <v>6763404000</v>
      </c>
      <c r="BY502">
        <v>0.4</v>
      </c>
      <c r="BZ502">
        <v>3704</v>
      </c>
      <c r="CA502">
        <v>7198.79</v>
      </c>
      <c r="CB502">
        <v>13932770000</v>
      </c>
      <c r="CC502">
        <v>0.4</v>
      </c>
      <c r="CD502">
        <v>425499.85</v>
      </c>
      <c r="CE502">
        <v>128585500.94</v>
      </c>
      <c r="CF502">
        <v>15630.42</v>
      </c>
      <c r="CG502">
        <v>30811.5</v>
      </c>
      <c r="CH502">
        <v>40.653455200000003</v>
      </c>
      <c r="CI502">
        <v>2.73</v>
      </c>
      <c r="CJ502">
        <v>-15203.33</v>
      </c>
      <c r="CK502">
        <v>-90223.33</v>
      </c>
      <c r="CL502">
        <v>-75020</v>
      </c>
      <c r="CM502">
        <v>75073.33</v>
      </c>
      <c r="CN502">
        <v>4330610</v>
      </c>
      <c r="CO502">
        <v>-74320</v>
      </c>
      <c r="CP502">
        <v>-59756.67</v>
      </c>
      <c r="CQ502">
        <v>29707.24</v>
      </c>
      <c r="CR502">
        <v>189655774.27000001</v>
      </c>
      <c r="CS502">
        <v>77283.009999999995</v>
      </c>
      <c r="CT502">
        <v>189762764.52000001</v>
      </c>
      <c r="CU502">
        <v>0.52698149999999999</v>
      </c>
      <c r="CV502">
        <v>0</v>
      </c>
      <c r="CW502" s="10">
        <v>28184761.379999999</v>
      </c>
      <c r="CX502" s="14">
        <f t="shared" si="7"/>
        <v>20730408.419999998</v>
      </c>
      <c r="CY502" s="14">
        <f>IFERROR(INDEX(CONFAZ!$A$2:$FB$440,MATCH(DATE(YEAR($A502),MONTH($A502),15),CONFAZ!$A$2:$A$440,0),2),0)</f>
        <v>7454352.9600000009</v>
      </c>
      <c r="DA502"/>
      <c r="DB502"/>
      <c r="DC502"/>
      <c r="DI502"/>
    </row>
    <row r="503" spans="1:113" x14ac:dyDescent="0.25">
      <c r="A503" s="1">
        <v>40988</v>
      </c>
      <c r="B503" t="s">
        <v>70</v>
      </c>
      <c r="C503" t="s">
        <v>3</v>
      </c>
      <c r="D503" s="12">
        <v>1.7952999999999999</v>
      </c>
      <c r="E503">
        <v>162780771.29000002</v>
      </c>
      <c r="F503">
        <v>32709.720000000005</v>
      </c>
      <c r="G503">
        <v>309324223</v>
      </c>
      <c r="H503">
        <v>35615379.519999996</v>
      </c>
      <c r="I503">
        <v>84052279.420000002</v>
      </c>
      <c r="J503">
        <v>10865510.08</v>
      </c>
      <c r="K503">
        <v>60287029</v>
      </c>
      <c r="L503" s="14">
        <v>6643540</v>
      </c>
      <c r="M503" s="14">
        <v>33968937</v>
      </c>
      <c r="N503" s="14">
        <v>41932779</v>
      </c>
      <c r="O503" s="14">
        <v>41555755</v>
      </c>
      <c r="P503" s="14">
        <v>2995068</v>
      </c>
      <c r="Q503" s="14">
        <v>50536014</v>
      </c>
      <c r="R503" s="14">
        <v>916517</v>
      </c>
      <c r="S503" s="14">
        <v>14280358</v>
      </c>
      <c r="T503" s="14">
        <v>89371934</v>
      </c>
      <c r="U503" s="14">
        <v>27090611</v>
      </c>
      <c r="V503" s="14">
        <v>916517</v>
      </c>
      <c r="W503" s="14">
        <v>14280358</v>
      </c>
      <c r="X503" s="14">
        <v>89371934</v>
      </c>
      <c r="Y503" s="14">
        <v>27090611</v>
      </c>
      <c r="Z503" s="14">
        <v>32710</v>
      </c>
      <c r="AA503" s="14">
        <v>15.2514638463</v>
      </c>
      <c r="AB503">
        <v>146.35</v>
      </c>
      <c r="AC503">
        <v>20739368495</v>
      </c>
      <c r="AD503">
        <v>19033764217</v>
      </c>
      <c r="AE503" s="14">
        <f>INDEX(CONFAZ!$DS$2:$FB$408,MATCH(DATE(YEAR($A503),MONTH($A503),15),CONFAZ!$DS$2:$DS$408,0),2)</f>
        <v>259606341</v>
      </c>
      <c r="AF503" s="14">
        <f>INDEX(CONFAZ!$DS$2:$FB$408,MATCH(DATE(YEAR($A503),MONTH($A503),15),CONFAZ!$DS$2:$DS$408,0),3)</f>
        <v>595485868</v>
      </c>
      <c r="AG503">
        <v>622</v>
      </c>
      <c r="AH503">
        <v>655672284800</v>
      </c>
      <c r="AI503">
        <v>9.82</v>
      </c>
      <c r="AJ503">
        <v>0.18</v>
      </c>
      <c r="AK503">
        <v>0</v>
      </c>
      <c r="AL503">
        <v>0</v>
      </c>
      <c r="AM503">
        <v>0</v>
      </c>
      <c r="AN503">
        <v>0</v>
      </c>
      <c r="AO503">
        <v>7.9998745609633701</v>
      </c>
      <c r="AP503">
        <v>1.21</v>
      </c>
      <c r="AQ503">
        <v>221.12</v>
      </c>
      <c r="AR503">
        <v>-2.23</v>
      </c>
      <c r="AS503" s="14">
        <v>397758400000</v>
      </c>
      <c r="AT503">
        <v>0</v>
      </c>
      <c r="AU503">
        <v>0</v>
      </c>
      <c r="AV503">
        <v>127004907</v>
      </c>
      <c r="AW503">
        <v>69324630</v>
      </c>
      <c r="AX503">
        <v>0</v>
      </c>
      <c r="AY503" s="14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1933952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51428992</v>
      </c>
      <c r="BL503">
        <v>0</v>
      </c>
      <c r="BM503">
        <v>4317333</v>
      </c>
      <c r="BN503">
        <v>14775476000</v>
      </c>
      <c r="BO503">
        <v>0.4</v>
      </c>
      <c r="BP503" s="3">
        <v>3704</v>
      </c>
      <c r="BQ503">
        <v>14818.48</v>
      </c>
      <c r="BR503">
        <v>1632246000</v>
      </c>
      <c r="BS503">
        <v>15686000</v>
      </c>
      <c r="BT503">
        <v>3142392000</v>
      </c>
      <c r="BU503">
        <v>7559371000</v>
      </c>
      <c r="BV503">
        <v>2425781000</v>
      </c>
      <c r="BW503">
        <v>12349695000</v>
      </c>
      <c r="BX503">
        <v>6763404000</v>
      </c>
      <c r="BY503">
        <v>0.4</v>
      </c>
      <c r="BZ503">
        <v>3704</v>
      </c>
      <c r="CA503">
        <v>7198.79</v>
      </c>
      <c r="CB503">
        <v>13932770000</v>
      </c>
      <c r="CC503">
        <v>0.4</v>
      </c>
      <c r="CD503">
        <v>395160.98</v>
      </c>
      <c r="CE503">
        <v>108207185.73999999</v>
      </c>
      <c r="CF503">
        <v>17069.060000000001</v>
      </c>
      <c r="CG503">
        <v>32308.5</v>
      </c>
      <c r="CH503">
        <v>40.653455200000003</v>
      </c>
      <c r="CI503">
        <v>2.74</v>
      </c>
      <c r="CJ503">
        <v>-15203.33</v>
      </c>
      <c r="CK503">
        <v>-90223.33</v>
      </c>
      <c r="CL503">
        <v>-75020</v>
      </c>
      <c r="CM503">
        <v>75073.33</v>
      </c>
      <c r="CN503">
        <v>4330610</v>
      </c>
      <c r="CO503">
        <v>-74320</v>
      </c>
      <c r="CP503">
        <v>-59756.67</v>
      </c>
      <c r="CQ503">
        <v>8437.5499999999993</v>
      </c>
      <c r="CR503">
        <v>194548451.06</v>
      </c>
      <c r="CS503">
        <v>166005.53</v>
      </c>
      <c r="CT503">
        <v>194722894.13999999</v>
      </c>
      <c r="CU503">
        <v>0.52698149999999999</v>
      </c>
      <c r="CV503">
        <v>0</v>
      </c>
      <c r="CW503" s="10">
        <v>29288662.77</v>
      </c>
      <c r="CX503" s="14">
        <f t="shared" si="7"/>
        <v>15479817.629999999</v>
      </c>
      <c r="CY503" s="14">
        <f>IFERROR(INDEX(CONFAZ!$A$2:$FB$440,MATCH(DATE(YEAR($A503),MONTH($A503),15),CONFAZ!$A$2:$A$440,0),2),0)</f>
        <v>13808845.140000001</v>
      </c>
      <c r="CZ503"/>
      <c r="DA503"/>
      <c r="DB503"/>
      <c r="DC503"/>
      <c r="DI503"/>
    </row>
    <row r="504" spans="1:113" x14ac:dyDescent="0.25">
      <c r="A504" s="1">
        <v>41019</v>
      </c>
      <c r="B504" t="s">
        <v>70</v>
      </c>
      <c r="C504" t="s">
        <v>3</v>
      </c>
      <c r="D504" s="12">
        <v>1.8548</v>
      </c>
      <c r="E504">
        <v>156557316.47</v>
      </c>
      <c r="F504">
        <v>63371.159999999996</v>
      </c>
      <c r="G504">
        <v>289694560</v>
      </c>
      <c r="H504">
        <v>41779595.639999993</v>
      </c>
      <c r="I504">
        <v>70825958.50999999</v>
      </c>
      <c r="J504">
        <v>6401479.5599999996</v>
      </c>
      <c r="K504">
        <v>39717306</v>
      </c>
      <c r="L504" s="14">
        <v>5322614</v>
      </c>
      <c r="M504" s="14">
        <v>35165914</v>
      </c>
      <c r="N504" s="14">
        <v>40223744</v>
      </c>
      <c r="O504" s="14">
        <v>47174606</v>
      </c>
      <c r="P504" s="14">
        <v>2841059</v>
      </c>
      <c r="Q504" s="14">
        <v>41656196</v>
      </c>
      <c r="R504" s="14">
        <v>784600</v>
      </c>
      <c r="S504" s="14">
        <v>15474160</v>
      </c>
      <c r="T504" s="14">
        <v>73359047</v>
      </c>
      <c r="U504" s="14">
        <v>27629508</v>
      </c>
      <c r="V504" s="14">
        <v>784600</v>
      </c>
      <c r="W504" s="14">
        <v>15474160</v>
      </c>
      <c r="X504" s="14">
        <v>73359047</v>
      </c>
      <c r="Y504" s="14">
        <v>27629508</v>
      </c>
      <c r="Z504" s="14">
        <v>63112</v>
      </c>
      <c r="AA504" s="14">
        <v>14.9253452955</v>
      </c>
      <c r="AB504">
        <v>139.85</v>
      </c>
      <c r="AC504">
        <v>19461604595</v>
      </c>
      <c r="AD504">
        <v>18849751858</v>
      </c>
      <c r="AE504" s="14">
        <f>INDEX(CONFAZ!$DS$2:$FB$408,MATCH(DATE(YEAR($A504),MONTH($A504),15),CONFAZ!$DS$2:$DS$408,0),2)</f>
        <v>318905810</v>
      </c>
      <c r="AF504" s="14">
        <f>INDEX(CONFAZ!$DS$2:$FB$408,MATCH(DATE(YEAR($A504),MONTH($A504),15),CONFAZ!$DS$2:$DS$408,0),3)</f>
        <v>582255821</v>
      </c>
      <c r="AG504">
        <v>622</v>
      </c>
      <c r="AH504">
        <v>694199705600</v>
      </c>
      <c r="AI504">
        <v>9.35</v>
      </c>
      <c r="AJ504">
        <v>0.64</v>
      </c>
      <c r="AK504">
        <v>0</v>
      </c>
      <c r="AL504">
        <v>0</v>
      </c>
      <c r="AM504">
        <v>0</v>
      </c>
      <c r="AN504">
        <v>0</v>
      </c>
      <c r="AO504">
        <v>7.8169744760323701</v>
      </c>
      <c r="AP504">
        <v>1.64</v>
      </c>
      <c r="AQ504">
        <v>226.14</v>
      </c>
      <c r="AR504">
        <v>24.84</v>
      </c>
      <c r="AS504" s="14">
        <v>385880000000</v>
      </c>
      <c r="AT504">
        <v>0</v>
      </c>
      <c r="AU504">
        <v>0</v>
      </c>
      <c r="AV504">
        <v>178266541</v>
      </c>
      <c r="AW504">
        <v>83996099</v>
      </c>
      <c r="AX504">
        <v>0</v>
      </c>
      <c r="AY504" s="1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22984402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59799608</v>
      </c>
      <c r="BL504">
        <v>0</v>
      </c>
      <c r="BM504">
        <v>11486432</v>
      </c>
      <c r="BN504">
        <v>14775476000</v>
      </c>
      <c r="BO504">
        <v>0.4</v>
      </c>
      <c r="BP504" s="3">
        <v>3704</v>
      </c>
      <c r="BQ504">
        <v>14818.48</v>
      </c>
      <c r="BR504">
        <v>1632246000</v>
      </c>
      <c r="BS504">
        <v>15686000</v>
      </c>
      <c r="BT504">
        <v>3142392000</v>
      </c>
      <c r="BU504">
        <v>7559371000</v>
      </c>
      <c r="BV504">
        <v>2425781000</v>
      </c>
      <c r="BW504">
        <v>12349695000</v>
      </c>
      <c r="BX504">
        <v>6763404000</v>
      </c>
      <c r="BY504">
        <v>0.4</v>
      </c>
      <c r="BZ504">
        <v>3704</v>
      </c>
      <c r="CA504">
        <v>7198.79</v>
      </c>
      <c r="CB504">
        <v>13932770000</v>
      </c>
      <c r="CC504">
        <v>0.4</v>
      </c>
      <c r="CD504">
        <v>406338.47</v>
      </c>
      <c r="CE504">
        <v>103085736.73</v>
      </c>
      <c r="CF504">
        <v>25578.3</v>
      </c>
      <c r="CG504">
        <v>30608.5</v>
      </c>
      <c r="CH504">
        <v>40.653455200000003</v>
      </c>
      <c r="CI504">
        <v>2.74</v>
      </c>
      <c r="CJ504">
        <v>-219826.67</v>
      </c>
      <c r="CK504">
        <v>-89030</v>
      </c>
      <c r="CL504">
        <v>130796.67</v>
      </c>
      <c r="CM504">
        <v>-3720</v>
      </c>
      <c r="CN504">
        <v>4506150</v>
      </c>
      <c r="CO504">
        <v>-93343.33</v>
      </c>
      <c r="CP504">
        <v>-84186.67</v>
      </c>
      <c r="CQ504">
        <v>10070.790000000001</v>
      </c>
      <c r="CR504">
        <v>168603582.09</v>
      </c>
      <c r="CS504">
        <v>95360.42</v>
      </c>
      <c r="CT504">
        <v>168713813.30000001</v>
      </c>
      <c r="CU504">
        <v>0.52698149999999999</v>
      </c>
      <c r="CV504">
        <v>0</v>
      </c>
      <c r="CW504" s="10">
        <v>28069462.960000001</v>
      </c>
      <c r="CX504" s="14">
        <f t="shared" si="7"/>
        <v>15610660.060000001</v>
      </c>
      <c r="CY504" s="14">
        <f>IFERROR(INDEX(CONFAZ!$A$2:$FB$440,MATCH(DATE(YEAR($A504),MONTH($A504),15),CONFAZ!$A$2:$A$440,0),2),0)</f>
        <v>12458802.9</v>
      </c>
      <c r="CZ504"/>
      <c r="DA504"/>
      <c r="DB504"/>
      <c r="DC504"/>
      <c r="DI504"/>
    </row>
    <row r="505" spans="1:113" x14ac:dyDescent="0.25">
      <c r="A505" s="1">
        <v>41049</v>
      </c>
      <c r="B505" t="s">
        <v>70</v>
      </c>
      <c r="C505" t="s">
        <v>3</v>
      </c>
      <c r="D505" s="12">
        <v>1.986</v>
      </c>
      <c r="E505">
        <v>167127368.09999996</v>
      </c>
      <c r="F505">
        <v>56138.680000000008</v>
      </c>
      <c r="G505">
        <v>293427933</v>
      </c>
      <c r="H505">
        <v>37126985.079999991</v>
      </c>
      <c r="I505">
        <v>69133994.10999997</v>
      </c>
      <c r="J505">
        <v>6409924.5499999989</v>
      </c>
      <c r="K505">
        <v>28266233</v>
      </c>
      <c r="L505" s="14">
        <v>9978081</v>
      </c>
      <c r="M505" s="14">
        <v>27603211</v>
      </c>
      <c r="N505" s="14">
        <v>41368945</v>
      </c>
      <c r="O505" s="14">
        <v>45458200</v>
      </c>
      <c r="P505" s="14">
        <v>3338829</v>
      </c>
      <c r="Q505" s="14">
        <v>45020478</v>
      </c>
      <c r="R505" s="14">
        <v>640536</v>
      </c>
      <c r="S505" s="14">
        <v>19554056</v>
      </c>
      <c r="T505" s="14">
        <v>72928673</v>
      </c>
      <c r="U505" s="14">
        <v>27480785</v>
      </c>
      <c r="V505" s="14">
        <v>640536</v>
      </c>
      <c r="W505" s="14">
        <v>19554056</v>
      </c>
      <c r="X505" s="14">
        <v>72928673</v>
      </c>
      <c r="Y505" s="14">
        <v>27480785</v>
      </c>
      <c r="Z505" s="14">
        <v>56139</v>
      </c>
      <c r="AA505" s="14">
        <v>22.6331036833</v>
      </c>
      <c r="AB505">
        <v>144.56</v>
      </c>
      <c r="AC505">
        <v>23146072472</v>
      </c>
      <c r="AD505">
        <v>20417070958</v>
      </c>
      <c r="AE505" s="14">
        <f>INDEX(CONFAZ!$DS$2:$FB$408,MATCH(DATE(YEAR($A505),MONTH($A505),15),CONFAZ!$DS$2:$DS$408,0),2)</f>
        <v>285610754</v>
      </c>
      <c r="AF505" s="14">
        <f>INDEX(CONFAZ!$DS$2:$FB$408,MATCH(DATE(YEAR($A505),MONTH($A505),15),CONFAZ!$DS$2:$DS$408,0),3)</f>
        <v>574461509</v>
      </c>
      <c r="AG505">
        <v>622</v>
      </c>
      <c r="AH505">
        <v>739604274000</v>
      </c>
      <c r="AI505">
        <v>8.8699999999999992</v>
      </c>
      <c r="AJ505">
        <v>0.55000000000000004</v>
      </c>
      <c r="AK505">
        <v>0</v>
      </c>
      <c r="AL505">
        <v>0</v>
      </c>
      <c r="AM505">
        <v>0</v>
      </c>
      <c r="AN505">
        <v>0</v>
      </c>
      <c r="AO505">
        <v>7.688255889613</v>
      </c>
      <c r="AP505">
        <v>1.36</v>
      </c>
      <c r="AQ505">
        <v>221.89</v>
      </c>
      <c r="AR505">
        <v>33.01</v>
      </c>
      <c r="AS505" s="14">
        <v>401862300000</v>
      </c>
      <c r="AT505">
        <v>0</v>
      </c>
      <c r="AU505">
        <v>0</v>
      </c>
      <c r="AV505">
        <v>136511625</v>
      </c>
      <c r="AW505">
        <v>63381819</v>
      </c>
      <c r="AX505">
        <v>0</v>
      </c>
      <c r="AY505" s="14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12651125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55065470</v>
      </c>
      <c r="BL505">
        <v>0</v>
      </c>
      <c r="BM505">
        <v>5413211</v>
      </c>
      <c r="BN505">
        <v>14775476000</v>
      </c>
      <c r="BO505">
        <v>0.4</v>
      </c>
      <c r="BP505" s="3">
        <v>3704</v>
      </c>
      <c r="BQ505">
        <v>14818.48</v>
      </c>
      <c r="BR505">
        <v>1632246000</v>
      </c>
      <c r="BS505">
        <v>15686000</v>
      </c>
      <c r="BT505">
        <v>3142392000</v>
      </c>
      <c r="BU505">
        <v>7559371000</v>
      </c>
      <c r="BV505">
        <v>2425781000</v>
      </c>
      <c r="BW505">
        <v>12349695000</v>
      </c>
      <c r="BX505">
        <v>6763404000</v>
      </c>
      <c r="BY505">
        <v>0.4</v>
      </c>
      <c r="BZ505">
        <v>3704</v>
      </c>
      <c r="CA505">
        <v>7198.79</v>
      </c>
      <c r="CB505">
        <v>13932770000</v>
      </c>
      <c r="CC505">
        <v>0.4</v>
      </c>
      <c r="CD505">
        <v>325925.71999999997</v>
      </c>
      <c r="CE505">
        <v>114036754.53</v>
      </c>
      <c r="CF505">
        <v>21989.72</v>
      </c>
      <c r="CG505">
        <v>32658.5</v>
      </c>
      <c r="CH505">
        <v>40.653455200000003</v>
      </c>
      <c r="CI505">
        <v>2.74</v>
      </c>
      <c r="CJ505">
        <v>-219826.67</v>
      </c>
      <c r="CK505">
        <v>-89030</v>
      </c>
      <c r="CL505">
        <v>130796.67</v>
      </c>
      <c r="CM505">
        <v>-3720</v>
      </c>
      <c r="CN505">
        <v>4506150</v>
      </c>
      <c r="CO505">
        <v>-93343.33</v>
      </c>
      <c r="CP505">
        <v>-84186.67</v>
      </c>
      <c r="CQ505">
        <v>18265.71</v>
      </c>
      <c r="CR505">
        <v>182280065.31999999</v>
      </c>
      <c r="CS505">
        <v>61734.28</v>
      </c>
      <c r="CT505">
        <v>182367070.08000001</v>
      </c>
      <c r="CU505">
        <v>0.52698149999999999</v>
      </c>
      <c r="CV505">
        <v>0</v>
      </c>
      <c r="CW505" s="10">
        <v>27949227.379999999</v>
      </c>
      <c r="CX505" s="14">
        <f t="shared" si="7"/>
        <v>21096818.719999999</v>
      </c>
      <c r="CY505" s="14">
        <f>IFERROR(INDEX(CONFAZ!$A$2:$FB$440,MATCH(DATE(YEAR($A505),MONTH($A505),15),CONFAZ!$A$2:$A$440,0),2),0)</f>
        <v>6852408.6600000001</v>
      </c>
      <c r="CZ505"/>
      <c r="DA505"/>
      <c r="DB505"/>
      <c r="DC505"/>
      <c r="DI505"/>
    </row>
    <row r="506" spans="1:113" x14ac:dyDescent="0.25">
      <c r="A506" s="1">
        <v>41080</v>
      </c>
      <c r="B506" t="s">
        <v>70</v>
      </c>
      <c r="C506" t="s">
        <v>3</v>
      </c>
      <c r="D506" s="12">
        <v>2.0491999999999999</v>
      </c>
      <c r="E506">
        <v>165452820.81999996</v>
      </c>
      <c r="F506">
        <v>26651.13</v>
      </c>
      <c r="G506">
        <v>309805632</v>
      </c>
      <c r="H506">
        <v>44239305.93</v>
      </c>
      <c r="I506">
        <v>77813259.829999983</v>
      </c>
      <c r="J506">
        <v>6497741.4199999999</v>
      </c>
      <c r="K506">
        <v>18239563</v>
      </c>
      <c r="L506" s="14">
        <v>5916248</v>
      </c>
      <c r="M506" s="14">
        <v>34738467</v>
      </c>
      <c r="N506" s="14">
        <v>40435387</v>
      </c>
      <c r="O506" s="14">
        <v>49221783</v>
      </c>
      <c r="P506" s="14">
        <v>3867146</v>
      </c>
      <c r="Q506" s="14">
        <v>46606517</v>
      </c>
      <c r="R506" s="14">
        <v>710538</v>
      </c>
      <c r="S506" s="14">
        <v>13633496</v>
      </c>
      <c r="T506" s="14">
        <v>84859503</v>
      </c>
      <c r="U506" s="14">
        <v>29789896</v>
      </c>
      <c r="V506" s="14">
        <v>710538</v>
      </c>
      <c r="W506" s="14">
        <v>13633496</v>
      </c>
      <c r="X506" s="14">
        <v>84859503</v>
      </c>
      <c r="Y506" s="14">
        <v>29789896</v>
      </c>
      <c r="Z506" s="14">
        <v>26651</v>
      </c>
      <c r="AA506" s="14">
        <v>25.622344860399998</v>
      </c>
      <c r="AB506">
        <v>142.28</v>
      </c>
      <c r="AC506">
        <v>19181689510</v>
      </c>
      <c r="AD506">
        <v>18709216579</v>
      </c>
      <c r="AE506" s="14">
        <f>INDEX(CONFAZ!$DS$2:$FB$408,MATCH(DATE(YEAR($A506),MONTH($A506),15),CONFAZ!$DS$2:$DS$408,0),2)</f>
        <v>236318656</v>
      </c>
      <c r="AF506" s="14">
        <f>INDEX(CONFAZ!$DS$2:$FB$408,MATCH(DATE(YEAR($A506),MONTH($A506),15),CONFAZ!$DS$2:$DS$408,0),3)</f>
        <v>674594281</v>
      </c>
      <c r="AG506">
        <v>622</v>
      </c>
      <c r="AH506">
        <v>766216372000</v>
      </c>
      <c r="AI506">
        <v>8.39</v>
      </c>
      <c r="AJ506">
        <v>0.26</v>
      </c>
      <c r="AK506">
        <v>0</v>
      </c>
      <c r="AL506">
        <v>0</v>
      </c>
      <c r="AM506">
        <v>0</v>
      </c>
      <c r="AN506">
        <v>0</v>
      </c>
      <c r="AO506">
        <v>7.5899391815276704</v>
      </c>
      <c r="AP506">
        <v>1.08</v>
      </c>
      <c r="AQ506">
        <v>195.9</v>
      </c>
      <c r="AR506">
        <v>33.57</v>
      </c>
      <c r="AS506" s="14">
        <v>395383300000</v>
      </c>
      <c r="AT506">
        <v>0</v>
      </c>
      <c r="AU506">
        <v>0</v>
      </c>
      <c r="AV506">
        <v>102361566</v>
      </c>
      <c r="AW506">
        <v>37674573</v>
      </c>
      <c r="AX506">
        <v>0</v>
      </c>
      <c r="AY506" s="14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1993036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54941504</v>
      </c>
      <c r="BL506">
        <v>0</v>
      </c>
      <c r="BM506">
        <v>7752453</v>
      </c>
      <c r="BN506">
        <v>14775476000</v>
      </c>
      <c r="BO506">
        <v>0.4</v>
      </c>
      <c r="BP506" s="3">
        <v>3704</v>
      </c>
      <c r="BQ506">
        <v>14818.48</v>
      </c>
      <c r="BR506">
        <v>1632246000</v>
      </c>
      <c r="BS506">
        <v>15686000</v>
      </c>
      <c r="BT506">
        <v>3142392000</v>
      </c>
      <c r="BU506">
        <v>7559371000</v>
      </c>
      <c r="BV506">
        <v>2425781000</v>
      </c>
      <c r="BW506">
        <v>12349695000</v>
      </c>
      <c r="BX506">
        <v>6763404000</v>
      </c>
      <c r="BY506">
        <v>0.4</v>
      </c>
      <c r="BZ506">
        <v>3704</v>
      </c>
      <c r="CA506">
        <v>7198.79</v>
      </c>
      <c r="CB506">
        <v>13932770000</v>
      </c>
      <c r="CC506">
        <v>0.4</v>
      </c>
      <c r="CD506">
        <v>447171.91</v>
      </c>
      <c r="CE506">
        <v>120164063.40000001</v>
      </c>
      <c r="CF506">
        <v>7576.46</v>
      </c>
      <c r="CG506">
        <v>32625.5</v>
      </c>
      <c r="CH506">
        <v>40.653455200000003</v>
      </c>
      <c r="CI506">
        <v>2.73</v>
      </c>
      <c r="CJ506">
        <v>-219826.67</v>
      </c>
      <c r="CK506">
        <v>-89030</v>
      </c>
      <c r="CL506">
        <v>130796.67</v>
      </c>
      <c r="CM506">
        <v>-3720</v>
      </c>
      <c r="CN506">
        <v>4506150</v>
      </c>
      <c r="CO506">
        <v>-93343.33</v>
      </c>
      <c r="CP506">
        <v>-84186.67</v>
      </c>
      <c r="CQ506">
        <v>8358.41</v>
      </c>
      <c r="CR506">
        <v>189054723.81999999</v>
      </c>
      <c r="CS506">
        <v>34351.11</v>
      </c>
      <c r="CT506">
        <v>189121737.34</v>
      </c>
      <c r="CU506">
        <v>0.52698149999999999</v>
      </c>
      <c r="CV506">
        <v>0</v>
      </c>
      <c r="CW506" s="10">
        <v>29041859.039999999</v>
      </c>
      <c r="CX506" s="14">
        <f t="shared" si="7"/>
        <v>24198352.199999999</v>
      </c>
      <c r="CY506" s="14">
        <f>IFERROR(INDEX(CONFAZ!$A$2:$FB$440,MATCH(DATE(YEAR($A506),MONTH($A506),15),CONFAZ!$A$2:$A$440,0),2),0)</f>
        <v>4843506.84</v>
      </c>
      <c r="CZ506"/>
      <c r="DA506"/>
      <c r="DB506"/>
      <c r="DC506"/>
      <c r="DI506"/>
    </row>
    <row r="507" spans="1:113" x14ac:dyDescent="0.25">
      <c r="A507" s="1">
        <v>41110</v>
      </c>
      <c r="B507" t="s">
        <v>70</v>
      </c>
      <c r="C507" t="s">
        <v>3</v>
      </c>
      <c r="D507" s="12">
        <v>2.0287000000000002</v>
      </c>
      <c r="E507">
        <v>164064526.12</v>
      </c>
      <c r="F507">
        <v>40655.9</v>
      </c>
      <c r="G507">
        <v>324833929</v>
      </c>
      <c r="H507">
        <v>45630285.559999995</v>
      </c>
      <c r="I507">
        <v>92549914.910000011</v>
      </c>
      <c r="J507">
        <v>6761083.8700000001</v>
      </c>
      <c r="K507">
        <v>15774638</v>
      </c>
      <c r="L507" s="14">
        <v>7561149</v>
      </c>
      <c r="M507" s="14">
        <v>34272913</v>
      </c>
      <c r="N507" s="14">
        <v>41210083</v>
      </c>
      <c r="O507" s="14">
        <v>46491316</v>
      </c>
      <c r="P507" s="14">
        <v>3621829</v>
      </c>
      <c r="Q507" s="14">
        <v>46133932</v>
      </c>
      <c r="R507" s="14">
        <v>886349</v>
      </c>
      <c r="S507" s="14">
        <v>15018986</v>
      </c>
      <c r="T507" s="14">
        <v>100254608</v>
      </c>
      <c r="U507" s="14">
        <v>29342780</v>
      </c>
      <c r="V507" s="14">
        <v>886349</v>
      </c>
      <c r="W507" s="14">
        <v>15018986</v>
      </c>
      <c r="X507" s="14">
        <v>100254608</v>
      </c>
      <c r="Y507" s="14">
        <v>29342780</v>
      </c>
      <c r="Z507" s="14">
        <v>39984</v>
      </c>
      <c r="AA507" s="14">
        <v>23.6342662094</v>
      </c>
      <c r="AB507">
        <v>147.46</v>
      </c>
      <c r="AC507">
        <v>20837121787</v>
      </c>
      <c r="AD507">
        <v>18294468661</v>
      </c>
      <c r="AE507" s="14">
        <f>INDEX(CONFAZ!$DS$2:$FB$408,MATCH(DATE(YEAR($A507),MONTH($A507),15),CONFAZ!$DS$2:$DS$408,0),2)</f>
        <v>297758683</v>
      </c>
      <c r="AF507" s="14">
        <f>INDEX(CONFAZ!$DS$2:$FB$408,MATCH(DATE(YEAR($A507),MONTH($A507),15),CONFAZ!$DS$2:$DS$408,0),3)</f>
        <v>404088452</v>
      </c>
      <c r="AG507">
        <v>622</v>
      </c>
      <c r="AH507">
        <v>763103619800</v>
      </c>
      <c r="AI507">
        <v>8.07</v>
      </c>
      <c r="AJ507">
        <v>0.43</v>
      </c>
      <c r="AK507">
        <v>0</v>
      </c>
      <c r="AL507">
        <v>0</v>
      </c>
      <c r="AM507">
        <v>0</v>
      </c>
      <c r="AN507">
        <v>0</v>
      </c>
      <c r="AO507">
        <v>7.50958012279039</v>
      </c>
      <c r="AP507">
        <v>1.43</v>
      </c>
      <c r="AQ507">
        <v>205.26</v>
      </c>
      <c r="AR507">
        <v>23.05</v>
      </c>
      <c r="AS507" s="14">
        <v>409021000000</v>
      </c>
      <c r="AT507">
        <v>0</v>
      </c>
      <c r="AU507">
        <v>0</v>
      </c>
      <c r="AV507">
        <v>155006129</v>
      </c>
      <c r="AW507">
        <v>61305383</v>
      </c>
      <c r="AX507">
        <v>0</v>
      </c>
      <c r="AY507" s="14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27141029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56634712</v>
      </c>
      <c r="BL507">
        <v>0</v>
      </c>
      <c r="BM507">
        <v>9925005</v>
      </c>
      <c r="BN507">
        <v>14775476000</v>
      </c>
      <c r="BO507">
        <v>0.4</v>
      </c>
      <c r="BP507" s="3">
        <v>3704</v>
      </c>
      <c r="BQ507">
        <v>14818.48</v>
      </c>
      <c r="BR507">
        <v>1632246000</v>
      </c>
      <c r="BS507">
        <v>15686000</v>
      </c>
      <c r="BT507">
        <v>3142392000</v>
      </c>
      <c r="BU507">
        <v>7559371000</v>
      </c>
      <c r="BV507">
        <v>2425781000</v>
      </c>
      <c r="BW507">
        <v>12349695000</v>
      </c>
      <c r="BX507">
        <v>6763404000</v>
      </c>
      <c r="BY507">
        <v>0.4</v>
      </c>
      <c r="BZ507">
        <v>3704</v>
      </c>
      <c r="CA507">
        <v>7198.79</v>
      </c>
      <c r="CB507">
        <v>13932770000</v>
      </c>
      <c r="CC507">
        <v>0.4</v>
      </c>
      <c r="CD507">
        <v>354365.35</v>
      </c>
      <c r="CE507">
        <v>136735500.84</v>
      </c>
      <c r="CF507">
        <v>27850.9</v>
      </c>
      <c r="CG507">
        <v>33252.5</v>
      </c>
      <c r="CH507">
        <v>40.653455200000003</v>
      </c>
      <c r="CI507">
        <v>2.73</v>
      </c>
      <c r="CJ507">
        <v>-103010</v>
      </c>
      <c r="CK507">
        <v>-67576.67</v>
      </c>
      <c r="CL507">
        <v>35436.67</v>
      </c>
      <c r="CM507">
        <v>9736.67</v>
      </c>
      <c r="CN507">
        <v>5046920</v>
      </c>
      <c r="CO507">
        <v>-100700</v>
      </c>
      <c r="CP507">
        <v>-77543.33</v>
      </c>
      <c r="CQ507">
        <v>11541.08</v>
      </c>
      <c r="CR507">
        <v>200182495.36000001</v>
      </c>
      <c r="CS507">
        <v>28299.98</v>
      </c>
      <c r="CT507">
        <v>200235005.25</v>
      </c>
      <c r="CU507">
        <v>0.52698149999999999</v>
      </c>
      <c r="CV507">
        <v>0</v>
      </c>
      <c r="CW507" s="10">
        <v>32483966.829999998</v>
      </c>
      <c r="CX507" s="14">
        <f t="shared" si="7"/>
        <v>27923275.959999997</v>
      </c>
      <c r="CY507" s="14">
        <f>IFERROR(INDEX(CONFAZ!$A$2:$FB$440,MATCH(DATE(YEAR($A507),MONTH($A507),15),CONFAZ!$A$2:$A$440,0),2),0)</f>
        <v>4560690.87</v>
      </c>
      <c r="CZ507" s="14"/>
      <c r="DA507" s="14"/>
      <c r="DB507"/>
      <c r="DC507"/>
      <c r="DI507"/>
    </row>
    <row r="508" spans="1:113" x14ac:dyDescent="0.25">
      <c r="A508" s="1">
        <v>41141</v>
      </c>
      <c r="B508" t="s">
        <v>70</v>
      </c>
      <c r="C508" t="s">
        <v>3</v>
      </c>
      <c r="D508" s="12">
        <v>2.0293999999999999</v>
      </c>
      <c r="E508">
        <v>172707048.44999999</v>
      </c>
      <c r="F508">
        <v>24718.080000000002</v>
      </c>
      <c r="G508">
        <v>317085754</v>
      </c>
      <c r="H508">
        <v>44890958.189999998</v>
      </c>
      <c r="I508">
        <v>77593266.529999986</v>
      </c>
      <c r="J508">
        <v>6803673.5199999996</v>
      </c>
      <c r="K508">
        <v>11611766</v>
      </c>
      <c r="L508" s="14">
        <v>6650404</v>
      </c>
      <c r="M508" s="14">
        <v>35680330</v>
      </c>
      <c r="N508" s="14">
        <v>45099538</v>
      </c>
      <c r="O508" s="14">
        <v>48984435</v>
      </c>
      <c r="P508" s="14">
        <v>4154594</v>
      </c>
      <c r="Q508" s="14">
        <v>51340304</v>
      </c>
      <c r="R508" s="14">
        <v>979639</v>
      </c>
      <c r="S508" s="14">
        <v>15764084</v>
      </c>
      <c r="T508" s="14">
        <v>82925839</v>
      </c>
      <c r="U508" s="14">
        <v>25481869</v>
      </c>
      <c r="V508" s="14">
        <v>979639</v>
      </c>
      <c r="W508" s="14">
        <v>15764084</v>
      </c>
      <c r="X508" s="14">
        <v>82925839</v>
      </c>
      <c r="Y508" s="14">
        <v>25481869</v>
      </c>
      <c r="Z508" s="14">
        <v>24718</v>
      </c>
      <c r="AA508" s="14">
        <v>23.556629216400001</v>
      </c>
      <c r="AB508">
        <v>149.91</v>
      </c>
      <c r="AC508">
        <v>22241316256</v>
      </c>
      <c r="AD508">
        <v>19312716179</v>
      </c>
      <c r="AE508" s="14">
        <f>INDEX(CONFAZ!$DS$2:$FB$408,MATCH(DATE(YEAR($A508),MONTH($A508),15),CONFAZ!$DS$2:$DS$408,0),2)</f>
        <v>206697572</v>
      </c>
      <c r="AF508" s="14">
        <f>INDEX(CONFAZ!$DS$2:$FB$408,MATCH(DATE(YEAR($A508),MONTH($A508),15),CONFAZ!$DS$2:$DS$408,0),3)</f>
        <v>282258199</v>
      </c>
      <c r="AG508">
        <v>622</v>
      </c>
      <c r="AH508">
        <v>765532297400</v>
      </c>
      <c r="AI508">
        <v>7.85</v>
      </c>
      <c r="AJ508">
        <v>0.45</v>
      </c>
      <c r="AK508">
        <v>0</v>
      </c>
      <c r="AL508">
        <v>0</v>
      </c>
      <c r="AM508">
        <v>0</v>
      </c>
      <c r="AN508">
        <v>0</v>
      </c>
      <c r="AO508">
        <v>7.3647516118749099</v>
      </c>
      <c r="AP508">
        <v>1.41</v>
      </c>
      <c r="AQ508">
        <v>224.55</v>
      </c>
      <c r="AR508">
        <v>6.56</v>
      </c>
      <c r="AS508" s="14">
        <v>418752000000</v>
      </c>
      <c r="AT508">
        <v>0</v>
      </c>
      <c r="AU508">
        <v>0</v>
      </c>
      <c r="AV508">
        <v>107510541</v>
      </c>
      <c r="AW508">
        <v>59778849</v>
      </c>
      <c r="AX508">
        <v>0</v>
      </c>
      <c r="AY508" s="14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19891138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23870484</v>
      </c>
      <c r="BL508">
        <v>0</v>
      </c>
      <c r="BM508">
        <v>3970070</v>
      </c>
      <c r="BN508">
        <v>14775476000</v>
      </c>
      <c r="BO508">
        <v>0.4</v>
      </c>
      <c r="BP508" s="3">
        <v>3704</v>
      </c>
      <c r="BQ508">
        <v>14818.48</v>
      </c>
      <c r="BR508">
        <v>1632246000</v>
      </c>
      <c r="BS508">
        <v>15686000</v>
      </c>
      <c r="BT508">
        <v>3142392000</v>
      </c>
      <c r="BU508">
        <v>7559371000</v>
      </c>
      <c r="BV508">
        <v>2425781000</v>
      </c>
      <c r="BW508">
        <v>12349695000</v>
      </c>
      <c r="BX508">
        <v>6763404000</v>
      </c>
      <c r="BY508">
        <v>0.4</v>
      </c>
      <c r="BZ508">
        <v>3704</v>
      </c>
      <c r="CA508">
        <v>7198.79</v>
      </c>
      <c r="CB508">
        <v>14775476000</v>
      </c>
      <c r="CC508">
        <v>0.4</v>
      </c>
      <c r="CD508">
        <v>466080.87</v>
      </c>
      <c r="CE508">
        <v>133480376.65000001</v>
      </c>
      <c r="CF508">
        <v>20665.88</v>
      </c>
      <c r="CG508">
        <v>34670.5</v>
      </c>
      <c r="CH508">
        <v>40.653455200000003</v>
      </c>
      <c r="CI508">
        <v>2.73</v>
      </c>
      <c r="CJ508">
        <v>-103010</v>
      </c>
      <c r="CK508">
        <v>-67576.67</v>
      </c>
      <c r="CL508">
        <v>35436.67</v>
      </c>
      <c r="CM508">
        <v>9736.67</v>
      </c>
      <c r="CN508">
        <v>5046920</v>
      </c>
      <c r="CO508">
        <v>-100700</v>
      </c>
      <c r="CP508">
        <v>-77543.33</v>
      </c>
      <c r="CQ508">
        <v>11741.63</v>
      </c>
      <c r="CR508">
        <v>188700489.46000001</v>
      </c>
      <c r="CS508">
        <v>14203.47</v>
      </c>
      <c r="CT508">
        <v>188732034.56</v>
      </c>
      <c r="CU508">
        <v>0.52698149999999999</v>
      </c>
      <c r="CV508">
        <v>0</v>
      </c>
      <c r="CW508" s="10">
        <v>29290576.620000001</v>
      </c>
      <c r="CX508" s="14">
        <f t="shared" si="7"/>
        <v>26858799.18</v>
      </c>
      <c r="CY508" s="14">
        <f>IFERROR(INDEX(CONFAZ!$A$2:$FB$440,MATCH(DATE(YEAR($A508),MONTH($A508),15),CONFAZ!$A$2:$A$440,0),2),0)</f>
        <v>2431777.4400000004</v>
      </c>
      <c r="CZ508"/>
      <c r="DA508"/>
      <c r="DB508"/>
      <c r="DC508"/>
      <c r="DI508"/>
    </row>
    <row r="509" spans="1:113" x14ac:dyDescent="0.25">
      <c r="A509" s="1">
        <v>41172</v>
      </c>
      <c r="B509" t="s">
        <v>70</v>
      </c>
      <c r="C509" t="s">
        <v>3</v>
      </c>
      <c r="D509" s="12">
        <v>2.0280999999999998</v>
      </c>
      <c r="E509">
        <v>179367000.32000005</v>
      </c>
      <c r="F509">
        <v>22147.4</v>
      </c>
      <c r="G509">
        <v>340891123</v>
      </c>
      <c r="H509">
        <v>50665167.719999991</v>
      </c>
      <c r="I509">
        <v>90116376.150000021</v>
      </c>
      <c r="J509">
        <v>6698577.5600000005</v>
      </c>
      <c r="K509">
        <v>7153816</v>
      </c>
      <c r="L509" s="14">
        <v>5704289</v>
      </c>
      <c r="M509" s="14">
        <v>36322974</v>
      </c>
      <c r="N509" s="14">
        <v>41453295</v>
      </c>
      <c r="O509" s="14">
        <v>50713015</v>
      </c>
      <c r="P509" s="14">
        <v>3946700</v>
      </c>
      <c r="Q509" s="14">
        <v>59100089</v>
      </c>
      <c r="R509" s="14">
        <v>722558</v>
      </c>
      <c r="S509" s="14">
        <v>15577226</v>
      </c>
      <c r="T509" s="14">
        <v>97521368</v>
      </c>
      <c r="U509" s="14">
        <v>29807982</v>
      </c>
      <c r="V509" s="14">
        <v>722558</v>
      </c>
      <c r="W509" s="14">
        <v>15577226</v>
      </c>
      <c r="X509" s="14">
        <v>97521368</v>
      </c>
      <c r="Y509" s="14">
        <v>29807982</v>
      </c>
      <c r="Z509" s="14">
        <v>21627</v>
      </c>
      <c r="AA509" s="14">
        <v>27.8574901466</v>
      </c>
      <c r="AB509">
        <v>141.6</v>
      </c>
      <c r="AC509" s="2">
        <v>19890116135</v>
      </c>
      <c r="AD509" s="2">
        <v>17605428014</v>
      </c>
      <c r="AE509" s="14">
        <f>INDEX(CONFAZ!$DS$2:$FB$408,MATCH(DATE(YEAR($A509),MONTH($A509),15),CONFAZ!$DS$2:$DS$408,0),2)</f>
        <v>371127997</v>
      </c>
      <c r="AF509" s="14">
        <f>INDEX(CONFAZ!$DS$2:$FB$408,MATCH(DATE(YEAR($A509),MONTH($A509),15),CONFAZ!$DS$2:$DS$408,0),3)</f>
        <v>393034108</v>
      </c>
      <c r="AG509">
        <v>622</v>
      </c>
      <c r="AH509">
        <v>768094200599.99902</v>
      </c>
      <c r="AI509">
        <v>7.39</v>
      </c>
      <c r="AJ509">
        <v>0.63</v>
      </c>
      <c r="AK509">
        <v>874.44055555555497</v>
      </c>
      <c r="AL509">
        <v>717.61400000000003</v>
      </c>
      <c r="AM509">
        <v>659.34761904761899</v>
      </c>
      <c r="AN509">
        <v>805.94039999999995</v>
      </c>
      <c r="AO509">
        <v>7.1374226316547</v>
      </c>
      <c r="AP509">
        <v>1.56999</v>
      </c>
      <c r="AQ509">
        <v>227.98</v>
      </c>
      <c r="AR509">
        <v>6.09</v>
      </c>
      <c r="AS509" s="14">
        <v>402675800000</v>
      </c>
      <c r="AT509">
        <v>0</v>
      </c>
      <c r="AU509">
        <v>0</v>
      </c>
      <c r="AV509">
        <v>159710063</v>
      </c>
      <c r="AW509">
        <v>61133522</v>
      </c>
      <c r="AX509">
        <v>0</v>
      </c>
      <c r="AY509" s="14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6594255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83139643</v>
      </c>
      <c r="BL509">
        <v>0</v>
      </c>
      <c r="BM509">
        <v>8842643</v>
      </c>
      <c r="BN509">
        <v>14775476000</v>
      </c>
      <c r="BO509" s="3">
        <v>0.4</v>
      </c>
      <c r="BP509" s="3">
        <v>3704</v>
      </c>
      <c r="BQ509" s="3">
        <v>14818.48</v>
      </c>
      <c r="BR509" s="3">
        <v>1632246000</v>
      </c>
      <c r="BS509" s="3">
        <v>15686000</v>
      </c>
      <c r="BT509" s="3">
        <v>3142392000</v>
      </c>
      <c r="BU509" s="3">
        <v>7559371000</v>
      </c>
      <c r="BV509">
        <v>2425781000</v>
      </c>
      <c r="BW509">
        <v>12349695000</v>
      </c>
      <c r="BX509">
        <v>6763404000</v>
      </c>
      <c r="BY509">
        <v>0.4</v>
      </c>
      <c r="BZ509">
        <v>3704</v>
      </c>
      <c r="CA509">
        <v>7198.79</v>
      </c>
      <c r="CB509">
        <v>14775476000</v>
      </c>
      <c r="CC509">
        <v>0.4</v>
      </c>
      <c r="CD509">
        <v>337974.94</v>
      </c>
      <c r="CE509">
        <v>138570478.83000001</v>
      </c>
      <c r="CF509">
        <v>18095.099999999999</v>
      </c>
      <c r="CG509">
        <v>30374.5</v>
      </c>
      <c r="CH509">
        <v>40.653455200000003</v>
      </c>
      <c r="CI509">
        <v>2.72</v>
      </c>
      <c r="CJ509">
        <v>-103010</v>
      </c>
      <c r="CK509">
        <v>-67576.67</v>
      </c>
      <c r="CL509">
        <v>35436.67</v>
      </c>
      <c r="CM509">
        <v>9736.67</v>
      </c>
      <c r="CN509">
        <v>5046920</v>
      </c>
      <c r="CO509">
        <v>-100700</v>
      </c>
      <c r="CP509">
        <v>-77543.33</v>
      </c>
      <c r="CQ509">
        <v>5001.24</v>
      </c>
      <c r="CR509">
        <v>211619775.44</v>
      </c>
      <c r="CS509">
        <v>11249.82</v>
      </c>
      <c r="CT509">
        <v>211636026.5</v>
      </c>
      <c r="CU509" s="3">
        <v>0.52698149999999999</v>
      </c>
      <c r="CV509">
        <v>0</v>
      </c>
      <c r="CW509" s="10">
        <v>33656855.340000004</v>
      </c>
      <c r="CX509" s="14">
        <f t="shared" si="7"/>
        <v>31574057.720000003</v>
      </c>
      <c r="CY509" s="14">
        <f>IFERROR(INDEX(CONFAZ!$A$2:$FB$440,MATCH(DATE(YEAR($A509),MONTH($A509),15),CONFAZ!$A$2:$A$440,0),2),0)</f>
        <v>2082797.62</v>
      </c>
      <c r="DA509"/>
      <c r="DB509"/>
      <c r="DC509"/>
      <c r="DI509"/>
    </row>
    <row r="510" spans="1:113" x14ac:dyDescent="0.25">
      <c r="A510" s="1">
        <v>41202</v>
      </c>
      <c r="B510" t="s">
        <v>70</v>
      </c>
      <c r="C510" t="s">
        <v>3</v>
      </c>
      <c r="D510" s="12">
        <v>2.0297999999999998</v>
      </c>
      <c r="E510">
        <v>189960756.65000007</v>
      </c>
      <c r="F510">
        <v>3909368.71</v>
      </c>
      <c r="G510">
        <v>334945022</v>
      </c>
      <c r="H510">
        <v>45584907.730000004</v>
      </c>
      <c r="I510">
        <v>72751112.61999999</v>
      </c>
      <c r="J510">
        <v>7024369.9300000006</v>
      </c>
      <c r="K510">
        <v>7391170</v>
      </c>
      <c r="L510" s="14">
        <v>6906153</v>
      </c>
      <c r="M510" s="14">
        <v>35792354</v>
      </c>
      <c r="N510" s="14">
        <v>46075897</v>
      </c>
      <c r="O510" s="14">
        <v>52252499</v>
      </c>
      <c r="P510" s="14">
        <v>4437740</v>
      </c>
      <c r="Q510" s="14">
        <v>58061723</v>
      </c>
      <c r="R510" s="14">
        <v>864905</v>
      </c>
      <c r="S510" s="14">
        <v>17644575</v>
      </c>
      <c r="T510" s="14">
        <v>77821644</v>
      </c>
      <c r="U510" s="14">
        <v>31178695</v>
      </c>
      <c r="V510" s="14">
        <v>864905</v>
      </c>
      <c r="W510" s="14">
        <v>17644575</v>
      </c>
      <c r="X510" s="14">
        <v>77821644</v>
      </c>
      <c r="Y510" s="14">
        <v>31178695</v>
      </c>
      <c r="Z510" s="14">
        <v>3908837</v>
      </c>
      <c r="AA510" s="14">
        <v>21.3938962426</v>
      </c>
      <c r="AB510">
        <v>147.71</v>
      </c>
      <c r="AC510" s="2">
        <v>21187492462</v>
      </c>
      <c r="AD510" s="2">
        <v>20395170133</v>
      </c>
      <c r="AE510" s="14">
        <f>INDEX(CONFAZ!$DS$2:$FB$408,MATCH(DATE(YEAR($A510),MONTH($A510),15),CONFAZ!$DS$2:$DS$408,0),2)</f>
        <v>370156019</v>
      </c>
      <c r="AF510" s="14">
        <f>INDEX(CONFAZ!$DS$2:$FB$408,MATCH(DATE(YEAR($A510),MONTH($A510),15),CONFAZ!$DS$2:$DS$408,0),3)</f>
        <v>734202529</v>
      </c>
      <c r="AG510">
        <v>622</v>
      </c>
      <c r="AH510">
        <v>766763039399.99902</v>
      </c>
      <c r="AI510">
        <v>7.23</v>
      </c>
      <c r="AJ510">
        <v>0.71</v>
      </c>
      <c r="AK510">
        <v>874.98611111111097</v>
      </c>
      <c r="AL510">
        <v>717.08249999999998</v>
      </c>
      <c r="AM510">
        <v>660.142857142857</v>
      </c>
      <c r="AN510">
        <v>806.19839999999999</v>
      </c>
      <c r="AO510">
        <v>6.9594997634572202</v>
      </c>
      <c r="AP510">
        <v>1.59</v>
      </c>
      <c r="AQ510">
        <v>226.36</v>
      </c>
      <c r="AR510">
        <v>13.659000000000001</v>
      </c>
      <c r="AS510" s="14">
        <v>431405500000</v>
      </c>
      <c r="AT510">
        <v>0</v>
      </c>
      <c r="AU510">
        <v>0</v>
      </c>
      <c r="AV510">
        <v>127443340</v>
      </c>
      <c r="AW510">
        <v>82930676</v>
      </c>
      <c r="AX510">
        <v>0</v>
      </c>
      <c r="AY510" s="14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12641320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24243610</v>
      </c>
      <c r="BL510">
        <v>0</v>
      </c>
      <c r="BM510">
        <v>7627734</v>
      </c>
      <c r="BN510">
        <v>14775476000</v>
      </c>
      <c r="BO510" s="3">
        <v>0.4</v>
      </c>
      <c r="BP510" s="3">
        <v>3704</v>
      </c>
      <c r="BQ510" s="3">
        <v>14818.48</v>
      </c>
      <c r="BR510" s="3">
        <v>1632246000</v>
      </c>
      <c r="BS510">
        <v>15686000</v>
      </c>
      <c r="BT510" s="3">
        <v>3142392000</v>
      </c>
      <c r="BU510">
        <v>7559371000</v>
      </c>
      <c r="BV510" s="3">
        <v>2425781000</v>
      </c>
      <c r="BW510" s="3">
        <v>12349695000</v>
      </c>
      <c r="BX510">
        <v>6763404000</v>
      </c>
      <c r="BY510">
        <v>0.4</v>
      </c>
      <c r="BZ510">
        <v>3704</v>
      </c>
      <c r="CA510">
        <v>7198.79</v>
      </c>
      <c r="CB510">
        <v>14775476000</v>
      </c>
      <c r="CC510">
        <v>0.4</v>
      </c>
      <c r="CD510">
        <v>500785.46</v>
      </c>
      <c r="CE510">
        <v>250320150.90000001</v>
      </c>
      <c r="CF510">
        <v>23158.36</v>
      </c>
      <c r="CG510">
        <v>32678.5</v>
      </c>
      <c r="CH510">
        <v>40.653455200000003</v>
      </c>
      <c r="CI510">
        <v>2.73</v>
      </c>
      <c r="CJ510">
        <v>-12740</v>
      </c>
      <c r="CK510">
        <v>31866.67</v>
      </c>
      <c r="CL510">
        <v>44606.67</v>
      </c>
      <c r="CM510">
        <v>-603.33000000000004</v>
      </c>
      <c r="CN510">
        <v>5048813.33</v>
      </c>
      <c r="CO510">
        <v>-92103.33</v>
      </c>
      <c r="CP510">
        <v>-38373.33</v>
      </c>
      <c r="CQ510">
        <v>503228.6</v>
      </c>
      <c r="CR510">
        <v>193897143.09</v>
      </c>
      <c r="CS510">
        <v>17037.78</v>
      </c>
      <c r="CT510">
        <v>194432209.47</v>
      </c>
      <c r="CU510" s="3">
        <v>0.52698149999999999</v>
      </c>
      <c r="CV510">
        <v>0</v>
      </c>
      <c r="CW510" s="10">
        <v>31108850.550000001</v>
      </c>
      <c r="CX510" s="14">
        <f t="shared" si="7"/>
        <v>29326582.129999999</v>
      </c>
      <c r="CY510" s="14">
        <f>IFERROR(INDEX(CONFAZ!$A$2:$FB$440,MATCH(DATE(YEAR($A510),MONTH($A510),15),CONFAZ!$A$2:$A$440,0),2),0)</f>
        <v>1782268.4200000004</v>
      </c>
      <c r="CZ510"/>
      <c r="DA510"/>
      <c r="DB510"/>
      <c r="DC510"/>
      <c r="DI510"/>
    </row>
    <row r="511" spans="1:113" x14ac:dyDescent="0.25">
      <c r="A511" s="1">
        <v>41233</v>
      </c>
      <c r="B511" t="s">
        <v>70</v>
      </c>
      <c r="C511" t="s">
        <v>3</v>
      </c>
      <c r="D511" s="12">
        <v>2.0678000000000001</v>
      </c>
      <c r="E511">
        <v>187204465.70000005</v>
      </c>
      <c r="F511">
        <v>756437.95000000007</v>
      </c>
      <c r="G511">
        <v>369257801</v>
      </c>
      <c r="H511">
        <v>53448977.060000002</v>
      </c>
      <c r="I511">
        <v>102456047.16999999</v>
      </c>
      <c r="J511">
        <v>7671749.0600000005</v>
      </c>
      <c r="K511">
        <v>6006544</v>
      </c>
      <c r="L511" s="14">
        <v>8093670</v>
      </c>
      <c r="M511" s="14">
        <v>37895316</v>
      </c>
      <c r="N511" s="14">
        <v>44528516</v>
      </c>
      <c r="O511" s="14">
        <v>55458572</v>
      </c>
      <c r="P511" s="14">
        <v>5108083</v>
      </c>
      <c r="Q511" s="14">
        <v>57142021</v>
      </c>
      <c r="R511" s="14">
        <v>815862</v>
      </c>
      <c r="S511" s="14">
        <v>17090706</v>
      </c>
      <c r="T511" s="14">
        <v>109350944</v>
      </c>
      <c r="U511" s="14">
        <v>33017673</v>
      </c>
      <c r="V511" s="14">
        <v>815862</v>
      </c>
      <c r="W511" s="14">
        <v>17090706</v>
      </c>
      <c r="X511" s="14">
        <v>109350944</v>
      </c>
      <c r="Y511" s="14">
        <v>33017673</v>
      </c>
      <c r="Z511" s="14">
        <v>756438</v>
      </c>
      <c r="AA511" s="14">
        <v>19.9387266337</v>
      </c>
      <c r="AB511">
        <v>144.15</v>
      </c>
      <c r="AC511" s="2">
        <v>19707711615</v>
      </c>
      <c r="AD511" s="2">
        <v>20821071301</v>
      </c>
      <c r="AE511" s="14">
        <f>INDEX(CONFAZ!$DS$2:$FB$408,MATCH(DATE(YEAR($A511),MONTH($A511),15),CONFAZ!$DS$2:$DS$408,0),2)</f>
        <v>126431728</v>
      </c>
      <c r="AF511" s="14">
        <f>INDEX(CONFAZ!$DS$2:$FB$408,MATCH(DATE(YEAR($A511),MONTH($A511),15),CONFAZ!$DS$2:$DS$408,0),3)</f>
        <v>1259271312</v>
      </c>
      <c r="AG511">
        <v>622</v>
      </c>
      <c r="AH511">
        <v>782786368000</v>
      </c>
      <c r="AI511">
        <v>7.14</v>
      </c>
      <c r="AJ511">
        <v>0.54</v>
      </c>
      <c r="AK511">
        <v>877.37888888888801</v>
      </c>
      <c r="AL511">
        <v>717.30899999999997</v>
      </c>
      <c r="AM511">
        <v>660.84619047619003</v>
      </c>
      <c r="AN511">
        <v>806.75599999999997</v>
      </c>
      <c r="AO511">
        <v>6.8239579367610803</v>
      </c>
      <c r="AP511">
        <v>1.6</v>
      </c>
      <c r="AQ511">
        <v>226.01</v>
      </c>
      <c r="AR511">
        <v>5.79</v>
      </c>
      <c r="AS511" s="14">
        <v>426600400000</v>
      </c>
      <c r="AT511">
        <v>0</v>
      </c>
      <c r="AU511">
        <v>0</v>
      </c>
      <c r="AV511">
        <v>46760976</v>
      </c>
      <c r="AW511">
        <v>14523192</v>
      </c>
      <c r="AX511">
        <v>0</v>
      </c>
      <c r="AY511" s="14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17427638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8927310</v>
      </c>
      <c r="BL511">
        <v>0</v>
      </c>
      <c r="BM511">
        <v>5882836</v>
      </c>
      <c r="BN511">
        <v>14775476000</v>
      </c>
      <c r="BO511" s="3">
        <v>0.4</v>
      </c>
      <c r="BP511" s="3">
        <v>3704</v>
      </c>
      <c r="BQ511" s="3">
        <v>14818.48</v>
      </c>
      <c r="BR511" s="3">
        <v>1632246000</v>
      </c>
      <c r="BS511" s="3">
        <v>15686000</v>
      </c>
      <c r="BT511" s="3">
        <v>3142392000</v>
      </c>
      <c r="BU511">
        <v>7559371000</v>
      </c>
      <c r="BV511" s="3">
        <v>2425781000</v>
      </c>
      <c r="BW511" s="3">
        <v>12349695000</v>
      </c>
      <c r="BX511">
        <v>6763404000</v>
      </c>
      <c r="BY511">
        <v>0.4</v>
      </c>
      <c r="BZ511">
        <v>3704</v>
      </c>
      <c r="CA511">
        <v>7198.79</v>
      </c>
      <c r="CB511">
        <v>14775476000</v>
      </c>
      <c r="CC511">
        <v>0.4</v>
      </c>
      <c r="CD511">
        <v>407914.81</v>
      </c>
      <c r="CE511">
        <v>234774435.91</v>
      </c>
      <c r="CF511">
        <v>19889.740000000002</v>
      </c>
      <c r="CG511">
        <v>31729.5</v>
      </c>
      <c r="CH511">
        <v>40.653455200000003</v>
      </c>
      <c r="CI511">
        <v>2.75</v>
      </c>
      <c r="CJ511">
        <v>-12740</v>
      </c>
      <c r="CK511">
        <v>31866.67</v>
      </c>
      <c r="CL511">
        <v>44606.67</v>
      </c>
      <c r="CM511">
        <v>-603.33000000000004</v>
      </c>
      <c r="CN511">
        <v>5048813.33</v>
      </c>
      <c r="CO511">
        <v>-92103.33</v>
      </c>
      <c r="CP511">
        <v>-38373.33</v>
      </c>
      <c r="CQ511">
        <v>668457.11</v>
      </c>
      <c r="CR511">
        <v>222021210.84</v>
      </c>
      <c r="CS511">
        <v>13326.11</v>
      </c>
      <c r="CT511">
        <v>222702994.06</v>
      </c>
      <c r="CU511" s="3">
        <v>0.52698149999999999</v>
      </c>
      <c r="CV511">
        <v>0</v>
      </c>
      <c r="CW511" s="10">
        <v>36305600.770000003</v>
      </c>
      <c r="CX511" s="14">
        <f t="shared" si="7"/>
        <v>35154967.640000001</v>
      </c>
      <c r="CY511" s="14">
        <f>IFERROR(INDEX(CONFAZ!$A$2:$FB$440,MATCH(DATE(YEAR($A511),MONTH($A511),15),CONFAZ!$A$2:$A$440,0),2),0)</f>
        <v>1150633.1300000001</v>
      </c>
      <c r="CZ511"/>
      <c r="DA511"/>
      <c r="DB511"/>
      <c r="DC511"/>
      <c r="DI511"/>
    </row>
    <row r="512" spans="1:113" x14ac:dyDescent="0.25">
      <c r="A512" s="1">
        <v>41263</v>
      </c>
      <c r="B512" t="s">
        <v>70</v>
      </c>
      <c r="C512" t="s">
        <v>3</v>
      </c>
      <c r="D512" s="12">
        <v>2.0777999999999999</v>
      </c>
      <c r="E512">
        <v>182670931.02999997</v>
      </c>
      <c r="F512">
        <v>1041310.39</v>
      </c>
      <c r="G512">
        <v>348307865</v>
      </c>
      <c r="H512">
        <v>51798459.43</v>
      </c>
      <c r="I512">
        <v>86031011.75999999</v>
      </c>
      <c r="J512">
        <v>8041200.0099999998</v>
      </c>
      <c r="K512">
        <v>6289645</v>
      </c>
      <c r="L512" s="14">
        <v>6590947</v>
      </c>
      <c r="M512" s="14">
        <v>34226480</v>
      </c>
      <c r="N512" s="14">
        <v>44332158</v>
      </c>
      <c r="O512" s="14">
        <v>55280829</v>
      </c>
      <c r="P512" s="14">
        <v>4818049</v>
      </c>
      <c r="Q512" s="14">
        <v>61253809</v>
      </c>
      <c r="R512" s="14">
        <v>864858</v>
      </c>
      <c r="S512" s="14">
        <v>17031210</v>
      </c>
      <c r="T512" s="14">
        <v>92399365</v>
      </c>
      <c r="U512" s="14">
        <v>30468850</v>
      </c>
      <c r="V512" s="14">
        <v>864858</v>
      </c>
      <c r="W512" s="14">
        <v>17031210</v>
      </c>
      <c r="X512" s="14">
        <v>92399365</v>
      </c>
      <c r="Y512" s="14">
        <v>30468850</v>
      </c>
      <c r="Z512" s="14">
        <v>1041310</v>
      </c>
      <c r="AA512" s="14">
        <v>20.425072379700001</v>
      </c>
      <c r="AB512">
        <v>139.52000000000001</v>
      </c>
      <c r="AC512" s="2">
        <v>19684368532</v>
      </c>
      <c r="AD512" s="2">
        <v>17662214372</v>
      </c>
      <c r="AE512" s="14">
        <f>INDEX(CONFAZ!$DS$2:$FB$408,MATCH(DATE(YEAR($A512),MONTH($A512),15),CONFAZ!$DS$2:$DS$408,0),2)</f>
        <v>199258194</v>
      </c>
      <c r="AF512" s="14">
        <f>INDEX(CONFAZ!$DS$2:$FB$408,MATCH(DATE(YEAR($A512),MONTH($A512),15),CONFAZ!$DS$2:$DS$408,0),3)</f>
        <v>296754571</v>
      </c>
      <c r="AG512">
        <v>622</v>
      </c>
      <c r="AH512">
        <v>775324836600</v>
      </c>
      <c r="AI512">
        <v>7.16</v>
      </c>
      <c r="AJ512">
        <v>0.74</v>
      </c>
      <c r="AK512">
        <v>889.25277777777706</v>
      </c>
      <c r="AL512">
        <v>727.89699999999903</v>
      </c>
      <c r="AM512">
        <v>669.18952380952305</v>
      </c>
      <c r="AN512">
        <v>818.274</v>
      </c>
      <c r="AO512">
        <v>6.9151177008518001</v>
      </c>
      <c r="AP512">
        <v>1.79</v>
      </c>
      <c r="AQ512">
        <v>228.68</v>
      </c>
      <c r="AR512">
        <v>5.99</v>
      </c>
      <c r="AS512" s="14">
        <v>413705300000</v>
      </c>
      <c r="AT512">
        <v>0</v>
      </c>
      <c r="AU512">
        <v>0</v>
      </c>
      <c r="AV512">
        <v>120634338</v>
      </c>
      <c r="AW512">
        <v>95458432</v>
      </c>
      <c r="AX512">
        <v>0</v>
      </c>
      <c r="AY512" s="14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11590637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9981120</v>
      </c>
      <c r="BL512">
        <v>0</v>
      </c>
      <c r="BM512">
        <v>3604048</v>
      </c>
      <c r="BN512">
        <v>14775476000</v>
      </c>
      <c r="BO512" s="3">
        <v>0.4</v>
      </c>
      <c r="BP512" s="3">
        <v>3704</v>
      </c>
      <c r="BQ512" s="3">
        <v>14818.48</v>
      </c>
      <c r="BR512" s="3">
        <v>1632246000</v>
      </c>
      <c r="BS512" s="3">
        <v>15686000</v>
      </c>
      <c r="BT512" s="3">
        <v>3142392000</v>
      </c>
      <c r="BU512" s="3">
        <v>7559371000</v>
      </c>
      <c r="BV512" s="3">
        <v>2425781000</v>
      </c>
      <c r="BW512" s="3">
        <v>12349695000</v>
      </c>
      <c r="BX512">
        <v>5744808000</v>
      </c>
      <c r="BY512">
        <v>0.4</v>
      </c>
      <c r="BZ512">
        <v>3704</v>
      </c>
      <c r="CA512">
        <v>6245.02</v>
      </c>
      <c r="CB512">
        <v>14775476000</v>
      </c>
      <c r="CC512">
        <v>0.4</v>
      </c>
      <c r="CD512">
        <v>465374.81</v>
      </c>
      <c r="CE512">
        <v>229098991.44</v>
      </c>
      <c r="CF512">
        <v>19178.439999999999</v>
      </c>
      <c r="CG512">
        <v>34182.5</v>
      </c>
      <c r="CH512">
        <v>40.653455200000003</v>
      </c>
      <c r="CI512">
        <v>2.75</v>
      </c>
      <c r="CJ512">
        <v>-12740</v>
      </c>
      <c r="CK512">
        <v>31866.67</v>
      </c>
      <c r="CL512">
        <v>44606.67</v>
      </c>
      <c r="CM512">
        <v>-603.33000000000004</v>
      </c>
      <c r="CN512">
        <v>5048813.33</v>
      </c>
      <c r="CO512">
        <v>-92103.33</v>
      </c>
      <c r="CP512">
        <v>-38373.33</v>
      </c>
      <c r="CQ512">
        <v>561459.05000000005</v>
      </c>
      <c r="CR512">
        <v>203926248.24000001</v>
      </c>
      <c r="CS512">
        <v>17023.57</v>
      </c>
      <c r="CT512">
        <v>204514130.86000001</v>
      </c>
      <c r="CU512" s="3">
        <v>0.52698149999999999</v>
      </c>
      <c r="CV512">
        <v>0</v>
      </c>
      <c r="CW512" s="10">
        <v>34534349.670000002</v>
      </c>
      <c r="CX512" s="14">
        <f t="shared" si="7"/>
        <v>33729102.520000003</v>
      </c>
      <c r="CY512" s="14">
        <f>IFERROR(INDEX(CONFAZ!$A$2:$FB$440,MATCH(DATE(YEAR($A512),MONTH($A512),15),CONFAZ!$A$2:$A$440,0),2),0)</f>
        <v>805247.14999999991</v>
      </c>
      <c r="CZ512"/>
      <c r="DA512"/>
      <c r="DB512"/>
      <c r="DC512"/>
      <c r="DI512"/>
    </row>
    <row r="513" spans="1:113" x14ac:dyDescent="0.25">
      <c r="A513" s="1">
        <v>41294</v>
      </c>
      <c r="B513" t="s">
        <v>70</v>
      </c>
      <c r="C513" t="s">
        <v>3</v>
      </c>
      <c r="D513" s="12">
        <v>2.0310999999999999</v>
      </c>
      <c r="E513">
        <v>230450284.26999995</v>
      </c>
      <c r="F513">
        <v>72851.330000000016</v>
      </c>
      <c r="G513">
        <v>383895201</v>
      </c>
      <c r="H513">
        <v>50703478.059999995</v>
      </c>
      <c r="I513">
        <v>74877655.75999999</v>
      </c>
      <c r="J513">
        <v>9186322.790000001</v>
      </c>
      <c r="K513">
        <v>14765777</v>
      </c>
      <c r="L513" s="14">
        <v>8477736</v>
      </c>
      <c r="M513" s="14">
        <v>38006861</v>
      </c>
      <c r="N513" s="14">
        <v>68668976</v>
      </c>
      <c r="O513" s="14">
        <v>53730231</v>
      </c>
      <c r="P513" s="14">
        <v>5160368</v>
      </c>
      <c r="Q513" s="14">
        <v>66604895</v>
      </c>
      <c r="R513" s="14">
        <v>816983</v>
      </c>
      <c r="S513" s="14">
        <v>18816205</v>
      </c>
      <c r="T513" s="14">
        <v>93755253</v>
      </c>
      <c r="U513" s="14">
        <v>29784842</v>
      </c>
      <c r="V513" s="14">
        <v>816983</v>
      </c>
      <c r="W513" s="14">
        <v>18816205</v>
      </c>
      <c r="X513" s="14">
        <v>93755253</v>
      </c>
      <c r="Y513" s="14">
        <v>29784842</v>
      </c>
      <c r="Z513" s="14">
        <v>72851</v>
      </c>
      <c r="AA513" s="14">
        <v>23.608735510500001</v>
      </c>
      <c r="AB513">
        <v>139.32</v>
      </c>
      <c r="AC513" s="2">
        <v>15757148192</v>
      </c>
      <c r="AD513" s="2">
        <v>20156726433</v>
      </c>
      <c r="AE513" s="14">
        <f>INDEX(CONFAZ!$DS$2:$FB$408,MATCH(DATE(YEAR($A513),MONTH($A513),15),CONFAZ!$DS$2:$DS$408,0),2)</f>
        <v>173325757</v>
      </c>
      <c r="AF513" s="14">
        <f>INDEX(CONFAZ!$DS$2:$FB$408,MATCH(DATE(YEAR($A513),MONTH($A513),15),CONFAZ!$DS$2:$DS$408,0),3)</f>
        <v>1241458349</v>
      </c>
      <c r="AG513">
        <v>678</v>
      </c>
      <c r="AH513">
        <v>758447268700</v>
      </c>
      <c r="AI513">
        <v>7.11</v>
      </c>
      <c r="AJ513">
        <v>0.92</v>
      </c>
      <c r="AK513">
        <v>888.66611111111104</v>
      </c>
      <c r="AL513">
        <v>736.44050000000004</v>
      </c>
      <c r="AM513">
        <v>680.10761904761898</v>
      </c>
      <c r="AN513">
        <v>820.46839999999997</v>
      </c>
      <c r="AO513">
        <v>7.26691933976314</v>
      </c>
      <c r="AP513">
        <v>1.86</v>
      </c>
      <c r="AQ513">
        <v>227.02</v>
      </c>
      <c r="AR513">
        <v>8.64</v>
      </c>
      <c r="AS513" s="14">
        <v>408889700000</v>
      </c>
      <c r="AT513">
        <v>0</v>
      </c>
      <c r="AU513">
        <v>0</v>
      </c>
      <c r="AV513">
        <v>90976723</v>
      </c>
      <c r="AW513">
        <v>80958888</v>
      </c>
      <c r="AX513">
        <v>0</v>
      </c>
      <c r="AY513" s="14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3847426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6170409</v>
      </c>
      <c r="BN513">
        <v>18211488000</v>
      </c>
      <c r="BO513" s="3">
        <v>0.4</v>
      </c>
      <c r="BP513" s="3">
        <v>3704</v>
      </c>
      <c r="BQ513" s="3">
        <v>17996.55</v>
      </c>
      <c r="BR513" s="3">
        <v>1871630000</v>
      </c>
      <c r="BS513" s="3">
        <v>17679000</v>
      </c>
      <c r="BT513">
        <v>3901623000</v>
      </c>
      <c r="BU513">
        <v>8985524000</v>
      </c>
      <c r="BV513" s="3">
        <v>3435031000</v>
      </c>
      <c r="BW513">
        <v>14776457000</v>
      </c>
      <c r="BX513">
        <v>5744808000</v>
      </c>
      <c r="BY513">
        <v>0.4</v>
      </c>
      <c r="BZ513">
        <v>3704</v>
      </c>
      <c r="CA513">
        <v>6245.02</v>
      </c>
      <c r="CB513">
        <v>14775476000</v>
      </c>
      <c r="CC513">
        <v>0.4</v>
      </c>
      <c r="CD513">
        <v>659966.97</v>
      </c>
      <c r="CE513">
        <v>413542084.13</v>
      </c>
      <c r="CF513">
        <v>16851.490000000002</v>
      </c>
      <c r="CG513">
        <v>33784.910000000003</v>
      </c>
      <c r="CH513">
        <v>38.131496400000003</v>
      </c>
      <c r="CI513">
        <v>2.76</v>
      </c>
      <c r="CJ513">
        <v>91423.33</v>
      </c>
      <c r="CK513">
        <v>116293.33</v>
      </c>
      <c r="CL513">
        <v>24870</v>
      </c>
      <c r="CM513">
        <v>50243.33</v>
      </c>
      <c r="CN513">
        <v>5001793.33</v>
      </c>
      <c r="CO513">
        <v>-88190</v>
      </c>
      <c r="CP513">
        <v>-7746.67</v>
      </c>
      <c r="CQ513">
        <v>42361.599999999999</v>
      </c>
      <c r="CR513">
        <v>227667345.62</v>
      </c>
      <c r="CS513">
        <v>28415.759999999998</v>
      </c>
      <c r="CT513">
        <v>227739922.97999999</v>
      </c>
      <c r="CU513" s="3">
        <v>0.53078559999999997</v>
      </c>
      <c r="CV513">
        <v>0</v>
      </c>
      <c r="CW513" s="10">
        <v>34093132.740000002</v>
      </c>
      <c r="CX513" s="14">
        <f t="shared" si="7"/>
        <v>31284746.170000002</v>
      </c>
      <c r="CY513" s="14">
        <f>IFERROR(INDEX(CONFAZ!$A$2:$FB$440,MATCH(DATE(YEAR($A513),MONTH($A513),15),CONFAZ!$A$2:$A$440,0),2),0)</f>
        <v>2808386.57</v>
      </c>
      <c r="CZ513"/>
      <c r="DA513"/>
      <c r="DB513"/>
      <c r="DC513"/>
      <c r="DI513"/>
    </row>
    <row r="514" spans="1:113" x14ac:dyDescent="0.25">
      <c r="A514" s="1">
        <v>41325</v>
      </c>
      <c r="B514" t="s">
        <v>70</v>
      </c>
      <c r="C514" t="s">
        <v>3</v>
      </c>
      <c r="D514" s="12">
        <v>1.9732000000000001</v>
      </c>
      <c r="E514">
        <v>192478249.55000001</v>
      </c>
      <c r="F514">
        <v>42820.630000000005</v>
      </c>
      <c r="G514">
        <v>359357830</v>
      </c>
      <c r="H514">
        <v>47736995.320000008</v>
      </c>
      <c r="I514">
        <v>94957518.829999998</v>
      </c>
      <c r="J514">
        <v>6873949.8300000001</v>
      </c>
      <c r="K514">
        <v>38699100</v>
      </c>
      <c r="L514" s="14">
        <v>5250177</v>
      </c>
      <c r="M514" s="14">
        <v>36441134</v>
      </c>
      <c r="N514" s="14">
        <v>44182672</v>
      </c>
      <c r="O514" s="14">
        <v>51104558</v>
      </c>
      <c r="P514" s="14">
        <v>4091516</v>
      </c>
      <c r="Q514" s="14">
        <v>53778155</v>
      </c>
      <c r="R514" s="14">
        <v>758067</v>
      </c>
      <c r="S514" s="14">
        <v>14574522</v>
      </c>
      <c r="T514" s="14">
        <v>119636394</v>
      </c>
      <c r="U514" s="14">
        <v>29497814</v>
      </c>
      <c r="V514" s="14">
        <v>758067</v>
      </c>
      <c r="W514" s="14">
        <v>14574522</v>
      </c>
      <c r="X514" s="14">
        <v>119636394</v>
      </c>
      <c r="Y514" s="14">
        <v>29497814</v>
      </c>
      <c r="Z514" s="14">
        <v>42821</v>
      </c>
      <c r="AA514" s="14">
        <v>21.835082719999999</v>
      </c>
      <c r="AB514">
        <v>136.13999999999999</v>
      </c>
      <c r="AC514" s="2">
        <v>15478937787</v>
      </c>
      <c r="AD514" s="2">
        <v>16981570962</v>
      </c>
      <c r="AE514" s="14">
        <f>INDEX(CONFAZ!$DS$2:$FB$408,MATCH(DATE(YEAR($A514),MONTH($A514),15),CONFAZ!$DS$2:$DS$408,0),2)</f>
        <v>126611985</v>
      </c>
      <c r="AF514" s="14">
        <f>INDEX(CONFAZ!$DS$2:$FB$408,MATCH(DATE(YEAR($A514),MONTH($A514),15),CONFAZ!$DS$2:$DS$408,0),3)</f>
        <v>597827834</v>
      </c>
      <c r="AG514">
        <v>678</v>
      </c>
      <c r="AH514">
        <v>737467714400</v>
      </c>
      <c r="AI514">
        <v>7.12</v>
      </c>
      <c r="AJ514">
        <v>0.52</v>
      </c>
      <c r="AK514">
        <v>891.79055555555499</v>
      </c>
      <c r="AL514">
        <v>738.86299999999903</v>
      </c>
      <c r="AM514">
        <v>681.30761904761903</v>
      </c>
      <c r="AN514">
        <v>824.51919999999996</v>
      </c>
      <c r="AO514">
        <v>7.7835220745117297</v>
      </c>
      <c r="AP514">
        <v>1.6</v>
      </c>
      <c r="AQ514">
        <v>226.97</v>
      </c>
      <c r="AR514">
        <v>-1.57</v>
      </c>
      <c r="AS514" s="14">
        <v>398093600000</v>
      </c>
      <c r="AT514">
        <v>0</v>
      </c>
      <c r="AU514">
        <v>0</v>
      </c>
      <c r="AV514">
        <v>100876607</v>
      </c>
      <c r="AW514">
        <v>82835952</v>
      </c>
      <c r="AX514">
        <v>0</v>
      </c>
      <c r="AY514" s="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14401278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10000</v>
      </c>
      <c r="BM514">
        <v>3629377</v>
      </c>
      <c r="BN514">
        <v>18211488000</v>
      </c>
      <c r="BO514" s="3">
        <v>0.4</v>
      </c>
      <c r="BP514" s="3">
        <v>3704</v>
      </c>
      <c r="BQ514">
        <v>17996.55</v>
      </c>
      <c r="BR514" s="3">
        <v>1871630000</v>
      </c>
      <c r="BS514">
        <v>17679000</v>
      </c>
      <c r="BT514" s="3">
        <v>3901623000</v>
      </c>
      <c r="BU514" s="3">
        <v>8985524000</v>
      </c>
      <c r="BV514" s="3">
        <v>3435031000</v>
      </c>
      <c r="BW514" s="3">
        <v>14776457000</v>
      </c>
      <c r="BX514">
        <v>5744808000</v>
      </c>
      <c r="BY514">
        <v>0.4</v>
      </c>
      <c r="BZ514">
        <v>3704</v>
      </c>
      <c r="CA514">
        <v>6245.02</v>
      </c>
      <c r="CB514">
        <v>14775476000</v>
      </c>
      <c r="CC514">
        <v>0.4</v>
      </c>
      <c r="CD514">
        <v>488742.57</v>
      </c>
      <c r="CE514">
        <v>298984590.13999999</v>
      </c>
      <c r="CF514">
        <v>12166.04</v>
      </c>
      <c r="CG514">
        <v>32783.910000000003</v>
      </c>
      <c r="CH514">
        <v>38.131496400000003</v>
      </c>
      <c r="CI514">
        <v>2.89</v>
      </c>
      <c r="CJ514">
        <v>91423.33</v>
      </c>
      <c r="CK514">
        <v>116293.33</v>
      </c>
      <c r="CL514">
        <v>24870</v>
      </c>
      <c r="CM514">
        <v>50243.33</v>
      </c>
      <c r="CN514">
        <v>5001793.33</v>
      </c>
      <c r="CO514">
        <v>-88190</v>
      </c>
      <c r="CP514">
        <v>-7746.67</v>
      </c>
      <c r="CQ514">
        <v>26630.81</v>
      </c>
      <c r="CR514">
        <v>228503965.74000001</v>
      </c>
      <c r="CS514">
        <v>64045.34</v>
      </c>
      <c r="CT514">
        <v>228594641.88999999</v>
      </c>
      <c r="CU514" s="3">
        <v>0.53078559999999997</v>
      </c>
      <c r="CV514">
        <v>0</v>
      </c>
      <c r="CW514" s="10">
        <v>32511533.789999999</v>
      </c>
      <c r="CX514" s="14">
        <f t="shared" si="7"/>
        <v>24040050.399999999</v>
      </c>
      <c r="CY514" s="14">
        <f>IFERROR(INDEX(CONFAZ!$A$2:$FB$440,MATCH(DATE(YEAR($A514),MONTH($A514),15),CONFAZ!$A$2:$A$440,0),2),0)</f>
        <v>8471483.3900000006</v>
      </c>
      <c r="CZ514" s="14"/>
      <c r="DA514" s="14"/>
      <c r="DB514"/>
      <c r="DC514"/>
      <c r="DI514"/>
    </row>
    <row r="515" spans="1:113" x14ac:dyDescent="0.25">
      <c r="A515" s="1">
        <v>41353</v>
      </c>
      <c r="B515" t="s">
        <v>70</v>
      </c>
      <c r="C515" t="s">
        <v>3</v>
      </c>
      <c r="D515" s="12">
        <v>1.9827999999999999</v>
      </c>
      <c r="E515">
        <v>175253445.88999999</v>
      </c>
      <c r="F515">
        <v>80980.900000000009</v>
      </c>
      <c r="G515">
        <v>320393730</v>
      </c>
      <c r="H515">
        <v>43943061.229999989</v>
      </c>
      <c r="I515">
        <v>80116369.590000004</v>
      </c>
      <c r="J515">
        <v>6545974.4600000009</v>
      </c>
      <c r="K515">
        <v>66614800</v>
      </c>
      <c r="L515" s="14">
        <v>4320074</v>
      </c>
      <c r="M515" s="14">
        <v>35275698</v>
      </c>
      <c r="N515" s="14">
        <v>40364368</v>
      </c>
      <c r="O515" s="14">
        <v>47302059</v>
      </c>
      <c r="P515" s="14">
        <v>3926641</v>
      </c>
      <c r="Q515" s="14">
        <v>50220221</v>
      </c>
      <c r="R515" s="14">
        <v>615776</v>
      </c>
      <c r="S515" s="14">
        <v>17654758</v>
      </c>
      <c r="T515" s="14">
        <v>96258493</v>
      </c>
      <c r="U515" s="14">
        <v>24374661</v>
      </c>
      <c r="V515" s="14">
        <v>615776</v>
      </c>
      <c r="W515" s="14">
        <v>17654758</v>
      </c>
      <c r="X515" s="14">
        <v>96258493</v>
      </c>
      <c r="Y515" s="14">
        <v>24374661</v>
      </c>
      <c r="Z515" s="14">
        <v>80981</v>
      </c>
      <c r="AA515" s="14">
        <v>24.628607322099999</v>
      </c>
      <c r="AB515">
        <v>148.01</v>
      </c>
      <c r="AC515" s="2">
        <v>18360470433</v>
      </c>
      <c r="AD515" s="2">
        <v>19281997605</v>
      </c>
      <c r="AE515" s="14">
        <f>INDEX(CONFAZ!$DS$2:$FB$408,MATCH(DATE(YEAR($A515),MONTH($A515),15),CONFAZ!$DS$2:$DS$408,0),2)</f>
        <v>145683324</v>
      </c>
      <c r="AF515" s="14">
        <f>INDEX(CONFAZ!$DS$2:$FB$408,MATCH(DATE(YEAR($A515),MONTH($A515),15),CONFAZ!$DS$2:$DS$408,0),3)</f>
        <v>743903686</v>
      </c>
      <c r="AG515">
        <v>678</v>
      </c>
      <c r="AH515">
        <v>747384735200</v>
      </c>
      <c r="AI515">
        <v>7.15</v>
      </c>
      <c r="AJ515">
        <v>0.6</v>
      </c>
      <c r="AK515">
        <v>891.84222222222195</v>
      </c>
      <c r="AL515">
        <v>735.40549999999996</v>
      </c>
      <c r="AM515">
        <v>680.12857142857104</v>
      </c>
      <c r="AN515">
        <v>824.9384</v>
      </c>
      <c r="AO515">
        <v>8.0632265206962295</v>
      </c>
      <c r="AP515">
        <v>1.47</v>
      </c>
      <c r="AQ515">
        <v>217.33</v>
      </c>
      <c r="AR515">
        <v>-0.01</v>
      </c>
      <c r="AS515" s="14">
        <v>434630100000</v>
      </c>
      <c r="AT515">
        <v>0</v>
      </c>
      <c r="AU515">
        <v>0</v>
      </c>
      <c r="AV515">
        <v>55764801</v>
      </c>
      <c r="AW515">
        <v>42826535</v>
      </c>
      <c r="AX515">
        <v>0</v>
      </c>
      <c r="AY515" s="14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2950286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6912896</v>
      </c>
      <c r="BL515">
        <v>0</v>
      </c>
      <c r="BM515">
        <v>3075084</v>
      </c>
      <c r="BN515">
        <v>18211488000</v>
      </c>
      <c r="BO515" s="3">
        <v>0.4</v>
      </c>
      <c r="BP515" s="3">
        <v>3704</v>
      </c>
      <c r="BQ515">
        <v>17996.55</v>
      </c>
      <c r="BR515" s="3">
        <v>1871630000</v>
      </c>
      <c r="BS515" s="3">
        <v>17679000</v>
      </c>
      <c r="BT515" s="3">
        <v>3901623000</v>
      </c>
      <c r="BU515">
        <v>8985524000</v>
      </c>
      <c r="BV515" s="3">
        <v>3435031000</v>
      </c>
      <c r="BW515" s="3">
        <v>14776457000</v>
      </c>
      <c r="BX515">
        <v>5744808000</v>
      </c>
      <c r="BY515">
        <v>0.4</v>
      </c>
      <c r="BZ515">
        <v>3704</v>
      </c>
      <c r="CA515">
        <v>6245.02</v>
      </c>
      <c r="CB515">
        <v>14775476000</v>
      </c>
      <c r="CC515">
        <v>0.4</v>
      </c>
      <c r="CD515">
        <v>232235.11</v>
      </c>
      <c r="CE515">
        <v>123674177.06</v>
      </c>
      <c r="CF515">
        <v>16598.439999999999</v>
      </c>
      <c r="CG515">
        <v>34380.910000000003</v>
      </c>
      <c r="CH515">
        <v>38.131496400000003</v>
      </c>
      <c r="CI515">
        <v>2.89</v>
      </c>
      <c r="CJ515">
        <v>91423.33</v>
      </c>
      <c r="CK515">
        <v>116293.33</v>
      </c>
      <c r="CL515">
        <v>24870</v>
      </c>
      <c r="CM515">
        <v>50243.33</v>
      </c>
      <c r="CN515">
        <v>5001793.33</v>
      </c>
      <c r="CO515">
        <v>-88190</v>
      </c>
      <c r="CP515">
        <v>-7746.67</v>
      </c>
      <c r="CQ515">
        <v>19528.310000000001</v>
      </c>
      <c r="CR515">
        <v>197075815.94</v>
      </c>
      <c r="CS515">
        <v>116507.94</v>
      </c>
      <c r="CT515">
        <v>197211852.19</v>
      </c>
      <c r="CU515" s="3">
        <v>0.53078559999999997</v>
      </c>
      <c r="CV515">
        <v>0</v>
      </c>
      <c r="CW515" s="10">
        <v>28919051.77</v>
      </c>
      <c r="CX515" s="14">
        <f t="shared" ref="CX515:CX578" si="8">CW515-CY515</f>
        <v>12524526.890000001</v>
      </c>
      <c r="CY515" s="14">
        <f>IFERROR(INDEX(CONFAZ!$A$2:$FB$440,MATCH(DATE(YEAR($A515),MONTH($A515),15),CONFAZ!$A$2:$A$440,0),2),0)</f>
        <v>16394524.879999999</v>
      </c>
      <c r="CZ515"/>
      <c r="DA515"/>
      <c r="DB515"/>
      <c r="DC515"/>
      <c r="DI515"/>
    </row>
    <row r="516" spans="1:113" x14ac:dyDescent="0.25">
      <c r="A516" s="1">
        <v>41384</v>
      </c>
      <c r="B516" t="s">
        <v>70</v>
      </c>
      <c r="C516" t="s">
        <v>3</v>
      </c>
      <c r="D516" s="12">
        <v>2.0022000000000002</v>
      </c>
      <c r="E516">
        <v>183837888.06</v>
      </c>
      <c r="F516">
        <v>55866.66</v>
      </c>
      <c r="G516">
        <v>332909068</v>
      </c>
      <c r="H516">
        <v>50966610.419999994</v>
      </c>
      <c r="I516">
        <v>76083323.670000017</v>
      </c>
      <c r="J516">
        <v>7247766.8100000005</v>
      </c>
      <c r="K516">
        <v>51142080</v>
      </c>
      <c r="L516" s="14">
        <v>6080245</v>
      </c>
      <c r="M516" s="14">
        <v>35747834</v>
      </c>
      <c r="N516" s="14">
        <v>47393780</v>
      </c>
      <c r="O516" s="14">
        <v>54211770</v>
      </c>
      <c r="P516" s="14">
        <v>5010039</v>
      </c>
      <c r="Q516" s="14">
        <v>56073184</v>
      </c>
      <c r="R516" s="14">
        <v>533921</v>
      </c>
      <c r="S516" s="14">
        <v>19676864</v>
      </c>
      <c r="T516" s="14">
        <v>84783054</v>
      </c>
      <c r="U516" s="14">
        <v>23342510</v>
      </c>
      <c r="V516" s="14">
        <v>533921</v>
      </c>
      <c r="W516" s="14">
        <v>19676864</v>
      </c>
      <c r="X516" s="14">
        <v>84783054</v>
      </c>
      <c r="Y516" s="14">
        <v>23342510</v>
      </c>
      <c r="Z516" s="14">
        <v>55867</v>
      </c>
      <c r="AA516" s="14">
        <v>25.270852797</v>
      </c>
      <c r="AB516">
        <v>149.79</v>
      </c>
      <c r="AC516" s="2">
        <v>20550843458</v>
      </c>
      <c r="AD516" s="2">
        <v>21788737806</v>
      </c>
      <c r="AE516" s="14">
        <f>INDEX(CONFAZ!$DS$2:$FB$408,MATCH(DATE(YEAR($A516),MONTH($A516),15),CONFAZ!$DS$2:$DS$408,0),2)</f>
        <v>284417058</v>
      </c>
      <c r="AF516" s="14">
        <f>INDEX(CONFAZ!$DS$2:$FB$408,MATCH(DATE(YEAR($A516),MONTH($A516),15),CONFAZ!$DS$2:$DS$408,0),3)</f>
        <v>445383627</v>
      </c>
      <c r="AG516">
        <v>678</v>
      </c>
      <c r="AH516">
        <v>758163063000</v>
      </c>
      <c r="AI516">
        <v>7.26</v>
      </c>
      <c r="AJ516">
        <v>0.59</v>
      </c>
      <c r="AK516">
        <v>891.81666666666604</v>
      </c>
      <c r="AL516">
        <v>735.572</v>
      </c>
      <c r="AM516">
        <v>680.37809523809506</v>
      </c>
      <c r="AN516">
        <v>823.60519999999997</v>
      </c>
      <c r="AO516">
        <v>7.93074902654143</v>
      </c>
      <c r="AP516">
        <v>1.55</v>
      </c>
      <c r="AQ516">
        <v>208.19</v>
      </c>
      <c r="AR516">
        <v>5.98</v>
      </c>
      <c r="AS516" s="14">
        <v>446504900000</v>
      </c>
      <c r="AT516">
        <v>0</v>
      </c>
      <c r="AU516">
        <v>0</v>
      </c>
      <c r="AV516">
        <v>111272126</v>
      </c>
      <c r="AW516">
        <v>51816650</v>
      </c>
      <c r="AX516">
        <v>0</v>
      </c>
      <c r="AY516" s="14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54881830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4573646</v>
      </c>
      <c r="BN516">
        <v>18211488000</v>
      </c>
      <c r="BO516" s="3">
        <v>0.4</v>
      </c>
      <c r="BP516" s="3">
        <v>3704</v>
      </c>
      <c r="BQ516">
        <v>17996.55</v>
      </c>
      <c r="BR516" s="3">
        <v>1871630000</v>
      </c>
      <c r="BS516" s="3">
        <v>17679000</v>
      </c>
      <c r="BT516" s="3">
        <v>3901623000</v>
      </c>
      <c r="BU516" s="3">
        <v>8985524000</v>
      </c>
      <c r="BV516" s="3">
        <v>3435031000</v>
      </c>
      <c r="BW516" s="3">
        <v>14776457000</v>
      </c>
      <c r="BX516">
        <v>5744808000</v>
      </c>
      <c r="BY516">
        <v>0.4</v>
      </c>
      <c r="BZ516">
        <v>3704</v>
      </c>
      <c r="CA516">
        <v>6245.02</v>
      </c>
      <c r="CB516">
        <v>14775476000</v>
      </c>
      <c r="CC516">
        <v>0.4</v>
      </c>
      <c r="CD516">
        <v>388096.63</v>
      </c>
      <c r="CE516">
        <v>201476740.94</v>
      </c>
      <c r="CF516">
        <v>10578.97</v>
      </c>
      <c r="CG516">
        <v>35553.910000000003</v>
      </c>
      <c r="CH516">
        <v>38.131496400000003</v>
      </c>
      <c r="CI516">
        <v>2.88</v>
      </c>
      <c r="CJ516">
        <v>-195580</v>
      </c>
      <c r="CK516">
        <v>-168270</v>
      </c>
      <c r="CL516">
        <v>27306.67</v>
      </c>
      <c r="CM516">
        <v>-4916.67</v>
      </c>
      <c r="CN516">
        <v>4955310</v>
      </c>
      <c r="CO516">
        <v>-103413.33</v>
      </c>
      <c r="CP516">
        <v>-38406.67</v>
      </c>
      <c r="CQ516">
        <v>33148.01</v>
      </c>
      <c r="CR516">
        <v>190209669.61000001</v>
      </c>
      <c r="CS516">
        <v>89934.25</v>
      </c>
      <c r="CT516">
        <v>190332751.87</v>
      </c>
      <c r="CU516" s="3">
        <v>0.53078559999999997</v>
      </c>
      <c r="CV516">
        <v>0</v>
      </c>
      <c r="CW516" s="10">
        <v>30731338.370000001</v>
      </c>
      <c r="CX516" s="14">
        <f t="shared" si="8"/>
        <v>17848228.07</v>
      </c>
      <c r="CY516" s="14">
        <f>IFERROR(INDEX(CONFAZ!$A$2:$FB$440,MATCH(DATE(YEAR($A516),MONTH($A516),15),CONFAZ!$A$2:$A$440,0),2),0)</f>
        <v>12883110.300000001</v>
      </c>
      <c r="DA516"/>
      <c r="DB516"/>
      <c r="DC516"/>
      <c r="DI516"/>
    </row>
    <row r="517" spans="1:113" x14ac:dyDescent="0.25">
      <c r="A517" s="1">
        <v>41414</v>
      </c>
      <c r="B517" t="s">
        <v>70</v>
      </c>
      <c r="C517" t="s">
        <v>3</v>
      </c>
      <c r="D517" s="12">
        <v>2.0348000000000002</v>
      </c>
      <c r="E517">
        <v>179854829.62</v>
      </c>
      <c r="F517">
        <v>240895.37</v>
      </c>
      <c r="G517">
        <v>344472322</v>
      </c>
      <c r="H517">
        <v>51380450.080000006</v>
      </c>
      <c r="I517">
        <v>87697850.510000005</v>
      </c>
      <c r="J517">
        <v>7467310.3100000005</v>
      </c>
      <c r="K517">
        <v>33870360</v>
      </c>
      <c r="L517" s="14">
        <v>4617815</v>
      </c>
      <c r="M517" s="14">
        <v>36561240</v>
      </c>
      <c r="N517" s="14">
        <v>44045474</v>
      </c>
      <c r="O517" s="14">
        <v>55893677</v>
      </c>
      <c r="P517" s="14">
        <v>4908996</v>
      </c>
      <c r="Q517" s="14">
        <v>56260912</v>
      </c>
      <c r="R517" s="14">
        <v>745440</v>
      </c>
      <c r="S517" s="14">
        <v>18961725</v>
      </c>
      <c r="T517" s="14">
        <v>100088420</v>
      </c>
      <c r="U517" s="14">
        <v>22149152</v>
      </c>
      <c r="V517" s="14">
        <v>745440</v>
      </c>
      <c r="W517" s="14">
        <v>18961725</v>
      </c>
      <c r="X517" s="14">
        <v>100088420</v>
      </c>
      <c r="Y517" s="14">
        <v>22149152</v>
      </c>
      <c r="Z517" s="14">
        <v>239471</v>
      </c>
      <c r="AA517" s="14">
        <v>26.761438720899999</v>
      </c>
      <c r="AB517">
        <v>147.03</v>
      </c>
      <c r="AC517" s="2">
        <v>21654862456</v>
      </c>
      <c r="AD517" s="2">
        <v>21203755901</v>
      </c>
      <c r="AE517" s="14">
        <f>INDEX(CONFAZ!$DS$2:$FB$408,MATCH(DATE(YEAR($A517),MONTH($A517),15),CONFAZ!$DS$2:$DS$408,0),2)</f>
        <v>218218007</v>
      </c>
      <c r="AF517" s="14">
        <f>INDEX(CONFAZ!$DS$2:$FB$408,MATCH(DATE(YEAR($A517),MONTH($A517),15),CONFAZ!$DS$2:$DS$408,0),3)</f>
        <v>720568794</v>
      </c>
      <c r="AG517">
        <v>678</v>
      </c>
      <c r="AH517">
        <v>761863711600</v>
      </c>
      <c r="AI517">
        <v>7.42</v>
      </c>
      <c r="AJ517">
        <v>0.35</v>
      </c>
      <c r="AK517">
        <v>849.82500000000005</v>
      </c>
      <c r="AL517">
        <v>689.72249999999997</v>
      </c>
      <c r="AM517">
        <v>637.78619047618997</v>
      </c>
      <c r="AN517">
        <v>777.33519999999999</v>
      </c>
      <c r="AO517">
        <v>7.6683832152143898</v>
      </c>
      <c r="AP517">
        <v>1.37</v>
      </c>
      <c r="AQ517">
        <v>212.16</v>
      </c>
      <c r="AR517">
        <v>11.88</v>
      </c>
      <c r="AS517" s="14">
        <v>441335200000</v>
      </c>
      <c r="AT517">
        <v>0</v>
      </c>
      <c r="AU517">
        <v>0</v>
      </c>
      <c r="AV517">
        <v>109344195</v>
      </c>
      <c r="AW517">
        <v>87452155</v>
      </c>
      <c r="AX517">
        <v>0</v>
      </c>
      <c r="AY517" s="14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18960569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2931471</v>
      </c>
      <c r="BN517">
        <v>18211488000</v>
      </c>
      <c r="BO517" s="3">
        <v>0.4</v>
      </c>
      <c r="BP517" s="3">
        <v>3704</v>
      </c>
      <c r="BQ517" s="3">
        <v>17996.55</v>
      </c>
      <c r="BR517">
        <v>1871630000</v>
      </c>
      <c r="BS517" s="3">
        <v>17679000</v>
      </c>
      <c r="BT517" s="3">
        <v>3901623000</v>
      </c>
      <c r="BU517" s="3">
        <v>8985524000</v>
      </c>
      <c r="BV517" s="3">
        <v>3435031000</v>
      </c>
      <c r="BW517" s="3">
        <v>14776457000</v>
      </c>
      <c r="BX517">
        <v>5744808000</v>
      </c>
      <c r="BY517">
        <v>0.4</v>
      </c>
      <c r="BZ517">
        <v>3704</v>
      </c>
      <c r="CA517">
        <v>6245.02</v>
      </c>
      <c r="CB517">
        <v>14775476000</v>
      </c>
      <c r="CC517">
        <v>0.4</v>
      </c>
      <c r="CD517">
        <v>448624.03</v>
      </c>
      <c r="CE517">
        <v>136860545.66999999</v>
      </c>
      <c r="CF517">
        <v>16067.81</v>
      </c>
      <c r="CG517">
        <v>34883.910000000003</v>
      </c>
      <c r="CH517">
        <v>38.131496400000003</v>
      </c>
      <c r="CI517">
        <v>2.86</v>
      </c>
      <c r="CJ517">
        <v>-195580</v>
      </c>
      <c r="CK517">
        <v>-168270</v>
      </c>
      <c r="CL517">
        <v>27306.67</v>
      </c>
      <c r="CM517">
        <v>-4916.67</v>
      </c>
      <c r="CN517">
        <v>4955310</v>
      </c>
      <c r="CO517">
        <v>-103413.33</v>
      </c>
      <c r="CP517">
        <v>-38406.67</v>
      </c>
      <c r="CQ517">
        <v>157749.15</v>
      </c>
      <c r="CR517">
        <v>201048255.05000001</v>
      </c>
      <c r="CS517">
        <v>60838.62</v>
      </c>
      <c r="CT517">
        <v>201266842.81999999</v>
      </c>
      <c r="CU517" s="3">
        <v>0.53078559999999997</v>
      </c>
      <c r="CV517">
        <v>0</v>
      </c>
      <c r="CW517" s="10">
        <v>30889516.829999998</v>
      </c>
      <c r="CX517" s="14">
        <f t="shared" si="8"/>
        <v>22990876.210000001</v>
      </c>
      <c r="CY517" s="14">
        <f>IFERROR(INDEX(CONFAZ!$A$2:$FB$440,MATCH(DATE(YEAR($A517),MONTH($A517),15),CONFAZ!$A$2:$A$440,0),2),0)</f>
        <v>7898640.6199999992</v>
      </c>
      <c r="CZ517"/>
      <c r="DA517"/>
      <c r="DB517"/>
      <c r="DC517"/>
      <c r="DI517"/>
    </row>
    <row r="518" spans="1:113" x14ac:dyDescent="0.25">
      <c r="A518" s="1">
        <v>41445</v>
      </c>
      <c r="B518" t="s">
        <v>70</v>
      </c>
      <c r="C518" t="s">
        <v>3</v>
      </c>
      <c r="D518" s="12">
        <v>2.173</v>
      </c>
      <c r="E518">
        <v>185583514.49000001</v>
      </c>
      <c r="F518">
        <v>1368360.53</v>
      </c>
      <c r="G518">
        <v>332679440</v>
      </c>
      <c r="H518">
        <v>55079428.710000001</v>
      </c>
      <c r="I518">
        <v>68301674.290000007</v>
      </c>
      <c r="J518">
        <v>7803498.3199999994</v>
      </c>
      <c r="K518">
        <v>19965144</v>
      </c>
      <c r="L518" s="14">
        <v>4949192</v>
      </c>
      <c r="M518" s="14">
        <v>37094494</v>
      </c>
      <c r="N518" s="14">
        <v>46601849</v>
      </c>
      <c r="O518" s="14">
        <v>51430216</v>
      </c>
      <c r="P518" s="14">
        <v>3916371</v>
      </c>
      <c r="Q518" s="14">
        <v>62470166</v>
      </c>
      <c r="R518" s="14">
        <v>496283</v>
      </c>
      <c r="S518" s="14">
        <v>17222197</v>
      </c>
      <c r="T518" s="14">
        <v>83853374</v>
      </c>
      <c r="U518" s="14">
        <v>23278480</v>
      </c>
      <c r="V518" s="14">
        <v>496283</v>
      </c>
      <c r="W518" s="14">
        <v>17222197</v>
      </c>
      <c r="X518" s="14">
        <v>83853374</v>
      </c>
      <c r="Y518" s="14">
        <v>23278480</v>
      </c>
      <c r="Z518" s="14">
        <v>1366818</v>
      </c>
      <c r="AA518" s="14">
        <v>23.428895827400002</v>
      </c>
      <c r="AB518">
        <v>144.87</v>
      </c>
      <c r="AC518" s="2">
        <v>19331841435</v>
      </c>
      <c r="AD518" s="2">
        <v>18986750021</v>
      </c>
      <c r="AE518" s="14">
        <f>INDEX(CONFAZ!$DS$2:$FB$408,MATCH(DATE(YEAR($A518),MONTH($A518),15),CONFAZ!$DS$2:$DS$408,0),2)</f>
        <v>220113537</v>
      </c>
      <c r="AF518" s="14">
        <f>INDEX(CONFAZ!$DS$2:$FB$408,MATCH(DATE(YEAR($A518),MONTH($A518),15),CONFAZ!$DS$2:$DS$408,0),3)</f>
        <v>459031872</v>
      </c>
      <c r="AG518">
        <v>678</v>
      </c>
      <c r="AH518">
        <v>802710546000</v>
      </c>
      <c r="AI518">
        <v>7.9</v>
      </c>
      <c r="AJ518">
        <v>0.28000000000000003</v>
      </c>
      <c r="AK518">
        <v>900.41</v>
      </c>
      <c r="AL518">
        <v>732.46100000000001</v>
      </c>
      <c r="AM518">
        <v>673.88142857142805</v>
      </c>
      <c r="AN518">
        <v>827.05679999999995</v>
      </c>
      <c r="AO518">
        <v>7.5252946804828804</v>
      </c>
      <c r="AP518">
        <v>1.26</v>
      </c>
      <c r="AQ518">
        <v>224.99</v>
      </c>
      <c r="AR518">
        <v>9.41</v>
      </c>
      <c r="AS518" s="14">
        <v>434739600000</v>
      </c>
      <c r="AT518">
        <v>0</v>
      </c>
      <c r="AU518">
        <v>0</v>
      </c>
      <c r="AV518">
        <v>57608966</v>
      </c>
      <c r="AW518">
        <v>53598458</v>
      </c>
      <c r="AX518">
        <v>0</v>
      </c>
      <c r="AY518" s="14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1814892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2195616</v>
      </c>
      <c r="BN518">
        <v>18211488000</v>
      </c>
      <c r="BO518" s="3">
        <v>0.4</v>
      </c>
      <c r="BP518" s="3">
        <v>3704</v>
      </c>
      <c r="BQ518" s="3">
        <v>17996.55</v>
      </c>
      <c r="BR518" s="3">
        <v>1871630000</v>
      </c>
      <c r="BS518" s="3">
        <v>17679000</v>
      </c>
      <c r="BT518" s="3">
        <v>3901623000</v>
      </c>
      <c r="BU518">
        <v>8985524000</v>
      </c>
      <c r="BV518" s="3">
        <v>3435031000</v>
      </c>
      <c r="BW518" s="3">
        <v>14776457000</v>
      </c>
      <c r="BX518">
        <v>5744808000</v>
      </c>
      <c r="BY518">
        <v>0.4</v>
      </c>
      <c r="BZ518">
        <v>3704</v>
      </c>
      <c r="CA518">
        <v>6245.02</v>
      </c>
      <c r="CB518">
        <v>14775476000</v>
      </c>
      <c r="CC518">
        <v>0.4</v>
      </c>
      <c r="CD518">
        <v>392636.88</v>
      </c>
      <c r="CE518">
        <v>117936590.55</v>
      </c>
      <c r="CF518">
        <v>14906.87</v>
      </c>
      <c r="CG518">
        <v>34397.910000000003</v>
      </c>
      <c r="CH518">
        <v>38.131496400000003</v>
      </c>
      <c r="CI518">
        <v>2.85</v>
      </c>
      <c r="CJ518">
        <v>-195580</v>
      </c>
      <c r="CK518">
        <v>-168270</v>
      </c>
      <c r="CL518">
        <v>27306.67</v>
      </c>
      <c r="CM518">
        <v>-4916.67</v>
      </c>
      <c r="CN518">
        <v>4955310</v>
      </c>
      <c r="CO518">
        <v>-103413.33</v>
      </c>
      <c r="CP518">
        <v>-38406.67</v>
      </c>
      <c r="CQ518">
        <v>1121061.9099999999</v>
      </c>
      <c r="CR518">
        <v>188545659.80000001</v>
      </c>
      <c r="CS518">
        <v>35420.69</v>
      </c>
      <c r="CT518">
        <v>189702142.40000001</v>
      </c>
      <c r="CU518" s="3">
        <v>0.53078559999999997</v>
      </c>
      <c r="CV518">
        <v>0</v>
      </c>
      <c r="CW518" s="10">
        <v>29628034.960000001</v>
      </c>
      <c r="CX518" s="14">
        <f t="shared" si="8"/>
        <v>24286973.440000001</v>
      </c>
      <c r="CY518" s="14">
        <f>IFERROR(INDEX(CONFAZ!$A$2:$FB$440,MATCH(DATE(YEAR($A518),MONTH($A518),15),CONFAZ!$A$2:$A$440,0),2),0)</f>
        <v>5341061.5199999996</v>
      </c>
      <c r="CZ518"/>
      <c r="DA518"/>
      <c r="DB518"/>
      <c r="DC518"/>
      <c r="DI518"/>
    </row>
    <row r="519" spans="1:113" x14ac:dyDescent="0.25">
      <c r="A519" s="1">
        <v>41475</v>
      </c>
      <c r="B519" t="s">
        <v>70</v>
      </c>
      <c r="C519" t="s">
        <v>3</v>
      </c>
      <c r="D519" s="12">
        <v>2.2522000000000002</v>
      </c>
      <c r="E519">
        <v>195324928.36000004</v>
      </c>
      <c r="F519">
        <v>9636951.4700000007</v>
      </c>
      <c r="G519">
        <v>366418175</v>
      </c>
      <c r="H519">
        <v>56829002.560000002</v>
      </c>
      <c r="I519">
        <v>80524951.140000015</v>
      </c>
      <c r="J519">
        <v>8049425.8300000001</v>
      </c>
      <c r="K519">
        <v>16478927</v>
      </c>
      <c r="L519" s="14">
        <v>6174392</v>
      </c>
      <c r="M519" s="14">
        <v>37127864</v>
      </c>
      <c r="N519" s="14">
        <v>48996711</v>
      </c>
      <c r="O519" s="14">
        <v>56047492</v>
      </c>
      <c r="P519" s="14">
        <v>5038151</v>
      </c>
      <c r="Q519" s="14">
        <v>62069356</v>
      </c>
      <c r="R519" s="14">
        <v>861727</v>
      </c>
      <c r="S519" s="14">
        <v>18512563</v>
      </c>
      <c r="T519" s="14">
        <v>96468090</v>
      </c>
      <c r="U519" s="14">
        <v>25474738</v>
      </c>
      <c r="V519" s="14">
        <v>861727</v>
      </c>
      <c r="W519" s="14">
        <v>18512563</v>
      </c>
      <c r="X519" s="14">
        <v>96468090</v>
      </c>
      <c r="Y519" s="14">
        <v>25474738</v>
      </c>
      <c r="Z519" s="14">
        <v>9647091</v>
      </c>
      <c r="AA519" s="14">
        <v>25.075471855899998</v>
      </c>
      <c r="AB519">
        <v>152.13</v>
      </c>
      <c r="AC519" s="2">
        <v>20357391663</v>
      </c>
      <c r="AD519" s="2">
        <v>22867575854</v>
      </c>
      <c r="AE519" s="14">
        <f>INDEX(CONFAZ!$DS$2:$FB$408,MATCH(DATE(YEAR($A519),MONTH($A519),15),CONFAZ!$DS$2:$DS$408,0),2)</f>
        <v>235879249</v>
      </c>
      <c r="AF519" s="14">
        <f>INDEX(CONFAZ!$DS$2:$FB$408,MATCH(DATE(YEAR($A519),MONTH($A519),15),CONFAZ!$DS$2:$DS$408,0),3)</f>
        <v>360227500</v>
      </c>
      <c r="AG519">
        <v>678</v>
      </c>
      <c r="AH519">
        <v>837741825200</v>
      </c>
      <c r="AI519">
        <v>8.23</v>
      </c>
      <c r="AJ519">
        <v>-0.13</v>
      </c>
      <c r="AK519">
        <v>854.72555555555505</v>
      </c>
      <c r="AL519">
        <v>689.40800000000002</v>
      </c>
      <c r="AM519">
        <v>633.46190476190395</v>
      </c>
      <c r="AN519">
        <v>781.43719999999996</v>
      </c>
      <c r="AO519">
        <v>7.3808240903591704</v>
      </c>
      <c r="AP519">
        <v>1.03</v>
      </c>
      <c r="AQ519">
        <v>238.29</v>
      </c>
      <c r="AR519">
        <v>28.84</v>
      </c>
      <c r="AS519" s="14">
        <v>452597500000</v>
      </c>
      <c r="AT519">
        <v>0</v>
      </c>
      <c r="AU519">
        <v>0</v>
      </c>
      <c r="AV519">
        <v>73856404</v>
      </c>
      <c r="AW519">
        <v>58385804</v>
      </c>
      <c r="AX519">
        <v>0</v>
      </c>
      <c r="AY519" s="14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14107426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1363174</v>
      </c>
      <c r="BN519">
        <v>18211488000</v>
      </c>
      <c r="BO519" s="3">
        <v>0.4</v>
      </c>
      <c r="BP519" s="3">
        <v>3704</v>
      </c>
      <c r="BQ519" s="3">
        <v>17996.55</v>
      </c>
      <c r="BR519" s="3">
        <v>1871630000</v>
      </c>
      <c r="BS519" s="3">
        <v>17679000</v>
      </c>
      <c r="BT519">
        <v>3901623000</v>
      </c>
      <c r="BU519" s="3">
        <v>8985524000</v>
      </c>
      <c r="BV519" s="3">
        <v>3435031000</v>
      </c>
      <c r="BW519" s="3">
        <v>14776457000</v>
      </c>
      <c r="BX519">
        <v>5744808000</v>
      </c>
      <c r="BY519">
        <v>0.4</v>
      </c>
      <c r="BZ519">
        <v>3704</v>
      </c>
      <c r="CA519">
        <v>6245.02</v>
      </c>
      <c r="CB519">
        <v>14775476000</v>
      </c>
      <c r="CC519">
        <v>0.4</v>
      </c>
      <c r="CD519">
        <v>376176.84</v>
      </c>
      <c r="CE519">
        <v>204687031.03</v>
      </c>
      <c r="CF519">
        <v>11050.93</v>
      </c>
      <c r="CG519">
        <v>35183.910000000003</v>
      </c>
      <c r="CH519">
        <v>38.131496400000003</v>
      </c>
      <c r="CI519">
        <v>2.84</v>
      </c>
      <c r="CJ519">
        <v>-13366.67</v>
      </c>
      <c r="CK519">
        <v>7183.33</v>
      </c>
      <c r="CL519">
        <v>20550</v>
      </c>
      <c r="CM519">
        <v>6713.33</v>
      </c>
      <c r="CN519">
        <v>5095290</v>
      </c>
      <c r="CO519">
        <v>-80373.33</v>
      </c>
      <c r="CP519">
        <v>-27106.67</v>
      </c>
      <c r="CQ519">
        <v>5795348.1100000003</v>
      </c>
      <c r="CR519">
        <v>208091123.03</v>
      </c>
      <c r="CS519">
        <v>21261.32</v>
      </c>
      <c r="CT519">
        <v>213915329.31999999</v>
      </c>
      <c r="CU519" s="3">
        <v>0.53078559999999997</v>
      </c>
      <c r="CV519">
        <v>0</v>
      </c>
      <c r="CW519" s="10">
        <v>32535098.5</v>
      </c>
      <c r="CX519" s="14">
        <f t="shared" si="8"/>
        <v>28652542.84</v>
      </c>
      <c r="CY519" s="14">
        <f>IFERROR(INDEX(CONFAZ!$A$2:$FB$440,MATCH(DATE(YEAR($A519),MONTH($A519),15),CONFAZ!$A$2:$A$440,0),2),0)</f>
        <v>3882555.66</v>
      </c>
      <c r="CZ519"/>
      <c r="DA519"/>
      <c r="DB519"/>
      <c r="DC519"/>
      <c r="DI519"/>
    </row>
    <row r="520" spans="1:113" x14ac:dyDescent="0.25">
      <c r="A520" s="1">
        <v>41506</v>
      </c>
      <c r="B520" t="s">
        <v>70</v>
      </c>
      <c r="C520" t="s">
        <v>3</v>
      </c>
      <c r="D520" s="12">
        <v>2.3422000000000001</v>
      </c>
      <c r="E520">
        <v>199280756.95000002</v>
      </c>
      <c r="F520">
        <v>525281.83000000007</v>
      </c>
      <c r="G520">
        <v>383635706</v>
      </c>
      <c r="H520">
        <v>53930832.550000004</v>
      </c>
      <c r="I520">
        <v>104158921.67999999</v>
      </c>
      <c r="J520">
        <v>8079245.3299999991</v>
      </c>
      <c r="K520">
        <v>11351446</v>
      </c>
      <c r="L520" s="14">
        <v>6677943</v>
      </c>
      <c r="M520" s="14">
        <v>38640636</v>
      </c>
      <c r="N520" s="14">
        <v>47564473</v>
      </c>
      <c r="O520" s="14">
        <v>56555794</v>
      </c>
      <c r="P520" s="14">
        <v>5375210</v>
      </c>
      <c r="Q520" s="14">
        <v>66580986</v>
      </c>
      <c r="R520" s="14">
        <v>760521</v>
      </c>
      <c r="S520" s="14">
        <v>19278260</v>
      </c>
      <c r="T520" s="14">
        <v>114700706</v>
      </c>
      <c r="U520" s="14">
        <v>26975895</v>
      </c>
      <c r="V520" s="14">
        <v>760521</v>
      </c>
      <c r="W520" s="14">
        <v>19278260</v>
      </c>
      <c r="X520" s="14">
        <v>114700706</v>
      </c>
      <c r="Y520" s="14">
        <v>26975895</v>
      </c>
      <c r="Z520" s="14">
        <v>525282</v>
      </c>
      <c r="AA520" s="14">
        <v>25.829981981300001</v>
      </c>
      <c r="AB520">
        <v>151.81</v>
      </c>
      <c r="AC520" s="2">
        <v>21214505830</v>
      </c>
      <c r="AD520" s="2">
        <v>20364218693</v>
      </c>
      <c r="AE520" s="14">
        <f>INDEX(CONFAZ!$DS$2:$FB$408,MATCH(DATE(YEAR($A520),MONTH($A520),15),CONFAZ!$DS$2:$DS$408,0),2)</f>
        <v>194682695</v>
      </c>
      <c r="AF520" s="14">
        <f>INDEX(CONFAZ!$DS$2:$FB$408,MATCH(DATE(YEAR($A520),MONTH($A520),15),CONFAZ!$DS$2:$DS$408,0),3)</f>
        <v>205071958</v>
      </c>
      <c r="AG520">
        <v>678</v>
      </c>
      <c r="AH520">
        <v>859592084400</v>
      </c>
      <c r="AI520">
        <v>8.4499999999999993</v>
      </c>
      <c r="AJ520">
        <v>0.16</v>
      </c>
      <c r="AK520">
        <v>851.32222222222197</v>
      </c>
      <c r="AL520">
        <v>688.46550000000002</v>
      </c>
      <c r="AM520">
        <v>632.50666666666598</v>
      </c>
      <c r="AN520">
        <v>778.04279999999903</v>
      </c>
      <c r="AO520">
        <v>7.2006184455452598</v>
      </c>
      <c r="AP520">
        <v>1.24</v>
      </c>
      <c r="AQ520">
        <v>263.25</v>
      </c>
      <c r="AR520">
        <v>18.420000000000002</v>
      </c>
      <c r="AS520" s="14">
        <v>453781600000</v>
      </c>
      <c r="AT520">
        <v>0</v>
      </c>
      <c r="AU520">
        <v>0</v>
      </c>
      <c r="AV520">
        <v>69275434</v>
      </c>
      <c r="AW520">
        <v>63945407</v>
      </c>
      <c r="AX520">
        <v>0</v>
      </c>
      <c r="AY520" s="14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1504925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3825102</v>
      </c>
      <c r="BN520">
        <v>18211488000</v>
      </c>
      <c r="BO520" s="3">
        <v>0.4</v>
      </c>
      <c r="BP520" s="3">
        <v>3704</v>
      </c>
      <c r="BQ520" s="3">
        <v>17996.55</v>
      </c>
      <c r="BR520" s="3">
        <v>1871630000</v>
      </c>
      <c r="BS520" s="3">
        <v>17679000</v>
      </c>
      <c r="BT520" s="3">
        <v>3901623000</v>
      </c>
      <c r="BU520">
        <v>8985524000</v>
      </c>
      <c r="BV520" s="3">
        <v>3435031000</v>
      </c>
      <c r="BW520" s="3">
        <v>14776457000</v>
      </c>
      <c r="BX520">
        <v>5744808000</v>
      </c>
      <c r="BY520">
        <v>0.4</v>
      </c>
      <c r="BZ520">
        <v>3704</v>
      </c>
      <c r="CA520">
        <v>6245.02</v>
      </c>
      <c r="CB520">
        <v>18211488000</v>
      </c>
      <c r="CC520">
        <v>0.4</v>
      </c>
      <c r="CD520">
        <v>506719.23</v>
      </c>
      <c r="CE520">
        <v>193756208.19</v>
      </c>
      <c r="CF520">
        <v>13989.29</v>
      </c>
      <c r="CG520">
        <v>35190.910000000003</v>
      </c>
      <c r="CH520">
        <v>38.131496400000003</v>
      </c>
      <c r="CI520">
        <v>2.84</v>
      </c>
      <c r="CJ520">
        <v>-13366.67</v>
      </c>
      <c r="CK520">
        <v>7183.33</v>
      </c>
      <c r="CL520">
        <v>20550</v>
      </c>
      <c r="CM520">
        <v>6713.33</v>
      </c>
      <c r="CN520">
        <v>5095290</v>
      </c>
      <c r="CO520">
        <v>-80373.33</v>
      </c>
      <c r="CP520">
        <v>-27106.67</v>
      </c>
      <c r="CQ520">
        <v>179636.06</v>
      </c>
      <c r="CR520">
        <v>230154963.15000001</v>
      </c>
      <c r="CS520">
        <v>18086.45</v>
      </c>
      <c r="CT520">
        <v>230354285.66</v>
      </c>
      <c r="CU520" s="3">
        <v>0.53078559999999997</v>
      </c>
      <c r="CV520">
        <v>0</v>
      </c>
      <c r="CW520" s="10">
        <v>34923485.310000002</v>
      </c>
      <c r="CX520" s="14">
        <f t="shared" si="8"/>
        <v>32497986.710000001</v>
      </c>
      <c r="CY520" s="14">
        <f>IFERROR(INDEX(CONFAZ!$A$2:$FB$440,MATCH(DATE(YEAR($A520),MONTH($A520),15),CONFAZ!$A$2:$A$440,0),2),0)</f>
        <v>2425498.6</v>
      </c>
      <c r="CZ520"/>
      <c r="DA520"/>
      <c r="DB520"/>
      <c r="DC520"/>
      <c r="DI520"/>
    </row>
    <row r="521" spans="1:113" x14ac:dyDescent="0.25">
      <c r="A521" s="1">
        <v>41537</v>
      </c>
      <c r="B521" t="s">
        <v>70</v>
      </c>
      <c r="C521" t="s">
        <v>3</v>
      </c>
      <c r="D521" s="12">
        <v>2.2705000000000002</v>
      </c>
      <c r="E521">
        <v>195954192.37</v>
      </c>
      <c r="F521">
        <v>3550013.3200000003</v>
      </c>
      <c r="G521">
        <v>403898875</v>
      </c>
      <c r="H521">
        <v>61696141.030000001</v>
      </c>
      <c r="I521">
        <v>117409632.21000001</v>
      </c>
      <c r="J521">
        <v>7965059.2999999989</v>
      </c>
      <c r="K521">
        <v>8800958</v>
      </c>
      <c r="L521" s="14">
        <v>6562486</v>
      </c>
      <c r="M521" s="14">
        <v>38987846</v>
      </c>
      <c r="N521" s="14">
        <v>48441796</v>
      </c>
      <c r="O521" s="14">
        <v>58571691</v>
      </c>
      <c r="P521" s="14">
        <v>7096869</v>
      </c>
      <c r="Q521" s="14">
        <v>65807134</v>
      </c>
      <c r="R521" s="14">
        <v>854525</v>
      </c>
      <c r="S521" s="14">
        <v>20284451</v>
      </c>
      <c r="T521" s="14">
        <v>128112171</v>
      </c>
      <c r="U521" s="14">
        <v>25630247</v>
      </c>
      <c r="V521" s="14">
        <v>854525</v>
      </c>
      <c r="W521" s="14">
        <v>20284451</v>
      </c>
      <c r="X521" s="14">
        <v>128112171</v>
      </c>
      <c r="Y521" s="14">
        <v>25630247</v>
      </c>
      <c r="Z521" s="14">
        <v>3549659</v>
      </c>
      <c r="AA521" s="14">
        <v>28.411340093900002</v>
      </c>
      <c r="AB521">
        <v>147.27000000000001</v>
      </c>
      <c r="AC521" s="2">
        <v>20745602464</v>
      </c>
      <c r="AD521" s="2">
        <v>19035573348</v>
      </c>
      <c r="AE521" s="14">
        <f>INDEX(CONFAZ!$DS$2:$FB$408,MATCH(DATE(YEAR($A521),MONTH($A521),15),CONFAZ!$DS$2:$DS$408,0),2)</f>
        <v>213093215</v>
      </c>
      <c r="AF521" s="14">
        <f>INDEX(CONFAZ!$DS$2:$FB$408,MATCH(DATE(YEAR($A521),MONTH($A521),15),CONFAZ!$DS$2:$DS$408,0),3)</f>
        <v>398962688</v>
      </c>
      <c r="AG521">
        <v>678</v>
      </c>
      <c r="AH521">
        <v>837028907000</v>
      </c>
      <c r="AI521">
        <v>8.9</v>
      </c>
      <c r="AJ521">
        <v>0.27</v>
      </c>
      <c r="AK521">
        <v>863.74111111111097</v>
      </c>
      <c r="AL521">
        <v>697.72149999999999</v>
      </c>
      <c r="AM521">
        <v>640.72095238095199</v>
      </c>
      <c r="AN521">
        <v>789.15120000000002</v>
      </c>
      <c r="AO521">
        <v>7.0317424812412304</v>
      </c>
      <c r="AP521">
        <v>1.35</v>
      </c>
      <c r="AQ521">
        <v>256.42</v>
      </c>
      <c r="AR521">
        <v>27.199200000000001</v>
      </c>
      <c r="AS521" s="14">
        <v>447754900000</v>
      </c>
      <c r="AT521">
        <v>0</v>
      </c>
      <c r="AU521">
        <v>0</v>
      </c>
      <c r="AV521">
        <v>44437822</v>
      </c>
      <c r="AW521">
        <v>38888082</v>
      </c>
      <c r="AX521">
        <v>0</v>
      </c>
      <c r="AY521" s="14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1801701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3748039</v>
      </c>
      <c r="BN521">
        <v>18211488000</v>
      </c>
      <c r="BO521" s="3">
        <v>0.4</v>
      </c>
      <c r="BP521" s="3">
        <v>3704</v>
      </c>
      <c r="BQ521">
        <v>17996.55</v>
      </c>
      <c r="BR521" s="3">
        <v>1871630000</v>
      </c>
      <c r="BS521" s="3">
        <v>17679000</v>
      </c>
      <c r="BT521" s="3">
        <v>3901623000</v>
      </c>
      <c r="BU521" s="3">
        <v>8985524000</v>
      </c>
      <c r="BV521" s="3">
        <v>3435031000</v>
      </c>
      <c r="BW521" s="3">
        <v>14776457000</v>
      </c>
      <c r="BX521">
        <v>5744808000</v>
      </c>
      <c r="BY521">
        <v>0.4</v>
      </c>
      <c r="BZ521">
        <v>3704</v>
      </c>
      <c r="CA521">
        <v>6245.02</v>
      </c>
      <c r="CB521">
        <v>18211488000</v>
      </c>
      <c r="CC521">
        <v>0.4</v>
      </c>
      <c r="CD521">
        <v>359217.39</v>
      </c>
      <c r="CE521">
        <v>205651388.52000001</v>
      </c>
      <c r="CF521">
        <v>22020.35</v>
      </c>
      <c r="CG521">
        <v>33462.910000000003</v>
      </c>
      <c r="CH521">
        <v>38.131496400000003</v>
      </c>
      <c r="CI521">
        <v>2.83</v>
      </c>
      <c r="CJ521">
        <v>-13366.67</v>
      </c>
      <c r="CK521">
        <v>7183.33</v>
      </c>
      <c r="CL521">
        <v>20550</v>
      </c>
      <c r="CM521">
        <v>6713.33</v>
      </c>
      <c r="CN521">
        <v>5095290</v>
      </c>
      <c r="CO521">
        <v>-80373.33</v>
      </c>
      <c r="CP521">
        <v>-27106.67</v>
      </c>
      <c r="CQ521">
        <v>2742061.48</v>
      </c>
      <c r="CR521">
        <v>242722899.22999999</v>
      </c>
      <c r="CS521">
        <v>7321.41</v>
      </c>
      <c r="CT521">
        <v>245472282.12</v>
      </c>
      <c r="CU521" s="3">
        <v>0.53078559999999997</v>
      </c>
      <c r="CV521">
        <v>0</v>
      </c>
      <c r="CW521" s="10">
        <v>37802279.950000003</v>
      </c>
      <c r="CX521" s="14">
        <f t="shared" si="8"/>
        <v>35500461.5</v>
      </c>
      <c r="CY521" s="14">
        <f>IFERROR(INDEX(CONFAZ!$A$2:$FB$440,MATCH(DATE(YEAR($A521),MONTH($A521),15),CONFAZ!$A$2:$A$440,0),2),0)</f>
        <v>2301818.4500000002</v>
      </c>
      <c r="CZ521" s="14"/>
      <c r="DA521" s="14"/>
      <c r="DB521"/>
      <c r="DC521"/>
      <c r="DI521"/>
    </row>
    <row r="522" spans="1:113" x14ac:dyDescent="0.25">
      <c r="A522" s="1">
        <v>41567</v>
      </c>
      <c r="B522" t="s">
        <v>70</v>
      </c>
      <c r="C522" t="s">
        <v>3</v>
      </c>
      <c r="D522" s="12">
        <v>2.1886000000000001</v>
      </c>
      <c r="E522">
        <v>192574301.99999997</v>
      </c>
      <c r="F522">
        <v>431592.70999999996</v>
      </c>
      <c r="G522">
        <v>364972896</v>
      </c>
      <c r="H522">
        <v>56151058.32</v>
      </c>
      <c r="I522">
        <v>89181706.049999997</v>
      </c>
      <c r="J522">
        <v>8367449.0100000007</v>
      </c>
      <c r="K522">
        <v>7633384</v>
      </c>
      <c r="L522" s="14">
        <v>5999909</v>
      </c>
      <c r="M522" s="14">
        <v>39163357</v>
      </c>
      <c r="N522" s="14">
        <v>46223134</v>
      </c>
      <c r="O522" s="14">
        <v>54918314</v>
      </c>
      <c r="P522" s="14">
        <v>5724496</v>
      </c>
      <c r="Q522" s="14">
        <v>59348233</v>
      </c>
      <c r="R522" s="14">
        <v>1077150</v>
      </c>
      <c r="S522" s="14">
        <v>23141302</v>
      </c>
      <c r="T522" s="14">
        <v>103428214</v>
      </c>
      <c r="U522" s="14">
        <v>25517194</v>
      </c>
      <c r="V522" s="14">
        <v>1077150</v>
      </c>
      <c r="W522" s="14">
        <v>23141302</v>
      </c>
      <c r="X522" s="14">
        <v>103428214</v>
      </c>
      <c r="Y522" s="14">
        <v>25517194</v>
      </c>
      <c r="Z522" s="14">
        <v>431593</v>
      </c>
      <c r="AA522" s="14">
        <v>26.253209445100001</v>
      </c>
      <c r="AB522">
        <v>151.9</v>
      </c>
      <c r="AC522" s="2">
        <v>20636722332</v>
      </c>
      <c r="AD522" s="2">
        <v>23201590344</v>
      </c>
      <c r="AE522" s="14">
        <f>INDEX(CONFAZ!$DS$2:$FB$408,MATCH(DATE(YEAR($A522),MONTH($A522),15),CONFAZ!$DS$2:$DS$408,0),2)</f>
        <v>219579675</v>
      </c>
      <c r="AF522" s="14">
        <f>INDEX(CONFAZ!$DS$2:$FB$408,MATCH(DATE(YEAR($A522),MONTH($A522),15),CONFAZ!$DS$2:$DS$408,0),3)</f>
        <v>620315024</v>
      </c>
      <c r="AG522">
        <v>678</v>
      </c>
      <c r="AH522">
        <v>797755643000</v>
      </c>
      <c r="AI522">
        <v>9.25</v>
      </c>
      <c r="AJ522">
        <v>0.61</v>
      </c>
      <c r="AK522">
        <v>866.33777777777698</v>
      </c>
      <c r="AL522">
        <v>702.44550000000004</v>
      </c>
      <c r="AM522">
        <v>646.33000000000004</v>
      </c>
      <c r="AN522">
        <v>792.87959999999998</v>
      </c>
      <c r="AO522">
        <v>6.7936469175747503</v>
      </c>
      <c r="AP522">
        <v>1.5699000000000001</v>
      </c>
      <c r="AQ522">
        <v>239.44</v>
      </c>
      <c r="AR522">
        <v>0.28999999999999998</v>
      </c>
      <c r="AS522" s="14">
        <v>475713600000</v>
      </c>
      <c r="AT522">
        <v>0</v>
      </c>
      <c r="AU522">
        <v>0</v>
      </c>
      <c r="AV522">
        <v>95305059</v>
      </c>
      <c r="AW522">
        <v>90896637</v>
      </c>
      <c r="AX522">
        <v>0</v>
      </c>
      <c r="AY522" s="14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1490419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2918003</v>
      </c>
      <c r="BN522">
        <v>18211488000</v>
      </c>
      <c r="BO522" s="3">
        <v>0.4</v>
      </c>
      <c r="BP522" s="3">
        <v>3704</v>
      </c>
      <c r="BQ522">
        <v>17996.55</v>
      </c>
      <c r="BR522" s="3">
        <v>1871630000</v>
      </c>
      <c r="BS522">
        <v>17679000</v>
      </c>
      <c r="BT522" s="3">
        <v>3901623000</v>
      </c>
      <c r="BU522" s="3">
        <v>8985524000</v>
      </c>
      <c r="BV522" s="3">
        <v>3435031000</v>
      </c>
      <c r="BW522" s="3">
        <v>14776457000</v>
      </c>
      <c r="BX522">
        <v>5744808000</v>
      </c>
      <c r="BY522">
        <v>0.4</v>
      </c>
      <c r="BZ522">
        <v>3704</v>
      </c>
      <c r="CA522">
        <v>6245.02</v>
      </c>
      <c r="CB522">
        <v>18211488000</v>
      </c>
      <c r="CC522">
        <v>0.4</v>
      </c>
      <c r="CD522">
        <v>410312.48</v>
      </c>
      <c r="CE522">
        <v>150351101.22</v>
      </c>
      <c r="CF522">
        <v>25117.11</v>
      </c>
      <c r="CG522">
        <v>34006.910000000003</v>
      </c>
      <c r="CH522">
        <v>38.131496400000003</v>
      </c>
      <c r="CI522">
        <v>2.83</v>
      </c>
      <c r="CJ522">
        <v>12250</v>
      </c>
      <c r="CK522">
        <v>41443.33</v>
      </c>
      <c r="CL522">
        <v>29196.67</v>
      </c>
      <c r="CM522">
        <v>12620</v>
      </c>
      <c r="CN522">
        <v>5225070</v>
      </c>
      <c r="CO522">
        <v>-59996.67</v>
      </c>
      <c r="CP522">
        <v>-11466.67</v>
      </c>
      <c r="CQ522">
        <v>152348.96</v>
      </c>
      <c r="CR522">
        <v>206136253.11000001</v>
      </c>
      <c r="CS522">
        <v>4238.1400000000003</v>
      </c>
      <c r="CT522">
        <v>206302695.74000001</v>
      </c>
      <c r="CU522" s="3">
        <v>0.53078559999999997</v>
      </c>
      <c r="CV522">
        <v>0</v>
      </c>
      <c r="CW522" s="10">
        <v>32223449.640000001</v>
      </c>
      <c r="CX522" s="14">
        <f t="shared" si="8"/>
        <v>30494513.300000001</v>
      </c>
      <c r="CY522" s="14">
        <f>IFERROR(INDEX(CONFAZ!$A$2:$FB$440,MATCH(DATE(YEAR($A522),MONTH($A522),15),CONFAZ!$A$2:$A$440,0),2),0)</f>
        <v>1728936.34</v>
      </c>
      <c r="CZ522"/>
      <c r="DA522"/>
      <c r="DB522"/>
      <c r="DC522"/>
      <c r="DI522"/>
    </row>
    <row r="523" spans="1:113" x14ac:dyDescent="0.25">
      <c r="A523" s="1">
        <v>41598</v>
      </c>
      <c r="B523" t="s">
        <v>70</v>
      </c>
      <c r="C523" t="s">
        <v>3</v>
      </c>
      <c r="D523" s="12">
        <v>2.2953999999999999</v>
      </c>
      <c r="E523">
        <v>196880741.47999996</v>
      </c>
      <c r="F523">
        <v>465972.51</v>
      </c>
      <c r="G523">
        <v>401678095</v>
      </c>
      <c r="H523">
        <v>65332926.220000006</v>
      </c>
      <c r="I523">
        <v>112580341.85000002</v>
      </c>
      <c r="J523">
        <v>8236175.54</v>
      </c>
      <c r="K523">
        <v>6303664</v>
      </c>
      <c r="L523" s="14">
        <v>6773709</v>
      </c>
      <c r="M523" s="14">
        <v>39281134</v>
      </c>
      <c r="N523" s="14">
        <v>46188819</v>
      </c>
      <c r="O523" s="14">
        <v>63197367</v>
      </c>
      <c r="P523" s="14">
        <v>6336206</v>
      </c>
      <c r="Q523" s="14">
        <v>59985944</v>
      </c>
      <c r="R523" s="14">
        <v>1257373</v>
      </c>
      <c r="S523" s="14">
        <v>21867068</v>
      </c>
      <c r="T523" s="14">
        <v>126374847</v>
      </c>
      <c r="U523" s="14">
        <v>29949670</v>
      </c>
      <c r="V523" s="14">
        <v>1257373</v>
      </c>
      <c r="W523" s="14">
        <v>21867068</v>
      </c>
      <c r="X523" s="14">
        <v>126374847</v>
      </c>
      <c r="Y523" s="14">
        <v>29949670</v>
      </c>
      <c r="Z523" s="14">
        <v>465958</v>
      </c>
      <c r="AA523" s="14">
        <v>28.8333434388</v>
      </c>
      <c r="AB523">
        <v>147.79</v>
      </c>
      <c r="AC523" s="2">
        <v>18918406070</v>
      </c>
      <c r="AD523" s="2">
        <v>19280001764</v>
      </c>
      <c r="AE523" s="14">
        <f>INDEX(CONFAZ!$DS$2:$FB$408,MATCH(DATE(YEAR($A523),MONTH($A523),15),CONFAZ!$DS$2:$DS$408,0),2)</f>
        <v>151016927</v>
      </c>
      <c r="AF523" s="14">
        <f>INDEX(CONFAZ!$DS$2:$FB$408,MATCH(DATE(YEAR($A523),MONTH($A523),15),CONFAZ!$DS$2:$DS$408,0),3)</f>
        <v>299164243</v>
      </c>
      <c r="AG523">
        <v>678</v>
      </c>
      <c r="AH523">
        <v>831875914000</v>
      </c>
      <c r="AI523">
        <v>9.4499999999999993</v>
      </c>
      <c r="AJ523">
        <v>0.54</v>
      </c>
      <c r="AK523">
        <v>880.44111111111101</v>
      </c>
      <c r="AL523">
        <v>717.18049999999903</v>
      </c>
      <c r="AM523">
        <v>663.09809523809497</v>
      </c>
      <c r="AN523">
        <v>806.56</v>
      </c>
      <c r="AO523">
        <v>6.5657847966282397</v>
      </c>
      <c r="AP523">
        <v>1.54</v>
      </c>
      <c r="AQ523">
        <v>245.97</v>
      </c>
      <c r="AR523">
        <v>-6.63</v>
      </c>
      <c r="AS523" s="14">
        <v>470325000000</v>
      </c>
      <c r="AT523">
        <v>0</v>
      </c>
      <c r="AU523">
        <v>0</v>
      </c>
      <c r="AV523">
        <v>74595231</v>
      </c>
      <c r="AW523">
        <v>71142559</v>
      </c>
      <c r="AX523">
        <v>0</v>
      </c>
      <c r="AY523" s="14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1307673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2144999</v>
      </c>
      <c r="BN523">
        <v>18211488000</v>
      </c>
      <c r="BO523" s="3">
        <v>0.4</v>
      </c>
      <c r="BP523" s="3">
        <v>3704</v>
      </c>
      <c r="BQ523" s="3">
        <v>17996.55</v>
      </c>
      <c r="BR523" s="3">
        <v>1871630000</v>
      </c>
      <c r="BS523" s="3">
        <v>17679000</v>
      </c>
      <c r="BT523" s="3">
        <v>3901623000</v>
      </c>
      <c r="BU523" s="3">
        <v>8985524000</v>
      </c>
      <c r="BV523">
        <v>3435031000</v>
      </c>
      <c r="BW523" s="3">
        <v>14776457000</v>
      </c>
      <c r="BX523">
        <v>5744808000</v>
      </c>
      <c r="BY523">
        <v>0.4</v>
      </c>
      <c r="BZ523">
        <v>3704</v>
      </c>
      <c r="CA523">
        <v>6245.02</v>
      </c>
      <c r="CB523">
        <v>18211488000</v>
      </c>
      <c r="CC523">
        <v>0.4</v>
      </c>
      <c r="CD523">
        <v>571452.17000000004</v>
      </c>
      <c r="CE523">
        <v>166696743.43000001</v>
      </c>
      <c r="CF523">
        <v>25817.66</v>
      </c>
      <c r="CG523">
        <v>33155.910000000003</v>
      </c>
      <c r="CH523">
        <v>38.131496400000003</v>
      </c>
      <c r="CI523">
        <v>2.84</v>
      </c>
      <c r="CJ523">
        <v>12250</v>
      </c>
      <c r="CK523">
        <v>41443.33</v>
      </c>
      <c r="CL523">
        <v>29196.67</v>
      </c>
      <c r="CM523">
        <v>12620</v>
      </c>
      <c r="CN523">
        <v>5225070</v>
      </c>
      <c r="CO523">
        <v>-59996.67</v>
      </c>
      <c r="CP523">
        <v>-11466.67</v>
      </c>
      <c r="CQ523">
        <v>165897.25</v>
      </c>
      <c r="CR523">
        <v>234904306.66999999</v>
      </c>
      <c r="CS523">
        <v>9470.07</v>
      </c>
      <c r="CT523">
        <v>235079673.99000001</v>
      </c>
      <c r="CU523" s="3">
        <v>0.53078559999999997</v>
      </c>
      <c r="CV523">
        <v>0</v>
      </c>
      <c r="CW523" s="10">
        <v>33366814.120000001</v>
      </c>
      <c r="CX523" s="14">
        <f t="shared" si="8"/>
        <v>32066076.09</v>
      </c>
      <c r="CY523" s="14">
        <f>IFERROR(INDEX(CONFAZ!$A$2:$FB$440,MATCH(DATE(YEAR($A523),MONTH($A523),15),CONFAZ!$A$2:$A$440,0),2),0)</f>
        <v>1300738.03</v>
      </c>
      <c r="DA523"/>
      <c r="DB523"/>
      <c r="DC523"/>
      <c r="DI523"/>
    </row>
    <row r="524" spans="1:113" x14ac:dyDescent="0.25">
      <c r="A524" s="1">
        <v>41628</v>
      </c>
      <c r="B524" t="s">
        <v>70</v>
      </c>
      <c r="C524" t="s">
        <v>3</v>
      </c>
      <c r="D524" s="12">
        <v>2.3454999999999999</v>
      </c>
      <c r="E524">
        <v>212913070.29000002</v>
      </c>
      <c r="F524">
        <v>2170821.77</v>
      </c>
      <c r="G524">
        <v>395999509</v>
      </c>
      <c r="H524">
        <v>60194869.259999998</v>
      </c>
      <c r="I524">
        <v>94332315.789999992</v>
      </c>
      <c r="J524">
        <v>9166968.9299999997</v>
      </c>
      <c r="K524">
        <v>7322648</v>
      </c>
      <c r="L524" s="14">
        <v>12988275</v>
      </c>
      <c r="M524" s="14">
        <v>39191611</v>
      </c>
      <c r="N524" s="14">
        <v>49634503</v>
      </c>
      <c r="O524" s="14">
        <v>60927799</v>
      </c>
      <c r="P524" s="14">
        <v>4694258</v>
      </c>
      <c r="Q524" s="14">
        <v>66006521</v>
      </c>
      <c r="R524" s="14">
        <v>1246125</v>
      </c>
      <c r="S524" s="14">
        <v>21560586</v>
      </c>
      <c r="T524" s="14">
        <v>108530530</v>
      </c>
      <c r="U524" s="14">
        <v>29048479</v>
      </c>
      <c r="V524" s="14">
        <v>1246125</v>
      </c>
      <c r="W524" s="14">
        <v>21560586</v>
      </c>
      <c r="X524" s="14">
        <v>108530530</v>
      </c>
      <c r="Y524" s="14">
        <v>29048479</v>
      </c>
      <c r="Z524" s="14">
        <v>2170822</v>
      </c>
      <c r="AA524" s="14">
        <v>29.700412500399999</v>
      </c>
      <c r="AB524">
        <v>145.77000000000001</v>
      </c>
      <c r="AC524" s="2">
        <v>19537523486</v>
      </c>
      <c r="AD524" s="2">
        <v>18352387728</v>
      </c>
      <c r="AE524" s="14">
        <f>INDEX(CONFAZ!$DS$2:$FB$408,MATCH(DATE(YEAR($A524),MONTH($A524),15),CONFAZ!$DS$2:$DS$408,0),2)</f>
        <v>159285516</v>
      </c>
      <c r="AF524" s="14">
        <f>INDEX(CONFAZ!$DS$2:$FB$408,MATCH(DATE(YEAR($A524),MONTH($A524),15),CONFAZ!$DS$2:$DS$408,0),3)</f>
        <v>742094282</v>
      </c>
      <c r="AG524">
        <v>678</v>
      </c>
      <c r="AH524">
        <v>841584164000</v>
      </c>
      <c r="AI524">
        <v>9.9</v>
      </c>
      <c r="AJ524">
        <v>0.72</v>
      </c>
      <c r="AK524">
        <v>882.53166666666596</v>
      </c>
      <c r="AL524">
        <v>718.32500000000005</v>
      </c>
      <c r="AM524">
        <v>664.57714285714201</v>
      </c>
      <c r="AN524">
        <v>808.78279999999995</v>
      </c>
      <c r="AO524">
        <v>6.2560388930136996</v>
      </c>
      <c r="AP524">
        <v>1.92</v>
      </c>
      <c r="AQ524">
        <v>259.49</v>
      </c>
      <c r="AR524">
        <v>21.82</v>
      </c>
      <c r="AS524" s="14">
        <v>467253200000</v>
      </c>
      <c r="AT524">
        <v>0</v>
      </c>
      <c r="AU524">
        <v>0</v>
      </c>
      <c r="AV524">
        <v>69701445</v>
      </c>
      <c r="AW524">
        <v>66224057</v>
      </c>
      <c r="AX524">
        <v>0</v>
      </c>
      <c r="AY524" s="1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1177218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2300170</v>
      </c>
      <c r="BN524">
        <v>18211488000</v>
      </c>
      <c r="BO524" s="3">
        <v>0.4</v>
      </c>
      <c r="BP524" s="3">
        <v>3704</v>
      </c>
      <c r="BQ524">
        <v>17996.55</v>
      </c>
      <c r="BR524" s="3">
        <v>1871630000</v>
      </c>
      <c r="BS524" s="3">
        <v>17679000</v>
      </c>
      <c r="BT524">
        <v>3901623000</v>
      </c>
      <c r="BU524" s="3">
        <v>8985524000</v>
      </c>
      <c r="BV524" s="3">
        <v>3435031000</v>
      </c>
      <c r="BW524" s="3">
        <v>14776457000</v>
      </c>
      <c r="BX524">
        <v>27308046000</v>
      </c>
      <c r="BY524">
        <v>0.4</v>
      </c>
      <c r="BZ524">
        <v>3704</v>
      </c>
      <c r="CA524">
        <v>25660.71</v>
      </c>
      <c r="CB524">
        <v>18211488000</v>
      </c>
      <c r="CC524">
        <v>0.4</v>
      </c>
      <c r="CD524">
        <v>431628.42</v>
      </c>
      <c r="CE524">
        <v>162552704.72999999</v>
      </c>
      <c r="CF524">
        <v>64985.89</v>
      </c>
      <c r="CG524">
        <v>35777.910000000003</v>
      </c>
      <c r="CH524">
        <v>38.131496400000003</v>
      </c>
      <c r="CI524">
        <v>2.95</v>
      </c>
      <c r="CJ524">
        <v>12250</v>
      </c>
      <c r="CK524">
        <v>41443.33</v>
      </c>
      <c r="CL524">
        <v>29196.67</v>
      </c>
      <c r="CM524">
        <v>12620</v>
      </c>
      <c r="CN524">
        <v>5225070</v>
      </c>
      <c r="CO524">
        <v>-59996.67</v>
      </c>
      <c r="CP524">
        <v>-11466.67</v>
      </c>
      <c r="CQ524">
        <v>977442.35</v>
      </c>
      <c r="CR524">
        <v>232715518.52000001</v>
      </c>
      <c r="CS524">
        <v>11761.88</v>
      </c>
      <c r="CT524">
        <v>233705602.75</v>
      </c>
      <c r="CU524" s="3">
        <v>0.53078559999999997</v>
      </c>
      <c r="CV524">
        <v>0</v>
      </c>
      <c r="CW524" s="10">
        <v>38237067.049999997</v>
      </c>
      <c r="CX524" s="14">
        <f t="shared" si="8"/>
        <v>36692053.07</v>
      </c>
      <c r="CY524" s="14">
        <f>IFERROR(INDEX(CONFAZ!$A$2:$FB$440,MATCH(DATE(YEAR($A524),MONTH($A524),15),CONFAZ!$A$2:$A$440,0),2),0)</f>
        <v>1545013.9800000002</v>
      </c>
      <c r="CZ524"/>
      <c r="DA524"/>
      <c r="DB524"/>
      <c r="DC524"/>
      <c r="DI524"/>
    </row>
    <row r="525" spans="1:113" x14ac:dyDescent="0.25">
      <c r="A525" s="1">
        <v>41659</v>
      </c>
      <c r="B525" t="s">
        <v>70</v>
      </c>
      <c r="C525" t="s">
        <v>3</v>
      </c>
      <c r="D525" s="12">
        <v>2.3822000000000001</v>
      </c>
      <c r="E525">
        <v>209297378.42000002</v>
      </c>
      <c r="F525">
        <v>1078402.21</v>
      </c>
      <c r="G525">
        <v>408968190</v>
      </c>
      <c r="H525">
        <v>59260900.059999995</v>
      </c>
      <c r="I525">
        <v>110233885.31999998</v>
      </c>
      <c r="J525">
        <v>10049869.33</v>
      </c>
      <c r="K525">
        <v>36080528</v>
      </c>
      <c r="L525" s="14">
        <v>6145083</v>
      </c>
      <c r="M525" s="14">
        <v>39492994</v>
      </c>
      <c r="N525" s="14">
        <v>63839353</v>
      </c>
      <c r="O525" s="14">
        <v>57773868</v>
      </c>
      <c r="P525" s="14">
        <v>5490411</v>
      </c>
      <c r="Q525" s="14">
        <v>60687473</v>
      </c>
      <c r="R525" s="14">
        <v>1372349</v>
      </c>
      <c r="S525" s="14">
        <v>17566068</v>
      </c>
      <c r="T525" s="14">
        <v>128203584</v>
      </c>
      <c r="U525" s="14">
        <v>27319023</v>
      </c>
      <c r="V525" s="14">
        <v>1372349</v>
      </c>
      <c r="W525" s="14">
        <v>17566068</v>
      </c>
      <c r="X525" s="14">
        <v>128203584</v>
      </c>
      <c r="Y525" s="14">
        <v>27319023</v>
      </c>
      <c r="Z525" s="14">
        <v>1077984</v>
      </c>
      <c r="AA525" s="14">
        <v>31.4951749568</v>
      </c>
      <c r="AB525">
        <v>142.72</v>
      </c>
      <c r="AC525" s="2">
        <v>15741666773</v>
      </c>
      <c r="AD525" s="2">
        <v>20238121344</v>
      </c>
      <c r="AE525" s="14">
        <f>INDEX(CONFAZ!$DS$2:$FB$408,MATCH(DATE(YEAR($A525),MONTH($A525),15),CONFAZ!$DS$2:$DS$408,0),2)</f>
        <v>124244864</v>
      </c>
      <c r="AF525" s="14">
        <f>INDEX(CONFAZ!$DS$2:$FB$408,MATCH(DATE(YEAR($A525),MONTH($A525),15),CONFAZ!$DS$2:$DS$408,0),3)</f>
        <v>622440259</v>
      </c>
      <c r="AG525">
        <v>724</v>
      </c>
      <c r="AH525">
        <v>859821739200</v>
      </c>
      <c r="AI525">
        <v>10.17</v>
      </c>
      <c r="AJ525">
        <v>0.63</v>
      </c>
      <c r="AK525">
        <v>887.21444444444398</v>
      </c>
      <c r="AL525">
        <v>720.17049999999995</v>
      </c>
      <c r="AM525">
        <v>663.80904761904696</v>
      </c>
      <c r="AN525">
        <v>812.46680000000003</v>
      </c>
      <c r="AO525">
        <v>6.4774566591674896</v>
      </c>
      <c r="AP525">
        <v>1.55</v>
      </c>
      <c r="AQ525">
        <v>258.98</v>
      </c>
      <c r="AR525">
        <v>9.4499999999999993</v>
      </c>
      <c r="AS525" s="14">
        <v>453279800000</v>
      </c>
      <c r="AT525">
        <v>0</v>
      </c>
      <c r="AU525">
        <v>0</v>
      </c>
      <c r="AV525">
        <v>71073929</v>
      </c>
      <c r="AW525">
        <v>64609275</v>
      </c>
      <c r="AX525">
        <v>0</v>
      </c>
      <c r="AY525" s="14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825022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5639632</v>
      </c>
      <c r="BN525">
        <v>19952970000</v>
      </c>
      <c r="BO525" s="3">
        <v>0.4</v>
      </c>
      <c r="BP525" s="3">
        <v>3704</v>
      </c>
      <c r="BQ525">
        <v>19420.27</v>
      </c>
      <c r="BR525" s="3">
        <v>1978456000</v>
      </c>
      <c r="BS525" s="3">
        <v>17243000</v>
      </c>
      <c r="BT525">
        <v>4755647000</v>
      </c>
      <c r="BU525" s="3">
        <v>9151223000</v>
      </c>
      <c r="BV525">
        <v>4050400000</v>
      </c>
      <c r="BW525" s="3">
        <v>15902570000</v>
      </c>
      <c r="BX525">
        <v>0</v>
      </c>
      <c r="BY525">
        <v>0</v>
      </c>
      <c r="BZ525">
        <v>0</v>
      </c>
      <c r="CA525">
        <v>0</v>
      </c>
      <c r="CB525">
        <v>18211488000</v>
      </c>
      <c r="CC525">
        <v>0.4</v>
      </c>
      <c r="CD525">
        <v>425729.18</v>
      </c>
      <c r="CE525">
        <v>160815502.22</v>
      </c>
      <c r="CF525">
        <v>35712.050000000003</v>
      </c>
      <c r="CG525">
        <v>35489.67</v>
      </c>
      <c r="CH525">
        <v>36.417150700000001</v>
      </c>
      <c r="CI525">
        <v>2.96</v>
      </c>
      <c r="CJ525">
        <v>-98936.67</v>
      </c>
      <c r="CK525">
        <v>-72023.33</v>
      </c>
      <c r="CL525">
        <v>26913.33</v>
      </c>
      <c r="CM525">
        <v>27313.33</v>
      </c>
      <c r="CN525">
        <v>5313706.67</v>
      </c>
      <c r="CO525">
        <v>-72436.67</v>
      </c>
      <c r="CP525">
        <v>-180</v>
      </c>
      <c r="CQ525">
        <v>298368.06</v>
      </c>
      <c r="CR525">
        <v>239848735.65000001</v>
      </c>
      <c r="CS525">
        <v>54392.11</v>
      </c>
      <c r="CT525">
        <v>240206895.81999999</v>
      </c>
      <c r="CU525" s="3">
        <v>0.53101100000000001</v>
      </c>
      <c r="CV525">
        <v>1049875630</v>
      </c>
      <c r="CW525" s="10">
        <v>37032492.75</v>
      </c>
      <c r="CX525" s="14">
        <f t="shared" si="8"/>
        <v>33041755.899999999</v>
      </c>
      <c r="CY525" s="14">
        <f>IFERROR(INDEX(CONFAZ!$A$2:$FB$440,MATCH(DATE(YEAR($A525),MONTH($A525),15),CONFAZ!$A$2:$A$440,0),2),0)</f>
        <v>3990736.85</v>
      </c>
      <c r="CZ525"/>
      <c r="DA525"/>
      <c r="DB525"/>
      <c r="DC525"/>
      <c r="DI525"/>
    </row>
    <row r="526" spans="1:113" x14ac:dyDescent="0.25">
      <c r="A526" s="1">
        <v>41690</v>
      </c>
      <c r="B526" t="s">
        <v>70</v>
      </c>
      <c r="C526" t="s">
        <v>3</v>
      </c>
      <c r="D526" s="12">
        <v>2.3837000000000002</v>
      </c>
      <c r="E526">
        <v>180095103.95000002</v>
      </c>
      <c r="F526">
        <v>341233.74</v>
      </c>
      <c r="G526">
        <v>368326939</v>
      </c>
      <c r="H526">
        <v>49508847.280000009</v>
      </c>
      <c r="I526">
        <v>112045399.51000002</v>
      </c>
      <c r="J526">
        <v>7826411.3799999999</v>
      </c>
      <c r="K526">
        <v>36338235</v>
      </c>
      <c r="L526" s="14">
        <v>4588752</v>
      </c>
      <c r="M526" s="14">
        <v>37981875</v>
      </c>
      <c r="N526" s="14">
        <v>41559318</v>
      </c>
      <c r="O526" s="14">
        <v>51699312</v>
      </c>
      <c r="P526" s="14">
        <v>5905476</v>
      </c>
      <c r="Q526" s="14">
        <v>50725107</v>
      </c>
      <c r="R526" s="14">
        <v>1308159</v>
      </c>
      <c r="S526" s="14">
        <v>16351514</v>
      </c>
      <c r="T526" s="14">
        <v>129787464</v>
      </c>
      <c r="U526" s="14">
        <v>28078728</v>
      </c>
      <c r="V526" s="14">
        <v>1308159</v>
      </c>
      <c r="W526" s="14">
        <v>16351514</v>
      </c>
      <c r="X526" s="14">
        <v>129787464</v>
      </c>
      <c r="Y526" s="14">
        <v>28078728</v>
      </c>
      <c r="Z526" s="14">
        <v>341234</v>
      </c>
      <c r="AA526" s="14">
        <v>31.251538226299999</v>
      </c>
      <c r="AB526">
        <v>143.53</v>
      </c>
      <c r="AC526" s="2">
        <v>15825850012</v>
      </c>
      <c r="AD526" s="2">
        <v>18190582391</v>
      </c>
      <c r="AE526" s="14">
        <f>INDEX(CONFAZ!$DS$2:$FB$408,MATCH(DATE(YEAR($A526),MONTH($A526),15),CONFAZ!$DS$2:$DS$408,0),2)</f>
        <v>124927193</v>
      </c>
      <c r="AF526" s="14">
        <f>INDEX(CONFAZ!$DS$2:$FB$408,MATCH(DATE(YEAR($A526),MONTH($A526),15),CONFAZ!$DS$2:$DS$408,0),3)</f>
        <v>632266880</v>
      </c>
      <c r="AG526">
        <v>724</v>
      </c>
      <c r="AH526">
        <v>864546536700</v>
      </c>
      <c r="AI526">
        <v>10.43</v>
      </c>
      <c r="AJ526">
        <v>0.64</v>
      </c>
      <c r="AK526">
        <v>891.49277777777695</v>
      </c>
      <c r="AL526">
        <v>721.95699999999999</v>
      </c>
      <c r="AM526">
        <v>665.92190476190399</v>
      </c>
      <c r="AN526">
        <v>815.89480000000003</v>
      </c>
      <c r="AO526">
        <v>6.8251097382539401</v>
      </c>
      <c r="AP526">
        <v>1.69</v>
      </c>
      <c r="AQ526">
        <v>257.24</v>
      </c>
      <c r="AR526">
        <v>41.82</v>
      </c>
      <c r="AS526" s="14">
        <v>455502300000</v>
      </c>
      <c r="AT526">
        <v>0</v>
      </c>
      <c r="AU526">
        <v>0</v>
      </c>
      <c r="AV526">
        <v>66181943</v>
      </c>
      <c r="AW526">
        <v>62219776</v>
      </c>
      <c r="AX526">
        <v>0</v>
      </c>
      <c r="AY526" s="14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55080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3907087</v>
      </c>
      <c r="BN526">
        <v>19952970000</v>
      </c>
      <c r="BO526" s="3">
        <v>0.4</v>
      </c>
      <c r="BP526" s="3">
        <v>3704</v>
      </c>
      <c r="BQ526" s="3">
        <v>19420.27</v>
      </c>
      <c r="BR526" s="3">
        <v>1978456000</v>
      </c>
      <c r="BS526" s="3">
        <v>17243000</v>
      </c>
      <c r="BT526" s="3">
        <v>4755647000</v>
      </c>
      <c r="BU526" s="3">
        <v>9151223000</v>
      </c>
      <c r="BV526" s="3">
        <v>4050400000</v>
      </c>
      <c r="BW526" s="3">
        <v>15902570000</v>
      </c>
      <c r="BX526">
        <v>0</v>
      </c>
      <c r="BY526">
        <v>0</v>
      </c>
      <c r="BZ526">
        <v>0</v>
      </c>
      <c r="CA526">
        <v>0</v>
      </c>
      <c r="CB526">
        <v>18211488000</v>
      </c>
      <c r="CC526">
        <v>0.4</v>
      </c>
      <c r="CD526">
        <v>534518.97</v>
      </c>
      <c r="CE526">
        <v>172407518.66999999</v>
      </c>
      <c r="CF526">
        <v>38614.769999999997</v>
      </c>
      <c r="CG526">
        <v>34704.67</v>
      </c>
      <c r="CH526">
        <v>36.417150700000001</v>
      </c>
      <c r="CI526">
        <v>2.96</v>
      </c>
      <c r="CJ526">
        <v>-98936.67</v>
      </c>
      <c r="CK526">
        <v>-72023.33</v>
      </c>
      <c r="CL526">
        <v>26913.33</v>
      </c>
      <c r="CM526">
        <v>27313.33</v>
      </c>
      <c r="CN526">
        <v>5313706.67</v>
      </c>
      <c r="CO526">
        <v>-72436.67</v>
      </c>
      <c r="CP526">
        <v>-180</v>
      </c>
      <c r="CQ526">
        <v>107972.39</v>
      </c>
      <c r="CR526">
        <v>226970337.65000001</v>
      </c>
      <c r="CS526">
        <v>46179.22</v>
      </c>
      <c r="CT526">
        <v>227127489.25999999</v>
      </c>
      <c r="CU526" s="3">
        <v>0.53101100000000001</v>
      </c>
      <c r="CV526">
        <v>1001172107</v>
      </c>
      <c r="CW526" s="4">
        <v>31868091.850000001</v>
      </c>
      <c r="CX526" s="14">
        <f t="shared" si="8"/>
        <v>19786700.150000002</v>
      </c>
      <c r="CY526" s="14">
        <f>IFERROR(INDEX(CONFAZ!$A$2:$FB$440,MATCH(DATE(YEAR($A526),MONTH($A526),15),CONFAZ!$A$2:$A$440,0),2),0)</f>
        <v>12081391.699999999</v>
      </c>
      <c r="CZ526"/>
      <c r="DA526"/>
      <c r="DB526"/>
      <c r="DC526"/>
      <c r="DI526"/>
    </row>
    <row r="527" spans="1:113" x14ac:dyDescent="0.25">
      <c r="A527" s="1">
        <v>41718</v>
      </c>
      <c r="B527" t="s">
        <v>70</v>
      </c>
      <c r="C527" t="s">
        <v>3</v>
      </c>
      <c r="D527" s="12">
        <v>2.3260999999999998</v>
      </c>
      <c r="E527">
        <v>181725438.09</v>
      </c>
      <c r="F527">
        <v>539250.41999999993</v>
      </c>
      <c r="G527">
        <v>370486561</v>
      </c>
      <c r="H527">
        <v>48880619.609999999</v>
      </c>
      <c r="I527">
        <v>114442002.04000002</v>
      </c>
      <c r="J527">
        <v>7770627.9099999992</v>
      </c>
      <c r="K527">
        <v>67309111</v>
      </c>
      <c r="L527" s="14">
        <v>4782023</v>
      </c>
      <c r="M527" s="14">
        <v>40925888</v>
      </c>
      <c r="N527" s="14">
        <v>40558006</v>
      </c>
      <c r="O527" s="14">
        <v>51153625</v>
      </c>
      <c r="P527" s="14">
        <v>4685342</v>
      </c>
      <c r="Q527" s="14">
        <v>50249691</v>
      </c>
      <c r="R527" s="14">
        <v>1142904</v>
      </c>
      <c r="S527" s="14">
        <v>16597360</v>
      </c>
      <c r="T527" s="14">
        <v>134456589</v>
      </c>
      <c r="U527" s="14">
        <v>25395883</v>
      </c>
      <c r="V527" s="14">
        <v>1142904</v>
      </c>
      <c r="W527" s="14">
        <v>16597360</v>
      </c>
      <c r="X527" s="14">
        <v>134456589</v>
      </c>
      <c r="Y527" s="14">
        <v>25395883</v>
      </c>
      <c r="Z527" s="14">
        <v>539250</v>
      </c>
      <c r="AA527" s="14">
        <v>31.785482936099999</v>
      </c>
      <c r="AB527">
        <v>149.03</v>
      </c>
      <c r="AC527" s="2">
        <v>17467727891</v>
      </c>
      <c r="AD527" s="2">
        <v>17640547408</v>
      </c>
      <c r="AE527" s="14">
        <f>INDEX(CONFAZ!$DS$2:$FB$408,MATCH(DATE(YEAR($A527),MONTH($A527),15),CONFAZ!$DS$2:$DS$408,0),2)</f>
        <v>124649529</v>
      </c>
      <c r="AF527" s="14">
        <f>INDEX(CONFAZ!$DS$2:$FB$408,MATCH(DATE(YEAR($A527),MONTH($A527),15),CONFAZ!$DS$2:$DS$408,0),3)</f>
        <v>565141622</v>
      </c>
      <c r="AG527">
        <v>724</v>
      </c>
      <c r="AH527">
        <v>846500355400</v>
      </c>
      <c r="AI527">
        <v>10.65</v>
      </c>
      <c r="AJ527">
        <v>0.82</v>
      </c>
      <c r="AK527">
        <v>905.89222222222202</v>
      </c>
      <c r="AL527">
        <v>724.84849999999994</v>
      </c>
      <c r="AM527">
        <v>668.05095238095203</v>
      </c>
      <c r="AN527">
        <v>823.71400000000006</v>
      </c>
      <c r="AO527">
        <v>7.24261387263304</v>
      </c>
      <c r="AP527">
        <v>1.92</v>
      </c>
      <c r="AQ527">
        <v>251.79</v>
      </c>
      <c r="AR527">
        <v>7.3998999999999997</v>
      </c>
      <c r="AS527" s="14">
        <v>477200000000</v>
      </c>
      <c r="AT527">
        <v>0</v>
      </c>
      <c r="AU527">
        <v>0</v>
      </c>
      <c r="AV527">
        <v>57313454</v>
      </c>
      <c r="AW527">
        <v>51134659</v>
      </c>
      <c r="AX527">
        <v>0</v>
      </c>
      <c r="AY527" s="14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56561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6122234</v>
      </c>
      <c r="BN527">
        <v>19952970000</v>
      </c>
      <c r="BO527" s="3">
        <v>0.4</v>
      </c>
      <c r="BP527" s="3">
        <v>3704</v>
      </c>
      <c r="BQ527" s="3">
        <v>19420.27</v>
      </c>
      <c r="BR527" s="3">
        <v>1978456000</v>
      </c>
      <c r="BS527">
        <v>17243000</v>
      </c>
      <c r="BT527" s="3">
        <v>4755647000</v>
      </c>
      <c r="BU527">
        <v>9151223000</v>
      </c>
      <c r="BV527">
        <v>4050400000</v>
      </c>
      <c r="BW527" s="3">
        <v>15902570000</v>
      </c>
      <c r="BX527">
        <v>0</v>
      </c>
      <c r="BY527">
        <v>0</v>
      </c>
      <c r="BZ527">
        <v>0</v>
      </c>
      <c r="CA527">
        <v>0</v>
      </c>
      <c r="CB527">
        <v>18211488000</v>
      </c>
      <c r="CC527">
        <v>0.4</v>
      </c>
      <c r="CD527">
        <v>437529.67</v>
      </c>
      <c r="CE527">
        <v>153880411.28999999</v>
      </c>
      <c r="CF527">
        <v>28895.89</v>
      </c>
      <c r="CG527">
        <v>34821.67</v>
      </c>
      <c r="CH527">
        <v>36.417150700000001</v>
      </c>
      <c r="CI527">
        <v>2.98</v>
      </c>
      <c r="CJ527">
        <v>-98936.67</v>
      </c>
      <c r="CK527">
        <v>-72023.33</v>
      </c>
      <c r="CL527">
        <v>26913.33</v>
      </c>
      <c r="CM527">
        <v>27313.33</v>
      </c>
      <c r="CN527">
        <v>5313706.67</v>
      </c>
      <c r="CO527">
        <v>-72436.67</v>
      </c>
      <c r="CP527">
        <v>-180</v>
      </c>
      <c r="CQ527">
        <v>205097.11</v>
      </c>
      <c r="CR527">
        <v>236390809.81</v>
      </c>
      <c r="CS527">
        <v>94067.83</v>
      </c>
      <c r="CT527">
        <v>236689974.75</v>
      </c>
      <c r="CU527" s="3">
        <v>0.53101100000000001</v>
      </c>
      <c r="CV527">
        <v>890533562.89999998</v>
      </c>
      <c r="CW527" s="4">
        <v>33143972.120000001</v>
      </c>
      <c r="CX527" s="14">
        <f t="shared" si="8"/>
        <v>15976186.07</v>
      </c>
      <c r="CY527" s="14">
        <f>IFERROR(INDEX(CONFAZ!$A$2:$FB$440,MATCH(DATE(YEAR($A527),MONTH($A527),15),CONFAZ!$A$2:$A$440,0),2),0)</f>
        <v>17167786.050000001</v>
      </c>
      <c r="CZ527"/>
      <c r="DA527"/>
      <c r="DB527"/>
      <c r="DC527"/>
      <c r="DI527"/>
    </row>
    <row r="528" spans="1:113" x14ac:dyDescent="0.25">
      <c r="A528" s="1">
        <v>41749</v>
      </c>
      <c r="B528" t="s">
        <v>70</v>
      </c>
      <c r="C528" t="s">
        <v>3</v>
      </c>
      <c r="D528" s="12">
        <v>2.2328000000000001</v>
      </c>
      <c r="E528">
        <v>181083609.44</v>
      </c>
      <c r="F528">
        <v>411627.1</v>
      </c>
      <c r="G528">
        <v>332790209</v>
      </c>
      <c r="H528">
        <v>50248534.63000001</v>
      </c>
      <c r="I528">
        <v>77864497.640000001</v>
      </c>
      <c r="J528">
        <v>7793150.3399999989</v>
      </c>
      <c r="K528">
        <v>48268482</v>
      </c>
      <c r="L528" s="14">
        <v>4951240</v>
      </c>
      <c r="M528" s="14">
        <v>37252926</v>
      </c>
      <c r="N528" s="14">
        <v>41915173</v>
      </c>
      <c r="O528" s="14">
        <v>53145562</v>
      </c>
      <c r="P528" s="14">
        <v>5216593</v>
      </c>
      <c r="Q528" s="14">
        <v>47935426</v>
      </c>
      <c r="R528" s="14">
        <v>1103084</v>
      </c>
      <c r="S528" s="14">
        <v>15809374</v>
      </c>
      <c r="T528" s="14">
        <v>100131212</v>
      </c>
      <c r="U528" s="14">
        <v>24917992</v>
      </c>
      <c r="V528" s="14">
        <v>1103084</v>
      </c>
      <c r="W528" s="14">
        <v>15809374</v>
      </c>
      <c r="X528" s="14">
        <v>100131212</v>
      </c>
      <c r="Y528" s="14">
        <v>24917992</v>
      </c>
      <c r="Z528" s="14">
        <v>411627</v>
      </c>
      <c r="AA528" s="14">
        <v>35.2818164571</v>
      </c>
      <c r="AB528">
        <v>147.69</v>
      </c>
      <c r="AC528" s="2">
        <v>19577249934</v>
      </c>
      <c r="AD528" s="2">
        <v>19352300589</v>
      </c>
      <c r="AE528" s="14">
        <f>INDEX(CONFAZ!$DS$2:$FB$408,MATCH(DATE(YEAR($A528),MONTH($A528),15),CONFAZ!$DS$2:$DS$408,0),2)</f>
        <v>268769815</v>
      </c>
      <c r="AF528" s="14">
        <f>INDEX(CONFAZ!$DS$2:$FB$408,MATCH(DATE(YEAR($A528),MONTH($A528),15),CONFAZ!$DS$2:$DS$408,0),3)</f>
        <v>534436147</v>
      </c>
      <c r="AG528">
        <v>724</v>
      </c>
      <c r="AH528">
        <v>818805717600</v>
      </c>
      <c r="AI528">
        <v>10.87</v>
      </c>
      <c r="AJ528">
        <v>0.78</v>
      </c>
      <c r="AK528">
        <v>902.56999999999903</v>
      </c>
      <c r="AL528">
        <v>724.34249999999997</v>
      </c>
      <c r="AM528">
        <v>667.76</v>
      </c>
      <c r="AN528">
        <v>821.39239999999995</v>
      </c>
      <c r="AO528">
        <v>7.21830985915493</v>
      </c>
      <c r="AP528">
        <v>1.67</v>
      </c>
      <c r="AQ528">
        <v>239.83</v>
      </c>
      <c r="AR528">
        <v>-8.1690000000000005</v>
      </c>
      <c r="AS528" s="14">
        <v>479719200000</v>
      </c>
      <c r="AT528">
        <v>0</v>
      </c>
      <c r="AU528">
        <v>0</v>
      </c>
      <c r="AV528">
        <v>99335185</v>
      </c>
      <c r="AW528">
        <v>95901750</v>
      </c>
      <c r="AX528">
        <v>0</v>
      </c>
      <c r="AY528" s="14">
        <v>0</v>
      </c>
      <c r="AZ528">
        <v>0</v>
      </c>
      <c r="BA528">
        <v>0</v>
      </c>
      <c r="BB528">
        <v>0</v>
      </c>
      <c r="BC528">
        <v>37000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3396435</v>
      </c>
      <c r="BN528">
        <v>19952970000</v>
      </c>
      <c r="BO528" s="3">
        <v>0.4</v>
      </c>
      <c r="BP528" s="3">
        <v>3704</v>
      </c>
      <c r="BQ528" s="3">
        <v>19420.27</v>
      </c>
      <c r="BR528" s="3">
        <v>1978456000</v>
      </c>
      <c r="BS528" s="3">
        <v>17243000</v>
      </c>
      <c r="BT528" s="3">
        <v>4755647000</v>
      </c>
      <c r="BU528" s="3">
        <v>9151223000</v>
      </c>
      <c r="BV528" s="3">
        <v>4050400000</v>
      </c>
      <c r="BW528">
        <v>15902570000</v>
      </c>
      <c r="BX528">
        <v>0</v>
      </c>
      <c r="BY528">
        <v>0</v>
      </c>
      <c r="BZ528">
        <v>0</v>
      </c>
      <c r="CA528">
        <v>0</v>
      </c>
      <c r="CB528">
        <v>18211488000</v>
      </c>
      <c r="CC528">
        <v>0.4</v>
      </c>
      <c r="CD528">
        <v>200078.98</v>
      </c>
      <c r="CE528">
        <v>138920788.28</v>
      </c>
      <c r="CF528">
        <v>30775.61</v>
      </c>
      <c r="CG528">
        <v>35732.67</v>
      </c>
      <c r="CH528">
        <v>36.417150700000001</v>
      </c>
      <c r="CI528">
        <v>2.99</v>
      </c>
      <c r="CJ528">
        <v>-165786.67000000001</v>
      </c>
      <c r="CK528">
        <v>-199903.33</v>
      </c>
      <c r="CL528">
        <v>-34116.67</v>
      </c>
      <c r="CM528">
        <v>-21836.67</v>
      </c>
      <c r="CN528">
        <v>5286606.67</v>
      </c>
      <c r="CO528">
        <v>-85496.67</v>
      </c>
      <c r="CP528">
        <v>-8013.33</v>
      </c>
      <c r="CQ528">
        <v>206402.21</v>
      </c>
      <c r="CR528">
        <v>199754573.97999999</v>
      </c>
      <c r="CS528">
        <v>70259.72</v>
      </c>
      <c r="CT528">
        <v>200048798.50999999</v>
      </c>
      <c r="CU528" s="3">
        <v>0.53101100000000001</v>
      </c>
      <c r="CV528">
        <v>946346129.79999995</v>
      </c>
      <c r="CW528" s="10">
        <v>27829491.109999999</v>
      </c>
      <c r="CX528" s="14">
        <f t="shared" si="8"/>
        <v>18340742.989999998</v>
      </c>
      <c r="CY528" s="14">
        <f>IFERROR(INDEX(CONFAZ!$A$2:$FB$440,MATCH(DATE(YEAR($A528),MONTH($A528),15),CONFAZ!$A$2:$A$440,0),2),0)</f>
        <v>9488748.120000001</v>
      </c>
      <c r="CZ528" s="14"/>
      <c r="DA528" s="14"/>
      <c r="DB528"/>
      <c r="DC528"/>
      <c r="DI528"/>
    </row>
    <row r="529" spans="1:113" x14ac:dyDescent="0.25">
      <c r="A529" s="1">
        <v>41779</v>
      </c>
      <c r="B529" t="s">
        <v>70</v>
      </c>
      <c r="C529" t="s">
        <v>3</v>
      </c>
      <c r="D529" s="12">
        <v>2.2208999999999999</v>
      </c>
      <c r="E529">
        <v>184903368.41</v>
      </c>
      <c r="F529">
        <v>1324708.56</v>
      </c>
      <c r="G529">
        <v>379816299</v>
      </c>
      <c r="H529">
        <v>49155025.229999989</v>
      </c>
      <c r="I529">
        <v>119431583.81</v>
      </c>
      <c r="J529">
        <v>8260396.8599999994</v>
      </c>
      <c r="K529">
        <v>36208970</v>
      </c>
      <c r="L529" s="14">
        <v>5913382</v>
      </c>
      <c r="M529" s="14">
        <v>36139783</v>
      </c>
      <c r="N529" s="14">
        <v>48272401</v>
      </c>
      <c r="O529" s="14">
        <v>53059221</v>
      </c>
      <c r="P529" s="14">
        <v>4998989</v>
      </c>
      <c r="Q529" s="14">
        <v>45662235</v>
      </c>
      <c r="R529" s="14">
        <v>1043744</v>
      </c>
      <c r="S529" s="14">
        <v>16198398</v>
      </c>
      <c r="T529" s="14">
        <v>142293993</v>
      </c>
      <c r="U529" s="14">
        <v>24909444</v>
      </c>
      <c r="V529" s="14">
        <v>1043744</v>
      </c>
      <c r="W529" s="14">
        <v>16198398</v>
      </c>
      <c r="X529" s="14">
        <v>142293993</v>
      </c>
      <c r="Y529" s="14">
        <v>24909444</v>
      </c>
      <c r="Z529" s="14">
        <v>1324709</v>
      </c>
      <c r="AA529" s="14">
        <v>35.037019802300001</v>
      </c>
      <c r="AB529">
        <v>147.13999999999999</v>
      </c>
      <c r="AC529" s="2">
        <v>20540376531</v>
      </c>
      <c r="AD529" s="2">
        <v>20229371571</v>
      </c>
      <c r="AE529" s="14">
        <f>INDEX(CONFAZ!$DS$2:$FB$408,MATCH(DATE(YEAR($A529),MONTH($A529),15),CONFAZ!$DS$2:$DS$408,0),2)</f>
        <v>194445167</v>
      </c>
      <c r="AF529" s="14">
        <f>INDEX(CONFAZ!$DS$2:$FB$408,MATCH(DATE(YEAR($A529),MONTH($A529),15),CONFAZ!$DS$2:$DS$408,0),3)</f>
        <v>429533398</v>
      </c>
      <c r="AG529">
        <v>724</v>
      </c>
      <c r="AH529">
        <v>818961316800</v>
      </c>
      <c r="AI529">
        <v>10.9</v>
      </c>
      <c r="AJ529">
        <v>0.6</v>
      </c>
      <c r="AK529">
        <v>902.69555555555496</v>
      </c>
      <c r="AL529">
        <v>721.90099999999995</v>
      </c>
      <c r="AM529">
        <v>666.70952380952303</v>
      </c>
      <c r="AN529">
        <v>820.41759999999999</v>
      </c>
      <c r="AO529">
        <v>7.0521119922317501</v>
      </c>
      <c r="AP529">
        <v>1.46</v>
      </c>
      <c r="AQ529">
        <v>242.34</v>
      </c>
      <c r="AR529">
        <v>-22.47</v>
      </c>
      <c r="AS529" s="14">
        <v>481273000000</v>
      </c>
      <c r="AT529">
        <v>0</v>
      </c>
      <c r="AU529">
        <v>0</v>
      </c>
      <c r="AV529">
        <v>76277076</v>
      </c>
      <c r="AW529">
        <v>68418261</v>
      </c>
      <c r="AX529">
        <v>0</v>
      </c>
      <c r="AY529" s="14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7858815</v>
      </c>
      <c r="BN529">
        <v>19952970000</v>
      </c>
      <c r="BO529" s="3">
        <v>0.4</v>
      </c>
      <c r="BP529" s="3">
        <v>3704</v>
      </c>
      <c r="BQ529">
        <v>19420.27</v>
      </c>
      <c r="BR529">
        <v>1978456000</v>
      </c>
      <c r="BS529" s="3">
        <v>17243000</v>
      </c>
      <c r="BT529">
        <v>4755647000</v>
      </c>
      <c r="BU529" s="3">
        <v>9151223000</v>
      </c>
      <c r="BV529">
        <v>4050400000</v>
      </c>
      <c r="BW529" s="3">
        <v>15902570000</v>
      </c>
      <c r="BX529">
        <v>0</v>
      </c>
      <c r="BY529">
        <v>0</v>
      </c>
      <c r="BZ529">
        <v>0</v>
      </c>
      <c r="CA529">
        <v>0</v>
      </c>
      <c r="CB529">
        <v>18211488000</v>
      </c>
      <c r="CC529">
        <v>0.4</v>
      </c>
      <c r="CD529">
        <v>680176.43</v>
      </c>
      <c r="CE529">
        <v>167164285.18000001</v>
      </c>
      <c r="CF529">
        <v>31778.85</v>
      </c>
      <c r="CG529">
        <v>36283.67</v>
      </c>
      <c r="CH529">
        <v>36.417150700000001</v>
      </c>
      <c r="CI529">
        <v>2.98</v>
      </c>
      <c r="CJ529">
        <v>-165786.67000000001</v>
      </c>
      <c r="CK529">
        <v>-199903.33</v>
      </c>
      <c r="CL529">
        <v>-34116.67</v>
      </c>
      <c r="CM529">
        <v>-21836.67</v>
      </c>
      <c r="CN529">
        <v>5286606.67</v>
      </c>
      <c r="CO529">
        <v>-85496.67</v>
      </c>
      <c r="CP529">
        <v>-8013.33</v>
      </c>
      <c r="CQ529">
        <v>533428</v>
      </c>
      <c r="CR529">
        <v>240909930.34</v>
      </c>
      <c r="CS529">
        <v>54626.51</v>
      </c>
      <c r="CT529">
        <v>241497984.84999999</v>
      </c>
      <c r="CU529" s="3">
        <v>0.53101100000000001</v>
      </c>
      <c r="CV529">
        <v>951220964.70000005</v>
      </c>
      <c r="CW529" s="10">
        <v>32388749.109999999</v>
      </c>
      <c r="CX529" s="14">
        <f t="shared" si="8"/>
        <v>24824112.989999998</v>
      </c>
      <c r="CY529" s="14">
        <f>IFERROR(INDEX(CONFAZ!$A$2:$FB$440,MATCH(DATE(YEAR($A529),MONTH($A529),15),CONFAZ!$A$2:$A$440,0),2),0)</f>
        <v>7564636.120000001</v>
      </c>
      <c r="CZ529"/>
      <c r="DA529"/>
      <c r="DB529"/>
      <c r="DC529"/>
      <c r="DI529"/>
    </row>
    <row r="530" spans="1:113" x14ac:dyDescent="0.25">
      <c r="A530" s="1">
        <v>41810</v>
      </c>
      <c r="B530" t="s">
        <v>70</v>
      </c>
      <c r="C530" t="s">
        <v>3</v>
      </c>
      <c r="D530" s="12">
        <v>2.2355</v>
      </c>
      <c r="E530">
        <v>183547572.01999998</v>
      </c>
      <c r="F530">
        <v>913324.10000000009</v>
      </c>
      <c r="G530">
        <v>368954997</v>
      </c>
      <c r="H530">
        <v>55170304.649999991</v>
      </c>
      <c r="I530">
        <v>104588762.72999999</v>
      </c>
      <c r="J530">
        <v>8310100.2000000002</v>
      </c>
      <c r="K530">
        <v>22111417</v>
      </c>
      <c r="L530" s="14">
        <v>5907109</v>
      </c>
      <c r="M530" s="14">
        <v>39424136</v>
      </c>
      <c r="N530" s="14">
        <v>48939994</v>
      </c>
      <c r="O530" s="14">
        <v>54358989</v>
      </c>
      <c r="P530" s="14">
        <v>4925841</v>
      </c>
      <c r="Q530" s="14">
        <v>47445861</v>
      </c>
      <c r="R530" s="14">
        <v>986618</v>
      </c>
      <c r="S530" s="14">
        <v>15305536</v>
      </c>
      <c r="T530" s="14">
        <v>124874399</v>
      </c>
      <c r="U530" s="14">
        <v>25873190</v>
      </c>
      <c r="V530" s="14">
        <v>986618</v>
      </c>
      <c r="W530" s="14">
        <v>15305536</v>
      </c>
      <c r="X530" s="14">
        <v>124874399</v>
      </c>
      <c r="Y530" s="14">
        <v>25873190</v>
      </c>
      <c r="Z530" s="14">
        <v>913324</v>
      </c>
      <c r="AA530" s="14">
        <v>36.153228851999998</v>
      </c>
      <c r="AB530">
        <v>140.88</v>
      </c>
      <c r="AC530" s="2">
        <v>20288075461</v>
      </c>
      <c r="AD530" s="2">
        <v>18260985106</v>
      </c>
      <c r="AE530" s="14">
        <f>INDEX(CONFAZ!$DS$2:$FB$408,MATCH(DATE(YEAR($A530),MONTH($A530),15),CONFAZ!$DS$2:$DS$408,0),2)</f>
        <v>279182455</v>
      </c>
      <c r="AF530" s="14">
        <f>INDEX(CONFAZ!$DS$2:$FB$408,MATCH(DATE(YEAR($A530),MONTH($A530),15),CONFAZ!$DS$2:$DS$408,0),3)</f>
        <v>651956473</v>
      </c>
      <c r="AG530">
        <v>724</v>
      </c>
      <c r="AH530">
        <v>834995018000</v>
      </c>
      <c r="AI530">
        <v>10.9</v>
      </c>
      <c r="AJ530">
        <v>0.26</v>
      </c>
      <c r="AK530">
        <v>902.19222222222197</v>
      </c>
      <c r="AL530">
        <v>720.45899999999995</v>
      </c>
      <c r="AM530">
        <v>665.14761904761895</v>
      </c>
      <c r="AN530">
        <v>818.71360000000004</v>
      </c>
      <c r="AO530">
        <v>6.9317734064801604</v>
      </c>
      <c r="AP530">
        <v>1.4</v>
      </c>
      <c r="AQ530">
        <v>250.22</v>
      </c>
      <c r="AR530">
        <v>2.56</v>
      </c>
      <c r="AS530" s="14">
        <v>461330600000</v>
      </c>
      <c r="AT530">
        <v>0</v>
      </c>
      <c r="AU530">
        <v>0</v>
      </c>
      <c r="AV530">
        <v>76655579</v>
      </c>
      <c r="AW530">
        <v>72382049</v>
      </c>
      <c r="AX530">
        <v>0</v>
      </c>
      <c r="AY530" s="14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4273530</v>
      </c>
      <c r="BN530">
        <v>19952970000</v>
      </c>
      <c r="BO530" s="3">
        <v>0.4</v>
      </c>
      <c r="BP530" s="3">
        <v>3704</v>
      </c>
      <c r="BQ530">
        <v>19420.27</v>
      </c>
      <c r="BR530" s="3">
        <v>1978456000</v>
      </c>
      <c r="BS530" s="3">
        <v>17243000</v>
      </c>
      <c r="BT530" s="3">
        <v>4755647000</v>
      </c>
      <c r="BU530">
        <v>9151223000</v>
      </c>
      <c r="BV530" s="3">
        <v>4050400000</v>
      </c>
      <c r="BW530" s="3">
        <v>15902570000</v>
      </c>
      <c r="BX530">
        <v>0</v>
      </c>
      <c r="BY530">
        <v>0</v>
      </c>
      <c r="BZ530">
        <v>0</v>
      </c>
      <c r="CA530">
        <v>0</v>
      </c>
      <c r="CB530">
        <v>18211488000</v>
      </c>
      <c r="CC530">
        <v>0.4</v>
      </c>
      <c r="CD530">
        <v>355247.15</v>
      </c>
      <c r="CE530">
        <v>119365728.94</v>
      </c>
      <c r="CF530">
        <v>22545.32</v>
      </c>
      <c r="CG530">
        <v>34258.67</v>
      </c>
      <c r="CH530">
        <v>36.417150700000001</v>
      </c>
      <c r="CI530">
        <v>2.97</v>
      </c>
      <c r="CJ530">
        <v>-165786.67000000001</v>
      </c>
      <c r="CK530">
        <v>-199903.33</v>
      </c>
      <c r="CL530">
        <v>-34116.67</v>
      </c>
      <c r="CM530">
        <v>-21836.67</v>
      </c>
      <c r="CN530">
        <v>5286606.67</v>
      </c>
      <c r="CO530">
        <v>-85496.67</v>
      </c>
      <c r="CP530">
        <v>-8013.33</v>
      </c>
      <c r="CQ530">
        <v>378753.64</v>
      </c>
      <c r="CR530">
        <v>222512541.75999999</v>
      </c>
      <c r="CS530">
        <v>21714.639999999999</v>
      </c>
      <c r="CT530">
        <v>222913010.03999999</v>
      </c>
      <c r="CU530" s="3">
        <v>0.53101100000000001</v>
      </c>
      <c r="CV530">
        <v>912373498.39999998</v>
      </c>
      <c r="CW530" s="10">
        <v>33069825.940000001</v>
      </c>
      <c r="CX530" s="14">
        <f t="shared" si="8"/>
        <v>27009036.32</v>
      </c>
      <c r="CY530" s="14">
        <f>IFERROR(INDEX(CONFAZ!$A$2:$FB$440,MATCH(DATE(YEAR($A530),MONTH($A530),15),CONFAZ!$A$2:$A$440,0),2),0)</f>
        <v>6060789.6200000001</v>
      </c>
      <c r="DA530"/>
      <c r="DB530"/>
      <c r="DC530"/>
      <c r="DI530"/>
    </row>
    <row r="531" spans="1:113" x14ac:dyDescent="0.25">
      <c r="A531" s="1">
        <v>41840</v>
      </c>
      <c r="B531" t="s">
        <v>70</v>
      </c>
      <c r="C531" t="s">
        <v>3</v>
      </c>
      <c r="D531" s="12">
        <v>2.2246000000000001</v>
      </c>
      <c r="E531">
        <v>187296588.71000004</v>
      </c>
      <c r="F531">
        <v>1572939.3600000003</v>
      </c>
      <c r="G531">
        <v>371819620</v>
      </c>
      <c r="H531">
        <v>51986018.729999989</v>
      </c>
      <c r="I531">
        <v>105785154.76000001</v>
      </c>
      <c r="J531">
        <v>8351777.0500000007</v>
      </c>
      <c r="K531">
        <v>21415264</v>
      </c>
      <c r="L531" s="14">
        <v>7092525</v>
      </c>
      <c r="M531" s="14">
        <v>36569844</v>
      </c>
      <c r="N531" s="14">
        <v>45187121</v>
      </c>
      <c r="O531" s="14">
        <v>54370055</v>
      </c>
      <c r="P531" s="14">
        <v>5171804</v>
      </c>
      <c r="Q531" s="14">
        <v>49572232</v>
      </c>
      <c r="R531" s="14">
        <v>1226806</v>
      </c>
      <c r="S531" s="14">
        <v>17006870</v>
      </c>
      <c r="T531" s="14">
        <v>127584752</v>
      </c>
      <c r="U531" s="14">
        <v>26465674</v>
      </c>
      <c r="V531" s="14">
        <v>1226806</v>
      </c>
      <c r="W531" s="14">
        <v>17006870</v>
      </c>
      <c r="X531" s="14">
        <v>127584752</v>
      </c>
      <c r="Y531" s="14">
        <v>26465674</v>
      </c>
      <c r="Z531" s="14">
        <v>1571937</v>
      </c>
      <c r="AA531" s="14">
        <v>38.323561941100003</v>
      </c>
      <c r="AB531">
        <v>149.85</v>
      </c>
      <c r="AC531" s="2">
        <v>21921458082</v>
      </c>
      <c r="AD531" s="2">
        <v>21610393823</v>
      </c>
      <c r="AE531" s="14">
        <f>INDEX(CONFAZ!$DS$2:$FB$408,MATCH(DATE(YEAR($A531),MONTH($A531),15),CONFAZ!$DS$2:$DS$408,0),2)</f>
        <v>326379196</v>
      </c>
      <c r="AF531" s="14">
        <f>INDEX(CONFAZ!$DS$2:$FB$408,MATCH(DATE(YEAR($A531),MONTH($A531),15),CONFAZ!$DS$2:$DS$408,0),3)</f>
        <v>570414792</v>
      </c>
      <c r="AG531">
        <v>724</v>
      </c>
      <c r="AH531">
        <v>838211483200</v>
      </c>
      <c r="AI531">
        <v>10.9</v>
      </c>
      <c r="AJ531">
        <v>0.13</v>
      </c>
      <c r="AK531">
        <v>903.02111111111105</v>
      </c>
      <c r="AL531">
        <v>721.51049999999998</v>
      </c>
      <c r="AM531">
        <v>667.54047619047606</v>
      </c>
      <c r="AN531">
        <v>820.33879999999999</v>
      </c>
      <c r="AO531">
        <v>6.98595534000202</v>
      </c>
      <c r="AP531">
        <v>1.01</v>
      </c>
      <c r="AQ531">
        <v>242.95</v>
      </c>
      <c r="AR531">
        <v>-5.34</v>
      </c>
      <c r="AS531" s="14">
        <v>486915700000</v>
      </c>
      <c r="AT531">
        <v>0</v>
      </c>
      <c r="AU531">
        <v>0</v>
      </c>
      <c r="AV531">
        <v>113908512</v>
      </c>
      <c r="AW531">
        <v>108294016</v>
      </c>
      <c r="AX531">
        <v>0</v>
      </c>
      <c r="AY531" s="14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5614496</v>
      </c>
      <c r="BN531">
        <v>19952970000</v>
      </c>
      <c r="BO531" s="3">
        <v>0.4</v>
      </c>
      <c r="BP531" s="3">
        <v>3704</v>
      </c>
      <c r="BQ531" s="3">
        <v>19420.27</v>
      </c>
      <c r="BR531" s="3">
        <v>1978456000</v>
      </c>
      <c r="BS531" s="3">
        <v>17243000</v>
      </c>
      <c r="BT531">
        <v>4755647000</v>
      </c>
      <c r="BU531" s="3">
        <v>9151223000</v>
      </c>
      <c r="BV531">
        <v>4050400000</v>
      </c>
      <c r="BW531">
        <v>15902570000</v>
      </c>
      <c r="BX531">
        <v>0</v>
      </c>
      <c r="BY531">
        <v>0</v>
      </c>
      <c r="BZ531">
        <v>0</v>
      </c>
      <c r="CA531">
        <v>0</v>
      </c>
      <c r="CB531">
        <v>18211488000</v>
      </c>
      <c r="CC531">
        <v>0.4</v>
      </c>
      <c r="CD531">
        <v>359741.02</v>
      </c>
      <c r="CE531">
        <v>149889699.80000001</v>
      </c>
      <c r="CF531">
        <v>35316.35</v>
      </c>
      <c r="CG531">
        <v>36691.67</v>
      </c>
      <c r="CH531">
        <v>36.417150700000001</v>
      </c>
      <c r="CI531">
        <v>2.96</v>
      </c>
      <c r="CJ531">
        <v>90346.67</v>
      </c>
      <c r="CK531">
        <v>170813.33</v>
      </c>
      <c r="CL531">
        <v>80466.67</v>
      </c>
      <c r="CM531">
        <v>-15230</v>
      </c>
      <c r="CN531">
        <v>5487293.3300000001</v>
      </c>
      <c r="CO531">
        <v>-104603.33</v>
      </c>
      <c r="CP531">
        <v>-11020</v>
      </c>
      <c r="CQ531">
        <v>334705.34000000003</v>
      </c>
      <c r="CR531">
        <v>226095193.88999999</v>
      </c>
      <c r="CS531">
        <v>31633.52</v>
      </c>
      <c r="CT531">
        <v>226462132.75</v>
      </c>
      <c r="CU531" s="3">
        <v>0.53101100000000001</v>
      </c>
      <c r="CV531">
        <v>1001891158</v>
      </c>
      <c r="CW531" s="10">
        <v>32025547.850000001</v>
      </c>
      <c r="CX531" s="14">
        <f t="shared" si="8"/>
        <v>27761241.770000003</v>
      </c>
      <c r="CY531" s="14">
        <f>IFERROR(INDEX(CONFAZ!$A$2:$FB$440,MATCH(DATE(YEAR($A531),MONTH($A531),15),CONFAZ!$A$2:$A$440,0),2),0)</f>
        <v>4264306.08</v>
      </c>
      <c r="CZ531"/>
      <c r="DA531"/>
      <c r="DB531"/>
      <c r="DC531"/>
      <c r="DI531"/>
    </row>
    <row r="532" spans="1:113" x14ac:dyDescent="0.25">
      <c r="A532" s="1">
        <v>41871</v>
      </c>
      <c r="B532" t="s">
        <v>70</v>
      </c>
      <c r="C532" t="s">
        <v>3</v>
      </c>
      <c r="D532" s="12">
        <v>2.2679999999999998</v>
      </c>
      <c r="E532">
        <v>195283644.34999999</v>
      </c>
      <c r="F532">
        <v>1905145.96</v>
      </c>
      <c r="G532">
        <v>404306209</v>
      </c>
      <c r="H532">
        <v>54994039.370000005</v>
      </c>
      <c r="I532">
        <v>123360833.8</v>
      </c>
      <c r="J532">
        <v>8647628.0099999998</v>
      </c>
      <c r="K532">
        <v>16214552</v>
      </c>
      <c r="L532" s="14">
        <v>6201537</v>
      </c>
      <c r="M532" s="14">
        <v>36183990</v>
      </c>
      <c r="N532" s="14">
        <v>49216650</v>
      </c>
      <c r="O532" s="14">
        <v>58613807</v>
      </c>
      <c r="P532" s="14">
        <v>6350384</v>
      </c>
      <c r="Q532" s="14">
        <v>51116543</v>
      </c>
      <c r="R532" s="14">
        <v>1681085</v>
      </c>
      <c r="S532" s="14">
        <v>16182605</v>
      </c>
      <c r="T532" s="14">
        <v>148931144</v>
      </c>
      <c r="U532" s="14">
        <v>27943409</v>
      </c>
      <c r="V532" s="14">
        <v>1681085</v>
      </c>
      <c r="W532" s="14">
        <v>16182605</v>
      </c>
      <c r="X532" s="14">
        <v>148931144</v>
      </c>
      <c r="Y532" s="14">
        <v>27943409</v>
      </c>
      <c r="Z532" s="14">
        <v>1885055</v>
      </c>
      <c r="AA532" s="14">
        <v>39.070714666199997</v>
      </c>
      <c r="AB532">
        <v>148.27000000000001</v>
      </c>
      <c r="AC532" s="2">
        <v>19224653901</v>
      </c>
      <c r="AD532" s="2">
        <v>19437036957</v>
      </c>
      <c r="AE532" s="14">
        <f>INDEX(CONFAZ!$DS$2:$FB$408,MATCH(DATE(YEAR($A532),MONTH($A532),15),CONFAZ!$DS$2:$DS$408,0),2)</f>
        <v>272558694</v>
      </c>
      <c r="AF532" s="14">
        <f>INDEX(CONFAZ!$DS$2:$FB$408,MATCH(DATE(YEAR($A532),MONTH($A532),15),CONFAZ!$DS$2:$DS$408,0),3)</f>
        <v>415612559</v>
      </c>
      <c r="AG532">
        <v>724</v>
      </c>
      <c r="AH532">
        <v>859928075999.99902</v>
      </c>
      <c r="AI532">
        <v>10.9</v>
      </c>
      <c r="AJ532">
        <v>0.18</v>
      </c>
      <c r="AK532">
        <v>901.97333333333302</v>
      </c>
      <c r="AL532">
        <v>720.16849999999999</v>
      </c>
      <c r="AM532">
        <v>666.19571428571396</v>
      </c>
      <c r="AN532">
        <v>817.89080000000001</v>
      </c>
      <c r="AO532">
        <v>6.9821959056645699</v>
      </c>
      <c r="AP532">
        <v>1.25</v>
      </c>
      <c r="AQ532">
        <v>236.02</v>
      </c>
      <c r="AR532">
        <v>-14.769</v>
      </c>
      <c r="AS532" s="14">
        <v>483783100000</v>
      </c>
      <c r="AT532">
        <v>0</v>
      </c>
      <c r="AU532">
        <v>0</v>
      </c>
      <c r="AV532">
        <v>62610707</v>
      </c>
      <c r="AW532">
        <v>61197556</v>
      </c>
      <c r="AX532">
        <v>0</v>
      </c>
      <c r="AY532" s="14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1413151</v>
      </c>
      <c r="BN532">
        <v>19952970000</v>
      </c>
      <c r="BO532" s="3">
        <v>0.4</v>
      </c>
      <c r="BP532" s="3">
        <v>3704</v>
      </c>
      <c r="BQ532" s="3">
        <v>19420.27</v>
      </c>
      <c r="BR532" s="3">
        <v>1978456000</v>
      </c>
      <c r="BS532" s="3">
        <v>17243000</v>
      </c>
      <c r="BT532" s="3">
        <v>4755647000</v>
      </c>
      <c r="BU532">
        <v>9151223000</v>
      </c>
      <c r="BV532" s="3">
        <v>4050400000</v>
      </c>
      <c r="BW532" s="3">
        <v>15902570000</v>
      </c>
      <c r="BX532">
        <v>0</v>
      </c>
      <c r="BY532">
        <v>0</v>
      </c>
      <c r="BZ532">
        <v>0</v>
      </c>
      <c r="CA532">
        <v>0</v>
      </c>
      <c r="CB532">
        <v>19952970000</v>
      </c>
      <c r="CC532">
        <v>0.4</v>
      </c>
      <c r="CD532">
        <v>314441.59999999998</v>
      </c>
      <c r="CE532">
        <v>150346780.34999999</v>
      </c>
      <c r="CF532">
        <v>31848.16</v>
      </c>
      <c r="CG532">
        <v>35577.67</v>
      </c>
      <c r="CH532">
        <v>36.417150700000001</v>
      </c>
      <c r="CI532">
        <v>2.96</v>
      </c>
      <c r="CJ532">
        <v>90346.67</v>
      </c>
      <c r="CK532">
        <v>170813.33</v>
      </c>
      <c r="CL532">
        <v>80466.67</v>
      </c>
      <c r="CM532">
        <v>-15230</v>
      </c>
      <c r="CN532">
        <v>5487293.3300000001</v>
      </c>
      <c r="CO532">
        <v>-104603.33</v>
      </c>
      <c r="CP532">
        <v>-11020</v>
      </c>
      <c r="CQ532">
        <v>310605.14</v>
      </c>
      <c r="CR532">
        <v>249013187.18000001</v>
      </c>
      <c r="CS532">
        <v>193509.02</v>
      </c>
      <c r="CT532">
        <v>249528101.34</v>
      </c>
      <c r="CU532" s="3">
        <v>0.53101100000000001</v>
      </c>
      <c r="CV532">
        <v>1075431507</v>
      </c>
      <c r="CW532" s="10">
        <v>34168635.109999999</v>
      </c>
      <c r="CX532" s="14">
        <f t="shared" si="8"/>
        <v>29808029.02</v>
      </c>
      <c r="CY532" s="14">
        <f>IFERROR(INDEX(CONFAZ!$A$2:$FB$440,MATCH(DATE(YEAR($A532),MONTH($A532),15),CONFAZ!$A$2:$A$440,0),2),0)</f>
        <v>4360606.09</v>
      </c>
      <c r="CZ532"/>
      <c r="DA532"/>
      <c r="DB532"/>
      <c r="DC532"/>
      <c r="DI532"/>
    </row>
    <row r="533" spans="1:113" x14ac:dyDescent="0.25">
      <c r="A533" s="1">
        <v>41902</v>
      </c>
      <c r="B533" t="s">
        <v>70</v>
      </c>
      <c r="C533" t="s">
        <v>3</v>
      </c>
      <c r="D533" s="12">
        <v>2.3329</v>
      </c>
      <c r="E533">
        <v>208882834.09999999</v>
      </c>
      <c r="F533">
        <v>3414248.4899999993</v>
      </c>
      <c r="G533">
        <v>398901506</v>
      </c>
      <c r="H533">
        <v>58379521.089999989</v>
      </c>
      <c r="I533">
        <v>101034484.97999999</v>
      </c>
      <c r="J533">
        <v>9262166.4300000016</v>
      </c>
      <c r="K533">
        <v>12599932</v>
      </c>
      <c r="L533" s="14">
        <v>7177787</v>
      </c>
      <c r="M533" s="14">
        <v>36894524</v>
      </c>
      <c r="N533" s="14">
        <v>50760227</v>
      </c>
      <c r="O533" s="14">
        <v>60820194</v>
      </c>
      <c r="P533" s="14">
        <v>5160085</v>
      </c>
      <c r="Q533" s="14">
        <v>57598091</v>
      </c>
      <c r="R533" s="14">
        <v>1663067</v>
      </c>
      <c r="S533" s="14">
        <v>17858997</v>
      </c>
      <c r="T533" s="14">
        <v>130576152</v>
      </c>
      <c r="U533" s="14">
        <v>26978134</v>
      </c>
      <c r="V533" s="14">
        <v>1663067</v>
      </c>
      <c r="W533" s="14">
        <v>17858997</v>
      </c>
      <c r="X533" s="14">
        <v>130576152</v>
      </c>
      <c r="Y533" s="14">
        <v>26978134</v>
      </c>
      <c r="Z533" s="14">
        <v>3414248</v>
      </c>
      <c r="AA533" s="14">
        <v>40.778422608299998</v>
      </c>
      <c r="AB533">
        <v>148.12</v>
      </c>
      <c r="AC533" s="2">
        <v>19370174258</v>
      </c>
      <c r="AD533" s="2">
        <v>20722266356</v>
      </c>
      <c r="AE533" s="14">
        <f>INDEX(CONFAZ!$DS$2:$FB$408,MATCH(DATE(YEAR($A533),MONTH($A533),15),CONFAZ!$DS$2:$DS$408,0),2)</f>
        <v>315724988</v>
      </c>
      <c r="AF533" s="14">
        <f>INDEX(CONFAZ!$DS$2:$FB$408,MATCH(DATE(YEAR($A533),MONTH($A533),15),CONFAZ!$DS$2:$DS$408,0),3)</f>
        <v>656651583</v>
      </c>
      <c r="AG533">
        <v>724</v>
      </c>
      <c r="AH533">
        <v>876034277700</v>
      </c>
      <c r="AI533">
        <v>10.9</v>
      </c>
      <c r="AJ533">
        <v>0.49</v>
      </c>
      <c r="AK533">
        <v>912.44722222222197</v>
      </c>
      <c r="AL533">
        <v>723.55449999999996</v>
      </c>
      <c r="AM533">
        <v>669.275714285714</v>
      </c>
      <c r="AN533">
        <v>824.67039999999997</v>
      </c>
      <c r="AO533">
        <v>6.8656204960743397</v>
      </c>
      <c r="AP533">
        <v>1.56999</v>
      </c>
      <c r="AQ533">
        <v>232.3</v>
      </c>
      <c r="AR533">
        <v>12.09</v>
      </c>
      <c r="AS533" s="14">
        <v>491426800000</v>
      </c>
      <c r="AT533">
        <v>0</v>
      </c>
      <c r="AU533">
        <v>0</v>
      </c>
      <c r="AV533">
        <v>103048443</v>
      </c>
      <c r="AW533">
        <v>95164683</v>
      </c>
      <c r="AX533">
        <v>0</v>
      </c>
      <c r="AY533" s="14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7883760</v>
      </c>
      <c r="BN533">
        <v>19952970000</v>
      </c>
      <c r="BO533" s="3">
        <v>0.4</v>
      </c>
      <c r="BP533" s="3">
        <v>3704</v>
      </c>
      <c r="BQ533" s="3">
        <v>19420.27</v>
      </c>
      <c r="BR533" s="3">
        <v>1978456000</v>
      </c>
      <c r="BS533">
        <v>17243000</v>
      </c>
      <c r="BT533" s="3">
        <v>4755647000</v>
      </c>
      <c r="BU533">
        <v>9151223000</v>
      </c>
      <c r="BV533">
        <v>4050400000</v>
      </c>
      <c r="BW533" s="3">
        <v>15902570000</v>
      </c>
      <c r="BX533">
        <v>0</v>
      </c>
      <c r="BY533">
        <v>0</v>
      </c>
      <c r="BZ533">
        <v>0</v>
      </c>
      <c r="CA533">
        <v>0</v>
      </c>
      <c r="CB533">
        <v>19952970000</v>
      </c>
      <c r="CC533">
        <v>0.4</v>
      </c>
      <c r="CD533">
        <v>541844.73</v>
      </c>
      <c r="CE533">
        <v>117176604.98999999</v>
      </c>
      <c r="CF533">
        <v>33959.480000000003</v>
      </c>
      <c r="CG533">
        <v>35651.67</v>
      </c>
      <c r="CH533">
        <v>36.417150700000001</v>
      </c>
      <c r="CI533">
        <v>2.96</v>
      </c>
      <c r="CJ533">
        <v>90346.67</v>
      </c>
      <c r="CK533">
        <v>170813.33</v>
      </c>
      <c r="CL533">
        <v>80466.67</v>
      </c>
      <c r="CM533">
        <v>-15230</v>
      </c>
      <c r="CN533">
        <v>5487293.3300000001</v>
      </c>
      <c r="CO533">
        <v>-104603.33</v>
      </c>
      <c r="CP533">
        <v>-11020</v>
      </c>
      <c r="CQ533">
        <v>2429385.16</v>
      </c>
      <c r="CR533">
        <v>235521707.25999999</v>
      </c>
      <c r="CS533">
        <v>42885.31</v>
      </c>
      <c r="CT533">
        <v>237997977.72999999</v>
      </c>
      <c r="CU533" s="3">
        <v>0.53101100000000001</v>
      </c>
      <c r="CV533">
        <v>1164166772</v>
      </c>
      <c r="CW533" s="10">
        <v>35239794.049999997</v>
      </c>
      <c r="CX533" s="14">
        <f t="shared" si="8"/>
        <v>31920365.639999997</v>
      </c>
      <c r="CY533" s="14">
        <f>IFERROR(INDEX(CONFAZ!$A$2:$FB$440,MATCH(DATE(YEAR($A533),MONTH($A533),15),CONFAZ!$A$2:$A$440,0),2),0)</f>
        <v>3319428.41</v>
      </c>
      <c r="CZ533"/>
      <c r="DA533"/>
      <c r="DB533"/>
      <c r="DC533"/>
      <c r="DI533"/>
    </row>
    <row r="534" spans="1:113" x14ac:dyDescent="0.25">
      <c r="A534" s="1">
        <v>41932</v>
      </c>
      <c r="B534" t="s">
        <v>70</v>
      </c>
      <c r="C534" t="s">
        <v>3</v>
      </c>
      <c r="D534" s="12">
        <v>2.4483000000000001</v>
      </c>
      <c r="E534">
        <v>215607354.77000004</v>
      </c>
      <c r="F534">
        <v>1970591.4000000001</v>
      </c>
      <c r="G534">
        <v>450620284</v>
      </c>
      <c r="H534">
        <v>62725765.420000032</v>
      </c>
      <c r="I534">
        <v>139837554.49000001</v>
      </c>
      <c r="J534">
        <v>9249164.3300000001</v>
      </c>
      <c r="K534">
        <v>9888773</v>
      </c>
      <c r="L534" s="14">
        <v>7242264</v>
      </c>
      <c r="M534" s="14">
        <v>36895502</v>
      </c>
      <c r="N534" s="14">
        <v>49558076</v>
      </c>
      <c r="O534" s="14">
        <v>63139838</v>
      </c>
      <c r="P534" s="14">
        <v>5437267</v>
      </c>
      <c r="Q534" s="14">
        <v>61120398</v>
      </c>
      <c r="R534" s="14">
        <v>1910935</v>
      </c>
      <c r="S534" s="14">
        <v>18721629</v>
      </c>
      <c r="T534" s="14">
        <v>170890498</v>
      </c>
      <c r="U534" s="14">
        <v>33733286</v>
      </c>
      <c r="V534" s="14">
        <v>1910935</v>
      </c>
      <c r="W534" s="14">
        <v>18721629</v>
      </c>
      <c r="X534" s="14">
        <v>170890498</v>
      </c>
      <c r="Y534" s="14">
        <v>33733286</v>
      </c>
      <c r="Z534" s="14">
        <v>1970591</v>
      </c>
      <c r="AA534" s="14">
        <v>45.710829028500001</v>
      </c>
      <c r="AB534">
        <v>149.69999999999999</v>
      </c>
      <c r="AC534" s="2">
        <v>18169787901</v>
      </c>
      <c r="AD534" s="2">
        <v>19635310320</v>
      </c>
      <c r="AE534" s="14">
        <f>INDEX(CONFAZ!$DS$2:$FB$408,MATCH(DATE(YEAR($A534),MONTH($A534),15),CONFAZ!$DS$2:$DS$408,0),2)</f>
        <v>332050826</v>
      </c>
      <c r="AF534" s="14">
        <f>INDEX(CONFAZ!$DS$2:$FB$408,MATCH(DATE(YEAR($A534),MONTH($A534),15),CONFAZ!$DS$2:$DS$408,0),3)</f>
        <v>615990886</v>
      </c>
      <c r="AG534">
        <v>724</v>
      </c>
      <c r="AH534">
        <v>920151933900</v>
      </c>
      <c r="AI534">
        <v>10.92</v>
      </c>
      <c r="AJ534">
        <v>0.38</v>
      </c>
      <c r="AK534">
        <v>914.46055555555495</v>
      </c>
      <c r="AL534">
        <v>723.55150000000003</v>
      </c>
      <c r="AM534">
        <v>669.38047619047597</v>
      </c>
      <c r="AN534">
        <v>825.35559999999998</v>
      </c>
      <c r="AO534">
        <v>6.7062553469880699</v>
      </c>
      <c r="AP534">
        <v>1.42</v>
      </c>
      <c r="AQ534">
        <v>219.8</v>
      </c>
      <c r="AR534">
        <v>24.6</v>
      </c>
      <c r="AS534" s="14">
        <v>508920800000</v>
      </c>
      <c r="AT534">
        <v>0</v>
      </c>
      <c r="AU534">
        <v>0</v>
      </c>
      <c r="AV534">
        <v>99813533</v>
      </c>
      <c r="AW534">
        <v>95463517</v>
      </c>
      <c r="AX534">
        <v>0</v>
      </c>
      <c r="AY534" s="1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14720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4335296</v>
      </c>
      <c r="BN534">
        <v>19952970000</v>
      </c>
      <c r="BO534" s="3">
        <v>0.4</v>
      </c>
      <c r="BP534" s="3">
        <v>3704</v>
      </c>
      <c r="BQ534" s="3">
        <v>19420.27</v>
      </c>
      <c r="BR534" s="3">
        <v>1978456000</v>
      </c>
      <c r="BS534" s="3">
        <v>17243000</v>
      </c>
      <c r="BT534" s="3">
        <v>4755647000</v>
      </c>
      <c r="BU534" s="3">
        <v>9151223000</v>
      </c>
      <c r="BV534" s="3">
        <v>4050400000</v>
      </c>
      <c r="BW534" s="3">
        <v>15902570000</v>
      </c>
      <c r="BX534">
        <v>0</v>
      </c>
      <c r="BY534">
        <v>0</v>
      </c>
      <c r="BZ534">
        <v>0</v>
      </c>
      <c r="CA534">
        <v>0</v>
      </c>
      <c r="CB534">
        <v>19952970000</v>
      </c>
      <c r="CC534">
        <v>0.4</v>
      </c>
      <c r="CD534">
        <v>369443.28</v>
      </c>
      <c r="CE534">
        <v>130335239.15000001</v>
      </c>
      <c r="CF534">
        <v>39540.339999999997</v>
      </c>
      <c r="CG534">
        <v>35825.67</v>
      </c>
      <c r="CH534">
        <v>36.417150700000001</v>
      </c>
      <c r="CI534">
        <v>2.96</v>
      </c>
      <c r="CJ534">
        <v>186006.67</v>
      </c>
      <c r="CK534">
        <v>199016.67</v>
      </c>
      <c r="CL534">
        <v>13010</v>
      </c>
      <c r="CM534">
        <v>333.33</v>
      </c>
      <c r="CN534">
        <v>5543293.3300000001</v>
      </c>
      <c r="CO534">
        <v>-114503.33</v>
      </c>
      <c r="CP534">
        <v>-29976.67</v>
      </c>
      <c r="CQ534">
        <v>533188.84</v>
      </c>
      <c r="CR534">
        <v>277914367.31</v>
      </c>
      <c r="CS534">
        <v>18262.21</v>
      </c>
      <c r="CT534">
        <v>278469519.36000001</v>
      </c>
      <c r="CU534" s="3">
        <v>0.53101100000000001</v>
      </c>
      <c r="CV534">
        <v>992846277.5</v>
      </c>
      <c r="CW534" s="10">
        <v>37642990.509999998</v>
      </c>
      <c r="CX534" s="14">
        <f t="shared" si="8"/>
        <v>35912491.140000001</v>
      </c>
      <c r="CY534" s="14">
        <f>IFERROR(INDEX(CONFAZ!$A$2:$FB$440,MATCH(DATE(YEAR($A534),MONTH($A534),15),CONFAZ!$A$2:$A$440,0),2),0)</f>
        <v>1730499.37</v>
      </c>
      <c r="CZ534"/>
      <c r="DA534"/>
      <c r="DB534"/>
      <c r="DC534"/>
      <c r="DI534"/>
    </row>
    <row r="535" spans="1:113" x14ac:dyDescent="0.25">
      <c r="A535" s="1">
        <v>41963</v>
      </c>
      <c r="B535" t="s">
        <v>70</v>
      </c>
      <c r="C535" t="s">
        <v>3</v>
      </c>
      <c r="D535" s="12">
        <v>2.5484</v>
      </c>
      <c r="E535">
        <v>215619445.06</v>
      </c>
      <c r="F535">
        <v>1290485.95</v>
      </c>
      <c r="G535">
        <v>421482728</v>
      </c>
      <c r="H535">
        <v>60555963.460000001</v>
      </c>
      <c r="I535">
        <v>112546680.82999998</v>
      </c>
      <c r="J535">
        <v>9666442.0899999999</v>
      </c>
      <c r="K535">
        <v>7983555</v>
      </c>
      <c r="L535" s="14">
        <v>8418998</v>
      </c>
      <c r="M535" s="14">
        <v>37433047</v>
      </c>
      <c r="N535" s="14">
        <v>53657647</v>
      </c>
      <c r="O535" s="14">
        <v>61903491</v>
      </c>
      <c r="P535" s="14">
        <v>5381193</v>
      </c>
      <c r="Q535" s="14">
        <v>56819026</v>
      </c>
      <c r="R535" s="14">
        <v>1208286</v>
      </c>
      <c r="S535" s="14">
        <v>17466928</v>
      </c>
      <c r="T535" s="14">
        <v>140058199</v>
      </c>
      <c r="U535" s="14">
        <v>37845427</v>
      </c>
      <c r="V535" s="14">
        <v>1208286</v>
      </c>
      <c r="W535" s="14">
        <v>17466928</v>
      </c>
      <c r="X535" s="14">
        <v>140058199</v>
      </c>
      <c r="Y535" s="14">
        <v>37845427</v>
      </c>
      <c r="Z535" s="14">
        <v>1290486</v>
      </c>
      <c r="AA535" s="14">
        <v>40.9092905969</v>
      </c>
      <c r="AB535">
        <v>144.91999999999999</v>
      </c>
      <c r="AC535" s="2">
        <v>15506384370</v>
      </c>
      <c r="AD535" s="2">
        <v>18191864947</v>
      </c>
      <c r="AE535" s="14">
        <f>INDEX(CONFAZ!$DS$2:$FB$408,MATCH(DATE(YEAR($A535),MONTH($A535),15),CONFAZ!$DS$2:$DS$408,0),2)</f>
        <v>226443009</v>
      </c>
      <c r="AF535" s="14">
        <f>INDEX(CONFAZ!$DS$2:$FB$408,MATCH(DATE(YEAR($A535),MONTH($A535),15),CONFAZ!$DS$2:$DS$408,0),3)</f>
        <v>689658702</v>
      </c>
      <c r="AG535">
        <v>724</v>
      </c>
      <c r="AH535">
        <v>956735618400</v>
      </c>
      <c r="AI535">
        <v>11.15</v>
      </c>
      <c r="AJ535">
        <v>0.53</v>
      </c>
      <c r="AK535">
        <v>908.11444444444396</v>
      </c>
      <c r="AL535">
        <v>719.74950000000001</v>
      </c>
      <c r="AM535">
        <v>665.36095238095197</v>
      </c>
      <c r="AN535">
        <v>819.48919999999998</v>
      </c>
      <c r="AO535">
        <v>6.5933181809039096</v>
      </c>
      <c r="AP535">
        <v>1.51</v>
      </c>
      <c r="AQ535">
        <v>198.47</v>
      </c>
      <c r="AR535">
        <v>14.65</v>
      </c>
      <c r="AS535" s="14">
        <v>498489100000</v>
      </c>
      <c r="AT535">
        <v>0</v>
      </c>
      <c r="AU535">
        <v>0</v>
      </c>
      <c r="AV535">
        <v>104955980</v>
      </c>
      <c r="AW535">
        <v>101528013</v>
      </c>
      <c r="AX535">
        <v>0</v>
      </c>
      <c r="AY535" s="14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3427967</v>
      </c>
      <c r="BN535">
        <v>19952970000</v>
      </c>
      <c r="BO535" s="3">
        <v>0.4</v>
      </c>
      <c r="BP535" s="3">
        <v>3704</v>
      </c>
      <c r="BQ535">
        <v>19420.27</v>
      </c>
      <c r="BR535" s="3">
        <v>1978456000</v>
      </c>
      <c r="BS535">
        <v>17243000</v>
      </c>
      <c r="BT535" s="3">
        <v>4755647000</v>
      </c>
      <c r="BU535">
        <v>9151223000</v>
      </c>
      <c r="BV535" s="3">
        <v>4050400000</v>
      </c>
      <c r="BW535">
        <v>15902570000</v>
      </c>
      <c r="BX535">
        <v>0</v>
      </c>
      <c r="BY535">
        <v>0</v>
      </c>
      <c r="BZ535">
        <v>0</v>
      </c>
      <c r="CA535">
        <v>0</v>
      </c>
      <c r="CB535">
        <v>19952970000</v>
      </c>
      <c r="CC535">
        <v>0.4</v>
      </c>
      <c r="CD535">
        <v>449888.14</v>
      </c>
      <c r="CE535">
        <v>120722490.63</v>
      </c>
      <c r="CF535">
        <v>38422.31</v>
      </c>
      <c r="CG535">
        <v>31797.67</v>
      </c>
      <c r="CH535">
        <v>36.417150700000001</v>
      </c>
      <c r="CI535">
        <v>3.01</v>
      </c>
      <c r="CJ535">
        <v>186006.67</v>
      </c>
      <c r="CK535">
        <v>199016.67</v>
      </c>
      <c r="CL535">
        <v>13010</v>
      </c>
      <c r="CM535">
        <v>333.33</v>
      </c>
      <c r="CN535">
        <v>5543293.3300000001</v>
      </c>
      <c r="CO535">
        <v>-114503.33</v>
      </c>
      <c r="CP535">
        <v>-29976.67</v>
      </c>
      <c r="CQ535">
        <v>355862.47</v>
      </c>
      <c r="CR535">
        <v>256231379.27000001</v>
      </c>
      <c r="CS535">
        <v>11058.9</v>
      </c>
      <c r="CT535">
        <v>256599600.63999999</v>
      </c>
      <c r="CU535" s="3">
        <v>0.53101100000000001</v>
      </c>
      <c r="CV535">
        <v>1027534737</v>
      </c>
      <c r="CW535" s="10">
        <v>36545709.159999996</v>
      </c>
      <c r="CX535" s="14">
        <f t="shared" si="8"/>
        <v>34652869</v>
      </c>
      <c r="CY535" s="14">
        <f>IFERROR(INDEX(CONFAZ!$A$2:$FB$440,MATCH(DATE(YEAR($A535),MONTH($A535),15),CONFAZ!$A$2:$A$440,0),2),0)</f>
        <v>1892840.1600000001</v>
      </c>
      <c r="CZ535" s="14"/>
      <c r="DA535" s="14"/>
      <c r="DB535"/>
      <c r="DC535"/>
      <c r="DI535"/>
    </row>
    <row r="536" spans="1:113" x14ac:dyDescent="0.25">
      <c r="A536" s="1">
        <v>41993</v>
      </c>
      <c r="B536" t="s">
        <v>70</v>
      </c>
      <c r="C536" t="s">
        <v>3</v>
      </c>
      <c r="D536" s="12">
        <v>2.6394000000000002</v>
      </c>
      <c r="E536">
        <v>220479532.93000001</v>
      </c>
      <c r="F536">
        <v>2545523.7400000002</v>
      </c>
      <c r="G536">
        <v>439152449</v>
      </c>
      <c r="H536">
        <v>61824875.460000001</v>
      </c>
      <c r="I536">
        <v>122533614.06999999</v>
      </c>
      <c r="J536">
        <v>10173551.409999998</v>
      </c>
      <c r="K536">
        <v>9459285</v>
      </c>
      <c r="L536" s="14">
        <v>11439375</v>
      </c>
      <c r="M536" s="14">
        <v>35180163</v>
      </c>
      <c r="N536" s="14">
        <v>56429168</v>
      </c>
      <c r="O536" s="14">
        <v>59261255</v>
      </c>
      <c r="P536" s="14">
        <v>6242466</v>
      </c>
      <c r="Q536" s="14">
        <v>56009451</v>
      </c>
      <c r="R536" s="14">
        <v>1657646</v>
      </c>
      <c r="S536" s="14">
        <v>17393321</v>
      </c>
      <c r="T536" s="14">
        <v>149491094</v>
      </c>
      <c r="U536" s="14">
        <v>43503302</v>
      </c>
      <c r="V536" s="14">
        <v>1657646</v>
      </c>
      <c r="W536" s="14">
        <v>17393321</v>
      </c>
      <c r="X536" s="14">
        <v>149491094</v>
      </c>
      <c r="Y536" s="14">
        <v>43503302</v>
      </c>
      <c r="Z536" s="14">
        <v>2545208</v>
      </c>
      <c r="AA536" s="14">
        <v>42.577529470100004</v>
      </c>
      <c r="AB536">
        <v>145.47999999999999</v>
      </c>
      <c r="AC536" s="2">
        <v>17289831724</v>
      </c>
      <c r="AD536" s="2">
        <v>17314237984</v>
      </c>
      <c r="AE536" s="14">
        <f>INDEX(CONFAZ!$DS$2:$FB$408,MATCH(DATE(YEAR($A536),MONTH($A536),15),CONFAZ!$DS$2:$DS$408,0),2)</f>
        <v>206112902</v>
      </c>
      <c r="AF536" s="14">
        <f>INDEX(CONFAZ!$DS$2:$FB$408,MATCH(DATE(YEAR($A536),MONTH($A536),15),CONFAZ!$DS$2:$DS$408,0),3)</f>
        <v>685883312</v>
      </c>
      <c r="AG536">
        <v>724</v>
      </c>
      <c r="AH536">
        <v>959556509400</v>
      </c>
      <c r="AI536">
        <v>11.58</v>
      </c>
      <c r="AJ536">
        <v>0.62</v>
      </c>
      <c r="AK536">
        <v>909.81999999999903</v>
      </c>
      <c r="AL536">
        <v>722.59050000000002</v>
      </c>
      <c r="AM536">
        <v>668.44714285714201</v>
      </c>
      <c r="AN536">
        <v>823.28639999999996</v>
      </c>
      <c r="AO536">
        <v>6.5868143131324297</v>
      </c>
      <c r="AP536">
        <v>1.78</v>
      </c>
      <c r="AQ536">
        <v>170.85</v>
      </c>
      <c r="AR536">
        <v>22.09</v>
      </c>
      <c r="AS536" s="14">
        <v>501112600000</v>
      </c>
      <c r="AT536">
        <v>0</v>
      </c>
      <c r="AU536">
        <v>0</v>
      </c>
      <c r="AV536">
        <v>75328096</v>
      </c>
      <c r="AW536">
        <v>73963134</v>
      </c>
      <c r="AX536">
        <v>0</v>
      </c>
      <c r="AY536" s="14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1364962</v>
      </c>
      <c r="BN536">
        <v>19952970000</v>
      </c>
      <c r="BO536" s="3">
        <v>0.4</v>
      </c>
      <c r="BP536" s="3">
        <v>3704</v>
      </c>
      <c r="BQ536" s="3">
        <v>19420.27</v>
      </c>
      <c r="BR536" s="3">
        <v>1978456000</v>
      </c>
      <c r="BS536">
        <v>17243000</v>
      </c>
      <c r="BT536">
        <v>4755647000</v>
      </c>
      <c r="BU536" s="3">
        <v>9151223000</v>
      </c>
      <c r="BV536">
        <v>4050400000</v>
      </c>
      <c r="BW536">
        <v>15902570000</v>
      </c>
      <c r="BX536">
        <v>0</v>
      </c>
      <c r="BY536">
        <v>0</v>
      </c>
      <c r="BZ536">
        <v>0</v>
      </c>
      <c r="CA536">
        <v>0</v>
      </c>
      <c r="CB536">
        <v>19952970000</v>
      </c>
      <c r="CC536">
        <v>0.4</v>
      </c>
      <c r="CD536">
        <v>800749.09</v>
      </c>
      <c r="CE536">
        <v>130249497.68000001</v>
      </c>
      <c r="CF536">
        <v>58014.8</v>
      </c>
      <c r="CG536">
        <v>30079.67</v>
      </c>
      <c r="CH536">
        <v>36.417150700000001</v>
      </c>
      <c r="CI536">
        <v>3.03</v>
      </c>
      <c r="CJ536">
        <v>186006.67</v>
      </c>
      <c r="CK536">
        <v>199016.67</v>
      </c>
      <c r="CL536">
        <v>13010</v>
      </c>
      <c r="CM536">
        <v>333.33</v>
      </c>
      <c r="CN536">
        <v>5543293.3300000001</v>
      </c>
      <c r="CO536">
        <v>-114503.33</v>
      </c>
      <c r="CP536">
        <v>-29976.67</v>
      </c>
      <c r="CQ536">
        <v>1128602.78</v>
      </c>
      <c r="CR536">
        <v>260787076.75</v>
      </c>
      <c r="CS536">
        <v>12455.65</v>
      </c>
      <c r="CT536">
        <v>261928135.18000001</v>
      </c>
      <c r="CU536" s="3">
        <v>0.53101100000000001</v>
      </c>
      <c r="CV536">
        <v>1177491596</v>
      </c>
      <c r="CW536" s="10">
        <v>37868319.490000002</v>
      </c>
      <c r="CX536" s="14">
        <f t="shared" si="8"/>
        <v>36077508.300000004</v>
      </c>
      <c r="CY536" s="14">
        <f>IFERROR(INDEX(CONFAZ!$A$2:$FB$440,MATCH(DATE(YEAR($A536),MONTH($A536),15),CONFAZ!$A$2:$A$440,0),2),0)</f>
        <v>1790811.1900000002</v>
      </c>
      <c r="CZ536"/>
      <c r="DA536"/>
      <c r="DB536"/>
      <c r="DC536"/>
      <c r="DI536"/>
    </row>
    <row r="537" spans="1:113" x14ac:dyDescent="0.25">
      <c r="A537" s="1">
        <v>42024</v>
      </c>
      <c r="B537" t="s">
        <v>70</v>
      </c>
      <c r="C537" t="s">
        <v>3</v>
      </c>
      <c r="D537" s="12">
        <v>2.6341999999999999</v>
      </c>
      <c r="E537">
        <v>226614407.24999997</v>
      </c>
      <c r="F537">
        <v>1429841.9200000002</v>
      </c>
      <c r="G537">
        <v>394196775</v>
      </c>
      <c r="H537">
        <v>61400448.63000001</v>
      </c>
      <c r="I537">
        <v>73426144.51000002</v>
      </c>
      <c r="J537">
        <v>11621989.75</v>
      </c>
      <c r="K537">
        <v>50434917</v>
      </c>
      <c r="L537" s="14">
        <v>9271269</v>
      </c>
      <c r="M537" s="14">
        <v>39622925</v>
      </c>
      <c r="N537" s="14">
        <v>71410687</v>
      </c>
      <c r="O537" s="14">
        <v>61820943</v>
      </c>
      <c r="P537" s="14">
        <v>6771622</v>
      </c>
      <c r="Q537" s="14">
        <v>62912188</v>
      </c>
      <c r="R537" s="14">
        <v>1426988</v>
      </c>
      <c r="S537" s="14">
        <v>15545701</v>
      </c>
      <c r="T537" s="14">
        <v>87566298</v>
      </c>
      <c r="U537" s="14">
        <v>36418312</v>
      </c>
      <c r="V537" s="14">
        <v>1426988</v>
      </c>
      <c r="W537" s="14">
        <v>15545701</v>
      </c>
      <c r="X537" s="14">
        <v>87566298</v>
      </c>
      <c r="Y537" s="14">
        <v>36418312</v>
      </c>
      <c r="Z537" s="14">
        <v>1429842</v>
      </c>
      <c r="AA537" s="14">
        <v>45.212938099699997</v>
      </c>
      <c r="AB537">
        <v>138.72999999999999</v>
      </c>
      <c r="AC537" s="2">
        <v>13481501333</v>
      </c>
      <c r="AD537" s="2">
        <v>17000888866</v>
      </c>
      <c r="AE537" s="14">
        <f>INDEX(CONFAZ!$DS$2:$FB$408,MATCH(DATE(YEAR($A537),MONTH($A537),15),CONFAZ!$DS$2:$DS$408,0),2)</f>
        <v>242306269</v>
      </c>
      <c r="AF537" s="14">
        <f>INDEX(CONFAZ!$DS$2:$FB$408,MATCH(DATE(YEAR($A537),MONTH($A537),15),CONFAZ!$DS$2:$DS$408,0),3)</f>
        <v>752928998</v>
      </c>
      <c r="AG537">
        <v>788</v>
      </c>
      <c r="AH537">
        <v>952966631400</v>
      </c>
      <c r="AI537">
        <v>11.82</v>
      </c>
      <c r="AJ537">
        <v>1.48</v>
      </c>
      <c r="AK537">
        <v>908.09833333333302</v>
      </c>
      <c r="AL537">
        <v>724.54750000000001</v>
      </c>
      <c r="AM537">
        <v>668.79857142857099</v>
      </c>
      <c r="AN537">
        <v>823.202</v>
      </c>
      <c r="AO537">
        <v>6.8994940571795702</v>
      </c>
      <c r="AP537">
        <v>2.2400000000000002</v>
      </c>
      <c r="AQ537">
        <v>136.93</v>
      </c>
      <c r="AR537">
        <v>8.82</v>
      </c>
      <c r="AS537" s="14">
        <v>474246000000</v>
      </c>
      <c r="AT537">
        <v>0</v>
      </c>
      <c r="AU537">
        <v>0</v>
      </c>
      <c r="AV537">
        <v>122441905</v>
      </c>
      <c r="AW537">
        <v>119789752</v>
      </c>
      <c r="AX537">
        <v>0</v>
      </c>
      <c r="AY537" s="14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3234</v>
      </c>
      <c r="BK537">
        <v>0</v>
      </c>
      <c r="BL537">
        <v>3081</v>
      </c>
      <c r="BM537">
        <v>2645838</v>
      </c>
      <c r="BN537">
        <v>22677841000</v>
      </c>
      <c r="BO537" s="3">
        <v>0.4</v>
      </c>
      <c r="BP537" s="3">
        <v>3704</v>
      </c>
      <c r="BQ537">
        <v>21813.8</v>
      </c>
      <c r="BR537" s="3">
        <v>2192496000</v>
      </c>
      <c r="BS537">
        <v>18229000</v>
      </c>
      <c r="BT537" s="3">
        <v>5389738000</v>
      </c>
      <c r="BU537" s="3">
        <v>10405398000</v>
      </c>
      <c r="BV537" s="3">
        <v>4671980000</v>
      </c>
      <c r="BW537">
        <v>18005861000</v>
      </c>
      <c r="BX537">
        <v>0</v>
      </c>
      <c r="BY537">
        <v>0</v>
      </c>
      <c r="BZ537">
        <v>0</v>
      </c>
      <c r="CA537">
        <v>0</v>
      </c>
      <c r="CB537">
        <v>19952970000</v>
      </c>
      <c r="CC537">
        <v>0.4</v>
      </c>
      <c r="CD537">
        <v>1020945.96</v>
      </c>
      <c r="CE537">
        <v>121531260.25</v>
      </c>
      <c r="CF537">
        <v>634944.46</v>
      </c>
      <c r="CG537">
        <v>26902.75</v>
      </c>
      <c r="CH537">
        <v>33.148744999999998</v>
      </c>
      <c r="CI537">
        <v>3.03</v>
      </c>
      <c r="CJ537">
        <v>-18890</v>
      </c>
      <c r="CK537">
        <v>10526.67</v>
      </c>
      <c r="CL537">
        <v>29416.67</v>
      </c>
      <c r="CM537">
        <v>51800</v>
      </c>
      <c r="CN537">
        <v>5491053.3300000001</v>
      </c>
      <c r="CO537">
        <v>-84816.67</v>
      </c>
      <c r="CP537">
        <v>-35513.33</v>
      </c>
      <c r="CQ537">
        <v>434238.29</v>
      </c>
      <c r="CR537">
        <v>221871740.38999999</v>
      </c>
      <c r="CS537">
        <v>109948.47</v>
      </c>
      <c r="CT537">
        <v>222415927.15000001</v>
      </c>
      <c r="CU537" s="3">
        <v>0.5278716</v>
      </c>
      <c r="CV537">
        <v>877852708.29999995</v>
      </c>
      <c r="CW537" s="10">
        <v>31274203.059999999</v>
      </c>
      <c r="CX537" s="14">
        <f t="shared" si="8"/>
        <v>25205038.18</v>
      </c>
      <c r="CY537" s="14">
        <f>IFERROR(INDEX(CONFAZ!$A$2:$FB$440,MATCH(DATE(YEAR($A537),MONTH($A537),15),CONFAZ!$A$2:$A$440,0),2),0)</f>
        <v>6069164.8799999999</v>
      </c>
      <c r="DA537"/>
      <c r="DB537"/>
      <c r="DC537"/>
      <c r="DI537"/>
    </row>
    <row r="538" spans="1:113" x14ac:dyDescent="0.25">
      <c r="A538" s="1">
        <v>42055</v>
      </c>
      <c r="B538" t="s">
        <v>70</v>
      </c>
      <c r="C538" t="s">
        <v>3</v>
      </c>
      <c r="D538" s="12">
        <v>2.8163999999999998</v>
      </c>
      <c r="E538">
        <v>186462795.20999998</v>
      </c>
      <c r="F538">
        <v>1777840.27</v>
      </c>
      <c r="G538">
        <v>418874217</v>
      </c>
      <c r="H538">
        <v>49860966.510000013</v>
      </c>
      <c r="I538">
        <v>150233722.02000001</v>
      </c>
      <c r="J538">
        <v>8466216.7999999989</v>
      </c>
      <c r="K538">
        <v>58505803</v>
      </c>
      <c r="L538" s="14">
        <v>9124248</v>
      </c>
      <c r="M538" s="14">
        <v>38878159</v>
      </c>
      <c r="N538" s="14">
        <v>46684958</v>
      </c>
      <c r="O538" s="14">
        <v>53093135</v>
      </c>
      <c r="P538" s="14">
        <v>3874991</v>
      </c>
      <c r="Q538" s="14">
        <v>50801196</v>
      </c>
      <c r="R538" s="14">
        <v>1635248</v>
      </c>
      <c r="S538" s="14">
        <v>13824579</v>
      </c>
      <c r="T538" s="14">
        <v>164953101</v>
      </c>
      <c r="U538" s="14">
        <v>34226762</v>
      </c>
      <c r="V538" s="14">
        <v>1635248</v>
      </c>
      <c r="W538" s="14">
        <v>13824579</v>
      </c>
      <c r="X538" s="14">
        <v>164953101</v>
      </c>
      <c r="Y538" s="14">
        <v>34226762</v>
      </c>
      <c r="Z538" s="14">
        <v>1777840</v>
      </c>
      <c r="AA538" s="14">
        <v>4.33</v>
      </c>
      <c r="AB538">
        <v>136.56</v>
      </c>
      <c r="AC538" s="2">
        <v>12010576962</v>
      </c>
      <c r="AD538" s="2">
        <v>15063076630</v>
      </c>
      <c r="AE538" s="14">
        <f>INDEX(CONFAZ!$DS$2:$FB$408,MATCH(DATE(YEAR($A538),MONTH($A538),15),CONFAZ!$DS$2:$DS$408,0),2)</f>
        <v>153366084</v>
      </c>
      <c r="AF538" s="14">
        <f>INDEX(CONFAZ!$DS$2:$FB$408,MATCH(DATE(YEAR($A538),MONTH($A538),15),CONFAZ!$DS$2:$DS$408,0),3)</f>
        <v>474831301</v>
      </c>
      <c r="AG538">
        <v>788</v>
      </c>
      <c r="AH538">
        <v>1021077370799.99</v>
      </c>
      <c r="AI538">
        <v>12.15</v>
      </c>
      <c r="AJ538">
        <v>1.1599999999999999</v>
      </c>
      <c r="AK538">
        <v>909.32222222222197</v>
      </c>
      <c r="AL538">
        <v>724.53199999999902</v>
      </c>
      <c r="AM538">
        <v>668.25904761904701</v>
      </c>
      <c r="AN538">
        <v>822.9212</v>
      </c>
      <c r="AO538">
        <v>7.5236931214810898</v>
      </c>
      <c r="AP538">
        <v>2.2200000000000002</v>
      </c>
      <c r="AQ538">
        <v>159.79</v>
      </c>
      <c r="AR538">
        <v>-3.53</v>
      </c>
      <c r="AS538" s="14">
        <v>466790500000</v>
      </c>
      <c r="AT538">
        <v>0</v>
      </c>
      <c r="AU538">
        <v>0</v>
      </c>
      <c r="AV538">
        <v>63454998</v>
      </c>
      <c r="AW538">
        <v>59900359</v>
      </c>
      <c r="AX538">
        <v>0</v>
      </c>
      <c r="AY538" s="14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3624</v>
      </c>
      <c r="BK538">
        <v>0</v>
      </c>
      <c r="BL538">
        <v>2404</v>
      </c>
      <c r="BM538">
        <v>3548611</v>
      </c>
      <c r="BN538">
        <v>22677841000</v>
      </c>
      <c r="BO538" s="3">
        <v>0.4</v>
      </c>
      <c r="BP538" s="3">
        <v>3704</v>
      </c>
      <c r="BQ538" s="3">
        <v>21813.8</v>
      </c>
      <c r="BR538" s="3">
        <v>2192496000</v>
      </c>
      <c r="BS538" s="3">
        <v>18229000</v>
      </c>
      <c r="BT538" s="3">
        <v>5389738000</v>
      </c>
      <c r="BU538" s="3">
        <v>10405398000</v>
      </c>
      <c r="BV538" s="3">
        <v>4671980000</v>
      </c>
      <c r="BW538">
        <v>18005861000</v>
      </c>
      <c r="BX538">
        <v>0</v>
      </c>
      <c r="BY538">
        <v>0</v>
      </c>
      <c r="BZ538">
        <v>0</v>
      </c>
      <c r="CA538">
        <v>0</v>
      </c>
      <c r="CB538">
        <v>19952970000</v>
      </c>
      <c r="CC538">
        <v>0.4</v>
      </c>
      <c r="CD538">
        <v>680583.1</v>
      </c>
      <c r="CE538">
        <v>127623705.09999999</v>
      </c>
      <c r="CF538">
        <v>30317.29</v>
      </c>
      <c r="CG538">
        <v>25256.75</v>
      </c>
      <c r="CH538">
        <v>33.148744999999998</v>
      </c>
      <c r="CI538">
        <v>3.3</v>
      </c>
      <c r="CJ538">
        <v>-18890</v>
      </c>
      <c r="CK538">
        <v>10526.67</v>
      </c>
      <c r="CL538">
        <v>29416.67</v>
      </c>
      <c r="CM538">
        <v>51800</v>
      </c>
      <c r="CN538">
        <v>5491053.3300000001</v>
      </c>
      <c r="CO538">
        <v>-84816.67</v>
      </c>
      <c r="CP538">
        <v>-35513.33</v>
      </c>
      <c r="CQ538">
        <v>421127.8</v>
      </c>
      <c r="CR538">
        <v>274019820.73000002</v>
      </c>
      <c r="CS538">
        <v>100064.96000000001</v>
      </c>
      <c r="CT538">
        <v>274541287.35000002</v>
      </c>
      <c r="CU538" s="3">
        <v>0.5278716</v>
      </c>
      <c r="CV538">
        <v>947363391.29999995</v>
      </c>
      <c r="CW538" s="10">
        <v>33751260.100000001</v>
      </c>
      <c r="CX538" s="14">
        <f t="shared" si="8"/>
        <v>13777210.220000003</v>
      </c>
      <c r="CY538" s="14">
        <f>IFERROR(INDEX(CONFAZ!$A$2:$FB$440,MATCH(DATE(YEAR($A538),MONTH($A538),15),CONFAZ!$A$2:$A$440,0),2),0)</f>
        <v>19974049.879999999</v>
      </c>
      <c r="CZ538"/>
      <c r="DA538"/>
      <c r="DB538"/>
      <c r="DC538"/>
      <c r="DI538"/>
    </row>
    <row r="539" spans="1:113" x14ac:dyDescent="0.25">
      <c r="A539" s="1">
        <v>42083</v>
      </c>
      <c r="B539" t="s">
        <v>70</v>
      </c>
      <c r="C539" t="s">
        <v>3</v>
      </c>
      <c r="D539" s="12">
        <v>3.1395</v>
      </c>
      <c r="E539">
        <v>189877914.28</v>
      </c>
      <c r="F539">
        <v>3386533.6900000004</v>
      </c>
      <c r="G539">
        <v>381999281</v>
      </c>
      <c r="H539">
        <v>46350895.099999994</v>
      </c>
      <c r="I539">
        <v>113451190.37</v>
      </c>
      <c r="J539">
        <v>8365090.2799999993</v>
      </c>
      <c r="K539">
        <v>65500076</v>
      </c>
      <c r="L539" s="14">
        <v>8094178</v>
      </c>
      <c r="M539" s="14">
        <v>34619621</v>
      </c>
      <c r="N539" s="14">
        <v>46229174</v>
      </c>
      <c r="O539" s="14">
        <v>53779588</v>
      </c>
      <c r="P539" s="14">
        <v>3605164</v>
      </c>
      <c r="Q539" s="14">
        <v>44424788</v>
      </c>
      <c r="R539" s="14">
        <v>1575335</v>
      </c>
      <c r="S539" s="14">
        <v>19412914</v>
      </c>
      <c r="T539" s="14">
        <v>127877257</v>
      </c>
      <c r="U539" s="14">
        <v>38994803</v>
      </c>
      <c r="V539" s="14">
        <v>1575335</v>
      </c>
      <c r="W539" s="14">
        <v>19412914</v>
      </c>
      <c r="X539" s="14">
        <v>127877257</v>
      </c>
      <c r="Y539" s="14">
        <v>38994803</v>
      </c>
      <c r="Z539" s="14">
        <v>3386459</v>
      </c>
      <c r="AA539" s="14">
        <v>3.94</v>
      </c>
      <c r="AB539">
        <v>149.5</v>
      </c>
      <c r="AC539" s="2">
        <v>16748831110</v>
      </c>
      <c r="AD539" s="2">
        <v>16660194460</v>
      </c>
      <c r="AE539" s="14">
        <f>INDEX(CONFAZ!$DS$2:$FB$408,MATCH(DATE(YEAR($A539),MONTH($A539),15),CONFAZ!$DS$2:$DS$408,0),2)</f>
        <v>221346930</v>
      </c>
      <c r="AF539" s="14">
        <f>INDEX(CONFAZ!$DS$2:$FB$408,MATCH(DATE(YEAR($A539),MONTH($A539),15),CONFAZ!$DS$2:$DS$408,0),3)</f>
        <v>370016706</v>
      </c>
      <c r="AG539">
        <v>788</v>
      </c>
      <c r="AH539">
        <v>1138834788000</v>
      </c>
      <c r="AI539">
        <v>12.58</v>
      </c>
      <c r="AJ539">
        <v>1.51</v>
      </c>
      <c r="AK539">
        <v>928.04</v>
      </c>
      <c r="AL539">
        <v>744.34849999999994</v>
      </c>
      <c r="AM539">
        <v>687.00666666666598</v>
      </c>
      <c r="AN539">
        <v>842.55840000000001</v>
      </c>
      <c r="AO539">
        <v>8.0444368894177405</v>
      </c>
      <c r="AP539">
        <v>2.3199999999999998</v>
      </c>
      <c r="AQ539">
        <v>176.96</v>
      </c>
      <c r="AR539">
        <v>42.33</v>
      </c>
      <c r="AS539" s="14">
        <v>515617200000</v>
      </c>
      <c r="AT539">
        <v>0</v>
      </c>
      <c r="AU539">
        <v>0</v>
      </c>
      <c r="AV539">
        <v>103213470</v>
      </c>
      <c r="AW539">
        <v>101365165</v>
      </c>
      <c r="AX539">
        <v>0</v>
      </c>
      <c r="AY539" s="14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1848305</v>
      </c>
      <c r="BN539">
        <v>22677841000</v>
      </c>
      <c r="BO539" s="3">
        <v>0.4</v>
      </c>
      <c r="BP539" s="3">
        <v>3704</v>
      </c>
      <c r="BQ539" s="3">
        <v>21813.8</v>
      </c>
      <c r="BR539">
        <v>2192496000</v>
      </c>
      <c r="BS539" s="3">
        <v>18229000</v>
      </c>
      <c r="BT539" s="3">
        <v>5389738000</v>
      </c>
      <c r="BU539" s="3">
        <v>10405398000</v>
      </c>
      <c r="BV539" s="3">
        <v>4671980000</v>
      </c>
      <c r="BW539" s="3">
        <v>18005861000</v>
      </c>
      <c r="BX539">
        <v>0</v>
      </c>
      <c r="BY539">
        <v>0</v>
      </c>
      <c r="BZ539">
        <v>0</v>
      </c>
      <c r="CA539">
        <v>0</v>
      </c>
      <c r="CB539">
        <v>19952970000</v>
      </c>
      <c r="CC539">
        <v>0.4</v>
      </c>
      <c r="CD539">
        <v>551301.27</v>
      </c>
      <c r="CE539">
        <v>104092481.70999999</v>
      </c>
      <c r="CF539">
        <v>53343.21</v>
      </c>
      <c r="CG539">
        <v>26771.75</v>
      </c>
      <c r="CH539">
        <v>33.148744999999998</v>
      </c>
      <c r="CI539">
        <v>3.32</v>
      </c>
      <c r="CJ539">
        <v>-18890</v>
      </c>
      <c r="CK539">
        <v>10526.67</v>
      </c>
      <c r="CL539">
        <v>29416.67</v>
      </c>
      <c r="CM539">
        <v>51800</v>
      </c>
      <c r="CN539">
        <v>5491053.3300000001</v>
      </c>
      <c r="CO539">
        <v>-84816.67</v>
      </c>
      <c r="CP539">
        <v>-35513.33</v>
      </c>
      <c r="CQ539">
        <v>724313.46</v>
      </c>
      <c r="CR539">
        <v>234650243.22</v>
      </c>
      <c r="CS539">
        <v>128229.23</v>
      </c>
      <c r="CT539">
        <v>235507985.91</v>
      </c>
      <c r="CU539" s="3">
        <v>0.5278716</v>
      </c>
      <c r="CV539">
        <v>813819503.20000005</v>
      </c>
      <c r="CW539" s="10">
        <v>28993301.359999999</v>
      </c>
      <c r="CX539" s="14">
        <f t="shared" si="8"/>
        <v>16346343.169999998</v>
      </c>
      <c r="CY539" s="14">
        <f>IFERROR(INDEX(CONFAZ!$A$2:$FB$440,MATCH(DATE(YEAR($A539),MONTH($A539),15),CONFAZ!$A$2:$A$440,0),2),0)</f>
        <v>12646958.190000001</v>
      </c>
      <c r="CZ539"/>
      <c r="DA539"/>
      <c r="DB539"/>
      <c r="DC539"/>
      <c r="DI539"/>
    </row>
    <row r="540" spans="1:113" x14ac:dyDescent="0.25">
      <c r="A540" s="1">
        <v>42114</v>
      </c>
      <c r="B540" t="s">
        <v>70</v>
      </c>
      <c r="C540" t="s">
        <v>3</v>
      </c>
      <c r="D540" s="12">
        <v>3.0432000000000001</v>
      </c>
      <c r="E540">
        <v>199249654.64000005</v>
      </c>
      <c r="F540">
        <v>1858267.7000000002</v>
      </c>
      <c r="G540">
        <v>385289171</v>
      </c>
      <c r="H540">
        <v>59674178.689999983</v>
      </c>
      <c r="I540">
        <v>98714114.349999994</v>
      </c>
      <c r="J540">
        <v>8844352.8399999999</v>
      </c>
      <c r="K540">
        <v>48411965</v>
      </c>
      <c r="L540" s="14">
        <v>7745469</v>
      </c>
      <c r="M540" s="14">
        <v>42279606</v>
      </c>
      <c r="N540" s="14">
        <v>50094442</v>
      </c>
      <c r="O540" s="14">
        <v>64764003</v>
      </c>
      <c r="P540" s="14">
        <v>3989438</v>
      </c>
      <c r="Q540" s="14">
        <v>48490605</v>
      </c>
      <c r="R540" s="14">
        <v>1461398</v>
      </c>
      <c r="S540" s="14">
        <v>16071413</v>
      </c>
      <c r="T540" s="14">
        <v>108325082</v>
      </c>
      <c r="U540" s="14">
        <v>40212068</v>
      </c>
      <c r="V540" s="14">
        <v>1461398</v>
      </c>
      <c r="W540" s="14">
        <v>16071413</v>
      </c>
      <c r="X540" s="14">
        <v>108325082</v>
      </c>
      <c r="Y540" s="14">
        <v>40212068</v>
      </c>
      <c r="Z540" s="14">
        <v>1855647</v>
      </c>
      <c r="AA540" s="14">
        <v>1.7509999999999999</v>
      </c>
      <c r="AB540">
        <v>142.41999999999999</v>
      </c>
      <c r="AC540" s="2">
        <v>14986768884</v>
      </c>
      <c r="AD540" s="2">
        <v>14799978318</v>
      </c>
      <c r="AE540" s="14">
        <f>INDEX(CONFAZ!$DS$2:$FB$408,MATCH(DATE(YEAR($A540),MONTH($A540),15),CONFAZ!$DS$2:$DS$408,0),2)</f>
        <v>279562647</v>
      </c>
      <c r="AF540" s="14">
        <f>INDEX(CONFAZ!$DS$2:$FB$408,MATCH(DATE(YEAR($A540),MONTH($A540),15),CONFAZ!$DS$2:$DS$408,0),3)</f>
        <v>389964319</v>
      </c>
      <c r="AG540">
        <v>788</v>
      </c>
      <c r="AH540">
        <v>1109164233600</v>
      </c>
      <c r="AI540">
        <v>12.68</v>
      </c>
      <c r="AJ540">
        <v>0.71</v>
      </c>
      <c r="AK540">
        <v>934.66055555555499</v>
      </c>
      <c r="AL540">
        <v>747.46600000000001</v>
      </c>
      <c r="AM540">
        <v>688.58666666666602</v>
      </c>
      <c r="AN540">
        <v>847.03240000000005</v>
      </c>
      <c r="AO540">
        <v>8.1264265850668291</v>
      </c>
      <c r="AP540">
        <v>1.71</v>
      </c>
      <c r="AQ540">
        <v>183.71</v>
      </c>
      <c r="AR540">
        <v>56.04</v>
      </c>
      <c r="AS540" s="14">
        <v>497123300000</v>
      </c>
      <c r="AT540">
        <v>0</v>
      </c>
      <c r="AU540">
        <v>0</v>
      </c>
      <c r="AV540">
        <v>89219450</v>
      </c>
      <c r="AW540">
        <v>88142328</v>
      </c>
      <c r="AX540">
        <v>0</v>
      </c>
      <c r="AY540" s="14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1077122</v>
      </c>
      <c r="BN540">
        <v>22677841000</v>
      </c>
      <c r="BO540" s="3">
        <v>0.4</v>
      </c>
      <c r="BP540" s="3">
        <v>3704</v>
      </c>
      <c r="BQ540" s="3">
        <v>21813.8</v>
      </c>
      <c r="BR540" s="3">
        <v>2192496000</v>
      </c>
      <c r="BS540" s="3">
        <v>18229000</v>
      </c>
      <c r="BT540" s="3">
        <v>5389738000</v>
      </c>
      <c r="BU540" s="3">
        <v>10405398000</v>
      </c>
      <c r="BV540" s="3">
        <v>4671980000</v>
      </c>
      <c r="BW540" s="3">
        <v>18005861000</v>
      </c>
      <c r="BX540">
        <v>0</v>
      </c>
      <c r="BY540">
        <v>0</v>
      </c>
      <c r="BZ540">
        <v>0</v>
      </c>
      <c r="CA540">
        <v>0</v>
      </c>
      <c r="CB540">
        <v>19952970000</v>
      </c>
      <c r="CC540">
        <v>0.4</v>
      </c>
      <c r="CD540">
        <v>445371.2</v>
      </c>
      <c r="CE540">
        <v>110212123.59999999</v>
      </c>
      <c r="CF540">
        <v>31898.18</v>
      </c>
      <c r="CG540">
        <v>23144.75</v>
      </c>
      <c r="CH540">
        <v>33.148744999999998</v>
      </c>
      <c r="CI540">
        <v>3.31</v>
      </c>
      <c r="CJ540">
        <v>-318116.67</v>
      </c>
      <c r="CK540">
        <v>-287250</v>
      </c>
      <c r="CL540">
        <v>30866.67</v>
      </c>
      <c r="CM540">
        <v>135963.32999999999</v>
      </c>
      <c r="CN540">
        <v>5559233.3300000001</v>
      </c>
      <c r="CO540">
        <v>-70326.67</v>
      </c>
      <c r="CP540">
        <v>-160553.32999999999</v>
      </c>
      <c r="CQ540">
        <v>900453.72</v>
      </c>
      <c r="CR540">
        <v>227681841.96000001</v>
      </c>
      <c r="CS540">
        <v>88757.57</v>
      </c>
      <c r="CT540">
        <v>228671053.25</v>
      </c>
      <c r="CU540" s="3">
        <v>0.5278716</v>
      </c>
      <c r="CV540">
        <v>853699598</v>
      </c>
      <c r="CW540" s="10">
        <v>30414156.27</v>
      </c>
      <c r="CX540" s="14">
        <f t="shared" si="8"/>
        <v>21158592.710000001</v>
      </c>
      <c r="CY540" s="14">
        <f>IFERROR(INDEX(CONFAZ!$A$2:$FB$440,MATCH(DATE(YEAR($A540),MONTH($A540),15),CONFAZ!$A$2:$A$440,0),2),0)</f>
        <v>9255563.5600000005</v>
      </c>
      <c r="CZ540"/>
      <c r="DA540"/>
      <c r="DB540"/>
      <c r="DC540"/>
      <c r="DI540"/>
    </row>
    <row r="541" spans="1:113" x14ac:dyDescent="0.25">
      <c r="A541" s="1">
        <v>42144</v>
      </c>
      <c r="B541" t="s">
        <v>70</v>
      </c>
      <c r="C541" t="s">
        <v>3</v>
      </c>
      <c r="D541" s="12">
        <v>3.0617000000000001</v>
      </c>
      <c r="E541">
        <v>204178327.54000002</v>
      </c>
      <c r="F541">
        <v>2935744.71</v>
      </c>
      <c r="G541">
        <v>387236434</v>
      </c>
      <c r="H541">
        <v>49349850.579999998</v>
      </c>
      <c r="I541">
        <v>101515404.3</v>
      </c>
      <c r="J541">
        <v>9039053.7599999998</v>
      </c>
      <c r="K541">
        <v>40753304</v>
      </c>
      <c r="L541" s="14">
        <v>8234119</v>
      </c>
      <c r="M541" s="14">
        <v>39522622</v>
      </c>
      <c r="N541" s="14">
        <v>54990051</v>
      </c>
      <c r="O541" s="14">
        <v>55386372</v>
      </c>
      <c r="P541" s="14">
        <v>3891187</v>
      </c>
      <c r="Q541" s="14">
        <v>49614446</v>
      </c>
      <c r="R541" s="14">
        <v>1176912</v>
      </c>
      <c r="S541" s="14">
        <v>15985497</v>
      </c>
      <c r="T541" s="14">
        <v>117014989</v>
      </c>
      <c r="U541" s="14">
        <v>38563136</v>
      </c>
      <c r="V541" s="14">
        <v>1176912</v>
      </c>
      <c r="W541" s="14">
        <v>15985497</v>
      </c>
      <c r="X541" s="14">
        <v>117014989</v>
      </c>
      <c r="Y541" s="14">
        <v>38563136</v>
      </c>
      <c r="Z541" s="14">
        <v>2857103</v>
      </c>
      <c r="AA541" s="14">
        <v>1.8191467405999999</v>
      </c>
      <c r="AB541">
        <v>139.81</v>
      </c>
      <c r="AC541" s="2">
        <v>16625676410</v>
      </c>
      <c r="AD541" s="2">
        <v>14153162462</v>
      </c>
      <c r="AE541" s="14">
        <f>INDEX(CONFAZ!$DS$2:$FB$408,MATCH(DATE(YEAR($A541),MONTH($A541),15),CONFAZ!$DS$2:$DS$408,0),2)</f>
        <v>284874691</v>
      </c>
      <c r="AF541" s="14">
        <f>INDEX(CONFAZ!$DS$2:$FB$408,MATCH(DATE(YEAR($A541),MONTH($A541),15),CONFAZ!$DS$2:$DS$408,0),3)</f>
        <v>315653151</v>
      </c>
      <c r="AG541">
        <v>788</v>
      </c>
      <c r="AH541">
        <v>1122563119900</v>
      </c>
      <c r="AI541">
        <v>13.15</v>
      </c>
      <c r="AJ541">
        <v>0.99</v>
      </c>
      <c r="AK541">
        <v>942.20166666666603</v>
      </c>
      <c r="AL541">
        <v>749.47749999999996</v>
      </c>
      <c r="AM541">
        <v>689.86857142857104</v>
      </c>
      <c r="AN541">
        <v>850.99360000000001</v>
      </c>
      <c r="AO541">
        <v>8.2539303244820097</v>
      </c>
      <c r="AP541">
        <v>1.74</v>
      </c>
      <c r="AQ541">
        <v>201.76</v>
      </c>
      <c r="AR541">
        <v>3.0299</v>
      </c>
      <c r="AS541" s="14">
        <v>492283400000</v>
      </c>
      <c r="AT541">
        <v>0</v>
      </c>
      <c r="AU541">
        <v>0</v>
      </c>
      <c r="AV541">
        <v>77468492</v>
      </c>
      <c r="AW541">
        <v>75263113</v>
      </c>
      <c r="AX541">
        <v>0</v>
      </c>
      <c r="AY541" s="14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2205379</v>
      </c>
      <c r="BN541">
        <v>22677841000</v>
      </c>
      <c r="BO541" s="3">
        <v>0.4</v>
      </c>
      <c r="BP541" s="3">
        <v>3704</v>
      </c>
      <c r="BQ541" s="3">
        <v>21813.8</v>
      </c>
      <c r="BR541">
        <v>2192496000</v>
      </c>
      <c r="BS541">
        <v>18229000</v>
      </c>
      <c r="BT541" s="3">
        <v>5389738000</v>
      </c>
      <c r="BU541">
        <v>10405398000</v>
      </c>
      <c r="BV541" s="3">
        <v>4671980000</v>
      </c>
      <c r="BW541" s="3">
        <v>18005861000</v>
      </c>
      <c r="BX541">
        <v>0</v>
      </c>
      <c r="BY541">
        <v>0</v>
      </c>
      <c r="BZ541">
        <v>0</v>
      </c>
      <c r="CA541">
        <v>0</v>
      </c>
      <c r="CB541">
        <v>19952970000</v>
      </c>
      <c r="CC541">
        <v>0.4</v>
      </c>
      <c r="CD541">
        <v>388574.17</v>
      </c>
      <c r="CE541">
        <v>120440594.06</v>
      </c>
      <c r="CF541">
        <v>27308.9</v>
      </c>
      <c r="CG541">
        <v>24121.75</v>
      </c>
      <c r="CH541">
        <v>33.148744999999998</v>
      </c>
      <c r="CI541">
        <v>3.3</v>
      </c>
      <c r="CJ541">
        <v>-318116.67</v>
      </c>
      <c r="CK541">
        <v>-287250</v>
      </c>
      <c r="CL541">
        <v>30866.67</v>
      </c>
      <c r="CM541">
        <v>135963.32999999999</v>
      </c>
      <c r="CN541">
        <v>5559233.3300000001</v>
      </c>
      <c r="CO541">
        <v>-70326.67</v>
      </c>
      <c r="CP541">
        <v>-160553.32999999999</v>
      </c>
      <c r="CQ541">
        <v>1086516.78</v>
      </c>
      <c r="CR541">
        <v>233132633.94999999</v>
      </c>
      <c r="CS541">
        <v>75040.37</v>
      </c>
      <c r="CT541">
        <v>234297791.09999999</v>
      </c>
      <c r="CU541" s="3">
        <v>0.5278716</v>
      </c>
      <c r="CV541">
        <v>824401421.20000005</v>
      </c>
      <c r="CW541" s="10">
        <v>29369937.379999999</v>
      </c>
      <c r="CX541" s="14">
        <f t="shared" si="8"/>
        <v>20780360.029999997</v>
      </c>
      <c r="CY541" s="14">
        <f>IFERROR(INDEX(CONFAZ!$A$2:$FB$440,MATCH(DATE(YEAR($A541),MONTH($A541),15),CONFAZ!$A$2:$A$440,0),2),0)</f>
        <v>8589577.3500000015</v>
      </c>
      <c r="CZ541"/>
      <c r="DA541"/>
      <c r="DB541"/>
      <c r="DC541"/>
      <c r="DI541"/>
    </row>
    <row r="542" spans="1:113" x14ac:dyDescent="0.25">
      <c r="A542" s="1">
        <v>42175</v>
      </c>
      <c r="B542" t="s">
        <v>70</v>
      </c>
      <c r="C542" t="s">
        <v>3</v>
      </c>
      <c r="D542" s="12">
        <v>3.1116999999999999</v>
      </c>
      <c r="E542">
        <v>202961383.36999997</v>
      </c>
      <c r="F542">
        <v>2501135.94</v>
      </c>
      <c r="G542">
        <v>442114020</v>
      </c>
      <c r="H542">
        <v>56066094.149999999</v>
      </c>
      <c r="I542">
        <v>146094187.69</v>
      </c>
      <c r="J542">
        <v>9425402.4699999988</v>
      </c>
      <c r="K542">
        <v>27371280</v>
      </c>
      <c r="L542" s="14">
        <v>8744092</v>
      </c>
      <c r="M542" s="14">
        <v>36240566</v>
      </c>
      <c r="N542" s="14">
        <v>55962659</v>
      </c>
      <c r="O542" s="14">
        <v>64008213</v>
      </c>
      <c r="P542" s="14">
        <v>3444727</v>
      </c>
      <c r="Q542" s="14">
        <v>55249531</v>
      </c>
      <c r="R542" s="14">
        <v>1170005</v>
      </c>
      <c r="S542" s="14">
        <v>14415448</v>
      </c>
      <c r="T542" s="14">
        <v>161407664</v>
      </c>
      <c r="U542" s="14">
        <v>38969979</v>
      </c>
      <c r="V542" s="14">
        <v>1170005</v>
      </c>
      <c r="W542" s="14">
        <v>14415448</v>
      </c>
      <c r="X542" s="14">
        <v>161407664</v>
      </c>
      <c r="Y542" s="14">
        <v>38969979</v>
      </c>
      <c r="Z542" s="14">
        <v>2501136</v>
      </c>
      <c r="AA542" s="14">
        <v>2.8484006100000001</v>
      </c>
      <c r="AB542">
        <v>138.53</v>
      </c>
      <c r="AC542" s="2">
        <v>18746127441</v>
      </c>
      <c r="AD542" s="2">
        <v>15239765263</v>
      </c>
      <c r="AE542" s="14">
        <f>INDEX(CONFAZ!$DS$2:$FB$408,MATCH(DATE(YEAR($A542),MONTH($A542),15),CONFAZ!$DS$2:$DS$408,0),2)</f>
        <v>338112742</v>
      </c>
      <c r="AF542" s="14">
        <f>INDEX(CONFAZ!$DS$2:$FB$408,MATCH(DATE(YEAR($A542),MONTH($A542),15),CONFAZ!$DS$2:$DS$408,0),3)</f>
        <v>323681148</v>
      </c>
      <c r="AG542">
        <v>788</v>
      </c>
      <c r="AH542">
        <v>1147184215600</v>
      </c>
      <c r="AI542">
        <v>13.58</v>
      </c>
      <c r="AJ542">
        <v>0.77</v>
      </c>
      <c r="AK542">
        <v>945.21500000000003</v>
      </c>
      <c r="AL542">
        <v>753.34649999999999</v>
      </c>
      <c r="AM542">
        <v>693.66047619047595</v>
      </c>
      <c r="AN542">
        <v>854.57640000000004</v>
      </c>
      <c r="AO542">
        <v>8.4349906200680902</v>
      </c>
      <c r="AP542">
        <v>1.79</v>
      </c>
      <c r="AQ542">
        <v>198.71</v>
      </c>
      <c r="AR542">
        <v>6.43</v>
      </c>
      <c r="AS542" s="14">
        <v>490558400000</v>
      </c>
      <c r="AT542">
        <v>0</v>
      </c>
      <c r="AU542">
        <v>0</v>
      </c>
      <c r="AV542">
        <v>99060288</v>
      </c>
      <c r="AW542">
        <v>97469035</v>
      </c>
      <c r="AX542">
        <v>0</v>
      </c>
      <c r="AY542" s="14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1591253</v>
      </c>
      <c r="BN542">
        <v>22677841000</v>
      </c>
      <c r="BO542" s="3">
        <v>0.4</v>
      </c>
      <c r="BP542" s="3">
        <v>3704</v>
      </c>
      <c r="BQ542" s="3">
        <v>21813.8</v>
      </c>
      <c r="BR542" s="3">
        <v>2192496000</v>
      </c>
      <c r="BS542" s="3">
        <v>18229000</v>
      </c>
      <c r="BT542">
        <v>5389738000</v>
      </c>
      <c r="BU542" s="3">
        <v>10405398000</v>
      </c>
      <c r="BV542" s="3">
        <v>4671980000</v>
      </c>
      <c r="BW542" s="3">
        <v>18005861000</v>
      </c>
      <c r="BX542">
        <v>0</v>
      </c>
      <c r="BY542">
        <v>0</v>
      </c>
      <c r="BZ542">
        <v>0</v>
      </c>
      <c r="CA542">
        <v>0</v>
      </c>
      <c r="CB542">
        <v>19952970000</v>
      </c>
      <c r="CC542">
        <v>0.4</v>
      </c>
      <c r="CD542">
        <v>683929.52</v>
      </c>
      <c r="CE542">
        <v>108967963.98</v>
      </c>
      <c r="CF542">
        <v>129531.35</v>
      </c>
      <c r="CG542">
        <v>26602.75</v>
      </c>
      <c r="CH542">
        <v>33.148744999999998</v>
      </c>
      <c r="CI542">
        <v>3.3</v>
      </c>
      <c r="CJ542">
        <v>-318116.67</v>
      </c>
      <c r="CK542">
        <v>-287250</v>
      </c>
      <c r="CL542">
        <v>30866.67</v>
      </c>
      <c r="CM542">
        <v>135963.32999999999</v>
      </c>
      <c r="CN542">
        <v>5559233.3300000001</v>
      </c>
      <c r="CO542">
        <v>-70326.67</v>
      </c>
      <c r="CP542">
        <v>-160553.32999999999</v>
      </c>
      <c r="CQ542">
        <v>554191.16</v>
      </c>
      <c r="CR542">
        <v>277505335.18000001</v>
      </c>
      <c r="CS542">
        <v>42526.61</v>
      </c>
      <c r="CT542">
        <v>278104852.94999999</v>
      </c>
      <c r="CU542" s="3">
        <v>0.5278716</v>
      </c>
      <c r="CV542">
        <v>1006085081</v>
      </c>
      <c r="CW542" s="10">
        <v>35843297.329999998</v>
      </c>
      <c r="CX542" s="14">
        <f t="shared" si="8"/>
        <v>29333933.199999999</v>
      </c>
      <c r="CY542" s="14">
        <f>IFERROR(INDEX(CONFAZ!$A$2:$FB$440,MATCH(DATE(YEAR($A542),MONTH($A542),15),CONFAZ!$A$2:$A$440,0),2),0)</f>
        <v>6509364.1299999999</v>
      </c>
      <c r="CZ542" s="14"/>
      <c r="DA542" s="14"/>
      <c r="DB542"/>
      <c r="DC542"/>
      <c r="DI542"/>
    </row>
    <row r="543" spans="1:113" x14ac:dyDescent="0.25">
      <c r="A543" s="1">
        <v>42205</v>
      </c>
      <c r="B543" t="s">
        <v>70</v>
      </c>
      <c r="C543" t="s">
        <v>3</v>
      </c>
      <c r="D543" s="12">
        <v>3.2231000000000001</v>
      </c>
      <c r="E543">
        <v>212889277.59999999</v>
      </c>
      <c r="F543">
        <v>1907261.55</v>
      </c>
      <c r="G543">
        <v>390345304</v>
      </c>
      <c r="H543">
        <v>54266511.859999999</v>
      </c>
      <c r="I543">
        <v>92353330.00999999</v>
      </c>
      <c r="J543">
        <v>9865569.2399999984</v>
      </c>
      <c r="K543">
        <v>21941951</v>
      </c>
      <c r="L543" s="14">
        <v>10387717</v>
      </c>
      <c r="M543" s="14">
        <v>37225155</v>
      </c>
      <c r="N543" s="14">
        <v>58531341</v>
      </c>
      <c r="O543" s="14">
        <v>61855950</v>
      </c>
      <c r="P543" s="14">
        <v>4210315</v>
      </c>
      <c r="Q543" s="14">
        <v>54078868</v>
      </c>
      <c r="R543" s="14">
        <v>1546766</v>
      </c>
      <c r="S543" s="14">
        <v>14742160</v>
      </c>
      <c r="T543" s="14">
        <v>104142933</v>
      </c>
      <c r="U543" s="14">
        <v>41716837</v>
      </c>
      <c r="V543" s="14">
        <v>1546766</v>
      </c>
      <c r="W543" s="14">
        <v>14742160</v>
      </c>
      <c r="X543" s="14">
        <v>104142933</v>
      </c>
      <c r="Y543" s="14">
        <v>41716837</v>
      </c>
      <c r="Z543" s="14">
        <v>1907262</v>
      </c>
      <c r="AA543" s="14">
        <v>0.84183458</v>
      </c>
      <c r="AB543">
        <v>143.13</v>
      </c>
      <c r="AC543" s="2">
        <v>18334876601</v>
      </c>
      <c r="AD543" s="2">
        <v>16286388117</v>
      </c>
      <c r="AE543" s="14">
        <f>INDEX(CONFAZ!$DS$2:$FB$408,MATCH(DATE(YEAR($A543),MONTH($A543),15),CONFAZ!$DS$2:$DS$408,0),2)</f>
        <v>362947045</v>
      </c>
      <c r="AF543" s="14">
        <f>INDEX(CONFAZ!$DS$2:$FB$408,MATCH(DATE(YEAR($A543),MONTH($A543),15),CONFAZ!$DS$2:$DS$408,0),3)</f>
        <v>193308886</v>
      </c>
      <c r="AG543">
        <v>788</v>
      </c>
      <c r="AH543">
        <v>1186913021200</v>
      </c>
      <c r="AI543">
        <v>13.69</v>
      </c>
      <c r="AJ543">
        <v>0.57999999999999996</v>
      </c>
      <c r="AK543">
        <v>949.41111111111104</v>
      </c>
      <c r="AL543">
        <v>753.85149999999999</v>
      </c>
      <c r="AM543">
        <v>691.82190476190397</v>
      </c>
      <c r="AN543">
        <v>856.12959999999998</v>
      </c>
      <c r="AO543">
        <v>8.6758488212054292</v>
      </c>
      <c r="AP543">
        <v>1.62</v>
      </c>
      <c r="AQ543">
        <v>187.64</v>
      </c>
      <c r="AR543">
        <v>9.34</v>
      </c>
      <c r="AS543" s="14">
        <v>507080900000</v>
      </c>
      <c r="AT543">
        <v>0</v>
      </c>
      <c r="AU543">
        <v>0</v>
      </c>
      <c r="AV543">
        <v>137964144</v>
      </c>
      <c r="AW543">
        <v>134350507</v>
      </c>
      <c r="AX543">
        <v>0</v>
      </c>
      <c r="AY543" s="14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3613637</v>
      </c>
      <c r="BN543">
        <v>22677841000</v>
      </c>
      <c r="BO543" s="3">
        <v>0.4</v>
      </c>
      <c r="BP543" s="3">
        <v>3704</v>
      </c>
      <c r="BQ543">
        <v>21813.8</v>
      </c>
      <c r="BR543">
        <v>2192496000</v>
      </c>
      <c r="BS543">
        <v>18229000</v>
      </c>
      <c r="BT543" s="3">
        <v>5389738000</v>
      </c>
      <c r="BU543" s="3">
        <v>10405398000</v>
      </c>
      <c r="BV543" s="3">
        <v>4671980000</v>
      </c>
      <c r="BW543" s="3">
        <v>18005861000</v>
      </c>
      <c r="BX543">
        <v>0</v>
      </c>
      <c r="BY543">
        <v>0</v>
      </c>
      <c r="BZ543">
        <v>0</v>
      </c>
      <c r="CA543">
        <v>0</v>
      </c>
      <c r="CB543">
        <v>19952970000</v>
      </c>
      <c r="CC543">
        <v>0.4</v>
      </c>
      <c r="CD543">
        <v>328156.83</v>
      </c>
      <c r="CE543">
        <v>100299768.23999999</v>
      </c>
      <c r="CF543">
        <v>24402.22</v>
      </c>
      <c r="CG543">
        <v>25184.75</v>
      </c>
      <c r="CH543">
        <v>33.148744999999998</v>
      </c>
      <c r="CI543">
        <v>3.3</v>
      </c>
      <c r="CJ543">
        <v>231793.33</v>
      </c>
      <c r="CK543">
        <v>265970</v>
      </c>
      <c r="CL543">
        <v>34180</v>
      </c>
      <c r="CM543">
        <v>61476.67</v>
      </c>
      <c r="CN543">
        <v>5400883.3300000001</v>
      </c>
      <c r="CO543">
        <v>-92853.33</v>
      </c>
      <c r="CP543">
        <v>-227073.33</v>
      </c>
      <c r="CQ543">
        <v>1168813.6499999999</v>
      </c>
      <c r="CR543">
        <v>231786906.28</v>
      </c>
      <c r="CS543">
        <v>39143</v>
      </c>
      <c r="CT543">
        <v>232994862.93000001</v>
      </c>
      <c r="CU543" s="3">
        <v>0.5278716</v>
      </c>
      <c r="CV543">
        <v>849403941.20000005</v>
      </c>
      <c r="CW543" s="10">
        <v>30261272.210000001</v>
      </c>
      <c r="CX543" s="14">
        <f t="shared" si="8"/>
        <v>25792548.75</v>
      </c>
      <c r="CY543" s="14">
        <f>IFERROR(INDEX(CONFAZ!$A$2:$FB$440,MATCH(DATE(YEAR($A543),MONTH($A543),15),CONFAZ!$A$2:$A$440,0),2),0)</f>
        <v>4468723.46</v>
      </c>
      <c r="CZ543"/>
      <c r="DA543"/>
      <c r="DB543"/>
      <c r="DC543"/>
      <c r="DI543"/>
    </row>
    <row r="544" spans="1:113" x14ac:dyDescent="0.25">
      <c r="A544" s="1">
        <v>42236</v>
      </c>
      <c r="B544" t="s">
        <v>70</v>
      </c>
      <c r="C544" t="s">
        <v>3</v>
      </c>
      <c r="D544" s="12">
        <v>3.5143</v>
      </c>
      <c r="E544">
        <v>228295100.79000002</v>
      </c>
      <c r="F544">
        <v>5182341.4399999995</v>
      </c>
      <c r="G544">
        <v>439220383</v>
      </c>
      <c r="H544">
        <v>53541504.380000003</v>
      </c>
      <c r="I544">
        <v>115529352.78999999</v>
      </c>
      <c r="J544">
        <v>10004663.109999999</v>
      </c>
      <c r="K544">
        <v>15495007</v>
      </c>
      <c r="L544" s="14">
        <v>13649265</v>
      </c>
      <c r="M544" s="14">
        <v>37214752</v>
      </c>
      <c r="N544" s="14">
        <v>60025301</v>
      </c>
      <c r="O544" s="14">
        <v>62613976</v>
      </c>
      <c r="P544" s="14">
        <v>4725334</v>
      </c>
      <c r="Q544" s="14">
        <v>61137043</v>
      </c>
      <c r="R544" s="14">
        <v>1344902</v>
      </c>
      <c r="S544" s="14">
        <v>15520488</v>
      </c>
      <c r="T544" s="14">
        <v>134984313</v>
      </c>
      <c r="U544" s="14">
        <v>42822747</v>
      </c>
      <c r="V544" s="14">
        <v>1344902</v>
      </c>
      <c r="W544" s="14">
        <v>15520488</v>
      </c>
      <c r="X544" s="14">
        <v>134984313</v>
      </c>
      <c r="Y544" s="14">
        <v>42822747</v>
      </c>
      <c r="Z544" s="14">
        <v>5182262</v>
      </c>
      <c r="AA544" s="14">
        <v>0.92322010239999996</v>
      </c>
      <c r="AB544">
        <v>140.83000000000001</v>
      </c>
      <c r="AC544" s="2">
        <v>15320171814</v>
      </c>
      <c r="AD544" s="2">
        <v>12937800630</v>
      </c>
      <c r="AE544" s="14">
        <f>INDEX(CONFAZ!$DS$2:$FB$408,MATCH(DATE(YEAR($A544),MONTH($A544),15),CONFAZ!$DS$2:$DS$408,0),2)</f>
        <v>255012041</v>
      </c>
      <c r="AF544" s="14">
        <f>INDEX(CONFAZ!$DS$2:$FB$408,MATCH(DATE(YEAR($A544),MONTH($A544),15),CONFAZ!$DS$2:$DS$408,0),3)</f>
        <v>68838762</v>
      </c>
      <c r="AG544">
        <v>788</v>
      </c>
      <c r="AH544">
        <v>1293821173700</v>
      </c>
      <c r="AI544">
        <v>14.15</v>
      </c>
      <c r="AJ544">
        <v>0.25</v>
      </c>
      <c r="AK544">
        <v>948.02722222222201</v>
      </c>
      <c r="AL544">
        <v>751.24199999999996</v>
      </c>
      <c r="AM544">
        <v>689.83523809523797</v>
      </c>
      <c r="AN544">
        <v>856.05880000000002</v>
      </c>
      <c r="AO544">
        <v>8.8533117101437799</v>
      </c>
      <c r="AP544">
        <v>1.22</v>
      </c>
      <c r="AQ544">
        <v>171.48</v>
      </c>
      <c r="AR544">
        <v>16.52</v>
      </c>
      <c r="AS544" s="14">
        <v>501421200000</v>
      </c>
      <c r="AT544">
        <v>0</v>
      </c>
      <c r="AU544">
        <v>0</v>
      </c>
      <c r="AV544">
        <v>62453705</v>
      </c>
      <c r="AW544">
        <v>60623047</v>
      </c>
      <c r="AX544">
        <v>0</v>
      </c>
      <c r="AY544" s="1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1830658</v>
      </c>
      <c r="BN544">
        <v>22677841000</v>
      </c>
      <c r="BO544" s="3">
        <v>0.4</v>
      </c>
      <c r="BP544" s="3">
        <v>3704</v>
      </c>
      <c r="BQ544" s="3">
        <v>21813.8</v>
      </c>
      <c r="BR544" s="3">
        <v>2192496000</v>
      </c>
      <c r="BS544" s="3">
        <v>18229000</v>
      </c>
      <c r="BT544" s="3">
        <v>5389738000</v>
      </c>
      <c r="BU544" s="3">
        <v>10405398000</v>
      </c>
      <c r="BV544">
        <v>4671980000</v>
      </c>
      <c r="BW544">
        <v>18005861000</v>
      </c>
      <c r="BX544">
        <v>0</v>
      </c>
      <c r="BY544">
        <v>0</v>
      </c>
      <c r="BZ544">
        <v>0</v>
      </c>
      <c r="CA544">
        <v>0</v>
      </c>
      <c r="CB544">
        <v>22677841000</v>
      </c>
      <c r="CC544">
        <v>0.4</v>
      </c>
      <c r="CD544">
        <v>478701.23</v>
      </c>
      <c r="CE544">
        <v>138197533.72999999</v>
      </c>
      <c r="CF544">
        <v>24446.880000000001</v>
      </c>
      <c r="CG544">
        <v>24097.75</v>
      </c>
      <c r="CH544">
        <v>33.148744999999998</v>
      </c>
      <c r="CI544">
        <v>3.3</v>
      </c>
      <c r="CJ544">
        <v>231793.33</v>
      </c>
      <c r="CK544">
        <v>265970</v>
      </c>
      <c r="CL544">
        <v>34180</v>
      </c>
      <c r="CM544">
        <v>61476.67</v>
      </c>
      <c r="CN544">
        <v>5400883.3300000001</v>
      </c>
      <c r="CO544">
        <v>-92853.33</v>
      </c>
      <c r="CP544">
        <v>-227073.33</v>
      </c>
      <c r="CQ544">
        <v>4612494.67</v>
      </c>
      <c r="CR544">
        <v>267171738.41</v>
      </c>
      <c r="CS544">
        <v>25157.84</v>
      </c>
      <c r="CT544">
        <v>271811390.92000002</v>
      </c>
      <c r="CU544" s="3">
        <v>0.5278716</v>
      </c>
      <c r="CV544">
        <v>929705591.60000002</v>
      </c>
      <c r="CW544" s="10">
        <v>33122086.960000001</v>
      </c>
      <c r="CX544" s="14">
        <f t="shared" si="8"/>
        <v>30039732.050000001</v>
      </c>
      <c r="CY544" s="14">
        <f>IFERROR(INDEX(CONFAZ!$A$2:$FB$440,MATCH(DATE(YEAR($A544),MONTH($A544),15),CONFAZ!$A$2:$A$440,0),2),0)</f>
        <v>3082354.91</v>
      </c>
      <c r="DA544"/>
      <c r="DB544"/>
      <c r="DC544"/>
      <c r="DI544"/>
    </row>
    <row r="545" spans="1:113" x14ac:dyDescent="0.25">
      <c r="A545" s="1">
        <v>42267</v>
      </c>
      <c r="B545" t="s">
        <v>70</v>
      </c>
      <c r="C545" t="s">
        <v>3</v>
      </c>
      <c r="D545" s="12">
        <v>3.9064999999999999</v>
      </c>
      <c r="E545">
        <v>232623259.96000001</v>
      </c>
      <c r="F545">
        <v>1351316.63</v>
      </c>
      <c r="G545">
        <v>449472669</v>
      </c>
      <c r="H545">
        <v>60716163.940000013</v>
      </c>
      <c r="I545">
        <v>123344644.91</v>
      </c>
      <c r="J545">
        <v>10086557.310000002</v>
      </c>
      <c r="K545">
        <v>13664449</v>
      </c>
      <c r="L545" s="14">
        <v>12599330</v>
      </c>
      <c r="M545" s="14">
        <v>37987617</v>
      </c>
      <c r="N545" s="14">
        <v>57236081</v>
      </c>
      <c r="O545" s="14">
        <v>67354585</v>
      </c>
      <c r="P545" s="14">
        <v>4605982</v>
      </c>
      <c r="Q545" s="14">
        <v>61003431</v>
      </c>
      <c r="R545" s="14">
        <v>1593029</v>
      </c>
      <c r="S545" s="14">
        <v>13791637</v>
      </c>
      <c r="T545" s="14">
        <v>143175451</v>
      </c>
      <c r="U545" s="14">
        <v>48774856</v>
      </c>
      <c r="V545" s="14">
        <v>1593029</v>
      </c>
      <c r="W545" s="14">
        <v>13791637</v>
      </c>
      <c r="X545" s="14">
        <v>143175451</v>
      </c>
      <c r="Y545" s="14">
        <v>48774856</v>
      </c>
      <c r="Z545" s="14">
        <v>1350670</v>
      </c>
      <c r="AA545" s="14">
        <v>1.3859943563999999</v>
      </c>
      <c r="AB545">
        <v>138.06</v>
      </c>
      <c r="AC545" s="2">
        <v>15467635572</v>
      </c>
      <c r="AD545" s="2">
        <v>13336913433</v>
      </c>
      <c r="AE545" s="14">
        <f>INDEX(CONFAZ!$DS$2:$FB$408,MATCH(DATE(YEAR($A545),MONTH($A545),15),CONFAZ!$DS$2:$DS$408,0),2)</f>
        <v>285787481</v>
      </c>
      <c r="AF545" s="14">
        <f>INDEX(CONFAZ!$DS$2:$FB$408,MATCH(DATE(YEAR($A545),MONTH($A545),15),CONFAZ!$DS$2:$DS$408,0),3)</f>
        <v>178655964</v>
      </c>
      <c r="AG545">
        <v>788</v>
      </c>
      <c r="AH545">
        <v>1411691905000</v>
      </c>
      <c r="AI545">
        <v>14.15</v>
      </c>
      <c r="AJ545">
        <v>0.51</v>
      </c>
      <c r="AK545">
        <v>964.59222222222195</v>
      </c>
      <c r="AL545">
        <v>753.48400000000004</v>
      </c>
      <c r="AM545">
        <v>690.34238095238004</v>
      </c>
      <c r="AN545">
        <v>863.51840000000004</v>
      </c>
      <c r="AO545">
        <v>9.0307239970795408</v>
      </c>
      <c r="AP545">
        <v>1.54</v>
      </c>
      <c r="AQ545">
        <v>195.6</v>
      </c>
      <c r="AR545">
        <v>31.22</v>
      </c>
      <c r="AS545" s="14">
        <v>499726000000</v>
      </c>
      <c r="AT545">
        <v>0</v>
      </c>
      <c r="AU545">
        <v>0</v>
      </c>
      <c r="AV545">
        <v>103897999</v>
      </c>
      <c r="AW545">
        <v>102793336</v>
      </c>
      <c r="AX545">
        <v>0</v>
      </c>
      <c r="AY545" s="14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1104663</v>
      </c>
      <c r="BN545">
        <v>22677841000</v>
      </c>
      <c r="BO545" s="3">
        <v>0.4</v>
      </c>
      <c r="BP545" s="3">
        <v>3704</v>
      </c>
      <c r="BQ545" s="3">
        <v>21813.8</v>
      </c>
      <c r="BR545" s="3">
        <v>2192496000</v>
      </c>
      <c r="BS545" s="3">
        <v>18229000</v>
      </c>
      <c r="BT545">
        <v>5389738000</v>
      </c>
      <c r="BU545" s="3">
        <v>10405398000</v>
      </c>
      <c r="BV545">
        <v>4671980000</v>
      </c>
      <c r="BW545">
        <v>18005861000</v>
      </c>
      <c r="BX545">
        <v>0</v>
      </c>
      <c r="BY545">
        <v>0</v>
      </c>
      <c r="BZ545">
        <v>0</v>
      </c>
      <c r="CA545">
        <v>0</v>
      </c>
      <c r="CB545">
        <v>22677841000</v>
      </c>
      <c r="CC545">
        <v>0.4</v>
      </c>
      <c r="CD545">
        <v>545940.56000000006</v>
      </c>
      <c r="CE545">
        <v>143777331.55000001</v>
      </c>
      <c r="CF545">
        <v>53047.28</v>
      </c>
      <c r="CG545">
        <v>18352.75</v>
      </c>
      <c r="CH545">
        <v>33.148744999999998</v>
      </c>
      <c r="CI545">
        <v>3.28</v>
      </c>
      <c r="CJ545">
        <v>231793.33</v>
      </c>
      <c r="CK545">
        <v>265970</v>
      </c>
      <c r="CL545">
        <v>34180</v>
      </c>
      <c r="CM545">
        <v>61476.67</v>
      </c>
      <c r="CN545">
        <v>5400883.3300000001</v>
      </c>
      <c r="CO545">
        <v>-92853.33</v>
      </c>
      <c r="CP545">
        <v>-227073.33</v>
      </c>
      <c r="CQ545">
        <v>612470.25</v>
      </c>
      <c r="CR545">
        <v>277737133.31999999</v>
      </c>
      <c r="CS545">
        <v>15731.04</v>
      </c>
      <c r="CT545">
        <v>278365334.61000001</v>
      </c>
      <c r="CU545" s="3">
        <v>0.5278716</v>
      </c>
      <c r="CV545">
        <v>1018050985</v>
      </c>
      <c r="CW545" s="10">
        <v>36264584.880000003</v>
      </c>
      <c r="CX545" s="14">
        <f t="shared" si="8"/>
        <v>33646431.960000001</v>
      </c>
      <c r="CY545" s="14">
        <f>IFERROR(INDEX(CONFAZ!$A$2:$FB$440,MATCH(DATE(YEAR($A545),MONTH($A545),15),CONFAZ!$A$2:$A$440,0),2),0)</f>
        <v>2618152.92</v>
      </c>
      <c r="CZ545"/>
      <c r="DA545"/>
      <c r="DB545"/>
      <c r="DC545"/>
      <c r="DI545"/>
    </row>
    <row r="546" spans="1:113" x14ac:dyDescent="0.25">
      <c r="A546" s="1">
        <v>42297</v>
      </c>
      <c r="B546" t="s">
        <v>70</v>
      </c>
      <c r="C546" t="s">
        <v>3</v>
      </c>
      <c r="D546" s="12">
        <v>3.8801000000000001</v>
      </c>
      <c r="E546">
        <v>231825591.59999996</v>
      </c>
      <c r="F546">
        <v>1858356.8599999999</v>
      </c>
      <c r="G546">
        <v>468904662</v>
      </c>
      <c r="H546">
        <v>59023643.170000002</v>
      </c>
      <c r="I546">
        <v>143117296.10000002</v>
      </c>
      <c r="J546">
        <v>9648851.879999999</v>
      </c>
      <c r="K546">
        <v>10130769</v>
      </c>
      <c r="L546" s="14">
        <v>13614228</v>
      </c>
      <c r="M546" s="14">
        <v>37241168</v>
      </c>
      <c r="N546" s="14">
        <v>53285476</v>
      </c>
      <c r="O546" s="14">
        <v>65138342</v>
      </c>
      <c r="P546" s="14">
        <v>5042790</v>
      </c>
      <c r="Q546" s="14">
        <v>59700963</v>
      </c>
      <c r="R546" s="14">
        <v>1165221</v>
      </c>
      <c r="S546" s="14">
        <v>16205641</v>
      </c>
      <c r="T546" s="14">
        <v>160734752</v>
      </c>
      <c r="U546" s="14">
        <v>54919431</v>
      </c>
      <c r="V546" s="14">
        <v>1165221</v>
      </c>
      <c r="W546" s="14">
        <v>16205641</v>
      </c>
      <c r="X546" s="14">
        <v>160734752</v>
      </c>
      <c r="Y546" s="14">
        <v>54919431</v>
      </c>
      <c r="Z546" s="14">
        <v>1856650</v>
      </c>
      <c r="AA546" s="14">
        <v>1.1214698258</v>
      </c>
      <c r="AB546">
        <v>140.18</v>
      </c>
      <c r="AC546" s="2">
        <v>15762365201</v>
      </c>
      <c r="AD546" s="2">
        <v>14194772010</v>
      </c>
      <c r="AE546" s="14">
        <f>INDEX(CONFAZ!$DS$2:$FB$408,MATCH(DATE(YEAR($A546),MONTH($A546),15),CONFAZ!$DS$2:$DS$408,0),2)</f>
        <v>245244510</v>
      </c>
      <c r="AF546" s="14">
        <f>INDEX(CONFAZ!$DS$2:$FB$408,MATCH(DATE(YEAR($A546),MONTH($A546),15),CONFAZ!$DS$2:$DS$408,0),3)</f>
        <v>197065028</v>
      </c>
      <c r="AG546">
        <v>788</v>
      </c>
      <c r="AH546">
        <v>1401608523000</v>
      </c>
      <c r="AI546">
        <v>14.15</v>
      </c>
      <c r="AJ546">
        <v>0.77</v>
      </c>
      <c r="AK546">
        <v>968.29333333333295</v>
      </c>
      <c r="AL546">
        <v>754.78700000000003</v>
      </c>
      <c r="AM546">
        <v>694.55714285714203</v>
      </c>
      <c r="AN546">
        <v>867.88519999999903</v>
      </c>
      <c r="AO546">
        <v>9.1046831955922798</v>
      </c>
      <c r="AP546">
        <v>1.82</v>
      </c>
      <c r="AQ546">
        <v>195.12</v>
      </c>
      <c r="AR546">
        <v>70.260000000000005</v>
      </c>
      <c r="AS546" s="14">
        <v>521387200000</v>
      </c>
      <c r="AT546">
        <v>0</v>
      </c>
      <c r="AU546">
        <v>0</v>
      </c>
      <c r="AV546">
        <v>69120499</v>
      </c>
      <c r="AW546">
        <v>67712205</v>
      </c>
      <c r="AX546">
        <v>0</v>
      </c>
      <c r="AY546" s="14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1408294</v>
      </c>
      <c r="BN546">
        <v>22677841000</v>
      </c>
      <c r="BO546" s="3">
        <v>0.4</v>
      </c>
      <c r="BP546" s="3">
        <v>3704</v>
      </c>
      <c r="BQ546" s="3">
        <v>21813.8</v>
      </c>
      <c r="BR546" s="3">
        <v>2192496000</v>
      </c>
      <c r="BS546" s="3">
        <v>18229000</v>
      </c>
      <c r="BT546" s="3">
        <v>5389738000</v>
      </c>
      <c r="BU546">
        <v>10405398000</v>
      </c>
      <c r="BV546" s="3">
        <v>4671980000</v>
      </c>
      <c r="BW546" s="3">
        <v>18005861000</v>
      </c>
      <c r="BX546">
        <v>0</v>
      </c>
      <c r="BY546">
        <v>0</v>
      </c>
      <c r="BZ546">
        <v>0</v>
      </c>
      <c r="CA546">
        <v>0</v>
      </c>
      <c r="CB546">
        <v>22677841000</v>
      </c>
      <c r="CC546">
        <v>0.4</v>
      </c>
      <c r="CD546">
        <v>396858.47</v>
      </c>
      <c r="CE546">
        <v>128303605.86</v>
      </c>
      <c r="CF546">
        <v>26799.35</v>
      </c>
      <c r="CG546">
        <v>20484.75</v>
      </c>
      <c r="CH546">
        <v>33.148744999999998</v>
      </c>
      <c r="CI546">
        <v>3.48</v>
      </c>
      <c r="CJ546">
        <v>5573.33</v>
      </c>
      <c r="CK546">
        <v>38970</v>
      </c>
      <c r="CL546">
        <v>33396.67</v>
      </c>
      <c r="CM546">
        <v>217776.67</v>
      </c>
      <c r="CN546">
        <v>5408160</v>
      </c>
      <c r="CO546">
        <v>-57770</v>
      </c>
      <c r="CP546">
        <v>-117726.67</v>
      </c>
      <c r="CQ546">
        <v>525729.62</v>
      </c>
      <c r="CR546">
        <v>295999591.60000002</v>
      </c>
      <c r="CS546">
        <v>8507.73</v>
      </c>
      <c r="CT546">
        <v>296533828.94999999</v>
      </c>
      <c r="CU546" s="3">
        <v>0.5278716</v>
      </c>
      <c r="CV546">
        <v>1015910339</v>
      </c>
      <c r="CW546" s="10">
        <v>36164821.579999998</v>
      </c>
      <c r="CX546" s="14">
        <f t="shared" si="8"/>
        <v>34438488.57</v>
      </c>
      <c r="CY546" s="14">
        <f>IFERROR(INDEX(CONFAZ!$A$2:$FB$440,MATCH(DATE(YEAR($A546),MONTH($A546),15),CONFAZ!$A$2:$A$440,0),2),0)</f>
        <v>1726333.0100000002</v>
      </c>
      <c r="CZ546"/>
      <c r="DA546"/>
      <c r="DB546"/>
      <c r="DC546"/>
      <c r="DI546"/>
    </row>
    <row r="547" spans="1:113" x14ac:dyDescent="0.25">
      <c r="A547" s="1">
        <v>42328</v>
      </c>
      <c r="B547" t="s">
        <v>70</v>
      </c>
      <c r="C547" t="s">
        <v>3</v>
      </c>
      <c r="D547" s="12">
        <v>3.7765</v>
      </c>
      <c r="E547">
        <v>241509395.89999998</v>
      </c>
      <c r="F547">
        <v>1117435.74</v>
      </c>
      <c r="G547">
        <v>446485005</v>
      </c>
      <c r="H547">
        <v>62945501.080000013</v>
      </c>
      <c r="I547">
        <v>109368479.09</v>
      </c>
      <c r="J547">
        <v>10036714.370000001</v>
      </c>
      <c r="K547">
        <v>11290697</v>
      </c>
      <c r="L547" s="14">
        <v>13812094</v>
      </c>
      <c r="M547" s="14">
        <v>37363420</v>
      </c>
      <c r="N547" s="14">
        <v>56890569</v>
      </c>
      <c r="O547" s="14">
        <v>69340467</v>
      </c>
      <c r="P547" s="14">
        <v>4383969</v>
      </c>
      <c r="Q547" s="14">
        <v>66217814</v>
      </c>
      <c r="R547" s="14">
        <v>1391555</v>
      </c>
      <c r="S547" s="14">
        <v>14773351</v>
      </c>
      <c r="T547" s="14">
        <v>131517322</v>
      </c>
      <c r="U547" s="14">
        <v>49677008</v>
      </c>
      <c r="V547" s="14">
        <v>1391555</v>
      </c>
      <c r="W547" s="14">
        <v>14773351</v>
      </c>
      <c r="X547" s="14">
        <v>131517322</v>
      </c>
      <c r="Y547" s="14">
        <v>49677008</v>
      </c>
      <c r="Z547" s="14">
        <v>1117436</v>
      </c>
      <c r="AA547" s="14">
        <v>2.1047329507999999</v>
      </c>
      <c r="AB547">
        <v>135.94</v>
      </c>
      <c r="AC547" s="2">
        <v>13603593709</v>
      </c>
      <c r="AD547" s="2">
        <v>12744978873</v>
      </c>
      <c r="AE547" s="14">
        <f>INDEX(CONFAZ!$DS$2:$FB$408,MATCH(DATE(YEAR($A547),MONTH($A547),15),CONFAZ!$DS$2:$DS$408,0),2)</f>
        <v>172791553</v>
      </c>
      <c r="AF547" s="14">
        <f>INDEX(CONFAZ!$DS$2:$FB$408,MATCH(DATE(YEAR($A547),MONTH($A547),15),CONFAZ!$DS$2:$DS$408,0),3)</f>
        <v>281740261</v>
      </c>
      <c r="AG547">
        <v>788</v>
      </c>
      <c r="AH547">
        <v>1348270924000</v>
      </c>
      <c r="AI547">
        <v>14.15</v>
      </c>
      <c r="AJ547">
        <v>1.1100000000000001</v>
      </c>
      <c r="AK547">
        <v>967.43611111111102</v>
      </c>
      <c r="AL547">
        <v>755.04049999999995</v>
      </c>
      <c r="AM547">
        <v>695.75904761904701</v>
      </c>
      <c r="AN547">
        <v>869.05200000000002</v>
      </c>
      <c r="AO547">
        <v>9.1430877980585503</v>
      </c>
      <c r="AP547">
        <v>2.0099999999999998</v>
      </c>
      <c r="AQ547">
        <v>179.09</v>
      </c>
      <c r="AR547">
        <v>33.169499999999999</v>
      </c>
      <c r="AS547" s="14">
        <v>513641500000</v>
      </c>
      <c r="AT547">
        <v>0</v>
      </c>
      <c r="AU547">
        <v>0</v>
      </c>
      <c r="AV547">
        <v>76560987</v>
      </c>
      <c r="AW547">
        <v>74752344</v>
      </c>
      <c r="AX547">
        <v>0</v>
      </c>
      <c r="AY547" s="14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1808643</v>
      </c>
      <c r="BN547">
        <v>22677841000</v>
      </c>
      <c r="BO547" s="3">
        <v>0.4</v>
      </c>
      <c r="BP547" s="3">
        <v>3704</v>
      </c>
      <c r="BQ547" s="3">
        <v>21813.8</v>
      </c>
      <c r="BR547">
        <v>2192496000</v>
      </c>
      <c r="BS547" s="3">
        <v>18229000</v>
      </c>
      <c r="BT547" s="3">
        <v>5389738000</v>
      </c>
      <c r="BU547">
        <v>10405398000</v>
      </c>
      <c r="BV547" s="3">
        <v>4671980000</v>
      </c>
      <c r="BW547">
        <v>18005861000</v>
      </c>
      <c r="BX547">
        <v>0</v>
      </c>
      <c r="BY547">
        <v>0</v>
      </c>
      <c r="BZ547">
        <v>0</v>
      </c>
      <c r="CA547">
        <v>0</v>
      </c>
      <c r="CB547">
        <v>22677841000</v>
      </c>
      <c r="CC547">
        <v>0.4</v>
      </c>
      <c r="CD547">
        <v>421329.98</v>
      </c>
      <c r="CE547">
        <v>156076586.65000001</v>
      </c>
      <c r="CF547">
        <v>32091.55</v>
      </c>
      <c r="CG547">
        <v>18352.75</v>
      </c>
      <c r="CH547">
        <v>33.148744999999998</v>
      </c>
      <c r="CI547">
        <v>3.58</v>
      </c>
      <c r="CJ547">
        <v>5573.33</v>
      </c>
      <c r="CK547">
        <v>38970</v>
      </c>
      <c r="CL547">
        <v>33396.67</v>
      </c>
      <c r="CM547">
        <v>217776.67</v>
      </c>
      <c r="CN547">
        <v>5408160</v>
      </c>
      <c r="CO547">
        <v>-57770</v>
      </c>
      <c r="CP547">
        <v>-117726.67</v>
      </c>
      <c r="CQ547">
        <v>526114.47</v>
      </c>
      <c r="CR547">
        <v>267999452.72</v>
      </c>
      <c r="CS547">
        <v>11978.11</v>
      </c>
      <c r="CT547">
        <v>268556457.27999997</v>
      </c>
      <c r="CU547" s="3">
        <v>0.5278716</v>
      </c>
      <c r="CV547">
        <v>1013503842</v>
      </c>
      <c r="CW547" s="10">
        <v>36105494.25</v>
      </c>
      <c r="CX547" s="14">
        <f t="shared" si="8"/>
        <v>33961399.729999997</v>
      </c>
      <c r="CY547" s="14">
        <f>IFERROR(INDEX(CONFAZ!$A$2:$FB$440,MATCH(DATE(YEAR($A547),MONTH($A547),15),CONFAZ!$A$2:$A$440,0),2),0)</f>
        <v>2144094.52</v>
      </c>
      <c r="CZ547"/>
      <c r="DA547"/>
      <c r="DB547"/>
      <c r="DC547"/>
      <c r="DI547"/>
    </row>
    <row r="548" spans="1:113" x14ac:dyDescent="0.25">
      <c r="A548" s="1">
        <v>42358</v>
      </c>
      <c r="B548" t="s">
        <v>70</v>
      </c>
      <c r="C548" t="s">
        <v>3</v>
      </c>
      <c r="D548" s="12">
        <v>3.8711000000000002</v>
      </c>
      <c r="E548">
        <v>228325744.11000001</v>
      </c>
      <c r="F548">
        <v>1598380.27</v>
      </c>
      <c r="G548">
        <v>414817466</v>
      </c>
      <c r="H548">
        <v>66988144.75999999</v>
      </c>
      <c r="I548">
        <v>84245853.61999999</v>
      </c>
      <c r="J548">
        <v>10653755.42</v>
      </c>
      <c r="K548">
        <v>12538686</v>
      </c>
      <c r="L548" s="14">
        <v>14723311</v>
      </c>
      <c r="M548" s="14">
        <v>33841425</v>
      </c>
      <c r="N548" s="14">
        <v>59184628</v>
      </c>
      <c r="O548" s="14">
        <v>65263928</v>
      </c>
      <c r="P548" s="14">
        <v>4699165</v>
      </c>
      <c r="Q548" s="14">
        <v>65631138</v>
      </c>
      <c r="R548" s="14">
        <v>1123896</v>
      </c>
      <c r="S548" s="14">
        <v>14780538</v>
      </c>
      <c r="T548" s="14">
        <v>106923345</v>
      </c>
      <c r="U548" s="14">
        <v>47047712</v>
      </c>
      <c r="V548" s="14">
        <v>1123896</v>
      </c>
      <c r="W548" s="14">
        <v>14780538</v>
      </c>
      <c r="X548" s="14">
        <v>106923345</v>
      </c>
      <c r="Y548" s="14">
        <v>47047712</v>
      </c>
      <c r="Z548" s="14">
        <v>1598380</v>
      </c>
      <c r="AA548" s="14">
        <v>0.57523916909999995</v>
      </c>
      <c r="AB548">
        <v>136.22</v>
      </c>
      <c r="AC548" s="2">
        <v>15694230026</v>
      </c>
      <c r="AD548" s="2">
        <v>10686340015</v>
      </c>
      <c r="AE548" s="14">
        <f>INDEX(CONFAZ!$DS$2:$FB$408,MATCH(DATE(YEAR($A548),MONTH($A548),15),CONFAZ!$DS$2:$DS$408,0),2)</f>
        <v>208734995</v>
      </c>
      <c r="AF548" s="14">
        <f>INDEX(CONFAZ!$DS$2:$FB$408,MATCH(DATE(YEAR($A548),MONTH($A548),15),CONFAZ!$DS$2:$DS$408,0),3)</f>
        <v>75313611</v>
      </c>
      <c r="AG548">
        <v>788</v>
      </c>
      <c r="AH548">
        <v>1379907790400</v>
      </c>
      <c r="AI548">
        <v>14.15</v>
      </c>
      <c r="AJ548">
        <v>0.9</v>
      </c>
      <c r="AK548">
        <v>967.74444444444396</v>
      </c>
      <c r="AL548">
        <v>756.26900000000001</v>
      </c>
      <c r="AM548">
        <v>696.58571428571395</v>
      </c>
      <c r="AN548">
        <v>869.42399999999998</v>
      </c>
      <c r="AO548">
        <v>9.0778438398236005</v>
      </c>
      <c r="AP548">
        <v>1.96</v>
      </c>
      <c r="AQ548">
        <v>157.4</v>
      </c>
      <c r="AR548">
        <v>-14.2</v>
      </c>
      <c r="AS548" s="14">
        <v>515911400000</v>
      </c>
      <c r="AT548">
        <v>12300000</v>
      </c>
      <c r="AU548">
        <v>0</v>
      </c>
      <c r="AV548">
        <v>93547415</v>
      </c>
      <c r="AW548">
        <v>80167005</v>
      </c>
      <c r="AX548">
        <v>0</v>
      </c>
      <c r="AY548" s="14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1080410</v>
      </c>
      <c r="BN548">
        <v>22677841000</v>
      </c>
      <c r="BO548" s="3">
        <v>0.4</v>
      </c>
      <c r="BP548" s="3">
        <v>3704</v>
      </c>
      <c r="BQ548" s="3">
        <v>21813.8</v>
      </c>
      <c r="BR548">
        <v>2192496000</v>
      </c>
      <c r="BS548" s="3">
        <v>18229000</v>
      </c>
      <c r="BT548">
        <v>5389738000</v>
      </c>
      <c r="BU548" s="3">
        <v>10405398000</v>
      </c>
      <c r="BV548">
        <v>4671980000</v>
      </c>
      <c r="BW548">
        <v>18005861000</v>
      </c>
      <c r="BX548">
        <v>0</v>
      </c>
      <c r="BY548">
        <v>0</v>
      </c>
      <c r="BZ548">
        <v>0</v>
      </c>
      <c r="CA548">
        <v>0</v>
      </c>
      <c r="CB548">
        <v>22677841000</v>
      </c>
      <c r="CC548">
        <v>0.4</v>
      </c>
      <c r="CD548">
        <v>379747.71</v>
      </c>
      <c r="CE548">
        <v>159850541.36000001</v>
      </c>
      <c r="CF548">
        <v>8071.91</v>
      </c>
      <c r="CG548">
        <v>21838.75</v>
      </c>
      <c r="CH548">
        <v>33.148744999999998</v>
      </c>
      <c r="CI548">
        <v>3.63</v>
      </c>
      <c r="CJ548">
        <v>5573.33</v>
      </c>
      <c r="CK548">
        <v>38970</v>
      </c>
      <c r="CL548">
        <v>33396.67</v>
      </c>
      <c r="CM548">
        <v>217776.67</v>
      </c>
      <c r="CN548">
        <v>5408160</v>
      </c>
      <c r="CO548">
        <v>-57770</v>
      </c>
      <c r="CP548">
        <v>-117726.67</v>
      </c>
      <c r="CQ548">
        <v>777972.7</v>
      </c>
      <c r="CR548">
        <v>236404789.05000001</v>
      </c>
      <c r="CS548">
        <v>4134.1099999999997</v>
      </c>
      <c r="CT548">
        <v>237187395.86000001</v>
      </c>
      <c r="CU548" s="3">
        <v>0.5278716</v>
      </c>
      <c r="CV548">
        <v>927353202.29999995</v>
      </c>
      <c r="CW548" s="10">
        <v>33035865.219999999</v>
      </c>
      <c r="CX548" s="14">
        <f t="shared" si="8"/>
        <v>31562311.68</v>
      </c>
      <c r="CY548" s="14">
        <f>IFERROR(INDEX(CONFAZ!$A$2:$FB$440,MATCH(DATE(YEAR($A548),MONTH($A548),15),CONFAZ!$A$2:$A$440,0),2),0)</f>
        <v>1473553.54</v>
      </c>
      <c r="CZ548"/>
      <c r="DA548"/>
      <c r="DB548"/>
      <c r="DC548"/>
      <c r="DI548"/>
    </row>
    <row r="549" spans="1:113" x14ac:dyDescent="0.25">
      <c r="A549" s="1">
        <v>42389</v>
      </c>
      <c r="B549" t="s">
        <v>70</v>
      </c>
      <c r="C549" t="s">
        <v>3</v>
      </c>
      <c r="D549" s="12">
        <v>4.0523999999999996</v>
      </c>
      <c r="E549">
        <v>250609227.00999996</v>
      </c>
      <c r="F549">
        <v>2001696.2200000002</v>
      </c>
      <c r="G549">
        <v>539014540</v>
      </c>
      <c r="H549">
        <v>65421601.500000015</v>
      </c>
      <c r="I549">
        <v>182185541.00999999</v>
      </c>
      <c r="J549">
        <v>12330961.33</v>
      </c>
      <c r="K549">
        <v>32099957</v>
      </c>
      <c r="L549" s="14">
        <v>13879473</v>
      </c>
      <c r="M549" s="14">
        <v>38283336</v>
      </c>
      <c r="N549" s="14">
        <v>75966928</v>
      </c>
      <c r="O549" s="14">
        <v>74301108</v>
      </c>
      <c r="P549" s="14">
        <v>4040376</v>
      </c>
      <c r="Q549" s="14">
        <v>72896086</v>
      </c>
      <c r="R549" s="14">
        <v>1404508</v>
      </c>
      <c r="S549" s="14">
        <v>20341081</v>
      </c>
      <c r="T549" s="14">
        <v>186610644</v>
      </c>
      <c r="U549" s="14">
        <v>49289304</v>
      </c>
      <c r="V549" s="14">
        <v>1404508</v>
      </c>
      <c r="W549" s="14">
        <v>20341081</v>
      </c>
      <c r="X549" s="14">
        <v>186610644</v>
      </c>
      <c r="Y549" s="14">
        <v>49289304</v>
      </c>
      <c r="Z549" s="14">
        <v>2001696</v>
      </c>
      <c r="AA549" s="14">
        <v>2.4638480875000002</v>
      </c>
      <c r="AB549">
        <v>128.25</v>
      </c>
      <c r="AC549" s="2">
        <v>11024617489</v>
      </c>
      <c r="AD549" s="2">
        <v>10455954695</v>
      </c>
      <c r="AE549" s="14">
        <f>INDEX(CONFAZ!$DS$2:$FB$408,MATCH(DATE(YEAR($A549),MONTH($A549),15),CONFAZ!$DS$2:$DS$408,0),2)</f>
        <v>147537499</v>
      </c>
      <c r="AF549" s="14">
        <f>INDEX(CONFAZ!$DS$2:$FB$408,MATCH(DATE(YEAR($A549),MONTH($A549),15),CONFAZ!$DS$2:$DS$408,0),3)</f>
        <v>62383725</v>
      </c>
      <c r="AG549">
        <v>880</v>
      </c>
      <c r="AH549">
        <v>1448761366799.99</v>
      </c>
      <c r="AI549">
        <v>14.15</v>
      </c>
      <c r="AJ549">
        <v>1.51</v>
      </c>
      <c r="AK549">
        <v>966.74944444444395</v>
      </c>
      <c r="AL549">
        <v>760.27700000000004</v>
      </c>
      <c r="AM549">
        <v>700.73095238095198</v>
      </c>
      <c r="AN549">
        <v>869.73119999999994</v>
      </c>
      <c r="AO549">
        <v>9.6204774796948005</v>
      </c>
      <c r="AP549">
        <v>2.27</v>
      </c>
      <c r="AQ549">
        <v>134.36000000000001</v>
      </c>
      <c r="AR549">
        <v>-6.9196</v>
      </c>
      <c r="AS549" s="14">
        <v>481818500000</v>
      </c>
      <c r="AT549">
        <v>0</v>
      </c>
      <c r="AU549">
        <v>0</v>
      </c>
      <c r="AV549">
        <v>68272113</v>
      </c>
      <c r="AW549">
        <v>66621927</v>
      </c>
      <c r="AX549">
        <v>0</v>
      </c>
      <c r="AY549" s="14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1650186</v>
      </c>
      <c r="BN549">
        <v>23134440000</v>
      </c>
      <c r="BO549" s="3">
        <v>0.4</v>
      </c>
      <c r="BP549" s="3">
        <v>3704</v>
      </c>
      <c r="BQ549" s="3">
        <v>21950.81</v>
      </c>
      <c r="BR549" s="3">
        <v>2353922000</v>
      </c>
      <c r="BS549" s="3">
        <v>23590000</v>
      </c>
      <c r="BT549" s="3">
        <v>4905638000</v>
      </c>
      <c r="BU549" s="3">
        <v>11308785000</v>
      </c>
      <c r="BV549">
        <v>4542506000</v>
      </c>
      <c r="BW549" s="3">
        <v>18591934000</v>
      </c>
      <c r="BX549">
        <v>0</v>
      </c>
      <c r="BY549">
        <v>0</v>
      </c>
      <c r="BZ549">
        <v>0</v>
      </c>
      <c r="CA549">
        <v>0</v>
      </c>
      <c r="CB549">
        <v>22677841000</v>
      </c>
      <c r="CC549">
        <v>0.4</v>
      </c>
      <c r="CD549">
        <v>245093.89</v>
      </c>
      <c r="CE549">
        <v>223891314.99000001</v>
      </c>
      <c r="CF549">
        <v>35148.76</v>
      </c>
      <c r="CG549">
        <v>30959.58</v>
      </c>
      <c r="CH549">
        <v>31.7388555</v>
      </c>
      <c r="CI549">
        <v>3.68</v>
      </c>
      <c r="CJ549">
        <v>275516.67</v>
      </c>
      <c r="CK549">
        <v>324236.67</v>
      </c>
      <c r="CL549">
        <v>48720</v>
      </c>
      <c r="CM549">
        <v>-23906.67</v>
      </c>
      <c r="CN549">
        <v>5524086.6699999999</v>
      </c>
      <c r="CO549">
        <v>-25583.33</v>
      </c>
      <c r="CP549">
        <v>-97413.33</v>
      </c>
      <c r="CQ549">
        <v>702290.18</v>
      </c>
      <c r="CR549">
        <v>338139893.12</v>
      </c>
      <c r="CS549">
        <v>44342.78</v>
      </c>
      <c r="CT549">
        <v>338889126.07999998</v>
      </c>
      <c r="CU549" s="3">
        <v>0.52966100000000005</v>
      </c>
      <c r="CV549">
        <v>942813640</v>
      </c>
      <c r="CW549" s="10">
        <v>38420945.799999997</v>
      </c>
      <c r="CX549" s="14">
        <f t="shared" si="8"/>
        <v>31464772.169999998</v>
      </c>
      <c r="CY549" s="14">
        <f>IFERROR(INDEX(CONFAZ!$A$2:$FB$440,MATCH(DATE(YEAR($A549),MONTH($A549),15),CONFAZ!$A$2:$A$440,0),2),0)</f>
        <v>6956173.6299999999</v>
      </c>
      <c r="CZ549" s="14"/>
      <c r="DA549" s="14"/>
      <c r="DB549"/>
      <c r="DC549"/>
      <c r="DI549"/>
    </row>
    <row r="550" spans="1:113" x14ac:dyDescent="0.25">
      <c r="A550" s="1">
        <v>42420</v>
      </c>
      <c r="B550" t="s">
        <v>70</v>
      </c>
      <c r="C550" t="s">
        <v>3</v>
      </c>
      <c r="D550" s="12">
        <v>3.9737</v>
      </c>
      <c r="E550">
        <v>223415929.58000004</v>
      </c>
      <c r="F550">
        <v>1342192.2599999998</v>
      </c>
      <c r="G550">
        <v>458879584</v>
      </c>
      <c r="H550">
        <v>58395999.789999999</v>
      </c>
      <c r="I550">
        <v>139169640.11999997</v>
      </c>
      <c r="J550">
        <v>9653058.0999999996</v>
      </c>
      <c r="K550">
        <v>92302269</v>
      </c>
      <c r="L550" s="14">
        <v>13526582</v>
      </c>
      <c r="M550" s="14">
        <v>35670812</v>
      </c>
      <c r="N550" s="14">
        <v>59044356</v>
      </c>
      <c r="O550" s="14">
        <v>56282822</v>
      </c>
      <c r="P550" s="14">
        <v>3784398</v>
      </c>
      <c r="Q550" s="14">
        <v>61599303</v>
      </c>
      <c r="R550" s="14">
        <v>1988631</v>
      </c>
      <c r="S550" s="14">
        <v>23378829</v>
      </c>
      <c r="T550" s="14">
        <v>151965046</v>
      </c>
      <c r="U550" s="14">
        <v>50297891</v>
      </c>
      <c r="V550" s="14">
        <v>1988631</v>
      </c>
      <c r="W550" s="14">
        <v>23378829</v>
      </c>
      <c r="X550" s="14">
        <v>151965046</v>
      </c>
      <c r="Y550" s="14">
        <v>50297891</v>
      </c>
      <c r="Z550" s="14">
        <v>1340914</v>
      </c>
      <c r="AA550" s="14">
        <v>1.8207618135999999</v>
      </c>
      <c r="AB550">
        <v>130.81</v>
      </c>
      <c r="AC550" s="2">
        <v>13103865483</v>
      </c>
      <c r="AD550" s="2">
        <v>10448566313</v>
      </c>
      <c r="AE550" s="14">
        <f>INDEX(CONFAZ!$DS$2:$FB$408,MATCH(DATE(YEAR($A550),MONTH($A550),15),CONFAZ!$DS$2:$DS$408,0),2)</f>
        <v>139541291</v>
      </c>
      <c r="AF550" s="14">
        <f>INDEX(CONFAZ!$DS$2:$FB$408,MATCH(DATE(YEAR($A550),MONTH($A550),15),CONFAZ!$DS$2:$DS$408,0),3)</f>
        <v>142581099</v>
      </c>
      <c r="AG550">
        <v>880</v>
      </c>
      <c r="AH550">
        <v>1428020621600</v>
      </c>
      <c r="AI550">
        <v>14.15</v>
      </c>
      <c r="AJ550">
        <v>0.95</v>
      </c>
      <c r="AK550">
        <v>978.94555555555496</v>
      </c>
      <c r="AL550">
        <v>775.34349999999995</v>
      </c>
      <c r="AM550">
        <v>715.69761904761901</v>
      </c>
      <c r="AN550">
        <v>879.76919999999996</v>
      </c>
      <c r="AO550">
        <v>10.350041730079999</v>
      </c>
      <c r="AP550">
        <v>1.9</v>
      </c>
      <c r="AQ550">
        <v>132.55000000000001</v>
      </c>
      <c r="AR550">
        <v>13.199</v>
      </c>
      <c r="AS550" s="14">
        <v>490477900000</v>
      </c>
      <c r="AT550">
        <v>0</v>
      </c>
      <c r="AU550">
        <v>0</v>
      </c>
      <c r="AV550">
        <v>52082269</v>
      </c>
      <c r="AW550">
        <v>50282929</v>
      </c>
      <c r="AX550">
        <v>0</v>
      </c>
      <c r="AY550" s="14">
        <v>0</v>
      </c>
      <c r="AZ550">
        <v>0</v>
      </c>
      <c r="BA550">
        <v>0</v>
      </c>
      <c r="BB550">
        <v>29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1799311</v>
      </c>
      <c r="BN550">
        <v>23134440000</v>
      </c>
      <c r="BO550" s="3">
        <v>0.4</v>
      </c>
      <c r="BP550" s="3">
        <v>3704</v>
      </c>
      <c r="BQ550" s="3">
        <v>21950.81</v>
      </c>
      <c r="BR550" s="3">
        <v>2353922000</v>
      </c>
      <c r="BS550" s="3">
        <v>23590000</v>
      </c>
      <c r="BT550">
        <v>4905638000</v>
      </c>
      <c r="BU550" s="3">
        <v>11308785000</v>
      </c>
      <c r="BV550">
        <v>4542506000</v>
      </c>
      <c r="BW550" s="3">
        <v>18591934000</v>
      </c>
      <c r="BX550">
        <v>0</v>
      </c>
      <c r="BY550">
        <v>0</v>
      </c>
      <c r="BZ550">
        <v>0</v>
      </c>
      <c r="CA550">
        <v>0</v>
      </c>
      <c r="CB550">
        <v>22677841000</v>
      </c>
      <c r="CC550">
        <v>0.4</v>
      </c>
      <c r="CD550">
        <v>255363.84</v>
      </c>
      <c r="CE550">
        <v>190589106.41</v>
      </c>
      <c r="CF550">
        <v>26301.74</v>
      </c>
      <c r="CG550">
        <v>26732.58</v>
      </c>
      <c r="CH550">
        <v>31.7388555</v>
      </c>
      <c r="CI550">
        <v>3.71</v>
      </c>
      <c r="CJ550">
        <v>275516.67</v>
      </c>
      <c r="CK550">
        <v>324236.67</v>
      </c>
      <c r="CL550">
        <v>48720</v>
      </c>
      <c r="CM550">
        <v>-23906.67</v>
      </c>
      <c r="CN550">
        <v>5524086.6699999999</v>
      </c>
      <c r="CO550">
        <v>-25583.33</v>
      </c>
      <c r="CP550">
        <v>-97413.33</v>
      </c>
      <c r="CQ550">
        <v>695863.67</v>
      </c>
      <c r="CR550">
        <v>272616679.47000003</v>
      </c>
      <c r="CS550">
        <v>159955.66</v>
      </c>
      <c r="CT550">
        <v>273473198.80000001</v>
      </c>
      <c r="CU550" s="3">
        <v>0.52966100000000005</v>
      </c>
      <c r="CV550">
        <v>1017468197</v>
      </c>
      <c r="CW550" s="10">
        <v>35334622.109999999</v>
      </c>
      <c r="CX550" s="14">
        <f t="shared" si="8"/>
        <v>15333656.670000002</v>
      </c>
      <c r="CY550" s="14">
        <f>IFERROR(INDEX(CONFAZ!$A$2:$FB$440,MATCH(DATE(YEAR($A550),MONTH($A550),15),CONFAZ!$A$2:$A$440,0),2),0)</f>
        <v>20000965.439999998</v>
      </c>
      <c r="CZ550"/>
      <c r="DA550"/>
      <c r="DB550"/>
      <c r="DC550"/>
      <c r="DI550"/>
    </row>
    <row r="551" spans="1:113" x14ac:dyDescent="0.25">
      <c r="A551" s="1">
        <v>42449</v>
      </c>
      <c r="B551" t="s">
        <v>70</v>
      </c>
      <c r="C551" t="s">
        <v>3</v>
      </c>
      <c r="D551" s="12">
        <v>3.7039</v>
      </c>
      <c r="E551">
        <v>234040632.91000003</v>
      </c>
      <c r="F551">
        <v>1271021.99</v>
      </c>
      <c r="G551">
        <v>430172334</v>
      </c>
      <c r="H551">
        <v>52415069.380000018</v>
      </c>
      <c r="I551">
        <v>110240401.08999999</v>
      </c>
      <c r="J551">
        <v>9469409.5199999996</v>
      </c>
      <c r="K551">
        <v>53595376</v>
      </c>
      <c r="L551" s="14">
        <v>22479833</v>
      </c>
      <c r="M551" s="14">
        <v>34986446</v>
      </c>
      <c r="N551" s="14">
        <v>57526125</v>
      </c>
      <c r="O551" s="14">
        <v>67191902</v>
      </c>
      <c r="P551" s="14">
        <v>5260089</v>
      </c>
      <c r="Q551" s="14">
        <v>49444878</v>
      </c>
      <c r="R551" s="14">
        <v>3499698</v>
      </c>
      <c r="S551" s="14">
        <v>22975445</v>
      </c>
      <c r="T551" s="14">
        <v>111611912</v>
      </c>
      <c r="U551" s="14">
        <v>53926585</v>
      </c>
      <c r="V551" s="14">
        <v>3499698</v>
      </c>
      <c r="W551" s="14">
        <v>22975445</v>
      </c>
      <c r="X551" s="14">
        <v>111611912</v>
      </c>
      <c r="Y551" s="14">
        <v>53926585</v>
      </c>
      <c r="Z551" s="14">
        <v>1269421</v>
      </c>
      <c r="AA551" s="14">
        <v>2.1953758583999998</v>
      </c>
      <c r="AB551">
        <v>140.27000000000001</v>
      </c>
      <c r="AC551" s="2">
        <v>15845539947</v>
      </c>
      <c r="AD551" s="2">
        <v>11706198715</v>
      </c>
      <c r="AE551" s="14">
        <f>INDEX(CONFAZ!$DS$2:$FB$408,MATCH(DATE(YEAR($A551),MONTH($A551),15),CONFAZ!$DS$2:$DS$408,0),2)</f>
        <v>201463034</v>
      </c>
      <c r="AF551" s="14">
        <f>INDEX(CONFAZ!$DS$2:$FB$408,MATCH(DATE(YEAR($A551),MONTH($A551),15),CONFAZ!$DS$2:$DS$408,0),3)</f>
        <v>411147314</v>
      </c>
      <c r="AG551">
        <v>880</v>
      </c>
      <c r="AH551">
        <v>1324877622200</v>
      </c>
      <c r="AI551">
        <v>14.15</v>
      </c>
      <c r="AJ551">
        <v>0.44</v>
      </c>
      <c r="AK551">
        <v>997.68722222222198</v>
      </c>
      <c r="AL551">
        <v>791.53549999999996</v>
      </c>
      <c r="AM551">
        <v>730.52333333333297</v>
      </c>
      <c r="AN551">
        <v>897.70439999999996</v>
      </c>
      <c r="AO551">
        <v>11.0609967741619</v>
      </c>
      <c r="AP551">
        <v>1.43</v>
      </c>
      <c r="AQ551">
        <v>148.22999999999999</v>
      </c>
      <c r="AR551">
        <v>-8.9</v>
      </c>
      <c r="AS551" s="14">
        <v>528022800000.00006</v>
      </c>
      <c r="AT551">
        <v>0</v>
      </c>
      <c r="AU551">
        <v>0</v>
      </c>
      <c r="AV551">
        <v>87531218</v>
      </c>
      <c r="AW551">
        <v>85378631</v>
      </c>
      <c r="AX551">
        <v>0</v>
      </c>
      <c r="AY551" s="14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2152587</v>
      </c>
      <c r="BN551">
        <v>23134440000</v>
      </c>
      <c r="BO551" s="3">
        <v>0.4</v>
      </c>
      <c r="BP551" s="3">
        <v>3704</v>
      </c>
      <c r="BQ551" s="3">
        <v>21950.81</v>
      </c>
      <c r="BR551">
        <v>2353922000</v>
      </c>
      <c r="BS551" s="3">
        <v>23590000</v>
      </c>
      <c r="BT551" s="3">
        <v>4905638000</v>
      </c>
      <c r="BU551" s="3">
        <v>11308785000</v>
      </c>
      <c r="BV551" s="3">
        <v>4542506000</v>
      </c>
      <c r="BW551" s="3">
        <v>18591934000</v>
      </c>
      <c r="BX551">
        <v>0</v>
      </c>
      <c r="BY551">
        <v>0</v>
      </c>
      <c r="BZ551">
        <v>0</v>
      </c>
      <c r="CA551">
        <v>0</v>
      </c>
      <c r="CB551">
        <v>22677841000</v>
      </c>
      <c r="CC551">
        <v>0.4</v>
      </c>
      <c r="CD551">
        <v>210162.37</v>
      </c>
      <c r="CE551">
        <v>166310345.09</v>
      </c>
      <c r="CF551">
        <v>16311.48</v>
      </c>
      <c r="CG551">
        <v>31064.58</v>
      </c>
      <c r="CH551">
        <v>31.7388555</v>
      </c>
      <c r="CI551">
        <v>3.73</v>
      </c>
      <c r="CJ551">
        <v>275516.67</v>
      </c>
      <c r="CK551">
        <v>324236.67</v>
      </c>
      <c r="CL551">
        <v>48720</v>
      </c>
      <c r="CM551">
        <v>-23906.67</v>
      </c>
      <c r="CN551">
        <v>5524086.6699999999</v>
      </c>
      <c r="CO551">
        <v>-25583.33</v>
      </c>
      <c r="CP551">
        <v>-97413.33</v>
      </c>
      <c r="CQ551">
        <v>649439.48</v>
      </c>
      <c r="CR551">
        <v>235610645.09</v>
      </c>
      <c r="CS551">
        <v>79442.5</v>
      </c>
      <c r="CT551">
        <v>236341627.06999999</v>
      </c>
      <c r="CU551" s="3">
        <v>0.52966100000000005</v>
      </c>
      <c r="CV551">
        <v>874042036.70000005</v>
      </c>
      <c r="CW551" s="10">
        <v>29416348.91</v>
      </c>
      <c r="CX551" s="14">
        <f t="shared" si="8"/>
        <v>15864232</v>
      </c>
      <c r="CY551" s="14">
        <f>IFERROR(INDEX(CONFAZ!$A$2:$FB$440,MATCH(DATE(YEAR($A551),MONTH($A551),15),CONFAZ!$A$2:$A$440,0),2),0)</f>
        <v>13552116.91</v>
      </c>
      <c r="DA551"/>
      <c r="DB551"/>
      <c r="DC551"/>
      <c r="DI551"/>
    </row>
    <row r="552" spans="1:113" x14ac:dyDescent="0.25">
      <c r="A552" s="1">
        <v>42480</v>
      </c>
      <c r="B552" t="s">
        <v>70</v>
      </c>
      <c r="C552" t="s">
        <v>3</v>
      </c>
      <c r="D552" s="12">
        <v>3.5657999999999999</v>
      </c>
      <c r="E552">
        <v>239414160.86000001</v>
      </c>
      <c r="F552">
        <v>1953140.8000000003</v>
      </c>
      <c r="G552">
        <v>470860226</v>
      </c>
      <c r="H552">
        <v>65628424.639999986</v>
      </c>
      <c r="I552">
        <v>128565691.96000001</v>
      </c>
      <c r="J552">
        <v>10102107.359999999</v>
      </c>
      <c r="K552">
        <v>46623762</v>
      </c>
      <c r="L552" s="14">
        <v>13052834</v>
      </c>
      <c r="M552" s="14">
        <v>37932664</v>
      </c>
      <c r="N552" s="14">
        <v>56335122</v>
      </c>
      <c r="O552" s="14">
        <v>74461280</v>
      </c>
      <c r="P552" s="14">
        <v>4589015</v>
      </c>
      <c r="Q552" s="14">
        <v>56613525</v>
      </c>
      <c r="R552" s="14">
        <v>2535725</v>
      </c>
      <c r="S552" s="14">
        <v>38338310</v>
      </c>
      <c r="T552" s="14">
        <v>138774998</v>
      </c>
      <c r="U552" s="14">
        <v>46273612</v>
      </c>
      <c r="V552" s="14">
        <v>2535725</v>
      </c>
      <c r="W552" s="14">
        <v>38338310</v>
      </c>
      <c r="X552" s="14">
        <v>138774998</v>
      </c>
      <c r="Y552" s="14">
        <v>46273612</v>
      </c>
      <c r="Z552" s="14">
        <v>1953141</v>
      </c>
      <c r="AA552" s="14">
        <v>-0.70648736130000001</v>
      </c>
      <c r="AB552">
        <v>136.01</v>
      </c>
      <c r="AC552" s="2">
        <v>15082231392</v>
      </c>
      <c r="AD552" s="2">
        <v>10658991407</v>
      </c>
      <c r="AE552" s="14">
        <f>INDEX(CONFAZ!$DS$2:$FB$408,MATCH(DATE(YEAR($A552),MONTH($A552),15),CONFAZ!$DS$2:$DS$408,0),2)</f>
        <v>220655795</v>
      </c>
      <c r="AF552" s="14">
        <f>INDEX(CONFAZ!$DS$2:$FB$408,MATCH(DATE(YEAR($A552),MONTH($A552),15),CONFAZ!$DS$2:$DS$408,0),3)</f>
        <v>134503507</v>
      </c>
      <c r="AG552">
        <v>880</v>
      </c>
      <c r="AH552">
        <v>1291536325800</v>
      </c>
      <c r="AI552">
        <v>14.15</v>
      </c>
      <c r="AJ552">
        <v>0.64</v>
      </c>
      <c r="AK552">
        <v>994.05</v>
      </c>
      <c r="AL552">
        <v>793.23699999999997</v>
      </c>
      <c r="AM552">
        <v>729.91809523809502</v>
      </c>
      <c r="AN552">
        <v>894.71640000000002</v>
      </c>
      <c r="AO552">
        <v>11.336864883919</v>
      </c>
      <c r="AP552">
        <v>1.61</v>
      </c>
      <c r="AQ552">
        <v>153.27000000000001</v>
      </c>
      <c r="AR552">
        <v>-21.71</v>
      </c>
      <c r="AS552" s="14">
        <v>520821400000</v>
      </c>
      <c r="AT552">
        <v>0</v>
      </c>
      <c r="AU552">
        <v>0</v>
      </c>
      <c r="AV552">
        <v>69557294</v>
      </c>
      <c r="AW552">
        <v>68746496</v>
      </c>
      <c r="AX552">
        <v>0</v>
      </c>
      <c r="AY552" s="14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751441</v>
      </c>
      <c r="BN552">
        <v>23134440000</v>
      </c>
      <c r="BO552" s="3">
        <v>0.4</v>
      </c>
      <c r="BP552" s="3">
        <v>3704</v>
      </c>
      <c r="BQ552">
        <v>21950.81</v>
      </c>
      <c r="BR552" s="3">
        <v>2353922000</v>
      </c>
      <c r="BS552" s="3">
        <v>23590000</v>
      </c>
      <c r="BT552">
        <v>4905638000</v>
      </c>
      <c r="BU552" s="3">
        <v>11308785000</v>
      </c>
      <c r="BV552" s="3">
        <v>4542506000</v>
      </c>
      <c r="BW552" s="3">
        <v>18591934000</v>
      </c>
      <c r="BX552">
        <v>0</v>
      </c>
      <c r="BY552">
        <v>0</v>
      </c>
      <c r="BZ552">
        <v>0</v>
      </c>
      <c r="CA552">
        <v>0</v>
      </c>
      <c r="CB552">
        <v>22677841000</v>
      </c>
      <c r="CC552">
        <v>0.4</v>
      </c>
      <c r="CD552">
        <v>189492.65</v>
      </c>
      <c r="CE552">
        <v>158248282.86000001</v>
      </c>
      <c r="CF552">
        <v>22677.48</v>
      </c>
      <c r="CG552">
        <v>26378.58</v>
      </c>
      <c r="CH552">
        <v>31.7388555</v>
      </c>
      <c r="CI552">
        <v>3.72</v>
      </c>
      <c r="CJ552">
        <v>-147856.67000000001</v>
      </c>
      <c r="CK552">
        <v>-110150</v>
      </c>
      <c r="CL552">
        <v>37706.67</v>
      </c>
      <c r="CM552">
        <v>-85460</v>
      </c>
      <c r="CN552">
        <v>5414663.3300000001</v>
      </c>
      <c r="CO552">
        <v>-41550</v>
      </c>
      <c r="CP552">
        <v>-215410</v>
      </c>
      <c r="CQ552">
        <v>1071772.77</v>
      </c>
      <c r="CR552">
        <v>243302765.25</v>
      </c>
      <c r="CS552">
        <v>70555.89</v>
      </c>
      <c r="CT552">
        <v>244445093.91</v>
      </c>
      <c r="CU552" s="3">
        <v>0.52966100000000005</v>
      </c>
      <c r="CV552">
        <v>916873264.60000002</v>
      </c>
      <c r="CW552" s="10">
        <v>35008282.460000001</v>
      </c>
      <c r="CX552" s="14">
        <f t="shared" si="8"/>
        <v>24533587.52</v>
      </c>
      <c r="CY552" s="14">
        <f>IFERROR(INDEX(CONFAZ!$A$2:$FB$440,MATCH(DATE(YEAR($A552),MONTH($A552),15),CONFAZ!$A$2:$A$440,0),2),0)</f>
        <v>10474694.940000001</v>
      </c>
      <c r="CZ552"/>
      <c r="DA552"/>
      <c r="DB552"/>
      <c r="DC552"/>
      <c r="DI552"/>
    </row>
    <row r="553" spans="1:113" x14ac:dyDescent="0.25">
      <c r="A553" s="1">
        <v>42510</v>
      </c>
      <c r="B553" t="s">
        <v>70</v>
      </c>
      <c r="C553" t="s">
        <v>3</v>
      </c>
      <c r="D553" s="12">
        <v>3.5392999999999999</v>
      </c>
      <c r="E553">
        <v>272315025.07000005</v>
      </c>
      <c r="F553">
        <v>3106400.9399999995</v>
      </c>
      <c r="G553">
        <v>466345929</v>
      </c>
      <c r="H553">
        <v>57349291.600000009</v>
      </c>
      <c r="I553">
        <v>100637974.88999999</v>
      </c>
      <c r="J553">
        <v>10930264.029999997</v>
      </c>
      <c r="K553">
        <v>39434075</v>
      </c>
      <c r="L553" s="14">
        <v>32053857</v>
      </c>
      <c r="M553" s="14">
        <v>37586293</v>
      </c>
      <c r="N553" s="14">
        <v>61121386</v>
      </c>
      <c r="O553" s="14">
        <v>83442094</v>
      </c>
      <c r="P553" s="14">
        <v>4704163</v>
      </c>
      <c r="Q553" s="14">
        <v>53265680</v>
      </c>
      <c r="R553" s="14">
        <v>3019854</v>
      </c>
      <c r="S553" s="14">
        <v>31701523</v>
      </c>
      <c r="T553" s="14">
        <v>112627358</v>
      </c>
      <c r="U553" s="14">
        <v>43715631</v>
      </c>
      <c r="V553" s="14">
        <v>3019854</v>
      </c>
      <c r="W553" s="14">
        <v>31701523</v>
      </c>
      <c r="X553" s="14">
        <v>112627358</v>
      </c>
      <c r="Y553" s="14">
        <v>43715631</v>
      </c>
      <c r="Z553" s="14">
        <v>3108090</v>
      </c>
      <c r="AA553" s="14">
        <v>0.52453482699999998</v>
      </c>
      <c r="AB553">
        <v>133.54</v>
      </c>
      <c r="AC553" s="2">
        <v>16596334743</v>
      </c>
      <c r="AD553" s="2">
        <v>11291198938</v>
      </c>
      <c r="AE553" s="14">
        <f>INDEX(CONFAZ!$DS$2:$FB$408,MATCH(DATE(YEAR($A553),MONTH($A553),15),CONFAZ!$DS$2:$DS$408,0),2)</f>
        <v>206297751</v>
      </c>
      <c r="AF553" s="14">
        <f>INDEX(CONFAZ!$DS$2:$FB$408,MATCH(DATE(YEAR($A553),MONTH($A553),15),CONFAZ!$DS$2:$DS$408,0),3)</f>
        <v>190526387</v>
      </c>
      <c r="AG553">
        <v>880</v>
      </c>
      <c r="AH553">
        <v>1286347967100</v>
      </c>
      <c r="AI553">
        <v>14.15</v>
      </c>
      <c r="AJ553">
        <v>0.98</v>
      </c>
      <c r="AK553">
        <v>1003.13944444444</v>
      </c>
      <c r="AL553">
        <v>797.56700000000001</v>
      </c>
      <c r="AM553">
        <v>734.46476190476096</v>
      </c>
      <c r="AN553">
        <v>900.40719999999999</v>
      </c>
      <c r="AO553">
        <v>11.3192421250219</v>
      </c>
      <c r="AP553">
        <v>1.78</v>
      </c>
      <c r="AQ553">
        <v>166.8</v>
      </c>
      <c r="AR553">
        <v>7.38</v>
      </c>
      <c r="AS553" s="14">
        <v>516516800000</v>
      </c>
      <c r="AT553">
        <v>0</v>
      </c>
      <c r="AU553">
        <v>0</v>
      </c>
      <c r="AV553">
        <v>92773014</v>
      </c>
      <c r="AW553">
        <v>77463030</v>
      </c>
      <c r="AX553">
        <v>0</v>
      </c>
      <c r="AY553" s="14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14563003</v>
      </c>
      <c r="BL553">
        <v>0</v>
      </c>
      <c r="BM553">
        <v>746981</v>
      </c>
      <c r="BN553">
        <v>23134440000</v>
      </c>
      <c r="BO553" s="3">
        <v>0.4</v>
      </c>
      <c r="BP553" s="3">
        <v>3704</v>
      </c>
      <c r="BQ553" s="3">
        <v>21950.81</v>
      </c>
      <c r="BR553" s="3">
        <v>2353922000</v>
      </c>
      <c r="BS553" s="3">
        <v>23590000</v>
      </c>
      <c r="BT553">
        <v>4905638000</v>
      </c>
      <c r="BU553" s="3">
        <v>11308785000</v>
      </c>
      <c r="BV553" s="3">
        <v>4542506000</v>
      </c>
      <c r="BW553" s="3">
        <v>18591934000</v>
      </c>
      <c r="BX553">
        <v>0</v>
      </c>
      <c r="BY553">
        <v>0</v>
      </c>
      <c r="BZ553">
        <v>0</v>
      </c>
      <c r="CA553">
        <v>0</v>
      </c>
      <c r="CB553">
        <v>22677841000</v>
      </c>
      <c r="CC553">
        <v>0.4</v>
      </c>
      <c r="CD553">
        <v>248736.73</v>
      </c>
      <c r="CE553">
        <v>165371281.44999999</v>
      </c>
      <c r="CF553">
        <v>29308.77</v>
      </c>
      <c r="CG553">
        <v>24411.58</v>
      </c>
      <c r="CH553">
        <v>31.7388555</v>
      </c>
      <c r="CI553">
        <v>3.67</v>
      </c>
      <c r="CJ553">
        <v>-147856.67000000001</v>
      </c>
      <c r="CK553">
        <v>-110150</v>
      </c>
      <c r="CL553">
        <v>37706.67</v>
      </c>
      <c r="CM553">
        <v>-85460</v>
      </c>
      <c r="CN553">
        <v>5414663.3300000001</v>
      </c>
      <c r="CO553">
        <v>-41550</v>
      </c>
      <c r="CP553">
        <v>-215410</v>
      </c>
      <c r="CQ553">
        <v>1267532.25</v>
      </c>
      <c r="CR553">
        <v>238988416.97999999</v>
      </c>
      <c r="CS553">
        <v>71219.89</v>
      </c>
      <c r="CT553">
        <v>240327169.12</v>
      </c>
      <c r="CU553" s="3">
        <v>0.52966100000000005</v>
      </c>
      <c r="CV553">
        <v>885406965.5</v>
      </c>
      <c r="CW553" s="10">
        <v>32609517.420000002</v>
      </c>
      <c r="CX553" s="14">
        <f t="shared" si="8"/>
        <v>23317600.460000001</v>
      </c>
      <c r="CY553" s="14">
        <f>IFERROR(INDEX(CONFAZ!$A$2:$FB$440,MATCH(DATE(YEAR($A553),MONTH($A553),15),CONFAZ!$A$2:$A$440,0),2),0)</f>
        <v>9291916.9600000009</v>
      </c>
      <c r="CZ553"/>
      <c r="DA553"/>
      <c r="DB553"/>
      <c r="DC553"/>
      <c r="DI553"/>
    </row>
    <row r="554" spans="1:113" x14ac:dyDescent="0.25">
      <c r="A554" s="1">
        <v>42541</v>
      </c>
      <c r="B554" t="s">
        <v>70</v>
      </c>
      <c r="C554" t="s">
        <v>3</v>
      </c>
      <c r="D554" s="12">
        <v>3.4245000000000001</v>
      </c>
      <c r="E554">
        <v>287107375.57999998</v>
      </c>
      <c r="F554">
        <v>1209298.19</v>
      </c>
      <c r="G554">
        <v>503405083</v>
      </c>
      <c r="H554">
        <v>61116624.599999994</v>
      </c>
      <c r="I554">
        <v>118799245.16000001</v>
      </c>
      <c r="J554">
        <v>11278705.27</v>
      </c>
      <c r="K554">
        <v>28744692</v>
      </c>
      <c r="L554" s="14">
        <v>12100384</v>
      </c>
      <c r="M554" s="14">
        <v>37801155</v>
      </c>
      <c r="N554" s="14">
        <v>62232930</v>
      </c>
      <c r="O554" s="14">
        <v>79556637</v>
      </c>
      <c r="P554" s="14">
        <v>5842584</v>
      </c>
      <c r="Q554" s="14">
        <v>57789003</v>
      </c>
      <c r="R554" s="14">
        <v>2788903</v>
      </c>
      <c r="S554" s="14">
        <v>68316128</v>
      </c>
      <c r="T554" s="14">
        <v>131710366</v>
      </c>
      <c r="U554" s="14">
        <v>44057695</v>
      </c>
      <c r="V554" s="14">
        <v>2788903</v>
      </c>
      <c r="W554" s="14">
        <v>68316128</v>
      </c>
      <c r="X554" s="14">
        <v>131710366</v>
      </c>
      <c r="Y554" s="14">
        <v>44057695</v>
      </c>
      <c r="Z554" s="14">
        <v>1209298</v>
      </c>
      <c r="AA554" s="14">
        <v>1.1950322214</v>
      </c>
      <c r="AB554">
        <v>135.27000000000001</v>
      </c>
      <c r="AC554" s="2">
        <v>16602945756</v>
      </c>
      <c r="AD554" s="2">
        <v>12923892615</v>
      </c>
      <c r="AE554" s="14">
        <f>INDEX(CONFAZ!$DS$2:$FB$408,MATCH(DATE(YEAR($A554),MONTH($A554),15),CONFAZ!$DS$2:$DS$408,0),2)</f>
        <v>203570736</v>
      </c>
      <c r="AF554" s="14">
        <f>INDEX(CONFAZ!$DS$2:$FB$408,MATCH(DATE(YEAR($A554),MONTH($A554),15),CONFAZ!$DS$2:$DS$408,0),3)</f>
        <v>208326610</v>
      </c>
      <c r="AG554">
        <v>880</v>
      </c>
      <c r="AH554">
        <v>1247038524000</v>
      </c>
      <c r="AI554">
        <v>14.15</v>
      </c>
      <c r="AJ554">
        <v>0.47</v>
      </c>
      <c r="AK554">
        <v>1005.70833333333</v>
      </c>
      <c r="AL554">
        <v>799.83</v>
      </c>
      <c r="AM554">
        <v>733.67809523809501</v>
      </c>
      <c r="AN554">
        <v>900.94960000000003</v>
      </c>
      <c r="AO554">
        <v>11.442635439353801</v>
      </c>
      <c r="AP554">
        <v>1.35</v>
      </c>
      <c r="AQ554">
        <v>169.69</v>
      </c>
      <c r="AR554">
        <v>17.649999999999999</v>
      </c>
      <c r="AS554" s="14">
        <v>521732700000</v>
      </c>
      <c r="AT554">
        <v>0</v>
      </c>
      <c r="AU554">
        <v>0</v>
      </c>
      <c r="AV554">
        <v>84973853</v>
      </c>
      <c r="AW554">
        <v>69280622</v>
      </c>
      <c r="AX554">
        <v>0</v>
      </c>
      <c r="AY554" s="1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15453051</v>
      </c>
      <c r="BL554">
        <v>0</v>
      </c>
      <c r="BM554">
        <v>212634</v>
      </c>
      <c r="BN554">
        <v>23134440000</v>
      </c>
      <c r="BO554" s="3">
        <v>0.4</v>
      </c>
      <c r="BP554" s="3">
        <v>3704</v>
      </c>
      <c r="BQ554" s="3">
        <v>21950.81</v>
      </c>
      <c r="BR554" s="3">
        <v>2353922000</v>
      </c>
      <c r="BS554" s="3">
        <v>23590000</v>
      </c>
      <c r="BT554" s="3">
        <v>4905638000</v>
      </c>
      <c r="BU554" s="3">
        <v>11308785000</v>
      </c>
      <c r="BV554" s="3">
        <v>4542506000</v>
      </c>
      <c r="BW554" s="3">
        <v>18591934000</v>
      </c>
      <c r="BX554">
        <v>0</v>
      </c>
      <c r="BY554">
        <v>0</v>
      </c>
      <c r="BZ554">
        <v>0</v>
      </c>
      <c r="CA554">
        <v>0</v>
      </c>
      <c r="CB554">
        <v>22677841000</v>
      </c>
      <c r="CC554">
        <v>0.4</v>
      </c>
      <c r="CD554">
        <v>255722.66</v>
      </c>
      <c r="CE554">
        <v>113913979.76000001</v>
      </c>
      <c r="CF554">
        <v>45989.46</v>
      </c>
      <c r="CG554">
        <v>26668.58</v>
      </c>
      <c r="CH554">
        <v>31.7388555</v>
      </c>
      <c r="CI554">
        <v>3.65</v>
      </c>
      <c r="CJ554">
        <v>-147856.67000000001</v>
      </c>
      <c r="CK554">
        <v>-110150</v>
      </c>
      <c r="CL554">
        <v>37706.67</v>
      </c>
      <c r="CM554">
        <v>-85460</v>
      </c>
      <c r="CN554">
        <v>5414663.3300000001</v>
      </c>
      <c r="CO554">
        <v>-41550</v>
      </c>
      <c r="CP554">
        <v>-215410</v>
      </c>
      <c r="CQ554">
        <v>524161.31</v>
      </c>
      <c r="CR554">
        <v>226214155.77000001</v>
      </c>
      <c r="CS554">
        <v>49800.03</v>
      </c>
      <c r="CT554">
        <v>226788117.11000001</v>
      </c>
      <c r="CU554" s="3">
        <v>0.52966100000000005</v>
      </c>
      <c r="CV554">
        <v>1080535284</v>
      </c>
      <c r="CW554" s="10">
        <v>40081830.520000003</v>
      </c>
      <c r="CX554" s="14">
        <f t="shared" si="8"/>
        <v>33927155.850000001</v>
      </c>
      <c r="CY554" s="14">
        <f>IFERROR(INDEX(CONFAZ!$A$2:$FB$440,MATCH(DATE(YEAR($A554),MONTH($A554),15),CONFAZ!$A$2:$A$440,0),2),0)</f>
        <v>6154674.6700000009</v>
      </c>
      <c r="CZ554"/>
      <c r="DA554"/>
      <c r="DB554"/>
      <c r="DC554"/>
      <c r="DI554"/>
    </row>
    <row r="555" spans="1:113" x14ac:dyDescent="0.25">
      <c r="A555" s="1">
        <v>42571</v>
      </c>
      <c r="B555" t="s">
        <v>70</v>
      </c>
      <c r="C555" t="s">
        <v>3</v>
      </c>
      <c r="D555" s="12">
        <v>3.2755999999999998</v>
      </c>
      <c r="E555">
        <v>285255253.85000002</v>
      </c>
      <c r="F555">
        <v>1248882.7399999998</v>
      </c>
      <c r="G555">
        <v>522024903</v>
      </c>
      <c r="H555">
        <v>62787628.739999987</v>
      </c>
      <c r="I555">
        <v>136457137.97999999</v>
      </c>
      <c r="J555">
        <v>11640950.049999997</v>
      </c>
      <c r="K555">
        <v>23331878</v>
      </c>
      <c r="L555" s="14">
        <v>11329231</v>
      </c>
      <c r="M555" s="14">
        <v>36724101</v>
      </c>
      <c r="N555" s="14">
        <v>63313309</v>
      </c>
      <c r="O555" s="14">
        <v>76818742</v>
      </c>
      <c r="P555" s="14">
        <v>5271398</v>
      </c>
      <c r="Q555" s="14">
        <v>63051844</v>
      </c>
      <c r="R555" s="14">
        <v>3205256</v>
      </c>
      <c r="S555" s="14">
        <v>68552323</v>
      </c>
      <c r="T555" s="14">
        <v>148344888</v>
      </c>
      <c r="U555" s="14">
        <v>44174376</v>
      </c>
      <c r="V555" s="14">
        <v>3205256</v>
      </c>
      <c r="W555" s="14">
        <v>68552323</v>
      </c>
      <c r="X555" s="14">
        <v>148344888</v>
      </c>
      <c r="Y555" s="14">
        <v>44174376</v>
      </c>
      <c r="Z555" s="14">
        <v>1239435</v>
      </c>
      <c r="AA555" s="14">
        <v>0.7140823879</v>
      </c>
      <c r="AB555">
        <v>136.72</v>
      </c>
      <c r="AC555" s="2">
        <v>15142715725</v>
      </c>
      <c r="AD555" s="2">
        <v>11906417753</v>
      </c>
      <c r="AE555" s="14">
        <f>INDEX(CONFAZ!$DS$2:$FB$408,MATCH(DATE(YEAR($A555),MONTH($A555),15),CONFAZ!$DS$2:$DS$408,0),2)</f>
        <v>182102079</v>
      </c>
      <c r="AF555" s="14">
        <f>INDEX(CONFAZ!$DS$2:$FB$408,MATCH(DATE(YEAR($A555),MONTH($A555),15),CONFAZ!$DS$2:$DS$408,0),3)</f>
        <v>194392319</v>
      </c>
      <c r="AG555">
        <v>880</v>
      </c>
      <c r="AH555">
        <v>1209810104000</v>
      </c>
      <c r="AI555">
        <v>14.15</v>
      </c>
      <c r="AJ555">
        <v>0.64</v>
      </c>
      <c r="AK555">
        <v>1021</v>
      </c>
      <c r="AL555">
        <v>815.91449999999998</v>
      </c>
      <c r="AM555">
        <v>748.04047619047606</v>
      </c>
      <c r="AN555">
        <v>918.22399999999902</v>
      </c>
      <c r="AO555">
        <v>11.7072646230841</v>
      </c>
      <c r="AP555">
        <v>1.52</v>
      </c>
      <c r="AQ555">
        <v>151.94999999999999</v>
      </c>
      <c r="AR555">
        <v>-7.9797000000000002</v>
      </c>
      <c r="AS555" s="14">
        <v>522070800000</v>
      </c>
      <c r="AT555">
        <v>0</v>
      </c>
      <c r="AU555">
        <v>0</v>
      </c>
      <c r="AV555">
        <v>70479830</v>
      </c>
      <c r="AW555">
        <v>70293162</v>
      </c>
      <c r="AX555">
        <v>0</v>
      </c>
      <c r="AY555" s="14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186668</v>
      </c>
      <c r="BN555">
        <v>23134440000</v>
      </c>
      <c r="BO555" s="3">
        <v>0.4</v>
      </c>
      <c r="BP555" s="3">
        <v>3704</v>
      </c>
      <c r="BQ555" s="3">
        <v>21950.81</v>
      </c>
      <c r="BR555" s="3">
        <v>2353922000</v>
      </c>
      <c r="BS555">
        <v>23590000</v>
      </c>
      <c r="BT555" s="3">
        <v>4905638000</v>
      </c>
      <c r="BU555" s="3">
        <v>11308785000</v>
      </c>
      <c r="BV555" s="3">
        <v>4542506000</v>
      </c>
      <c r="BW555" s="3">
        <v>18591934000</v>
      </c>
      <c r="BX555">
        <v>0</v>
      </c>
      <c r="BY555">
        <v>0</v>
      </c>
      <c r="BZ555">
        <v>0</v>
      </c>
      <c r="CA555">
        <v>0</v>
      </c>
      <c r="CB555">
        <v>22677841000</v>
      </c>
      <c r="CC555">
        <v>0.4</v>
      </c>
      <c r="CD555">
        <v>240676.04</v>
      </c>
      <c r="CE555">
        <v>146156617.16</v>
      </c>
      <c r="CF555">
        <v>9323.19</v>
      </c>
      <c r="CG555">
        <v>26536.58</v>
      </c>
      <c r="CH555">
        <v>31.7388555</v>
      </c>
      <c r="CI555">
        <v>3.64</v>
      </c>
      <c r="CJ555">
        <v>94660</v>
      </c>
      <c r="CK555">
        <v>127093.33</v>
      </c>
      <c r="CL555">
        <v>32433.33</v>
      </c>
      <c r="CM555">
        <v>-25496.67</v>
      </c>
      <c r="CN555">
        <v>5230266.67</v>
      </c>
      <c r="CO555">
        <v>-49340</v>
      </c>
      <c r="CP555">
        <v>-171766.67</v>
      </c>
      <c r="CQ555">
        <v>581601.02</v>
      </c>
      <c r="CR555">
        <v>223478468.16</v>
      </c>
      <c r="CS555">
        <v>22305.15</v>
      </c>
      <c r="CT555">
        <v>224082374.33000001</v>
      </c>
      <c r="CU555" s="3">
        <v>0.52966100000000005</v>
      </c>
      <c r="CV555">
        <v>912259751</v>
      </c>
      <c r="CW555" s="10">
        <v>39289518.259999998</v>
      </c>
      <c r="CX555" s="14">
        <f t="shared" si="8"/>
        <v>34054482.449999996</v>
      </c>
      <c r="CY555" s="14">
        <f>IFERROR(INDEX(CONFAZ!$A$2:$FB$440,MATCH(DATE(YEAR($A555),MONTH($A555),15),CONFAZ!$A$2:$A$440,0),2),0)</f>
        <v>5235035.8100000005</v>
      </c>
      <c r="CZ555"/>
      <c r="DA555"/>
      <c r="DB555"/>
      <c r="DC555"/>
      <c r="DI555"/>
    </row>
    <row r="556" spans="1:113" x14ac:dyDescent="0.25">
      <c r="A556" s="1">
        <v>42602</v>
      </c>
      <c r="B556" t="s">
        <v>70</v>
      </c>
      <c r="C556" t="s">
        <v>3</v>
      </c>
      <c r="D556" s="12">
        <v>3.2097000000000002</v>
      </c>
      <c r="E556">
        <v>308208740.50999999</v>
      </c>
      <c r="F556">
        <v>1916473.4</v>
      </c>
      <c r="G556">
        <v>452569497</v>
      </c>
      <c r="H556">
        <v>68456332.920000002</v>
      </c>
      <c r="I556">
        <v>39318045.789999984</v>
      </c>
      <c r="J556">
        <v>12420227.91</v>
      </c>
      <c r="K556">
        <v>20949670</v>
      </c>
      <c r="L556" s="14">
        <v>14683131</v>
      </c>
      <c r="M556" s="14">
        <v>37669485</v>
      </c>
      <c r="N556" s="14">
        <v>69544403</v>
      </c>
      <c r="O556" s="14">
        <v>85072780</v>
      </c>
      <c r="P556" s="14">
        <v>5447410</v>
      </c>
      <c r="Q556" s="14">
        <v>66673732</v>
      </c>
      <c r="R556" s="14">
        <v>4749007</v>
      </c>
      <c r="S556" s="14">
        <v>68079308</v>
      </c>
      <c r="T556" s="14">
        <v>53618485</v>
      </c>
      <c r="U556" s="14">
        <v>45117314</v>
      </c>
      <c r="V556" s="14">
        <v>4749007</v>
      </c>
      <c r="W556" s="14">
        <v>68079308</v>
      </c>
      <c r="X556" s="14">
        <v>53618485</v>
      </c>
      <c r="Y556" s="14">
        <v>45117314</v>
      </c>
      <c r="Z556" s="14">
        <v>1914442</v>
      </c>
      <c r="AA556" s="14">
        <v>1.7313640144</v>
      </c>
      <c r="AB556">
        <v>138.16</v>
      </c>
      <c r="AC556" s="2">
        <v>16863031142</v>
      </c>
      <c r="AD556" s="2">
        <v>13000671538</v>
      </c>
      <c r="AE556" s="14">
        <f>INDEX(CONFAZ!$DS$2:$FB$408,MATCH(DATE(YEAR($A556),MONTH($A556),15),CONFAZ!$DS$2:$DS$408,0),2)</f>
        <v>213928840</v>
      </c>
      <c r="AF556" s="14">
        <f>INDEX(CONFAZ!$DS$2:$FB$408,MATCH(DATE(YEAR($A556),MONTH($A556),15),CONFAZ!$DS$2:$DS$408,0),3)</f>
        <v>218734676</v>
      </c>
      <c r="AG556">
        <v>880</v>
      </c>
      <c r="AH556">
        <v>1186115747700</v>
      </c>
      <c r="AI556">
        <v>14.15</v>
      </c>
      <c r="AJ556">
        <v>0.31</v>
      </c>
      <c r="AK556">
        <v>1021.3</v>
      </c>
      <c r="AL556">
        <v>818.03800000000001</v>
      </c>
      <c r="AM556">
        <v>748.56571428571397</v>
      </c>
      <c r="AN556">
        <v>918.96879999999999</v>
      </c>
      <c r="AO556">
        <v>11.8927219554181</v>
      </c>
      <c r="AP556">
        <v>1.44</v>
      </c>
      <c r="AQ556">
        <v>148.49</v>
      </c>
      <c r="AR556">
        <v>-26.12</v>
      </c>
      <c r="AS556" s="14">
        <v>530749699999.99994</v>
      </c>
      <c r="AT556">
        <v>0</v>
      </c>
      <c r="AU556">
        <v>0</v>
      </c>
      <c r="AV556">
        <v>75682536</v>
      </c>
      <c r="AW556">
        <v>75465610</v>
      </c>
      <c r="AX556">
        <v>0</v>
      </c>
      <c r="AY556" s="14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216926</v>
      </c>
      <c r="BN556">
        <v>23134440000</v>
      </c>
      <c r="BO556" s="3">
        <v>0.4</v>
      </c>
      <c r="BP556" s="3">
        <v>3704</v>
      </c>
      <c r="BQ556" s="3">
        <v>21950.81</v>
      </c>
      <c r="BR556" s="3">
        <v>2353922000</v>
      </c>
      <c r="BS556" s="3">
        <v>23590000</v>
      </c>
      <c r="BT556" s="3">
        <v>4905638000</v>
      </c>
      <c r="BU556" s="3">
        <v>11308785000</v>
      </c>
      <c r="BV556" s="3">
        <v>4542506000</v>
      </c>
      <c r="BW556" s="3">
        <v>18591934000</v>
      </c>
      <c r="BX556">
        <v>0</v>
      </c>
      <c r="BY556">
        <v>0</v>
      </c>
      <c r="BZ556">
        <v>0</v>
      </c>
      <c r="CA556">
        <v>0</v>
      </c>
      <c r="CB556">
        <v>23134440000</v>
      </c>
      <c r="CC556">
        <v>0.4</v>
      </c>
      <c r="CD556">
        <v>325472.13</v>
      </c>
      <c r="CE556">
        <v>122392560.15000001</v>
      </c>
      <c r="CF556">
        <v>22954.38</v>
      </c>
      <c r="CG556">
        <v>27348.58</v>
      </c>
      <c r="CH556">
        <v>31.7388555</v>
      </c>
      <c r="CI556">
        <v>3.65</v>
      </c>
      <c r="CJ556">
        <v>94660</v>
      </c>
      <c r="CK556">
        <v>127093.33</v>
      </c>
      <c r="CL556">
        <v>32433.33</v>
      </c>
      <c r="CM556">
        <v>-25496.67</v>
      </c>
      <c r="CN556">
        <v>5230266.67</v>
      </c>
      <c r="CO556">
        <v>-49340</v>
      </c>
      <c r="CP556">
        <v>-171766.67</v>
      </c>
      <c r="CQ556">
        <v>844140.24</v>
      </c>
      <c r="CR556">
        <v>159145406.28</v>
      </c>
      <c r="CS556">
        <v>11454.55</v>
      </c>
      <c r="CT556">
        <v>160001001.06999999</v>
      </c>
      <c r="CU556" s="3">
        <v>0.52966100000000005</v>
      </c>
      <c r="CV556">
        <v>998503709</v>
      </c>
      <c r="CW556" s="10">
        <v>33413580.309999999</v>
      </c>
      <c r="CX556" s="14">
        <f t="shared" si="8"/>
        <v>28963733.939999998</v>
      </c>
      <c r="CY556" s="14">
        <f>IFERROR(INDEX(CONFAZ!$A$2:$FB$440,MATCH(DATE(YEAR($A556),MONTH($A556),15),CONFAZ!$A$2:$A$440,0),2),0)</f>
        <v>4449846.37</v>
      </c>
      <c r="CZ556" s="14"/>
      <c r="DA556" s="14"/>
      <c r="DB556"/>
      <c r="DC556"/>
      <c r="DI556"/>
    </row>
    <row r="557" spans="1:113" x14ac:dyDescent="0.25">
      <c r="A557" s="1">
        <v>42633</v>
      </c>
      <c r="B557" t="s">
        <v>70</v>
      </c>
      <c r="C557" t="s">
        <v>3</v>
      </c>
      <c r="D557" s="12">
        <v>3.2564000000000002</v>
      </c>
      <c r="E557">
        <v>356589376.38999999</v>
      </c>
      <c r="F557">
        <v>2118808.67</v>
      </c>
      <c r="G557">
        <v>526522597</v>
      </c>
      <c r="H557">
        <v>70551912.529999971</v>
      </c>
      <c r="I557">
        <v>60928171.310000002</v>
      </c>
      <c r="J557">
        <v>12424827.800000003</v>
      </c>
      <c r="K557">
        <v>13168992</v>
      </c>
      <c r="L557" s="14">
        <v>10144741</v>
      </c>
      <c r="M557" s="14">
        <v>38166251</v>
      </c>
      <c r="N557" s="14">
        <v>64773131</v>
      </c>
      <c r="O557" s="14">
        <v>80495764</v>
      </c>
      <c r="P557" s="14">
        <v>5720729</v>
      </c>
      <c r="Q557" s="14">
        <v>68504204</v>
      </c>
      <c r="R557" s="14">
        <v>4096547</v>
      </c>
      <c r="S557" s="14">
        <v>141229327</v>
      </c>
      <c r="T557" s="14">
        <v>72772291</v>
      </c>
      <c r="U557" s="14">
        <v>38508660</v>
      </c>
      <c r="V557" s="14">
        <v>4096547</v>
      </c>
      <c r="W557" s="14">
        <v>141229327</v>
      </c>
      <c r="X557" s="14">
        <v>72772291</v>
      </c>
      <c r="Y557" s="14">
        <v>38508660</v>
      </c>
      <c r="Z557" s="14">
        <v>2110952</v>
      </c>
      <c r="AA557" s="14">
        <v>0.97239972379999995</v>
      </c>
      <c r="AB557">
        <v>133.86000000000001</v>
      </c>
      <c r="AC557" s="2">
        <v>15684375284</v>
      </c>
      <c r="AD557" s="2">
        <v>12141043357</v>
      </c>
      <c r="AE557" s="14">
        <f>INDEX(CONFAZ!$DS$2:$FB$408,MATCH(DATE(YEAR($A557),MONTH($A557),15),CONFAZ!$DS$2:$DS$408,0),2)</f>
        <v>167225735</v>
      </c>
      <c r="AF557" s="14">
        <f>INDEX(CONFAZ!$DS$2:$FB$408,MATCH(DATE(YEAR($A557),MONTH($A557),15),CONFAZ!$DS$2:$DS$408,0),3)</f>
        <v>118201343</v>
      </c>
      <c r="AG557">
        <v>880</v>
      </c>
      <c r="AH557">
        <v>1206225918800</v>
      </c>
      <c r="AI557">
        <v>14.15</v>
      </c>
      <c r="AJ557">
        <v>0.08</v>
      </c>
      <c r="AK557">
        <v>1023.095</v>
      </c>
      <c r="AL557">
        <v>819.80549999999903</v>
      </c>
      <c r="AM557">
        <v>751.613333333333</v>
      </c>
      <c r="AN557">
        <v>918.88199999999995</v>
      </c>
      <c r="AO557">
        <v>11.9203349774949</v>
      </c>
      <c r="AP557">
        <v>1.08</v>
      </c>
      <c r="AQ557">
        <v>155.53</v>
      </c>
      <c r="AR557">
        <v>-2.78</v>
      </c>
      <c r="AS557" s="14">
        <v>524351100000</v>
      </c>
      <c r="AT557">
        <v>0</v>
      </c>
      <c r="AU557">
        <v>0</v>
      </c>
      <c r="AV557">
        <v>53393868</v>
      </c>
      <c r="AW557">
        <v>53102714</v>
      </c>
      <c r="AX557">
        <v>0</v>
      </c>
      <c r="AY557" s="14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291154</v>
      </c>
      <c r="BN557">
        <v>23134440000</v>
      </c>
      <c r="BO557" s="3">
        <v>0.4</v>
      </c>
      <c r="BP557" s="3">
        <v>3704</v>
      </c>
      <c r="BQ557" s="3">
        <v>21950.81</v>
      </c>
      <c r="BR557">
        <v>2353922000</v>
      </c>
      <c r="BS557" s="3">
        <v>23590000</v>
      </c>
      <c r="BT557" s="3">
        <v>4905638000</v>
      </c>
      <c r="BU557" s="3">
        <v>11308785000</v>
      </c>
      <c r="BV557" s="3">
        <v>4542506000</v>
      </c>
      <c r="BW557" s="3">
        <v>18591934000</v>
      </c>
      <c r="BX557">
        <v>0</v>
      </c>
      <c r="BY557">
        <v>0</v>
      </c>
      <c r="BZ557">
        <v>0</v>
      </c>
      <c r="CA557">
        <v>0</v>
      </c>
      <c r="CB557">
        <v>23134440000</v>
      </c>
      <c r="CC557">
        <v>0.4</v>
      </c>
      <c r="CD557">
        <v>318246.78999999998</v>
      </c>
      <c r="CE557">
        <v>120146718.61</v>
      </c>
      <c r="CF557">
        <v>36818.68</v>
      </c>
      <c r="CG557">
        <v>26516.58</v>
      </c>
      <c r="CH557">
        <v>31.7388555</v>
      </c>
      <c r="CI557">
        <v>3.65</v>
      </c>
      <c r="CJ557">
        <v>94660</v>
      </c>
      <c r="CK557">
        <v>127093.33</v>
      </c>
      <c r="CL557">
        <v>32433.33</v>
      </c>
      <c r="CM557">
        <v>-25496.67</v>
      </c>
      <c r="CN557">
        <v>5230266.67</v>
      </c>
      <c r="CO557">
        <v>-49340</v>
      </c>
      <c r="CP557">
        <v>-171766.67</v>
      </c>
      <c r="CQ557">
        <v>1241319.3999999999</v>
      </c>
      <c r="CR557">
        <v>197921707.05000001</v>
      </c>
      <c r="CS557">
        <v>2028.59</v>
      </c>
      <c r="CT557">
        <v>199165055.03999999</v>
      </c>
      <c r="CU557" s="3">
        <v>0.52966100000000005</v>
      </c>
      <c r="CV557">
        <v>1093385959</v>
      </c>
      <c r="CW557" s="10">
        <v>40814503.810000002</v>
      </c>
      <c r="CX557" s="14">
        <f t="shared" si="8"/>
        <v>38424922.100000001</v>
      </c>
      <c r="CY557" s="14">
        <f>IFERROR(INDEX(CONFAZ!$A$2:$FB$440,MATCH(DATE(YEAR($A557),MONTH($A557),15),CONFAZ!$A$2:$A$440,0),2),0)</f>
        <v>2389581.71</v>
      </c>
      <c r="CZ557"/>
      <c r="DA557"/>
      <c r="DB557"/>
      <c r="DC557"/>
      <c r="DI557"/>
    </row>
    <row r="558" spans="1:113" x14ac:dyDescent="0.25">
      <c r="A558" s="1">
        <v>42663</v>
      </c>
      <c r="B558" t="s">
        <v>70</v>
      </c>
      <c r="C558" t="s">
        <v>3</v>
      </c>
      <c r="D558" s="12">
        <v>3.1858</v>
      </c>
      <c r="E558">
        <v>393104670.27999997</v>
      </c>
      <c r="F558">
        <v>1732903.72</v>
      </c>
      <c r="G558">
        <v>514751226</v>
      </c>
      <c r="H558">
        <v>70767960.650000006</v>
      </c>
      <c r="I558">
        <v>11624004.190000001</v>
      </c>
      <c r="J558">
        <v>13045686.720000001</v>
      </c>
      <c r="K558">
        <v>12116537</v>
      </c>
      <c r="L558" s="14">
        <v>13624138</v>
      </c>
      <c r="M558" s="14">
        <v>36483251</v>
      </c>
      <c r="N558" s="14">
        <v>64986853</v>
      </c>
      <c r="O558" s="14">
        <v>78464825</v>
      </c>
      <c r="P558" s="14">
        <v>5416426</v>
      </c>
      <c r="Q558" s="14">
        <v>68871243</v>
      </c>
      <c r="R558" s="14">
        <v>3845101</v>
      </c>
      <c r="S558" s="14">
        <v>169393627</v>
      </c>
      <c r="T558" s="14">
        <v>21199296</v>
      </c>
      <c r="U558" s="14">
        <v>50747679</v>
      </c>
      <c r="V558" s="14">
        <v>3845101</v>
      </c>
      <c r="W558" s="14">
        <v>169393627</v>
      </c>
      <c r="X558" s="14">
        <v>21199296</v>
      </c>
      <c r="Y558" s="14">
        <v>50747679</v>
      </c>
      <c r="Z558" s="14">
        <v>1718787</v>
      </c>
      <c r="AA558" s="14">
        <v>0.40329554569999998</v>
      </c>
      <c r="AB558">
        <v>132.72</v>
      </c>
      <c r="AC558" s="2">
        <v>13594442203</v>
      </c>
      <c r="AD558" s="2">
        <v>11518693498</v>
      </c>
      <c r="AE558" s="14">
        <f>INDEX(CONFAZ!$DS$2:$FB$408,MATCH(DATE(YEAR($A558),MONTH($A558),15),CONFAZ!$DS$2:$DS$408,0),2)</f>
        <v>132533861</v>
      </c>
      <c r="AF558" s="14">
        <f>INDEX(CONFAZ!$DS$2:$FB$408,MATCH(DATE(YEAR($A558),MONTH($A558),15),CONFAZ!$DS$2:$DS$408,0),3)</f>
        <v>102782991</v>
      </c>
      <c r="AG558">
        <v>880</v>
      </c>
      <c r="AH558">
        <v>1170870702400</v>
      </c>
      <c r="AI558">
        <v>14.05</v>
      </c>
      <c r="AJ558">
        <v>0.17</v>
      </c>
      <c r="AK558">
        <v>1026.7461111111099</v>
      </c>
      <c r="AL558">
        <v>819.7835</v>
      </c>
      <c r="AM558">
        <v>749.661904761904</v>
      </c>
      <c r="AN558">
        <v>921.86360000000002</v>
      </c>
      <c r="AO558">
        <v>11.9371399459184</v>
      </c>
      <c r="AP558">
        <v>1.26</v>
      </c>
      <c r="AQ558">
        <v>161.86000000000001</v>
      </c>
      <c r="AR558">
        <v>11.28</v>
      </c>
      <c r="AS558" s="14">
        <v>539552100000</v>
      </c>
      <c r="AT558">
        <v>0</v>
      </c>
      <c r="AU558">
        <v>0</v>
      </c>
      <c r="AV558">
        <v>65040382</v>
      </c>
      <c r="AW558">
        <v>64811845</v>
      </c>
      <c r="AX558">
        <v>0</v>
      </c>
      <c r="AY558" s="14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228537</v>
      </c>
      <c r="BN558">
        <v>23134440000</v>
      </c>
      <c r="BO558" s="3">
        <v>0.4</v>
      </c>
      <c r="BP558" s="3">
        <v>3704</v>
      </c>
      <c r="BQ558" s="3">
        <v>21950.81</v>
      </c>
      <c r="BR558" s="3">
        <v>2353922000</v>
      </c>
      <c r="BS558" s="3">
        <v>23590000</v>
      </c>
      <c r="BT558" s="3">
        <v>4905638000</v>
      </c>
      <c r="BU558" s="3">
        <v>11308785000</v>
      </c>
      <c r="BV558" s="3">
        <v>4542506000</v>
      </c>
      <c r="BW558" s="3">
        <v>18591934000</v>
      </c>
      <c r="BX558">
        <v>0</v>
      </c>
      <c r="BY558">
        <v>0</v>
      </c>
      <c r="BZ558">
        <v>0</v>
      </c>
      <c r="CA558">
        <v>0</v>
      </c>
      <c r="CB558">
        <v>23134440000</v>
      </c>
      <c r="CC558">
        <v>0.4</v>
      </c>
      <c r="CD558">
        <v>274830.23</v>
      </c>
      <c r="CE558">
        <v>128007053.76000001</v>
      </c>
      <c r="CF558">
        <v>28689.43</v>
      </c>
      <c r="CG558">
        <v>26511.58</v>
      </c>
      <c r="CH558">
        <v>31.7388555</v>
      </c>
      <c r="CI558">
        <v>3.66</v>
      </c>
      <c r="CJ558">
        <v>167643.32999999999</v>
      </c>
      <c r="CK558">
        <v>203973.33</v>
      </c>
      <c r="CL558">
        <v>36330</v>
      </c>
      <c r="CM558">
        <v>1416.67</v>
      </c>
      <c r="CN558">
        <v>5974776.6699999999</v>
      </c>
      <c r="CO558">
        <v>-39463.33</v>
      </c>
      <c r="CP558">
        <v>-92943.33</v>
      </c>
      <c r="CQ558">
        <v>786316.66</v>
      </c>
      <c r="CR558">
        <v>162787445.13999999</v>
      </c>
      <c r="CS558">
        <v>2465.64</v>
      </c>
      <c r="CT558">
        <v>163589384.46000001</v>
      </c>
      <c r="CU558" s="3">
        <v>0.52966100000000005</v>
      </c>
      <c r="CV558">
        <v>1091083603</v>
      </c>
      <c r="CW558" s="10">
        <v>38610382.869999997</v>
      </c>
      <c r="CX558" s="14">
        <f t="shared" si="8"/>
        <v>36449784.82</v>
      </c>
      <c r="CY558" s="14">
        <f>IFERROR(INDEX(CONFAZ!$A$2:$FB$440,MATCH(DATE(YEAR($A558),MONTH($A558),15),CONFAZ!$A$2:$A$440,0),2),0)</f>
        <v>2160598.0499999998</v>
      </c>
      <c r="DA558"/>
      <c r="DB558"/>
      <c r="DC558"/>
      <c r="DI558"/>
    </row>
    <row r="559" spans="1:113" x14ac:dyDescent="0.25">
      <c r="A559" s="1">
        <v>42694</v>
      </c>
      <c r="B559" t="s">
        <v>70</v>
      </c>
      <c r="C559" t="s">
        <v>3</v>
      </c>
      <c r="D559" s="12">
        <v>3.3420000000000001</v>
      </c>
      <c r="E559">
        <v>410267429.16999996</v>
      </c>
      <c r="F559">
        <v>1632664.14</v>
      </c>
      <c r="G559">
        <v>531350104</v>
      </c>
      <c r="H559">
        <v>71402483.75</v>
      </c>
      <c r="I559">
        <v>14333601.48</v>
      </c>
      <c r="J559">
        <v>12604506.999999996</v>
      </c>
      <c r="K559">
        <v>10926953</v>
      </c>
      <c r="L559" s="14">
        <v>12247850</v>
      </c>
      <c r="M559" s="14">
        <v>35906445</v>
      </c>
      <c r="N559" s="14">
        <v>69658731</v>
      </c>
      <c r="O559" s="14">
        <v>74797458</v>
      </c>
      <c r="P559" s="14">
        <v>4921214</v>
      </c>
      <c r="Q559" s="14">
        <v>67692241</v>
      </c>
      <c r="R559" s="14">
        <v>3024106</v>
      </c>
      <c r="S559" s="14">
        <v>191483760</v>
      </c>
      <c r="T559" s="14">
        <v>22313905</v>
      </c>
      <c r="U559" s="14">
        <v>47675624</v>
      </c>
      <c r="V559" s="14">
        <v>3024106</v>
      </c>
      <c r="W559" s="14">
        <v>191483760</v>
      </c>
      <c r="X559" s="14">
        <v>22313905</v>
      </c>
      <c r="Y559" s="14">
        <v>47675624</v>
      </c>
      <c r="Z559" s="14">
        <v>1628770</v>
      </c>
      <c r="AA559" s="14">
        <v>0.3249422542</v>
      </c>
      <c r="AB559">
        <v>132.36000000000001</v>
      </c>
      <c r="AC559" s="2">
        <v>14212824778</v>
      </c>
      <c r="AD559" s="2">
        <v>11603000026</v>
      </c>
      <c r="AE559" s="14">
        <f>INDEX(CONFAZ!$DS$2:$FB$408,MATCH(DATE(YEAR($A559),MONTH($A559),15),CONFAZ!$DS$2:$DS$408,0),2)</f>
        <v>192293331</v>
      </c>
      <c r="AF559" s="14">
        <f>INDEX(CONFAZ!$DS$2:$FB$408,MATCH(DATE(YEAR($A559),MONTH($A559),15),CONFAZ!$DS$2:$DS$408,0),3)</f>
        <v>142686939</v>
      </c>
      <c r="AG559">
        <v>880</v>
      </c>
      <c r="AH559">
        <v>1221688152000</v>
      </c>
      <c r="AI559">
        <v>13.9</v>
      </c>
      <c r="AJ559">
        <v>7.0000000000000007E-2</v>
      </c>
      <c r="AK559">
        <v>1027.7666666666601</v>
      </c>
      <c r="AL559">
        <v>823.31</v>
      </c>
      <c r="AM559">
        <v>754.31857142857098</v>
      </c>
      <c r="AN559">
        <v>924.45320000000004</v>
      </c>
      <c r="AO559">
        <v>11.987932987073799</v>
      </c>
      <c r="AP559">
        <v>1.18</v>
      </c>
      <c r="AQ559">
        <v>156.85</v>
      </c>
      <c r="AR559">
        <v>0.43990000000000001</v>
      </c>
      <c r="AS559" s="14">
        <v>546016000000</v>
      </c>
      <c r="AT559">
        <v>0</v>
      </c>
      <c r="AU559">
        <v>0</v>
      </c>
      <c r="AV559">
        <v>115079899</v>
      </c>
      <c r="AW559">
        <v>112839174</v>
      </c>
      <c r="AX559">
        <v>0</v>
      </c>
      <c r="AY559" s="14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2070430</v>
      </c>
      <c r="BL559">
        <v>0</v>
      </c>
      <c r="BM559">
        <v>170295</v>
      </c>
      <c r="BN559">
        <v>23134440000</v>
      </c>
      <c r="BO559" s="3">
        <v>0.4</v>
      </c>
      <c r="BP559" s="3">
        <v>3704</v>
      </c>
      <c r="BQ559">
        <v>21950.81</v>
      </c>
      <c r="BR559" s="3">
        <v>2353922000</v>
      </c>
      <c r="BS559" s="3">
        <v>23590000</v>
      </c>
      <c r="BT559" s="3">
        <v>4905638000</v>
      </c>
      <c r="BU559" s="3">
        <v>11308785000</v>
      </c>
      <c r="BV559" s="3">
        <v>4542506000</v>
      </c>
      <c r="BW559" s="3">
        <v>18591934000</v>
      </c>
      <c r="BX559">
        <v>0</v>
      </c>
      <c r="BY559">
        <v>0</v>
      </c>
      <c r="BZ559">
        <v>0</v>
      </c>
      <c r="CA559">
        <v>0</v>
      </c>
      <c r="CB559">
        <v>23134440000</v>
      </c>
      <c r="CC559">
        <v>0.4</v>
      </c>
      <c r="CD559">
        <v>279551.14</v>
      </c>
      <c r="CE559">
        <v>137931635.69999999</v>
      </c>
      <c r="CF559">
        <v>14226.23</v>
      </c>
      <c r="CG559">
        <v>25573.58</v>
      </c>
      <c r="CH559">
        <v>31.7388555</v>
      </c>
      <c r="CI559">
        <v>3.67</v>
      </c>
      <c r="CJ559">
        <v>167643.32999999999</v>
      </c>
      <c r="CK559">
        <v>203973.33</v>
      </c>
      <c r="CL559">
        <v>36330</v>
      </c>
      <c r="CM559">
        <v>1416.67</v>
      </c>
      <c r="CN559">
        <v>5974776.6699999999</v>
      </c>
      <c r="CO559">
        <v>-39463.33</v>
      </c>
      <c r="CP559">
        <v>-92943.33</v>
      </c>
      <c r="CQ559">
        <v>780104.76</v>
      </c>
      <c r="CR559">
        <v>158826521.44999999</v>
      </c>
      <c r="CS559">
        <v>1734.36</v>
      </c>
      <c r="CT559">
        <v>159608360.56999999</v>
      </c>
      <c r="CU559" s="3">
        <v>0.52966100000000005</v>
      </c>
      <c r="CV559">
        <v>1088502737</v>
      </c>
      <c r="CW559" s="10">
        <v>42088374.060000002</v>
      </c>
      <c r="CX559" s="14">
        <f t="shared" si="8"/>
        <v>40085410.940000005</v>
      </c>
      <c r="CY559" s="14">
        <f>IFERROR(INDEX(CONFAZ!$A$2:$FB$440,MATCH(DATE(YEAR($A559),MONTH($A559),15),CONFAZ!$A$2:$A$440,0),2),0)</f>
        <v>2002963.1199999996</v>
      </c>
      <c r="CZ559"/>
      <c r="DA559"/>
      <c r="DB559"/>
      <c r="DC559"/>
      <c r="DI559"/>
    </row>
    <row r="560" spans="1:113" x14ac:dyDescent="0.25">
      <c r="A560" s="1">
        <v>42724</v>
      </c>
      <c r="B560" t="s">
        <v>70</v>
      </c>
      <c r="C560" t="s">
        <v>3</v>
      </c>
      <c r="D560" s="12">
        <v>3.3523000000000001</v>
      </c>
      <c r="E560">
        <v>463188823.2100001</v>
      </c>
      <c r="F560">
        <v>1562036.0899999999</v>
      </c>
      <c r="G560">
        <v>592483616</v>
      </c>
      <c r="H560">
        <v>73226803.150000006</v>
      </c>
      <c r="I560">
        <v>13008339.650000002</v>
      </c>
      <c r="J560">
        <v>14331117.75</v>
      </c>
      <c r="K560">
        <v>11894108</v>
      </c>
      <c r="L560" s="14">
        <v>18273547</v>
      </c>
      <c r="M560" s="14">
        <v>35566214</v>
      </c>
      <c r="N560" s="14">
        <v>72914164</v>
      </c>
      <c r="O560" s="14">
        <v>84859730</v>
      </c>
      <c r="P560" s="14">
        <v>5552783</v>
      </c>
      <c r="Q560" s="14">
        <v>72480356</v>
      </c>
      <c r="R560" s="14">
        <v>3951902</v>
      </c>
      <c r="S560" s="14">
        <v>221700260</v>
      </c>
      <c r="T560" s="14">
        <v>23259972</v>
      </c>
      <c r="U560" s="14">
        <v>52370254</v>
      </c>
      <c r="V560" s="14">
        <v>3951902</v>
      </c>
      <c r="W560" s="14">
        <v>221700260</v>
      </c>
      <c r="X560" s="14">
        <v>23259972</v>
      </c>
      <c r="Y560" s="14">
        <v>52370254</v>
      </c>
      <c r="Z560" s="14">
        <v>1554434</v>
      </c>
      <c r="AA560" s="14">
        <v>1.5538905799</v>
      </c>
      <c r="AB560">
        <v>133.34</v>
      </c>
      <c r="AC560" s="2">
        <v>15773205272</v>
      </c>
      <c r="AD560" s="2">
        <v>11666728798</v>
      </c>
      <c r="AE560" s="14">
        <f>INDEX(CONFAZ!$DS$2:$FB$408,MATCH(DATE(YEAR($A560),MONTH($A560),15),CONFAZ!$DS$2:$DS$408,0),2)</f>
        <v>202679861</v>
      </c>
      <c r="AF560" s="14">
        <f>INDEX(CONFAZ!$DS$2:$FB$408,MATCH(DATE(YEAR($A560),MONTH($A560),15),CONFAZ!$DS$2:$DS$408,0),3)</f>
        <v>175775506</v>
      </c>
      <c r="AG560">
        <v>880</v>
      </c>
      <c r="AH560">
        <v>1223643136800</v>
      </c>
      <c r="AI560">
        <v>13.65</v>
      </c>
      <c r="AJ560">
        <v>0.14000000000000001</v>
      </c>
      <c r="AK560">
        <v>1026.1199999999999</v>
      </c>
      <c r="AL560">
        <v>822.27700000000004</v>
      </c>
      <c r="AM560">
        <v>754.98095238095198</v>
      </c>
      <c r="AN560">
        <v>923.52919999999995</v>
      </c>
      <c r="AO560">
        <v>12.1539210910862</v>
      </c>
      <c r="AP560">
        <v>1.3</v>
      </c>
      <c r="AQ560">
        <v>184.16</v>
      </c>
      <c r="AR560">
        <v>25.56</v>
      </c>
      <c r="AS560" s="14">
        <v>547198100000</v>
      </c>
      <c r="AT560">
        <v>0</v>
      </c>
      <c r="AU560">
        <v>0</v>
      </c>
      <c r="AV560">
        <v>104990694</v>
      </c>
      <c r="AW560">
        <v>104716652</v>
      </c>
      <c r="AX560">
        <v>0</v>
      </c>
      <c r="AY560" s="14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9653</v>
      </c>
      <c r="BL560">
        <v>0</v>
      </c>
      <c r="BM560">
        <v>264389</v>
      </c>
      <c r="BN560">
        <v>23134440000</v>
      </c>
      <c r="BO560" s="3">
        <v>0.4</v>
      </c>
      <c r="BP560" s="3">
        <v>3704</v>
      </c>
      <c r="BQ560" s="3">
        <v>21950.81</v>
      </c>
      <c r="BR560" s="3">
        <v>2353922000</v>
      </c>
      <c r="BS560" s="3">
        <v>23590000</v>
      </c>
      <c r="BT560">
        <v>4905638000</v>
      </c>
      <c r="BU560" s="3">
        <v>11308785000</v>
      </c>
      <c r="BV560">
        <v>4542506000</v>
      </c>
      <c r="BW560" s="3">
        <v>18591934000</v>
      </c>
      <c r="BX560">
        <v>0</v>
      </c>
      <c r="BY560">
        <v>0</v>
      </c>
      <c r="BZ560">
        <v>0</v>
      </c>
      <c r="CA560">
        <v>0</v>
      </c>
      <c r="CB560">
        <v>23134440000</v>
      </c>
      <c r="CC560">
        <v>0.4</v>
      </c>
      <c r="CD560">
        <v>291554.21000000002</v>
      </c>
      <c r="CE560">
        <v>124902917.68000001</v>
      </c>
      <c r="CF560">
        <v>48826.11</v>
      </c>
      <c r="CG560">
        <v>30365.58</v>
      </c>
      <c r="CH560">
        <v>31.7388555</v>
      </c>
      <c r="CI560">
        <v>3.73</v>
      </c>
      <c r="CJ560">
        <v>167643.32999999999</v>
      </c>
      <c r="CK560">
        <v>203973.33</v>
      </c>
      <c r="CL560">
        <v>36330</v>
      </c>
      <c r="CM560">
        <v>1416.67</v>
      </c>
      <c r="CN560">
        <v>5974776.6699999999</v>
      </c>
      <c r="CO560">
        <v>-39463.33</v>
      </c>
      <c r="CP560">
        <v>-92943.33</v>
      </c>
      <c r="CQ560">
        <v>717632.41</v>
      </c>
      <c r="CR560">
        <v>174557951.25</v>
      </c>
      <c r="CS560">
        <v>4315.03</v>
      </c>
      <c r="CT560">
        <v>175279898.69</v>
      </c>
      <c r="CU560" s="3">
        <v>0.52966100000000005</v>
      </c>
      <c r="CV560">
        <v>995976904</v>
      </c>
      <c r="CW560" s="10">
        <v>42153273.490000002</v>
      </c>
      <c r="CX560" s="14">
        <f t="shared" si="8"/>
        <v>40481510.770000003</v>
      </c>
      <c r="CY560" s="14">
        <f>IFERROR(INDEX(CONFAZ!$A$2:$FB$440,MATCH(DATE(YEAR($A560),MONTH($A560),15),CONFAZ!$A$2:$A$440,0),2),0)</f>
        <v>1671762.72</v>
      </c>
      <c r="CZ560"/>
      <c r="DA560"/>
      <c r="DB560"/>
      <c r="DC560"/>
      <c r="DI560"/>
    </row>
    <row r="561" spans="1:113" x14ac:dyDescent="0.25">
      <c r="A561" s="1">
        <v>42755</v>
      </c>
      <c r="B561" t="s">
        <v>70</v>
      </c>
      <c r="C561" t="s">
        <v>3</v>
      </c>
      <c r="D561" s="12">
        <v>3.1966000000000001</v>
      </c>
      <c r="E561">
        <v>365317667.58999991</v>
      </c>
      <c r="F561">
        <v>1697144.67</v>
      </c>
      <c r="G561">
        <v>503117053</v>
      </c>
      <c r="H561">
        <v>83427293.150000006</v>
      </c>
      <c r="I561">
        <v>12877788.620000001</v>
      </c>
      <c r="J561">
        <v>16187920.67</v>
      </c>
      <c r="K561">
        <v>40105627</v>
      </c>
      <c r="L561" s="14">
        <v>15885109</v>
      </c>
      <c r="M561" s="14">
        <v>38276561</v>
      </c>
      <c r="N561" s="14">
        <v>94146049</v>
      </c>
      <c r="O561" s="14">
        <v>84099599</v>
      </c>
      <c r="P561" s="14">
        <v>5447745</v>
      </c>
      <c r="Q561" s="14">
        <v>79725933</v>
      </c>
      <c r="R561" s="14">
        <v>3694251</v>
      </c>
      <c r="S561" s="14">
        <v>101824754</v>
      </c>
      <c r="T561" s="14">
        <v>24651733</v>
      </c>
      <c r="U561" s="14">
        <v>53684762</v>
      </c>
      <c r="V561" s="14">
        <v>3694251</v>
      </c>
      <c r="W561" s="14">
        <v>101824754</v>
      </c>
      <c r="X561" s="14">
        <v>24651733</v>
      </c>
      <c r="Y561" s="14">
        <v>53684762</v>
      </c>
      <c r="Z561" s="14">
        <v>1680557</v>
      </c>
      <c r="AA561" s="14">
        <v>1.0175144673000001</v>
      </c>
      <c r="AB561">
        <v>128.47</v>
      </c>
      <c r="AC561" s="2">
        <v>14827875770</v>
      </c>
      <c r="AD561" s="2">
        <v>12335328289</v>
      </c>
      <c r="AE561" s="14">
        <f>INDEX(CONFAZ!$DS$2:$FB$408,MATCH(DATE(YEAR($A561),MONTH($A561),15),CONFAZ!$DS$2:$DS$408,0),2)</f>
        <v>155984808</v>
      </c>
      <c r="AF561" s="14">
        <f>INDEX(CONFAZ!$DS$2:$FB$408,MATCH(DATE(YEAR($A561),MONTH($A561),15),CONFAZ!$DS$2:$DS$408,0),3)</f>
        <v>160053096</v>
      </c>
      <c r="AG561">
        <v>937</v>
      </c>
      <c r="AH561">
        <v>1175415392800</v>
      </c>
      <c r="AI561">
        <v>13.17</v>
      </c>
      <c r="AJ561">
        <v>0.42</v>
      </c>
      <c r="AK561">
        <v>1025.9511111111101</v>
      </c>
      <c r="AL561">
        <v>829.50699999999995</v>
      </c>
      <c r="AM561">
        <v>763.16047619047595</v>
      </c>
      <c r="AN561">
        <v>927.56799999999998</v>
      </c>
      <c r="AO561">
        <v>12.677207492094301</v>
      </c>
      <c r="AP561">
        <v>1.38</v>
      </c>
      <c r="AQ561">
        <v>178.96</v>
      </c>
      <c r="AR561">
        <v>32.69</v>
      </c>
      <c r="AS561" s="14">
        <v>513642000000</v>
      </c>
      <c r="AT561">
        <v>0</v>
      </c>
      <c r="AU561">
        <v>0</v>
      </c>
      <c r="AV561">
        <v>107009063</v>
      </c>
      <c r="AW561">
        <v>106811018</v>
      </c>
      <c r="AX561">
        <v>0</v>
      </c>
      <c r="AY561" s="14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198045</v>
      </c>
      <c r="BN561">
        <v>27308046000</v>
      </c>
      <c r="BO561" s="3">
        <v>0.4</v>
      </c>
      <c r="BP561" s="3">
        <v>3704</v>
      </c>
      <c r="BQ561" s="3">
        <v>25660.71</v>
      </c>
      <c r="BR561" s="3">
        <v>2676581000</v>
      </c>
      <c r="BS561" s="3">
        <v>22762000</v>
      </c>
      <c r="BT561">
        <v>6052464000</v>
      </c>
      <c r="BU561" s="3">
        <v>13383053000</v>
      </c>
      <c r="BV561" s="3">
        <v>5173186000</v>
      </c>
      <c r="BW561" s="3">
        <v>22134860000</v>
      </c>
      <c r="BX561">
        <v>0</v>
      </c>
      <c r="BY561">
        <v>0</v>
      </c>
      <c r="BZ561">
        <v>0</v>
      </c>
      <c r="CA561">
        <v>0</v>
      </c>
      <c r="CB561">
        <v>23134440000</v>
      </c>
      <c r="CC561">
        <v>0.4</v>
      </c>
      <c r="CD561">
        <v>274050.7</v>
      </c>
      <c r="CE561">
        <v>138572114.84999999</v>
      </c>
      <c r="CF561">
        <v>41277.230000000003</v>
      </c>
      <c r="CG561">
        <v>63023.59</v>
      </c>
      <c r="CH561">
        <v>31.432478700000001</v>
      </c>
      <c r="CI561">
        <v>3.77</v>
      </c>
      <c r="CJ561">
        <v>-170010</v>
      </c>
      <c r="CK561">
        <v>-133310</v>
      </c>
      <c r="CL561">
        <v>36700</v>
      </c>
      <c r="CM561">
        <v>5850</v>
      </c>
      <c r="CN561">
        <v>6146713.3300000001</v>
      </c>
      <c r="CO561">
        <v>-57550</v>
      </c>
      <c r="CP561">
        <v>-147660</v>
      </c>
      <c r="CQ561">
        <v>790093.14</v>
      </c>
      <c r="CR561">
        <v>184440618.25</v>
      </c>
      <c r="CS561">
        <v>42665.5</v>
      </c>
      <c r="CT561">
        <v>185273376.88999999</v>
      </c>
      <c r="CU561" s="3">
        <v>0.53694160000000002</v>
      </c>
      <c r="CV561">
        <v>950510575.39999998</v>
      </c>
      <c r="CW561" s="10">
        <v>36607531.759999998</v>
      </c>
      <c r="CX561" s="14">
        <f t="shared" si="8"/>
        <v>29537681.869999997</v>
      </c>
      <c r="CY561" s="14">
        <f>IFERROR(INDEX(CONFAZ!$A$2:$FB$440,MATCH(DATE(YEAR($A561),MONTH($A561),15),CONFAZ!$A$2:$A$440,0),2),0)</f>
        <v>7069849.8899999987</v>
      </c>
      <c r="CZ561"/>
      <c r="DA561"/>
      <c r="DB561"/>
      <c r="DC561"/>
      <c r="DI561"/>
    </row>
    <row r="562" spans="1:113" x14ac:dyDescent="0.25">
      <c r="A562" s="1">
        <v>42786</v>
      </c>
      <c r="B562" t="s">
        <v>70</v>
      </c>
      <c r="C562" t="s">
        <v>3</v>
      </c>
      <c r="D562" s="12">
        <v>3.1042000000000001</v>
      </c>
      <c r="E562">
        <v>338039947.49000001</v>
      </c>
      <c r="F562">
        <v>1381774.2000000002</v>
      </c>
      <c r="G562">
        <v>454004451</v>
      </c>
      <c r="H562">
        <v>65128970.54999999</v>
      </c>
      <c r="I562">
        <v>12204047.560000001</v>
      </c>
      <c r="J562">
        <v>12095651.530000001</v>
      </c>
      <c r="K562">
        <v>88104197</v>
      </c>
      <c r="L562" s="14">
        <v>16117457</v>
      </c>
      <c r="M562" s="14">
        <v>34024201</v>
      </c>
      <c r="N562" s="14">
        <v>67058126</v>
      </c>
      <c r="O562" s="14">
        <v>75527364</v>
      </c>
      <c r="P562" s="14">
        <v>4194435</v>
      </c>
      <c r="Q562" s="14">
        <v>63758110</v>
      </c>
      <c r="R562" s="14">
        <v>2878404</v>
      </c>
      <c r="S562" s="14">
        <v>119683652</v>
      </c>
      <c r="T562" s="14">
        <v>24351187</v>
      </c>
      <c r="U562" s="14">
        <v>45030865</v>
      </c>
      <c r="V562" s="14">
        <v>2878404</v>
      </c>
      <c r="W562" s="14">
        <v>119683652</v>
      </c>
      <c r="X562" s="14">
        <v>24351187</v>
      </c>
      <c r="Y562" s="14">
        <v>45030865</v>
      </c>
      <c r="Z562" s="14">
        <v>1380650</v>
      </c>
      <c r="AA562" s="14">
        <v>1.3450492600999999</v>
      </c>
      <c r="AB562">
        <v>129.38999999999999</v>
      </c>
      <c r="AC562" s="2">
        <v>15275976600</v>
      </c>
      <c r="AD562" s="2">
        <v>11046775404</v>
      </c>
      <c r="AE562" s="14">
        <f>INDEX(CONFAZ!$DS$2:$FB$408,MATCH(DATE(YEAR($A562),MONTH($A562),15),CONFAZ!$DS$2:$DS$408,0),2)</f>
        <v>178452260</v>
      </c>
      <c r="AF562" s="14">
        <f>INDEX(CONFAZ!$DS$2:$FB$408,MATCH(DATE(YEAR($A562),MONTH($A562),15),CONFAZ!$DS$2:$DS$408,0),3)</f>
        <v>372229261</v>
      </c>
      <c r="AG562">
        <v>937</v>
      </c>
      <c r="AH562">
        <v>1145390820200</v>
      </c>
      <c r="AI562">
        <v>12.82</v>
      </c>
      <c r="AJ562">
        <v>0.24</v>
      </c>
      <c r="AK562">
        <v>1032.60666666666</v>
      </c>
      <c r="AL562">
        <v>825.26149999999996</v>
      </c>
      <c r="AM562">
        <v>760.35571428571404</v>
      </c>
      <c r="AN562">
        <v>928.1028</v>
      </c>
      <c r="AO562">
        <v>13.2800808504849</v>
      </c>
      <c r="AP562">
        <v>1.33</v>
      </c>
      <c r="AQ562">
        <v>173.49</v>
      </c>
      <c r="AR562">
        <v>-3.78</v>
      </c>
      <c r="AS562" s="14">
        <v>510880500000</v>
      </c>
      <c r="AT562">
        <v>0</v>
      </c>
      <c r="AU562">
        <v>0</v>
      </c>
      <c r="AV562">
        <v>80120607</v>
      </c>
      <c r="AW562">
        <v>79957870</v>
      </c>
      <c r="AX562">
        <v>0</v>
      </c>
      <c r="AY562" s="14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10078</v>
      </c>
      <c r="BL562">
        <v>0</v>
      </c>
      <c r="BM562">
        <v>152659</v>
      </c>
      <c r="BN562">
        <v>27308046000</v>
      </c>
      <c r="BO562" s="3">
        <v>0.4</v>
      </c>
      <c r="BP562" s="3">
        <v>3704</v>
      </c>
      <c r="BQ562" s="3">
        <v>25660.71</v>
      </c>
      <c r="BR562" s="3">
        <v>2676581000</v>
      </c>
      <c r="BS562" s="3">
        <v>22762000</v>
      </c>
      <c r="BT562" s="3">
        <v>6052464000</v>
      </c>
      <c r="BU562" s="3">
        <v>13383053000</v>
      </c>
      <c r="BV562" s="3">
        <v>5173186000</v>
      </c>
      <c r="BW562">
        <v>22134860000</v>
      </c>
      <c r="BX562">
        <v>0</v>
      </c>
      <c r="BY562">
        <v>0</v>
      </c>
      <c r="BZ562">
        <v>0</v>
      </c>
      <c r="CA562">
        <v>0</v>
      </c>
      <c r="CB562">
        <v>23134440000</v>
      </c>
      <c r="CC562">
        <v>0.4</v>
      </c>
      <c r="CD562">
        <v>166270.70000000001</v>
      </c>
      <c r="CE562">
        <v>162068809.24000001</v>
      </c>
      <c r="CF562">
        <v>13790.26</v>
      </c>
      <c r="CG562">
        <v>27139.589999999997</v>
      </c>
      <c r="CH562">
        <v>31.432478700000001</v>
      </c>
      <c r="CI562">
        <v>3.76</v>
      </c>
      <c r="CJ562">
        <v>-170010</v>
      </c>
      <c r="CK562">
        <v>-133310</v>
      </c>
      <c r="CL562">
        <v>36700</v>
      </c>
      <c r="CM562">
        <v>5850</v>
      </c>
      <c r="CN562">
        <v>6146713.3300000001</v>
      </c>
      <c r="CO562">
        <v>-57550</v>
      </c>
      <c r="CP562">
        <v>-147660</v>
      </c>
      <c r="CQ562">
        <v>463470.81</v>
      </c>
      <c r="CR562">
        <v>158021251.33000001</v>
      </c>
      <c r="CS562">
        <v>128905.36</v>
      </c>
      <c r="CT562">
        <v>158617503.80000001</v>
      </c>
      <c r="CU562" s="3">
        <v>0.53694160000000002</v>
      </c>
      <c r="CV562">
        <v>874131935.89999998</v>
      </c>
      <c r="CW562" s="10">
        <v>33585344.670000002</v>
      </c>
      <c r="CX562" s="14">
        <f t="shared" si="8"/>
        <v>17253047.560000002</v>
      </c>
      <c r="CY562" s="14">
        <f>IFERROR(INDEX(CONFAZ!$A$2:$FB$440,MATCH(DATE(YEAR($A562),MONTH($A562),15),CONFAZ!$A$2:$A$440,0),2),0)</f>
        <v>16332297.110000001</v>
      </c>
      <c r="CZ562"/>
      <c r="DA562"/>
      <c r="DB562"/>
      <c r="DC562"/>
      <c r="DI562"/>
    </row>
    <row r="563" spans="1:113" x14ac:dyDescent="0.25">
      <c r="A563" s="1">
        <v>42814</v>
      </c>
      <c r="B563" t="s">
        <v>70</v>
      </c>
      <c r="C563" t="s">
        <v>3</v>
      </c>
      <c r="D563" s="12">
        <v>3.1278999999999999</v>
      </c>
      <c r="E563">
        <v>339998469.18999994</v>
      </c>
      <c r="F563">
        <v>1934074.5</v>
      </c>
      <c r="G563">
        <v>475655184</v>
      </c>
      <c r="H563">
        <v>60729442.860000014</v>
      </c>
      <c r="I563">
        <v>38555643.799999997</v>
      </c>
      <c r="J563">
        <v>12759340.950000001</v>
      </c>
      <c r="K563">
        <v>60723876</v>
      </c>
      <c r="L563" s="14">
        <v>15659690</v>
      </c>
      <c r="M563" s="14">
        <v>35822423</v>
      </c>
      <c r="N563" s="14">
        <v>66264769</v>
      </c>
      <c r="O563" s="14">
        <v>78205167</v>
      </c>
      <c r="P563" s="14">
        <v>6196604</v>
      </c>
      <c r="Q563" s="14">
        <v>58222913</v>
      </c>
      <c r="R563" s="14">
        <v>5785802</v>
      </c>
      <c r="S563" s="14">
        <v>125245215</v>
      </c>
      <c r="T563" s="14">
        <v>43483150</v>
      </c>
      <c r="U563" s="14">
        <v>38835387</v>
      </c>
      <c r="V563" s="14">
        <v>5785802</v>
      </c>
      <c r="W563" s="14">
        <v>125245215</v>
      </c>
      <c r="X563" s="14">
        <v>43483150</v>
      </c>
      <c r="Y563" s="14">
        <v>38835387</v>
      </c>
      <c r="Z563" s="14">
        <v>1934064</v>
      </c>
      <c r="AA563" s="14">
        <v>0.28075337989999999</v>
      </c>
      <c r="AB563">
        <v>141.9</v>
      </c>
      <c r="AC563" s="2">
        <v>19854737707</v>
      </c>
      <c r="AD563" s="2">
        <v>13562894075</v>
      </c>
      <c r="AE563" s="14">
        <f>INDEX(CONFAZ!$DS$2:$FB$408,MATCH(DATE(YEAR($A563),MONTH($A563),15),CONFAZ!$DS$2:$DS$408,0),2)</f>
        <v>243161328</v>
      </c>
      <c r="AF563" s="14">
        <f>INDEX(CONFAZ!$DS$2:$FB$408,MATCH(DATE(YEAR($A563),MONTH($A563),15),CONFAZ!$DS$2:$DS$408,0),3)</f>
        <v>268839661</v>
      </c>
      <c r="AG563">
        <v>937</v>
      </c>
      <c r="AH563">
        <v>1157670196900</v>
      </c>
      <c r="AI563">
        <v>12.15</v>
      </c>
      <c r="AJ563">
        <v>0.32</v>
      </c>
      <c r="AK563">
        <v>1055.36333333333</v>
      </c>
      <c r="AL563">
        <v>847.81449999999995</v>
      </c>
      <c r="AM563">
        <v>780.675238095238</v>
      </c>
      <c r="AN563">
        <v>951.50160000000005</v>
      </c>
      <c r="AO563">
        <v>13.8680187298232</v>
      </c>
      <c r="AP563">
        <v>1.25</v>
      </c>
      <c r="AQ563">
        <v>167.03</v>
      </c>
      <c r="AR563">
        <v>-9.01</v>
      </c>
      <c r="AS563" s="14">
        <v>561062100000</v>
      </c>
      <c r="AT563">
        <v>0</v>
      </c>
      <c r="AU563">
        <v>0</v>
      </c>
      <c r="AV563">
        <v>113439637</v>
      </c>
      <c r="AW563">
        <v>113175833</v>
      </c>
      <c r="AX563">
        <v>0</v>
      </c>
      <c r="AY563" s="14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263804</v>
      </c>
      <c r="BN563">
        <v>27308046000</v>
      </c>
      <c r="BO563" s="3">
        <v>0.4</v>
      </c>
      <c r="BP563" s="3">
        <v>3704</v>
      </c>
      <c r="BQ563" s="3">
        <v>25660.71</v>
      </c>
      <c r="BR563" s="3">
        <v>2676581000</v>
      </c>
      <c r="BS563" s="3">
        <v>22762000</v>
      </c>
      <c r="BT563">
        <v>6052464000</v>
      </c>
      <c r="BU563" s="3">
        <v>13383053000</v>
      </c>
      <c r="BV563" s="3">
        <v>5173186000</v>
      </c>
      <c r="BW563" s="3">
        <v>22134860000</v>
      </c>
      <c r="BX563">
        <v>0</v>
      </c>
      <c r="BY563">
        <v>0</v>
      </c>
      <c r="BZ563">
        <v>0</v>
      </c>
      <c r="CA563">
        <v>0</v>
      </c>
      <c r="CB563">
        <v>23134440000</v>
      </c>
      <c r="CC563">
        <v>0.4</v>
      </c>
      <c r="CD563">
        <v>260797.29</v>
      </c>
      <c r="CE563">
        <v>151268061.21000001</v>
      </c>
      <c r="CF563">
        <v>16032.67</v>
      </c>
      <c r="CG563">
        <v>27262.589999999997</v>
      </c>
      <c r="CH563">
        <v>31.432478700000001</v>
      </c>
      <c r="CI563">
        <v>3.69</v>
      </c>
      <c r="CJ563">
        <v>-170010</v>
      </c>
      <c r="CK563">
        <v>-133310</v>
      </c>
      <c r="CL563">
        <v>36700</v>
      </c>
      <c r="CM563">
        <v>5850</v>
      </c>
      <c r="CN563">
        <v>6146713.3300000001</v>
      </c>
      <c r="CO563">
        <v>-57550</v>
      </c>
      <c r="CP563">
        <v>-147660</v>
      </c>
      <c r="CQ563">
        <v>839273.08</v>
      </c>
      <c r="CR563">
        <v>172976134.44</v>
      </c>
      <c r="CS563">
        <v>78704.179999999993</v>
      </c>
      <c r="CT563">
        <v>173894578.37</v>
      </c>
      <c r="CU563" s="3">
        <v>0.53694160000000002</v>
      </c>
      <c r="CV563">
        <v>727728137.39999998</v>
      </c>
      <c r="CW563" s="10">
        <v>39425272.93</v>
      </c>
      <c r="CX563" s="14">
        <f t="shared" si="8"/>
        <v>22627995.449999999</v>
      </c>
      <c r="CY563" s="14">
        <f>IFERROR(INDEX(CONFAZ!$A$2:$FB$440,MATCH(DATE(YEAR($A563),MONTH($A563),15),CONFAZ!$A$2:$A$440,0),2),0)</f>
        <v>16797277.48</v>
      </c>
      <c r="CZ563" s="14"/>
      <c r="DA563" s="14"/>
      <c r="DB563"/>
      <c r="DC563"/>
      <c r="DI563"/>
    </row>
    <row r="564" spans="1:113" x14ac:dyDescent="0.25">
      <c r="A564" s="1">
        <v>42845</v>
      </c>
      <c r="B564" t="s">
        <v>70</v>
      </c>
      <c r="C564" t="s">
        <v>3</v>
      </c>
      <c r="D564" s="12">
        <v>3.1362000000000001</v>
      </c>
      <c r="E564">
        <v>341039069.92999995</v>
      </c>
      <c r="F564">
        <v>1378469.23</v>
      </c>
      <c r="G564">
        <v>468907067</v>
      </c>
      <c r="H564">
        <v>68638716.910000026</v>
      </c>
      <c r="I564">
        <v>23860942.550000001</v>
      </c>
      <c r="J564">
        <v>13205321.550000001</v>
      </c>
      <c r="K564">
        <v>44234557</v>
      </c>
      <c r="L564" s="14">
        <v>19260238</v>
      </c>
      <c r="M564" s="14">
        <v>31913683</v>
      </c>
      <c r="N564" s="14">
        <v>68930367</v>
      </c>
      <c r="O564" s="14">
        <v>88776272</v>
      </c>
      <c r="P564" s="14">
        <v>4757274</v>
      </c>
      <c r="Q564" s="14">
        <v>57482922</v>
      </c>
      <c r="R564" s="14">
        <v>2936860</v>
      </c>
      <c r="S564" s="14">
        <v>119742808</v>
      </c>
      <c r="T564" s="14">
        <v>30144014</v>
      </c>
      <c r="U564" s="14">
        <v>43585900</v>
      </c>
      <c r="V564" s="14">
        <v>2936860</v>
      </c>
      <c r="W564" s="14">
        <v>119742808</v>
      </c>
      <c r="X564" s="14">
        <v>30144014</v>
      </c>
      <c r="Y564" s="14">
        <v>43585900</v>
      </c>
      <c r="Z564" s="14">
        <v>1376729</v>
      </c>
      <c r="AA564" s="14">
        <v>0.1010577377</v>
      </c>
      <c r="AB564">
        <v>133.75</v>
      </c>
      <c r="AC564" s="2">
        <v>17484572350</v>
      </c>
      <c r="AD564" s="2">
        <v>11459643696</v>
      </c>
      <c r="AE564" s="14">
        <f>INDEX(CONFAZ!$DS$2:$FB$408,MATCH(DATE(YEAR($A564),MONTH($A564),15),CONFAZ!$DS$2:$DS$408,0),2)</f>
        <v>253316541</v>
      </c>
      <c r="AF564" s="14">
        <f>INDEX(CONFAZ!$DS$2:$FB$408,MATCH(DATE(YEAR($A564),MONTH($A564),15),CONFAZ!$DS$2:$DS$408,0),3)</f>
        <v>183240152</v>
      </c>
      <c r="AG564">
        <v>937</v>
      </c>
      <c r="AH564">
        <v>1175902509000</v>
      </c>
      <c r="AI564">
        <v>11.59</v>
      </c>
      <c r="AJ564">
        <v>0.08</v>
      </c>
      <c r="AK564">
        <v>1057.9527777777701</v>
      </c>
      <c r="AL564">
        <v>848.81349999999998</v>
      </c>
      <c r="AM564">
        <v>781.59809523809497</v>
      </c>
      <c r="AN564">
        <v>953.63480000000004</v>
      </c>
      <c r="AO564">
        <v>13.715015677621601</v>
      </c>
      <c r="AP564">
        <v>1.1399999999999999</v>
      </c>
      <c r="AQ564">
        <v>168.54</v>
      </c>
      <c r="AR564">
        <v>12.45</v>
      </c>
      <c r="AS564" s="14">
        <v>537678900000</v>
      </c>
      <c r="AT564">
        <v>0</v>
      </c>
      <c r="AU564">
        <v>0</v>
      </c>
      <c r="AV564">
        <v>100069842</v>
      </c>
      <c r="AW564">
        <v>94593391</v>
      </c>
      <c r="AX564">
        <v>0</v>
      </c>
      <c r="AY564" s="1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5198936</v>
      </c>
      <c r="BM564">
        <v>277515</v>
      </c>
      <c r="BN564">
        <v>27308046000</v>
      </c>
      <c r="BO564" s="3">
        <v>0.4</v>
      </c>
      <c r="BP564" s="3">
        <v>3704</v>
      </c>
      <c r="BQ564" s="3">
        <v>25660.71</v>
      </c>
      <c r="BR564" s="3">
        <v>2676581000</v>
      </c>
      <c r="BS564" s="3">
        <v>22762000</v>
      </c>
      <c r="BT564" s="3">
        <v>6052464000</v>
      </c>
      <c r="BU564" s="3">
        <v>13383053000</v>
      </c>
      <c r="BV564" s="3">
        <v>5173186000</v>
      </c>
      <c r="BW564" s="3">
        <v>22134860000</v>
      </c>
      <c r="BX564">
        <v>0</v>
      </c>
      <c r="BY564">
        <v>0</v>
      </c>
      <c r="BZ564">
        <v>0</v>
      </c>
      <c r="CA564">
        <v>0</v>
      </c>
      <c r="CB564">
        <v>23134440000</v>
      </c>
      <c r="CC564">
        <v>0.4</v>
      </c>
      <c r="CD564">
        <v>211840.92</v>
      </c>
      <c r="CE564">
        <v>142077725.09999999</v>
      </c>
      <c r="CF564">
        <v>20276.439999999999</v>
      </c>
      <c r="CG564">
        <v>26712.589999999997</v>
      </c>
      <c r="CH564">
        <v>31.432478700000001</v>
      </c>
      <c r="CI564">
        <v>3.64</v>
      </c>
      <c r="CJ564">
        <v>-424070</v>
      </c>
      <c r="CK564">
        <v>-391773.33</v>
      </c>
      <c r="CL564">
        <v>32300</v>
      </c>
      <c r="CM564">
        <v>55513.33</v>
      </c>
      <c r="CN564">
        <v>6100166.6699999999</v>
      </c>
      <c r="CO564">
        <v>-62416.67</v>
      </c>
      <c r="CP564">
        <v>-378770</v>
      </c>
      <c r="CQ564">
        <v>541658.27</v>
      </c>
      <c r="CR564">
        <v>167934001.62</v>
      </c>
      <c r="CS564">
        <v>75305.45</v>
      </c>
      <c r="CT564">
        <v>168550965.34</v>
      </c>
      <c r="CU564" s="3">
        <v>0.53694160000000002</v>
      </c>
      <c r="CV564">
        <v>866066694.79999995</v>
      </c>
      <c r="CW564" s="10">
        <v>30425038.32</v>
      </c>
      <c r="CX564" s="14">
        <f t="shared" si="8"/>
        <v>19387912.710000001</v>
      </c>
      <c r="CY564" s="14">
        <f>IFERROR(INDEX(CONFAZ!$A$2:$FB$440,MATCH(DATE(YEAR($A564),MONTH($A564),15),CONFAZ!$A$2:$A$440,0),2),0)</f>
        <v>11037125.609999999</v>
      </c>
      <c r="CZ564"/>
      <c r="DA564"/>
      <c r="DB564"/>
      <c r="DC564"/>
      <c r="DI564"/>
    </row>
    <row r="565" spans="1:113" x14ac:dyDescent="0.25">
      <c r="A565" s="1">
        <v>42875</v>
      </c>
      <c r="B565" t="s">
        <v>70</v>
      </c>
      <c r="C565" t="s">
        <v>3</v>
      </c>
      <c r="D565" s="12">
        <v>3.2094999999999998</v>
      </c>
      <c r="E565">
        <v>373427219.12999994</v>
      </c>
      <c r="F565">
        <v>1772102.01</v>
      </c>
      <c r="G565">
        <v>500239104</v>
      </c>
      <c r="H565">
        <v>67110254.549999982</v>
      </c>
      <c r="I565">
        <v>22752023.870000001</v>
      </c>
      <c r="J565">
        <v>13556881.48</v>
      </c>
      <c r="K565">
        <v>48610588</v>
      </c>
      <c r="L565" s="14">
        <v>18295429</v>
      </c>
      <c r="M565" s="14">
        <v>32386345</v>
      </c>
      <c r="N565" s="14">
        <v>72238126</v>
      </c>
      <c r="O565" s="14">
        <v>83426474</v>
      </c>
      <c r="P565" s="14">
        <v>5592145</v>
      </c>
      <c r="Q565" s="14">
        <v>60461678</v>
      </c>
      <c r="R565" s="14">
        <v>4966697</v>
      </c>
      <c r="S565" s="14">
        <v>19147778</v>
      </c>
      <c r="T565" s="14">
        <v>149940277</v>
      </c>
      <c r="U565" s="14">
        <v>52013456</v>
      </c>
      <c r="V565" s="14">
        <v>4966697</v>
      </c>
      <c r="W565" s="14">
        <v>19147778</v>
      </c>
      <c r="X565" s="14">
        <v>149940277</v>
      </c>
      <c r="Y565" s="14">
        <v>52013456</v>
      </c>
      <c r="Z565" s="14">
        <v>1770699</v>
      </c>
      <c r="AA565" s="14">
        <v>0.1914419467</v>
      </c>
      <c r="AB565">
        <v>136</v>
      </c>
      <c r="AC565" s="2">
        <v>19726040175</v>
      </c>
      <c r="AD565" s="2">
        <v>12968955269</v>
      </c>
      <c r="AE565" s="14">
        <f>INDEX(CONFAZ!$DS$2:$FB$408,MATCH(DATE(YEAR($A565),MONTH($A565),15),CONFAZ!$DS$2:$DS$408,0),2)</f>
        <v>296949584</v>
      </c>
      <c r="AF565" s="14">
        <f>INDEX(CONFAZ!$DS$2:$FB$408,MATCH(DATE(YEAR($A565),MONTH($A565),15),CONFAZ!$DS$2:$DS$408,0),3)</f>
        <v>217985148</v>
      </c>
      <c r="AG565">
        <v>937</v>
      </c>
      <c r="AH565">
        <v>1208347864500</v>
      </c>
      <c r="AI565">
        <v>11.15</v>
      </c>
      <c r="AJ565">
        <v>0.36</v>
      </c>
      <c r="AK565">
        <v>1061.8088888888799</v>
      </c>
      <c r="AL565">
        <v>850.90949999999998</v>
      </c>
      <c r="AM565">
        <v>783.33285714285705</v>
      </c>
      <c r="AN565">
        <v>956.94240000000002</v>
      </c>
      <c r="AO565">
        <v>13.4202772545041</v>
      </c>
      <c r="AP565">
        <v>1.31</v>
      </c>
      <c r="AQ565">
        <v>164.93</v>
      </c>
      <c r="AR565">
        <v>-0.27</v>
      </c>
      <c r="AS565" s="14">
        <v>550991800000</v>
      </c>
      <c r="AT565">
        <v>0</v>
      </c>
      <c r="AU565">
        <v>0</v>
      </c>
      <c r="AV565">
        <v>97182486</v>
      </c>
      <c r="AW565">
        <v>92828457</v>
      </c>
      <c r="AX565">
        <v>0</v>
      </c>
      <c r="AY565" s="14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4118096</v>
      </c>
      <c r="BM565">
        <v>235933</v>
      </c>
      <c r="BN565">
        <v>27308046000</v>
      </c>
      <c r="BO565" s="3">
        <v>0.4</v>
      </c>
      <c r="BP565" s="3">
        <v>3704</v>
      </c>
      <c r="BQ565" s="3">
        <v>25660.71</v>
      </c>
      <c r="BR565" s="3">
        <v>2676581000</v>
      </c>
      <c r="BS565">
        <v>22762000</v>
      </c>
      <c r="BT565" s="3">
        <v>6052464000</v>
      </c>
      <c r="BU565" s="3">
        <v>13383053000</v>
      </c>
      <c r="BV565" s="3">
        <v>5173186000</v>
      </c>
      <c r="BW565" s="3">
        <v>22134860000</v>
      </c>
      <c r="BX565">
        <v>0</v>
      </c>
      <c r="BY565">
        <v>0</v>
      </c>
      <c r="BZ565">
        <v>0</v>
      </c>
      <c r="CA565">
        <v>0</v>
      </c>
      <c r="CB565">
        <v>23134440000</v>
      </c>
      <c r="CC565">
        <v>0.4</v>
      </c>
      <c r="CD565">
        <v>218036.43</v>
      </c>
      <c r="CE565">
        <v>169579880.58000001</v>
      </c>
      <c r="CF565">
        <v>27050.09</v>
      </c>
      <c r="CG565">
        <v>27452.589999999997</v>
      </c>
      <c r="CH565">
        <v>31.432478700000001</v>
      </c>
      <c r="CI565">
        <v>3.62</v>
      </c>
      <c r="CJ565">
        <v>-424070</v>
      </c>
      <c r="CK565">
        <v>-391773.33</v>
      </c>
      <c r="CL565">
        <v>32300</v>
      </c>
      <c r="CM565">
        <v>55513.33</v>
      </c>
      <c r="CN565">
        <v>6100166.6699999999</v>
      </c>
      <c r="CO565">
        <v>-62416.67</v>
      </c>
      <c r="CP565">
        <v>-378770</v>
      </c>
      <c r="CQ565">
        <v>775324.58</v>
      </c>
      <c r="CR565">
        <v>175599808.31</v>
      </c>
      <c r="CS565">
        <v>74309.53</v>
      </c>
      <c r="CT565">
        <v>176449442.41999999</v>
      </c>
      <c r="CU565" s="3">
        <v>0.53694160000000002</v>
      </c>
      <c r="CV565">
        <v>806717617.39999998</v>
      </c>
      <c r="CW565" s="10">
        <v>42433980.829999998</v>
      </c>
      <c r="CX565" s="14">
        <f t="shared" si="8"/>
        <v>33323555.189999998</v>
      </c>
      <c r="CY565" s="14">
        <f>IFERROR(INDEX(CONFAZ!$A$2:$FB$440,MATCH(DATE(YEAR($A565),MONTH($A565),15),CONFAZ!$A$2:$A$440,0),2),0)</f>
        <v>9110425.6399999987</v>
      </c>
      <c r="DA565"/>
      <c r="DB565"/>
      <c r="DC565"/>
      <c r="DI565"/>
    </row>
    <row r="566" spans="1:113" x14ac:dyDescent="0.25">
      <c r="A566" s="1">
        <v>42906</v>
      </c>
      <c r="B566" t="s">
        <v>70</v>
      </c>
      <c r="C566" t="s">
        <v>3</v>
      </c>
      <c r="D566" s="12">
        <v>3.2953999999999999</v>
      </c>
      <c r="E566">
        <v>424931799.79000002</v>
      </c>
      <c r="F566">
        <v>1361135.0799999998</v>
      </c>
      <c r="G566">
        <v>557560897</v>
      </c>
      <c r="H566">
        <v>75868630.640000015</v>
      </c>
      <c r="I566">
        <v>20927502.080000002</v>
      </c>
      <c r="J566">
        <v>14478268.440000001</v>
      </c>
      <c r="K566">
        <v>30619550</v>
      </c>
      <c r="L566" s="14">
        <v>15572143</v>
      </c>
      <c r="M566" s="14">
        <v>33478897</v>
      </c>
      <c r="N566" s="14">
        <v>75708448</v>
      </c>
      <c r="O566" s="14">
        <v>82428777</v>
      </c>
      <c r="P566" s="14">
        <v>5425526</v>
      </c>
      <c r="Q566" s="14">
        <v>72390980</v>
      </c>
      <c r="R566" s="14">
        <v>4847676</v>
      </c>
      <c r="S566" s="14">
        <v>17670428</v>
      </c>
      <c r="T566" s="14">
        <v>197074001</v>
      </c>
      <c r="U566" s="14">
        <v>51604119</v>
      </c>
      <c r="V566" s="14">
        <v>4847676</v>
      </c>
      <c r="W566" s="14">
        <v>17670428</v>
      </c>
      <c r="X566" s="14">
        <v>197074001</v>
      </c>
      <c r="Y566" s="14">
        <v>51604119</v>
      </c>
      <c r="Z566" s="14">
        <v>1359902</v>
      </c>
      <c r="AA566" s="14">
        <v>0.1970472764</v>
      </c>
      <c r="AB566">
        <v>134.88</v>
      </c>
      <c r="AC566" s="2">
        <v>19535151809</v>
      </c>
      <c r="AD566" s="2">
        <v>13408998263</v>
      </c>
      <c r="AE566" s="14">
        <f>INDEX(CONFAZ!$DS$2:$FB$408,MATCH(DATE(YEAR($A566),MONTH($A566),15),CONFAZ!$DS$2:$DS$408,0),2)</f>
        <v>289617850</v>
      </c>
      <c r="AF566" s="14">
        <f>INDEX(CONFAZ!$DS$2:$FB$408,MATCH(DATE(YEAR($A566),MONTH($A566),15),CONFAZ!$DS$2:$DS$408,0),3)</f>
        <v>246233113</v>
      </c>
      <c r="AG566">
        <v>937</v>
      </c>
      <c r="AH566">
        <v>1242942495000</v>
      </c>
      <c r="AI566">
        <v>10.15</v>
      </c>
      <c r="AJ566">
        <v>-0.3</v>
      </c>
      <c r="AK566">
        <v>1057.70055555555</v>
      </c>
      <c r="AL566">
        <v>849.11249999999995</v>
      </c>
      <c r="AM566">
        <v>782.4</v>
      </c>
      <c r="AN566">
        <v>953.10640000000001</v>
      </c>
      <c r="AO566">
        <v>13.1013286315769</v>
      </c>
      <c r="AP566">
        <v>0.77</v>
      </c>
      <c r="AQ566">
        <v>157.22</v>
      </c>
      <c r="AR566">
        <v>2.33</v>
      </c>
      <c r="AS566" s="14">
        <v>541966900000</v>
      </c>
      <c r="AT566">
        <v>0</v>
      </c>
      <c r="AU566">
        <v>0</v>
      </c>
      <c r="AV566">
        <v>97132374</v>
      </c>
      <c r="AW566">
        <v>86393639</v>
      </c>
      <c r="AX566">
        <v>0</v>
      </c>
      <c r="AY566" s="14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10066803</v>
      </c>
      <c r="BM566">
        <v>671932</v>
      </c>
      <c r="BN566">
        <v>27308046000</v>
      </c>
      <c r="BO566" s="3">
        <v>0.4</v>
      </c>
      <c r="BP566" s="3">
        <v>3704</v>
      </c>
      <c r="BQ566" s="3">
        <v>25660.71</v>
      </c>
      <c r="BR566" s="3">
        <v>2676581000</v>
      </c>
      <c r="BS566" s="3">
        <v>22762000</v>
      </c>
      <c r="BT566" s="3">
        <v>6052464000</v>
      </c>
      <c r="BU566" s="3">
        <v>13383053000</v>
      </c>
      <c r="BV566" s="3">
        <v>5173186000</v>
      </c>
      <c r="BW566" s="3">
        <v>22134860000</v>
      </c>
      <c r="BX566">
        <v>0</v>
      </c>
      <c r="BY566">
        <v>0</v>
      </c>
      <c r="BZ566">
        <v>0</v>
      </c>
      <c r="CA566">
        <v>0</v>
      </c>
      <c r="CB566">
        <v>23134440000</v>
      </c>
      <c r="CC566">
        <v>0.4</v>
      </c>
      <c r="CD566">
        <v>247961.63</v>
      </c>
      <c r="CE566">
        <v>157208303.18000001</v>
      </c>
      <c r="CF566">
        <v>19279.21</v>
      </c>
      <c r="CG566">
        <v>27272.589999999997</v>
      </c>
      <c r="CH566">
        <v>31.432478700000001</v>
      </c>
      <c r="CI566">
        <v>3.55</v>
      </c>
      <c r="CJ566">
        <v>-424070</v>
      </c>
      <c r="CK566">
        <v>-391773.33</v>
      </c>
      <c r="CL566">
        <v>32300</v>
      </c>
      <c r="CM566">
        <v>55513.33</v>
      </c>
      <c r="CN566">
        <v>6100166.6699999999</v>
      </c>
      <c r="CO566">
        <v>-62416.67</v>
      </c>
      <c r="CP566">
        <v>-378770</v>
      </c>
      <c r="CQ566">
        <v>512658.58</v>
      </c>
      <c r="CR566">
        <v>179852623.41</v>
      </c>
      <c r="CS566">
        <v>34667.550000000003</v>
      </c>
      <c r="CT566">
        <v>180401749.53999999</v>
      </c>
      <c r="CU566" s="3">
        <v>0.53694160000000002</v>
      </c>
      <c r="CV566">
        <v>991570322.60000002</v>
      </c>
      <c r="CW566" s="10">
        <v>39357537.530000001</v>
      </c>
      <c r="CX566" s="14">
        <f t="shared" si="8"/>
        <v>34302894.210000001</v>
      </c>
      <c r="CY566" s="14">
        <f>IFERROR(INDEX(CONFAZ!$A$2:$FB$440,MATCH(DATE(YEAR($A566),MONTH($A566),15),CONFAZ!$A$2:$A$440,0),2),0)</f>
        <v>5054643.32</v>
      </c>
      <c r="CZ566"/>
      <c r="DA566"/>
      <c r="DB566"/>
      <c r="DC566"/>
      <c r="DI566"/>
    </row>
    <row r="567" spans="1:113" x14ac:dyDescent="0.25">
      <c r="A567" s="1">
        <v>42936</v>
      </c>
      <c r="B567" t="s">
        <v>70</v>
      </c>
      <c r="C567" t="s">
        <v>3</v>
      </c>
      <c r="D567" s="12">
        <v>3.2061000000000002</v>
      </c>
      <c r="E567">
        <v>384047473.42999989</v>
      </c>
      <c r="F567">
        <v>1493686.52</v>
      </c>
      <c r="G567">
        <v>529713714</v>
      </c>
      <c r="H567">
        <v>85084286.969999984</v>
      </c>
      <c r="I567">
        <v>18464369.140000004</v>
      </c>
      <c r="J567">
        <v>15084758.740000002</v>
      </c>
      <c r="K567">
        <v>25323018</v>
      </c>
      <c r="L567" s="14">
        <v>15128140</v>
      </c>
      <c r="M567" s="14">
        <v>32966284</v>
      </c>
      <c r="N567" s="14">
        <v>74862448</v>
      </c>
      <c r="O567" s="14">
        <v>81262764</v>
      </c>
      <c r="P567" s="14">
        <v>5839377</v>
      </c>
      <c r="Q567" s="14">
        <v>75559891</v>
      </c>
      <c r="R567" s="14">
        <v>3753508</v>
      </c>
      <c r="S567" s="14">
        <v>16645024</v>
      </c>
      <c r="T567" s="14">
        <v>163340005</v>
      </c>
      <c r="U567" s="14">
        <v>58862587</v>
      </c>
      <c r="V567" s="14">
        <v>3753508</v>
      </c>
      <c r="W567" s="14">
        <v>16645024</v>
      </c>
      <c r="X567" s="14">
        <v>163340005</v>
      </c>
      <c r="Y567" s="14">
        <v>58862587</v>
      </c>
      <c r="Z567" s="14">
        <v>1493686</v>
      </c>
      <c r="AA567" s="14">
        <v>0.73225965049999997</v>
      </c>
      <c r="AB567">
        <v>138.43</v>
      </c>
      <c r="AC567" s="2">
        <v>17658900096</v>
      </c>
      <c r="AD567" s="2">
        <v>13263065205</v>
      </c>
      <c r="AE567" s="14">
        <f>INDEX(CONFAZ!$DS$2:$FB$408,MATCH(DATE(YEAR($A567),MONTH($A567),15),CONFAZ!$DS$2:$DS$408,0),2)</f>
        <v>301451142</v>
      </c>
      <c r="AF567" s="14">
        <f>INDEX(CONFAZ!$DS$2:$FB$408,MATCH(DATE(YEAR($A567),MONTH($A567),15),CONFAZ!$DS$2:$DS$408,0),3)</f>
        <v>134546343</v>
      </c>
      <c r="AG567">
        <v>937</v>
      </c>
      <c r="AH567">
        <v>1221617076900</v>
      </c>
      <c r="AI567">
        <v>10.01</v>
      </c>
      <c r="AJ567">
        <v>0.17</v>
      </c>
      <c r="AK567">
        <v>1069.28833333333</v>
      </c>
      <c r="AL567">
        <v>851.24649999999997</v>
      </c>
      <c r="AM567">
        <v>781.53095238095204</v>
      </c>
      <c r="AN567">
        <v>959.60839999999996</v>
      </c>
      <c r="AO567">
        <v>12.9099247209483</v>
      </c>
      <c r="AP567">
        <v>1.24</v>
      </c>
      <c r="AQ567">
        <v>159.47</v>
      </c>
      <c r="AR567">
        <v>-1.94</v>
      </c>
      <c r="AS567" s="14">
        <v>548387100000</v>
      </c>
      <c r="AT567">
        <v>0</v>
      </c>
      <c r="AU567">
        <v>0</v>
      </c>
      <c r="AV567">
        <v>103925703</v>
      </c>
      <c r="AW567">
        <v>93677088</v>
      </c>
      <c r="AX567">
        <v>0</v>
      </c>
      <c r="AY567" s="14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9359132</v>
      </c>
      <c r="BM567">
        <v>889483</v>
      </c>
      <c r="BN567">
        <v>27308046000</v>
      </c>
      <c r="BO567" s="3">
        <v>0.4</v>
      </c>
      <c r="BP567" s="3">
        <v>3704</v>
      </c>
      <c r="BQ567" s="3">
        <v>25660.71</v>
      </c>
      <c r="BR567" s="3">
        <v>2676581000</v>
      </c>
      <c r="BS567" s="3">
        <v>22762000</v>
      </c>
      <c r="BT567" s="3">
        <v>6052464000</v>
      </c>
      <c r="BU567" s="3">
        <v>13383053000</v>
      </c>
      <c r="BV567" s="3">
        <v>5173186000</v>
      </c>
      <c r="BW567" s="3">
        <v>22134860000</v>
      </c>
      <c r="BX567">
        <v>0</v>
      </c>
      <c r="BY567">
        <v>0</v>
      </c>
      <c r="BZ567">
        <v>0</v>
      </c>
      <c r="CA567">
        <v>0</v>
      </c>
      <c r="CB567">
        <v>23134440000</v>
      </c>
      <c r="CC567">
        <v>0.4</v>
      </c>
      <c r="CD567">
        <v>222053.11</v>
      </c>
      <c r="CE567">
        <v>141643637.5</v>
      </c>
      <c r="CF567">
        <v>21747.67</v>
      </c>
      <c r="CG567">
        <v>27201.589999999997</v>
      </c>
      <c r="CH567">
        <v>31.432478700000001</v>
      </c>
      <c r="CI567">
        <v>3.55</v>
      </c>
      <c r="CJ567">
        <v>162626.67000000001</v>
      </c>
      <c r="CK567">
        <v>189543.33</v>
      </c>
      <c r="CL567">
        <v>26920</v>
      </c>
      <c r="CM567">
        <v>55020</v>
      </c>
      <c r="CN567">
        <v>6090063.3300000001</v>
      </c>
      <c r="CO567">
        <v>-53476.67</v>
      </c>
      <c r="CP567">
        <v>-281830</v>
      </c>
      <c r="CQ567">
        <v>561930.44999999995</v>
      </c>
      <c r="CR567">
        <v>179935025.88</v>
      </c>
      <c r="CS567">
        <v>16426.810000000001</v>
      </c>
      <c r="CT567">
        <v>180515633.13999999</v>
      </c>
      <c r="CU567" s="3">
        <v>0.53694160000000002</v>
      </c>
      <c r="CV567">
        <v>971971848.10000002</v>
      </c>
      <c r="CW567" s="10">
        <v>42025381.25</v>
      </c>
      <c r="CX567" s="14">
        <f t="shared" si="8"/>
        <v>36364980.509999998</v>
      </c>
      <c r="CY567" s="14">
        <f>IFERROR(INDEX(CONFAZ!$A$2:$FB$440,MATCH(DATE(YEAR($A567),MONTH($A567),15),CONFAZ!$A$2:$A$440,0),2),0)</f>
        <v>5660400.7400000002</v>
      </c>
      <c r="CZ567"/>
      <c r="DA567"/>
      <c r="DB567"/>
      <c r="DC567"/>
      <c r="DI567"/>
    </row>
    <row r="568" spans="1:113" x14ac:dyDescent="0.25">
      <c r="A568" s="1">
        <v>42967</v>
      </c>
      <c r="B568" t="s">
        <v>70</v>
      </c>
      <c r="C568" t="s">
        <v>3</v>
      </c>
      <c r="D568" s="12">
        <v>3.1509</v>
      </c>
      <c r="E568">
        <v>383270145.51000005</v>
      </c>
      <c r="F568">
        <v>2464283.21</v>
      </c>
      <c r="G568">
        <v>529200221</v>
      </c>
      <c r="H568">
        <v>85239372.719999999</v>
      </c>
      <c r="I568">
        <v>19642541.260000002</v>
      </c>
      <c r="J568">
        <v>15130631.620000005</v>
      </c>
      <c r="K568">
        <v>23200936</v>
      </c>
      <c r="L568" s="14">
        <v>11005311</v>
      </c>
      <c r="M568" s="14">
        <v>32892323</v>
      </c>
      <c r="N568" s="14">
        <v>77667139</v>
      </c>
      <c r="O568" s="14">
        <v>83463319</v>
      </c>
      <c r="P568" s="14">
        <v>6370854</v>
      </c>
      <c r="Q568" s="14">
        <v>82166693</v>
      </c>
      <c r="R568" s="14">
        <v>3450443</v>
      </c>
      <c r="S568" s="14">
        <v>19950752</v>
      </c>
      <c r="T568" s="14">
        <v>153511027</v>
      </c>
      <c r="U568" s="14">
        <v>56258077</v>
      </c>
      <c r="V568" s="14">
        <v>3450443</v>
      </c>
      <c r="W568" s="14">
        <v>19950752</v>
      </c>
      <c r="X568" s="14">
        <v>153511027</v>
      </c>
      <c r="Y568" s="14">
        <v>56258077</v>
      </c>
      <c r="Z568" s="14">
        <v>2464283</v>
      </c>
      <c r="AA568" s="14">
        <v>1.7659456461</v>
      </c>
      <c r="AB568">
        <v>140.13999999999999</v>
      </c>
      <c r="AC568" s="2">
        <v>19336799997</v>
      </c>
      <c r="AD568" s="2">
        <v>14789290641</v>
      </c>
      <c r="AE568" s="14">
        <f>INDEX(CONFAZ!$DS$2:$FB$408,MATCH(DATE(YEAR($A568),MONTH($A568),15),CONFAZ!$DS$2:$DS$408,0),2)</f>
        <v>313795402</v>
      </c>
      <c r="AF568" s="14">
        <f>INDEX(CONFAZ!$DS$2:$FB$408,MATCH(DATE(YEAR($A568),MONTH($A568),15),CONFAZ!$DS$2:$DS$408,0),3)</f>
        <v>195817635</v>
      </c>
      <c r="AG568">
        <v>937</v>
      </c>
      <c r="AH568">
        <v>1203149108700</v>
      </c>
      <c r="AI568">
        <v>9.15</v>
      </c>
      <c r="AJ568">
        <v>-0.03</v>
      </c>
      <c r="AK568">
        <v>1068.3216666666599</v>
      </c>
      <c r="AL568">
        <v>850.73299999999995</v>
      </c>
      <c r="AM568">
        <v>781.56476190476099</v>
      </c>
      <c r="AN568">
        <v>960.12480000000005</v>
      </c>
      <c r="AO568">
        <v>12.677880878585199</v>
      </c>
      <c r="AP568">
        <v>1.19</v>
      </c>
      <c r="AQ568">
        <v>163.96</v>
      </c>
      <c r="AR568">
        <v>-20.05</v>
      </c>
      <c r="AS568" s="14">
        <v>555915700000</v>
      </c>
      <c r="AT568">
        <v>0</v>
      </c>
      <c r="AU568">
        <v>0</v>
      </c>
      <c r="AV568">
        <v>106546840</v>
      </c>
      <c r="AW568">
        <v>98436104</v>
      </c>
      <c r="AX568">
        <v>0</v>
      </c>
      <c r="AY568" s="14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1956</v>
      </c>
      <c r="BL568">
        <v>7767739</v>
      </c>
      <c r="BM568">
        <v>341041</v>
      </c>
      <c r="BN568">
        <v>27308046000</v>
      </c>
      <c r="BO568" s="3">
        <v>0.4</v>
      </c>
      <c r="BP568" s="3">
        <v>3704</v>
      </c>
      <c r="BQ568" s="3">
        <v>25660.71</v>
      </c>
      <c r="BR568" s="3">
        <v>2676581000</v>
      </c>
      <c r="BS568" s="3">
        <v>22762000</v>
      </c>
      <c r="BT568" s="3">
        <v>6052464000</v>
      </c>
      <c r="BU568" s="3">
        <v>13383053000</v>
      </c>
      <c r="BV568" s="3">
        <v>5173186000</v>
      </c>
      <c r="BW568" s="3">
        <v>22134860000</v>
      </c>
      <c r="BX568">
        <v>0</v>
      </c>
      <c r="BY568">
        <v>0</v>
      </c>
      <c r="BZ568">
        <v>0</v>
      </c>
      <c r="CA568">
        <v>0</v>
      </c>
      <c r="CB568">
        <v>27308046000</v>
      </c>
      <c r="CC568">
        <v>0.4</v>
      </c>
      <c r="CD568">
        <v>325652.95</v>
      </c>
      <c r="CE568">
        <v>137692768.34999999</v>
      </c>
      <c r="CF568">
        <v>33775.699999999997</v>
      </c>
      <c r="CG568">
        <v>27808.589999999997</v>
      </c>
      <c r="CH568">
        <v>31.432478700000001</v>
      </c>
      <c r="CI568">
        <v>3.78</v>
      </c>
      <c r="CJ568">
        <v>162626.67000000001</v>
      </c>
      <c r="CK568">
        <v>189543.33</v>
      </c>
      <c r="CL568">
        <v>26920</v>
      </c>
      <c r="CM568">
        <v>55020</v>
      </c>
      <c r="CN568">
        <v>6090063.3300000001</v>
      </c>
      <c r="CO568">
        <v>-53476.67</v>
      </c>
      <c r="CP568">
        <v>-281830</v>
      </c>
      <c r="CQ568">
        <v>966218.15</v>
      </c>
      <c r="CR568">
        <v>178223918.81999999</v>
      </c>
      <c r="CS568">
        <v>6278.27</v>
      </c>
      <c r="CT568">
        <v>179207394.21000001</v>
      </c>
      <c r="CU568" s="3">
        <v>0.53694160000000002</v>
      </c>
      <c r="CV568">
        <v>826611064.5</v>
      </c>
      <c r="CW568" s="10">
        <v>39214083.789999999</v>
      </c>
      <c r="CX568" s="14">
        <f t="shared" si="8"/>
        <v>33942214.390000001</v>
      </c>
      <c r="CY568" s="14">
        <f>IFERROR(INDEX(CONFAZ!$A$2:$FB$440,MATCH(DATE(YEAR($A568),MONTH($A568),15),CONFAZ!$A$2:$A$440,0),2),0)</f>
        <v>5271869.3999999994</v>
      </c>
      <c r="CZ568"/>
      <c r="DA568"/>
      <c r="DB568"/>
      <c r="DC568"/>
      <c r="DI568"/>
    </row>
    <row r="569" spans="1:113" x14ac:dyDescent="0.25">
      <c r="A569" s="1">
        <v>42998</v>
      </c>
      <c r="B569" t="s">
        <v>70</v>
      </c>
      <c r="C569" t="s">
        <v>3</v>
      </c>
      <c r="D569" s="12">
        <v>3.1347999999999998</v>
      </c>
      <c r="E569">
        <v>403236245.42000008</v>
      </c>
      <c r="F569">
        <v>1786105.38</v>
      </c>
      <c r="G569">
        <v>572750678</v>
      </c>
      <c r="H569">
        <v>85066114.090000018</v>
      </c>
      <c r="I569">
        <v>37949194.649999999</v>
      </c>
      <c r="J569">
        <v>15469198.65</v>
      </c>
      <c r="K569">
        <v>14876725</v>
      </c>
      <c r="L569" s="14">
        <v>17067762</v>
      </c>
      <c r="M569" s="14">
        <v>33296698</v>
      </c>
      <c r="N569" s="14">
        <v>78306785</v>
      </c>
      <c r="O569" s="14">
        <v>85766948</v>
      </c>
      <c r="P569" s="14">
        <v>6721977</v>
      </c>
      <c r="Q569" s="14">
        <v>84801019</v>
      </c>
      <c r="R569" s="14">
        <v>3514355</v>
      </c>
      <c r="S569" s="14">
        <v>17190293</v>
      </c>
      <c r="T569" s="14">
        <v>183382025</v>
      </c>
      <c r="U569" s="14">
        <v>60924006</v>
      </c>
      <c r="V569" s="14">
        <v>3514355</v>
      </c>
      <c r="W569" s="14">
        <v>17190293</v>
      </c>
      <c r="X569" s="14">
        <v>183382025</v>
      </c>
      <c r="Y569" s="14">
        <v>60924006</v>
      </c>
      <c r="Z569" s="14">
        <v>1778810</v>
      </c>
      <c r="AA569" s="14">
        <v>0.42946523949999998</v>
      </c>
      <c r="AB569">
        <v>134.86000000000001</v>
      </c>
      <c r="AC569" s="2">
        <v>18533214138</v>
      </c>
      <c r="AD569" s="2">
        <v>14242528368</v>
      </c>
      <c r="AE569" s="14">
        <f>INDEX(CONFAZ!$DS$2:$FB$408,MATCH(DATE(YEAR($A569),MONTH($A569),15),CONFAZ!$DS$2:$DS$408,0),2)</f>
        <v>234847296</v>
      </c>
      <c r="AF569" s="14">
        <f>INDEX(CONFAZ!$DS$2:$FB$408,MATCH(DATE(YEAR($A569),MONTH($A569),15),CONFAZ!$DS$2:$DS$408,0),3)</f>
        <v>189564903</v>
      </c>
      <c r="AG569">
        <v>937</v>
      </c>
      <c r="AH569">
        <v>1195123691200</v>
      </c>
      <c r="AI569">
        <v>8.35</v>
      </c>
      <c r="AJ569">
        <v>-0.02</v>
      </c>
      <c r="AK569">
        <v>1072.36055555555</v>
      </c>
      <c r="AL569">
        <v>852.16200000000003</v>
      </c>
      <c r="AM569">
        <v>783.53809523809502</v>
      </c>
      <c r="AN569">
        <v>963.56560000000002</v>
      </c>
      <c r="AO569">
        <v>12.5249194908756</v>
      </c>
      <c r="AP569">
        <v>1.1599999999999999</v>
      </c>
      <c r="AQ569">
        <v>175</v>
      </c>
      <c r="AR569">
        <v>12.739000000000001</v>
      </c>
      <c r="AS569" s="14">
        <v>544327900000</v>
      </c>
      <c r="AT569">
        <v>0</v>
      </c>
      <c r="AU569">
        <v>0</v>
      </c>
      <c r="AV569">
        <v>106072125</v>
      </c>
      <c r="AW569">
        <v>95533206</v>
      </c>
      <c r="AX569">
        <v>0</v>
      </c>
      <c r="AY569" s="14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10283637</v>
      </c>
      <c r="BM569">
        <v>255282</v>
      </c>
      <c r="BN569">
        <v>27308046000</v>
      </c>
      <c r="BO569" s="3">
        <v>0.4</v>
      </c>
      <c r="BP569" s="3">
        <v>3704</v>
      </c>
      <c r="BQ569" s="3">
        <v>25660.71</v>
      </c>
      <c r="BR569" s="3">
        <v>2676581000</v>
      </c>
      <c r="BS569" s="3">
        <v>22762000</v>
      </c>
      <c r="BT569" s="3">
        <v>6052464000</v>
      </c>
      <c r="BU569" s="3">
        <v>13383053000</v>
      </c>
      <c r="BV569" s="3">
        <v>5173186000</v>
      </c>
      <c r="BW569" s="3">
        <v>22134860000</v>
      </c>
      <c r="BX569">
        <v>0</v>
      </c>
      <c r="BY569">
        <v>0</v>
      </c>
      <c r="BZ569">
        <v>0</v>
      </c>
      <c r="CA569">
        <v>0</v>
      </c>
      <c r="CB569">
        <v>27308046000</v>
      </c>
      <c r="CC569">
        <v>0.4</v>
      </c>
      <c r="CD569">
        <v>229395.98</v>
      </c>
      <c r="CE569">
        <v>135493445.09999999</v>
      </c>
      <c r="CF569">
        <v>16330.25</v>
      </c>
      <c r="CG569">
        <v>27138.589999999997</v>
      </c>
      <c r="CH569">
        <v>31.432478700000001</v>
      </c>
      <c r="CI569">
        <v>3.88</v>
      </c>
      <c r="CJ569">
        <v>162626.67000000001</v>
      </c>
      <c r="CK569">
        <v>189543.33</v>
      </c>
      <c r="CL569">
        <v>26920</v>
      </c>
      <c r="CM569">
        <v>55020</v>
      </c>
      <c r="CN569">
        <v>6090063.3300000001</v>
      </c>
      <c r="CO569">
        <v>-53476.67</v>
      </c>
      <c r="CP569">
        <v>-281830</v>
      </c>
      <c r="CQ569">
        <v>814535.75</v>
      </c>
      <c r="CR569">
        <v>205912356.88999999</v>
      </c>
      <c r="CS569">
        <v>3018.23</v>
      </c>
      <c r="CT569">
        <v>206729910.87</v>
      </c>
      <c r="CU569" s="3">
        <v>0.53694160000000002</v>
      </c>
      <c r="CV569">
        <v>1009720769</v>
      </c>
      <c r="CW569" s="10">
        <v>43720164.030000001</v>
      </c>
      <c r="CX569" s="14">
        <f t="shared" si="8"/>
        <v>40050886.640000001</v>
      </c>
      <c r="CY569" s="14">
        <f>IFERROR(INDEX(CONFAZ!$A$2:$FB$440,MATCH(DATE(YEAR($A569),MONTH($A569),15),CONFAZ!$A$2:$A$440,0),2),0)</f>
        <v>3669277.3899999997</v>
      </c>
      <c r="CZ569"/>
      <c r="DA569"/>
      <c r="DB569"/>
      <c r="DC569"/>
      <c r="DI569"/>
    </row>
    <row r="570" spans="1:113" x14ac:dyDescent="0.25">
      <c r="A570" s="1">
        <v>43028</v>
      </c>
      <c r="B570" t="s">
        <v>70</v>
      </c>
      <c r="C570" t="s">
        <v>3</v>
      </c>
      <c r="D570" s="12">
        <v>3.1911999999999998</v>
      </c>
      <c r="E570">
        <v>383350368.48000008</v>
      </c>
      <c r="F570">
        <v>3203611.17</v>
      </c>
      <c r="G570">
        <v>564152762</v>
      </c>
      <c r="H570">
        <v>77303196.430000007</v>
      </c>
      <c r="I570">
        <v>55078228.379999995</v>
      </c>
      <c r="J570">
        <v>14895212.309999999</v>
      </c>
      <c r="K570">
        <v>11543775</v>
      </c>
      <c r="L570" s="14">
        <v>18364310</v>
      </c>
      <c r="M570" s="14">
        <v>32372827</v>
      </c>
      <c r="N570" s="14">
        <v>78998847</v>
      </c>
      <c r="O570" s="14">
        <v>88767144</v>
      </c>
      <c r="P570" s="14">
        <v>7234221</v>
      </c>
      <c r="Q570" s="14">
        <v>78378279</v>
      </c>
      <c r="R570" s="14">
        <v>4195945</v>
      </c>
      <c r="S570" s="14">
        <v>20455188</v>
      </c>
      <c r="T570" s="14">
        <v>162935435</v>
      </c>
      <c r="U570" s="14">
        <v>69246955</v>
      </c>
      <c r="V570" s="14">
        <v>4195945</v>
      </c>
      <c r="W570" s="14">
        <v>20455188</v>
      </c>
      <c r="X570" s="14">
        <v>162935435</v>
      </c>
      <c r="Y570" s="14">
        <v>69246955</v>
      </c>
      <c r="Z570" s="14">
        <v>3203611</v>
      </c>
      <c r="AA570" s="14">
        <v>1.1511967815999999</v>
      </c>
      <c r="AB570">
        <v>136.07</v>
      </c>
      <c r="AC570" s="2">
        <v>18694329848</v>
      </c>
      <c r="AD570" s="2">
        <v>14598898881</v>
      </c>
      <c r="AE570" s="14">
        <f>INDEX(CONFAZ!$DS$2:$FB$408,MATCH(DATE(YEAR($A570),MONTH($A570),15),CONFAZ!$DS$2:$DS$408,0),2)</f>
        <v>219850106</v>
      </c>
      <c r="AF570" s="14">
        <f>INDEX(CONFAZ!$DS$2:$FB$408,MATCH(DATE(YEAR($A570),MONTH($A570),15),CONFAZ!$DS$2:$DS$408,0),3)</f>
        <v>239604649</v>
      </c>
      <c r="AG570">
        <v>937</v>
      </c>
      <c r="AH570">
        <v>1213776111200</v>
      </c>
      <c r="AI570">
        <v>8.01</v>
      </c>
      <c r="AJ570">
        <v>0.37</v>
      </c>
      <c r="AK570">
        <v>1073.7366666666601</v>
      </c>
      <c r="AL570">
        <v>852.97649999999999</v>
      </c>
      <c r="AM570">
        <v>785.33952380952303</v>
      </c>
      <c r="AN570">
        <v>963.60919999999999</v>
      </c>
      <c r="AO570">
        <v>12.305659799341299</v>
      </c>
      <c r="AP570">
        <v>1.42</v>
      </c>
      <c r="AQ570">
        <v>187.09</v>
      </c>
      <c r="AR570">
        <v>35.619999999999997</v>
      </c>
      <c r="AS570" s="14">
        <v>568803900000</v>
      </c>
      <c r="AT570">
        <v>0</v>
      </c>
      <c r="AU570">
        <v>0</v>
      </c>
      <c r="AV570">
        <v>106086923</v>
      </c>
      <c r="AW570">
        <v>105814024</v>
      </c>
      <c r="AX570">
        <v>0</v>
      </c>
      <c r="AY570" s="14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272899</v>
      </c>
      <c r="BN570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>
        <v>0</v>
      </c>
      <c r="BY570">
        <v>0</v>
      </c>
      <c r="BZ570">
        <v>0</v>
      </c>
      <c r="CA570">
        <v>0</v>
      </c>
      <c r="CB570">
        <v>27308046000</v>
      </c>
      <c r="CC570">
        <v>0.4</v>
      </c>
      <c r="CD570">
        <v>351343.19</v>
      </c>
      <c r="CE570">
        <v>147418733.91</v>
      </c>
      <c r="CF570">
        <v>52686.36</v>
      </c>
      <c r="CG570">
        <v>27518.589999999997</v>
      </c>
      <c r="CH570">
        <v>31.432478700000001</v>
      </c>
      <c r="CI570">
        <v>3.9</v>
      </c>
      <c r="CJ570">
        <v>116030</v>
      </c>
      <c r="CK570">
        <v>141173.32999999999</v>
      </c>
      <c r="CL570">
        <v>25143.33</v>
      </c>
      <c r="CM570">
        <v>-36420</v>
      </c>
      <c r="CN570">
        <v>6106246.6699999999</v>
      </c>
      <c r="CO570">
        <v>-50476.67</v>
      </c>
      <c r="CP570">
        <v>-218470</v>
      </c>
      <c r="CQ570">
        <v>0</v>
      </c>
      <c r="CR570">
        <v>0</v>
      </c>
      <c r="CS570">
        <v>0</v>
      </c>
      <c r="CT570">
        <v>0</v>
      </c>
      <c r="CU570" s="3">
        <v>0.53694160000000002</v>
      </c>
      <c r="CV570">
        <v>955703828.70000005</v>
      </c>
      <c r="CW570" s="10">
        <v>42554674.630000003</v>
      </c>
      <c r="CX570" s="14">
        <f t="shared" si="8"/>
        <v>39980860.530000001</v>
      </c>
      <c r="CY570" s="14">
        <f>IFERROR(INDEX(CONFAZ!$A$2:$FB$440,MATCH(DATE(YEAR($A570),MONTH($A570),15),CONFAZ!$A$2:$A$440,0),2),0)</f>
        <v>2573814.1</v>
      </c>
      <c r="CZ570" s="14"/>
      <c r="DA570" s="14"/>
      <c r="DB570"/>
      <c r="DC570"/>
      <c r="DI570"/>
    </row>
    <row r="571" spans="1:113" x14ac:dyDescent="0.25">
      <c r="A571" s="1">
        <v>43059</v>
      </c>
      <c r="B571" t="s">
        <v>70</v>
      </c>
      <c r="C571" t="s">
        <v>3</v>
      </c>
      <c r="D571" s="12">
        <v>3.2593999999999999</v>
      </c>
      <c r="E571">
        <v>410868188.97000003</v>
      </c>
      <c r="F571">
        <v>3915062.0700000003</v>
      </c>
      <c r="G571">
        <v>594330549</v>
      </c>
      <c r="H571">
        <v>82467908.480000019</v>
      </c>
      <c r="I571">
        <v>55029179.089999996</v>
      </c>
      <c r="J571">
        <v>15396054.299999999</v>
      </c>
      <c r="K571">
        <v>9199520</v>
      </c>
      <c r="L571" s="14">
        <v>19298273</v>
      </c>
      <c r="M571" s="14">
        <v>31895543</v>
      </c>
      <c r="N571" s="14">
        <v>84457059</v>
      </c>
      <c r="O571" s="14">
        <v>83660098</v>
      </c>
      <c r="P571" s="14">
        <v>6927543</v>
      </c>
      <c r="Q571" s="14">
        <v>81630246</v>
      </c>
      <c r="R571" s="14">
        <v>2999406</v>
      </c>
      <c r="S571" s="14">
        <v>22044962</v>
      </c>
      <c r="T571" s="14">
        <v>182115584</v>
      </c>
      <c r="U571" s="14">
        <v>75386773</v>
      </c>
      <c r="V571" s="14">
        <v>2999406</v>
      </c>
      <c r="W571" s="14">
        <v>22044962</v>
      </c>
      <c r="X571" s="14">
        <v>182115584</v>
      </c>
      <c r="Y571" s="14">
        <v>75386773</v>
      </c>
      <c r="Z571" s="14">
        <v>3915062</v>
      </c>
      <c r="AA571" s="14">
        <v>0.67742050860000003</v>
      </c>
      <c r="AB571">
        <v>135.08000000000001</v>
      </c>
      <c r="AC571" s="2">
        <v>16584235219</v>
      </c>
      <c r="AD571" s="2">
        <v>13951600049</v>
      </c>
      <c r="AE571" s="14">
        <f>INDEX(CONFAZ!$DS$2:$FB$408,MATCH(DATE(YEAR($A571),MONTH($A571),15),CONFAZ!$DS$2:$DS$408,0),2)</f>
        <v>315908668</v>
      </c>
      <c r="AF571" s="14">
        <f>INDEX(CONFAZ!$DS$2:$FB$408,MATCH(DATE(YEAR($A571),MONTH($A571),15),CONFAZ!$DS$2:$DS$408,0),3)</f>
        <v>136176491</v>
      </c>
      <c r="AG571">
        <v>937</v>
      </c>
      <c r="AH571">
        <v>1242013926400</v>
      </c>
      <c r="AI571">
        <v>7.4</v>
      </c>
      <c r="AJ571">
        <v>0.18</v>
      </c>
      <c r="AK571">
        <v>1079.68611111111</v>
      </c>
      <c r="AL571">
        <v>857.58349999999996</v>
      </c>
      <c r="AM571">
        <v>786.21523809523796</v>
      </c>
      <c r="AN571">
        <v>969.43119999999999</v>
      </c>
      <c r="AO571">
        <v>12.1328724745063</v>
      </c>
      <c r="AP571">
        <v>1.28</v>
      </c>
      <c r="AQ571">
        <v>203.67</v>
      </c>
      <c r="AR571">
        <v>37.72</v>
      </c>
      <c r="AS571" s="14">
        <v>574019500000</v>
      </c>
      <c r="AT571">
        <v>0</v>
      </c>
      <c r="AU571">
        <v>0</v>
      </c>
      <c r="AV571">
        <v>176414117</v>
      </c>
      <c r="AW571">
        <v>175517037</v>
      </c>
      <c r="AX571">
        <v>0</v>
      </c>
      <c r="AY571" s="14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272080</v>
      </c>
      <c r="BN571">
        <v>27308046000</v>
      </c>
      <c r="BO571" s="3">
        <v>0.4</v>
      </c>
      <c r="BP571" s="3">
        <v>3704</v>
      </c>
      <c r="BQ571" s="3">
        <v>25660.71</v>
      </c>
      <c r="BR571" s="3">
        <v>2676581000</v>
      </c>
      <c r="BS571" s="3">
        <v>22762000</v>
      </c>
      <c r="BT571" s="3">
        <v>6052464000</v>
      </c>
      <c r="BU571">
        <v>13383053000</v>
      </c>
      <c r="BV571" s="3">
        <v>5173186000</v>
      </c>
      <c r="BW571" s="3">
        <v>22134860000</v>
      </c>
      <c r="BX571">
        <v>0</v>
      </c>
      <c r="BY571">
        <v>0</v>
      </c>
      <c r="BZ571">
        <v>0</v>
      </c>
      <c r="CA571">
        <v>0</v>
      </c>
      <c r="CB571">
        <v>27308046000</v>
      </c>
      <c r="CC571">
        <v>0.4</v>
      </c>
      <c r="CD571">
        <v>372462.8</v>
      </c>
      <c r="CE571">
        <v>180482198.47</v>
      </c>
      <c r="CF571">
        <v>34782.480000000003</v>
      </c>
      <c r="CG571">
        <v>27281.589999999997</v>
      </c>
      <c r="CH571">
        <v>31.432478700000001</v>
      </c>
      <c r="CI571">
        <v>4</v>
      </c>
      <c r="CJ571">
        <v>116030</v>
      </c>
      <c r="CK571">
        <v>141173.32999999999</v>
      </c>
      <c r="CL571">
        <v>25143.33</v>
      </c>
      <c r="CM571">
        <v>-36420</v>
      </c>
      <c r="CN571">
        <v>6106246.6699999999</v>
      </c>
      <c r="CO571">
        <v>-50476.67</v>
      </c>
      <c r="CP571">
        <v>-218470</v>
      </c>
      <c r="CQ571">
        <v>2284559.85</v>
      </c>
      <c r="CR571">
        <v>214115132.19999999</v>
      </c>
      <c r="CS571">
        <v>2345.17</v>
      </c>
      <c r="CT571">
        <v>216402037.22</v>
      </c>
      <c r="CU571" s="3">
        <v>0.53694160000000002</v>
      </c>
      <c r="CV571">
        <v>1041248335</v>
      </c>
      <c r="CW571" s="10">
        <v>42395618.810000002</v>
      </c>
      <c r="CX571" s="14">
        <f t="shared" si="8"/>
        <v>40816948.520000003</v>
      </c>
      <c r="CY571" s="14">
        <f>IFERROR(INDEX(CONFAZ!$A$2:$FB$440,MATCH(DATE(YEAR($A571),MONTH($A571),15),CONFAZ!$A$2:$A$440,0),2),0)</f>
        <v>1578670.29</v>
      </c>
      <c r="CZ571"/>
      <c r="DA571"/>
      <c r="DB571"/>
      <c r="DC571"/>
      <c r="DI571"/>
    </row>
    <row r="572" spans="1:113" x14ac:dyDescent="0.25">
      <c r="A572" s="1">
        <v>43089</v>
      </c>
      <c r="B572" t="s">
        <v>70</v>
      </c>
      <c r="C572" t="s">
        <v>3</v>
      </c>
      <c r="D572" s="12">
        <v>3.2919</v>
      </c>
      <c r="E572">
        <v>364678421.18000001</v>
      </c>
      <c r="F572">
        <v>2136721.56</v>
      </c>
      <c r="G572">
        <v>540928521</v>
      </c>
      <c r="H572">
        <v>83586702.710000038</v>
      </c>
      <c r="I572">
        <v>46884403.610000007</v>
      </c>
      <c r="J572">
        <v>16386390.300000001</v>
      </c>
      <c r="K572">
        <v>12296714</v>
      </c>
      <c r="L572" s="14">
        <v>18600533</v>
      </c>
      <c r="M572" s="14">
        <v>31202068</v>
      </c>
      <c r="N572" s="14">
        <v>84769477</v>
      </c>
      <c r="O572" s="14">
        <v>82759702</v>
      </c>
      <c r="P572" s="14">
        <v>5731415</v>
      </c>
      <c r="Q572" s="14">
        <v>91090555</v>
      </c>
      <c r="R572" s="14">
        <v>2717864</v>
      </c>
      <c r="S572" s="14">
        <v>17396209</v>
      </c>
      <c r="T572" s="14">
        <v>127316310</v>
      </c>
      <c r="U572" s="14">
        <v>77207667</v>
      </c>
      <c r="V572" s="14">
        <v>2717864</v>
      </c>
      <c r="W572" s="14">
        <v>17396209</v>
      </c>
      <c r="X572" s="14">
        <v>127316310</v>
      </c>
      <c r="Y572" s="14">
        <v>77207667</v>
      </c>
      <c r="Z572" s="14">
        <v>2136721</v>
      </c>
      <c r="AA572" s="14">
        <v>0.2117349476</v>
      </c>
      <c r="AB572">
        <v>135.78</v>
      </c>
      <c r="AC572" s="2">
        <v>17476274644</v>
      </c>
      <c r="AD572" s="2">
        <v>13323465863</v>
      </c>
      <c r="AE572" s="14">
        <f>INDEX(CONFAZ!$DS$2:$FB$408,MATCH(DATE(YEAR($A572),MONTH($A572),15),CONFAZ!$DS$2:$DS$408,0),2)</f>
        <v>228774874</v>
      </c>
      <c r="AF572" s="14">
        <f>INDEX(CONFAZ!$DS$2:$FB$408,MATCH(DATE(YEAR($A572),MONTH($A572),15),CONFAZ!$DS$2:$DS$408,0),3)</f>
        <v>215488194</v>
      </c>
      <c r="AG572">
        <v>937</v>
      </c>
      <c r="AH572">
        <v>1231078426800</v>
      </c>
      <c r="AI572">
        <v>7</v>
      </c>
      <c r="AJ572">
        <v>0.26</v>
      </c>
      <c r="AK572">
        <v>1079.3433333333301</v>
      </c>
      <c r="AL572">
        <v>857.20150000000001</v>
      </c>
      <c r="AM572">
        <v>784.66571428571399</v>
      </c>
      <c r="AN572">
        <v>969.11120000000005</v>
      </c>
      <c r="AO572">
        <v>11.8961416111806</v>
      </c>
      <c r="AP572">
        <v>1.44</v>
      </c>
      <c r="AQ572">
        <v>210.56</v>
      </c>
      <c r="AR572">
        <v>24.49</v>
      </c>
      <c r="AS572" s="14">
        <v>577802800000</v>
      </c>
      <c r="AT572">
        <v>0</v>
      </c>
      <c r="AU572">
        <v>0</v>
      </c>
      <c r="AV572">
        <v>111371748</v>
      </c>
      <c r="AW572">
        <v>110762162</v>
      </c>
      <c r="AX572">
        <v>0</v>
      </c>
      <c r="AY572" s="14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197402</v>
      </c>
      <c r="BL572">
        <v>0</v>
      </c>
      <c r="BM572">
        <v>412184</v>
      </c>
      <c r="BN572">
        <v>27308046000</v>
      </c>
      <c r="BO572" s="3">
        <v>0.4</v>
      </c>
      <c r="BP572" s="3">
        <v>3704</v>
      </c>
      <c r="BQ572" s="3">
        <v>25660.71</v>
      </c>
      <c r="BR572" s="3">
        <v>2676581000</v>
      </c>
      <c r="BS572" s="3">
        <v>22762000</v>
      </c>
      <c r="BT572" s="3">
        <v>6052464000</v>
      </c>
      <c r="BU572" s="3">
        <v>13383053000</v>
      </c>
      <c r="BV572" s="3">
        <v>5173186000</v>
      </c>
      <c r="BW572" s="3">
        <v>22134860000</v>
      </c>
      <c r="BX572">
        <v>0</v>
      </c>
      <c r="BY572">
        <v>0</v>
      </c>
      <c r="BZ572">
        <v>0</v>
      </c>
      <c r="CA572">
        <v>0</v>
      </c>
      <c r="CB572">
        <v>27308046000</v>
      </c>
      <c r="CC572">
        <v>0.4</v>
      </c>
      <c r="CD572">
        <v>255681.01</v>
      </c>
      <c r="CE572">
        <v>174980047.66</v>
      </c>
      <c r="CF572">
        <v>7250.98</v>
      </c>
      <c r="CG572">
        <v>27281.589999999997</v>
      </c>
      <c r="CH572">
        <v>31.432478700000001</v>
      </c>
      <c r="CI572">
        <v>4.09</v>
      </c>
      <c r="CJ572">
        <v>116030</v>
      </c>
      <c r="CK572">
        <v>141173.32999999999</v>
      </c>
      <c r="CL572">
        <v>25143.33</v>
      </c>
      <c r="CM572">
        <v>-36420</v>
      </c>
      <c r="CN572">
        <v>6106246.6699999999</v>
      </c>
      <c r="CO572">
        <v>-50476.67</v>
      </c>
      <c r="CP572">
        <v>-218470</v>
      </c>
      <c r="CQ572">
        <v>1019043.69</v>
      </c>
      <c r="CR572">
        <v>202428385.03999999</v>
      </c>
      <c r="CS572">
        <v>3742.52</v>
      </c>
      <c r="CT572">
        <v>203451171.25</v>
      </c>
      <c r="CU572" s="3">
        <v>0.53694160000000002</v>
      </c>
      <c r="CV572">
        <v>1042877383</v>
      </c>
      <c r="CW572" s="10">
        <v>42952397.509999998</v>
      </c>
      <c r="CX572" s="14">
        <f t="shared" si="8"/>
        <v>40465612.989999995</v>
      </c>
      <c r="CY572" s="14">
        <f>IFERROR(INDEX(CONFAZ!$A$2:$FB$440,MATCH(DATE(YEAR($A572),MONTH($A572),15),CONFAZ!$A$2:$A$440,0),2),0)</f>
        <v>2486784.52</v>
      </c>
      <c r="DA572"/>
      <c r="DB572"/>
      <c r="DC572"/>
      <c r="DI572"/>
    </row>
    <row r="573" spans="1:113" x14ac:dyDescent="0.25">
      <c r="A573" s="1">
        <v>43120</v>
      </c>
      <c r="B573" t="s">
        <v>70</v>
      </c>
      <c r="C573" t="s">
        <v>3</v>
      </c>
      <c r="D573" s="12">
        <v>3.2105999999999999</v>
      </c>
      <c r="E573">
        <v>378090284.60000002</v>
      </c>
      <c r="F573">
        <v>2248350.6500000004</v>
      </c>
      <c r="G573">
        <v>555797823</v>
      </c>
      <c r="H573">
        <v>82288485.689999983</v>
      </c>
      <c r="I573">
        <v>52302984.93</v>
      </c>
      <c r="J573">
        <v>18642566.200000003</v>
      </c>
      <c r="K573">
        <v>34014863</v>
      </c>
      <c r="L573" s="14">
        <v>17890894</v>
      </c>
      <c r="M573" s="14">
        <v>32376102</v>
      </c>
      <c r="N573" s="14">
        <v>104477452</v>
      </c>
      <c r="O573" s="14">
        <v>79573554</v>
      </c>
      <c r="P573" s="14">
        <v>6485599</v>
      </c>
      <c r="Q573" s="14">
        <v>91478227</v>
      </c>
      <c r="R573" s="14">
        <v>2664076</v>
      </c>
      <c r="S573" s="14">
        <v>19224552</v>
      </c>
      <c r="T573" s="14">
        <v>128138644</v>
      </c>
      <c r="U573" s="14">
        <v>71240373</v>
      </c>
      <c r="V573" s="14">
        <v>2664076</v>
      </c>
      <c r="W573" s="14">
        <v>19224552</v>
      </c>
      <c r="X573" s="14">
        <v>128138644</v>
      </c>
      <c r="Y573" s="14">
        <v>71240373</v>
      </c>
      <c r="Z573" s="14">
        <v>2248350</v>
      </c>
      <c r="AA573" s="14">
        <v>0.74446965399999998</v>
      </c>
      <c r="AB573">
        <v>132.12</v>
      </c>
      <c r="AC573" s="2">
        <v>16769724658</v>
      </c>
      <c r="AD573" s="2">
        <v>15114215063</v>
      </c>
      <c r="AE573" s="14">
        <f>INDEX(CONFAZ!$DS$2:$FB$408,MATCH(DATE(YEAR($A573),MONTH($A573),15),CONFAZ!$DS$2:$DS$408,0),2)</f>
        <v>247988547</v>
      </c>
      <c r="AF573" s="14">
        <f>INDEX(CONFAZ!$DS$2:$FB$408,MATCH(DATE(YEAR($A573),MONTH($A573),15),CONFAZ!$DS$2:$DS$408,0),3)</f>
        <v>261883451</v>
      </c>
      <c r="AG573">
        <v>954</v>
      </c>
      <c r="AH573">
        <v>1206225630600</v>
      </c>
      <c r="AI573">
        <v>6.9</v>
      </c>
      <c r="AJ573">
        <v>0.23</v>
      </c>
      <c r="AK573">
        <v>1083.2716666666599</v>
      </c>
      <c r="AL573">
        <v>857.87649999999996</v>
      </c>
      <c r="AM573">
        <v>783.34142857142797</v>
      </c>
      <c r="AN573">
        <v>972.13599999999997</v>
      </c>
      <c r="AO573">
        <v>12.272340913214901</v>
      </c>
      <c r="AP573">
        <v>1.29</v>
      </c>
      <c r="AQ573">
        <v>221.18</v>
      </c>
      <c r="AR573">
        <v>9.8800000000000008</v>
      </c>
      <c r="AS573" s="14">
        <v>552718500000</v>
      </c>
      <c r="AT573">
        <v>0</v>
      </c>
      <c r="AU573">
        <v>0</v>
      </c>
      <c r="AV573">
        <v>146380664</v>
      </c>
      <c r="AW573">
        <v>145902571</v>
      </c>
      <c r="AX573">
        <v>0</v>
      </c>
      <c r="AY573" s="14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50702</v>
      </c>
      <c r="BL573">
        <v>0</v>
      </c>
      <c r="BM573">
        <v>328774</v>
      </c>
      <c r="BN573">
        <v>26798107000</v>
      </c>
      <c r="BO573" s="3">
        <v>0.4</v>
      </c>
      <c r="BP573" s="3">
        <v>3704</v>
      </c>
      <c r="BQ573" s="3">
        <v>24954.17</v>
      </c>
      <c r="BR573" s="3">
        <v>2945494000</v>
      </c>
      <c r="BS573" s="3">
        <v>24318000</v>
      </c>
      <c r="BT573" s="3">
        <v>6098154000</v>
      </c>
      <c r="BU573">
        <v>12567340000</v>
      </c>
      <c r="BV573" s="3">
        <v>5162802000</v>
      </c>
      <c r="BW573" s="3">
        <v>21635305000</v>
      </c>
      <c r="BX573">
        <v>0</v>
      </c>
      <c r="BY573">
        <v>0</v>
      </c>
      <c r="BZ573">
        <v>0</v>
      </c>
      <c r="CA573">
        <v>0</v>
      </c>
      <c r="CB573">
        <v>27308046000</v>
      </c>
      <c r="CC573">
        <v>0.4</v>
      </c>
      <c r="CD573">
        <v>310588.48</v>
      </c>
      <c r="CE573">
        <v>198697669.81</v>
      </c>
      <c r="CF573">
        <v>50819.43</v>
      </c>
      <c r="CG573">
        <v>74893.67</v>
      </c>
      <c r="CH573">
        <v>32.480378199999997</v>
      </c>
      <c r="CI573">
        <v>4.1900000000000004</v>
      </c>
      <c r="CJ573">
        <v>185946.67</v>
      </c>
      <c r="CK573">
        <v>214040</v>
      </c>
      <c r="CL573">
        <v>28093.33</v>
      </c>
      <c r="CM573">
        <v>31040</v>
      </c>
      <c r="CN573">
        <v>6142000</v>
      </c>
      <c r="CO573">
        <v>-35463.33</v>
      </c>
      <c r="CP573">
        <v>-163306.67000000001</v>
      </c>
      <c r="CQ573">
        <v>1005276.13</v>
      </c>
      <c r="CR573">
        <v>214507620.53</v>
      </c>
      <c r="CS573">
        <v>33578.699999999997</v>
      </c>
      <c r="CT573">
        <v>215550062.80000001</v>
      </c>
      <c r="CU573" s="3">
        <v>0.53856099999999996</v>
      </c>
      <c r="CV573">
        <v>1098695726</v>
      </c>
      <c r="CW573" s="10">
        <v>42277754.399999999</v>
      </c>
      <c r="CX573" s="14">
        <f t="shared" si="8"/>
        <v>37100675.689999998</v>
      </c>
      <c r="CY573" s="14">
        <f>IFERROR(INDEX(CONFAZ!$A$2:$FB$440,MATCH(DATE(YEAR($A573),MONTH($A573),15),CONFAZ!$A$2:$A$440,0),2),0)</f>
        <v>5177078.71</v>
      </c>
      <c r="CZ573"/>
      <c r="DA573"/>
      <c r="DB573"/>
      <c r="DC573"/>
      <c r="DI573"/>
    </row>
    <row r="574" spans="1:113" x14ac:dyDescent="0.25">
      <c r="A574" s="1">
        <v>43151</v>
      </c>
      <c r="B574" t="s">
        <v>70</v>
      </c>
      <c r="C574" t="s">
        <v>3</v>
      </c>
      <c r="D574" s="12">
        <v>3.2414999999999998</v>
      </c>
      <c r="E574">
        <v>343825681.58999997</v>
      </c>
      <c r="F574">
        <v>1894962.56</v>
      </c>
      <c r="G574">
        <v>495688222</v>
      </c>
      <c r="H574">
        <v>72563658.680000007</v>
      </c>
      <c r="I574">
        <v>38715871.430000007</v>
      </c>
      <c r="J574">
        <v>14667877.830000002</v>
      </c>
      <c r="K574">
        <v>102347262</v>
      </c>
      <c r="L574" s="14">
        <v>15242873</v>
      </c>
      <c r="M574" s="14">
        <v>37106852</v>
      </c>
      <c r="N574" s="14">
        <v>72506814</v>
      </c>
      <c r="O574" s="14">
        <v>74038325</v>
      </c>
      <c r="P574" s="14">
        <v>4438748</v>
      </c>
      <c r="Q574" s="14">
        <v>71477144</v>
      </c>
      <c r="R574" s="14">
        <v>2587332</v>
      </c>
      <c r="S574" s="14">
        <v>15199807</v>
      </c>
      <c r="T574" s="14">
        <v>137074101</v>
      </c>
      <c r="U574" s="14">
        <v>64121842</v>
      </c>
      <c r="V574" s="14">
        <v>2587332</v>
      </c>
      <c r="W574" s="14">
        <v>15199807</v>
      </c>
      <c r="X574" s="14">
        <v>137074101</v>
      </c>
      <c r="Y574" s="14">
        <v>64121842</v>
      </c>
      <c r="Z574" s="14">
        <v>1894384</v>
      </c>
      <c r="AA574" s="14">
        <v>9.2195087600000003E-2</v>
      </c>
      <c r="AB574">
        <v>129.94</v>
      </c>
      <c r="AC574" s="2">
        <v>15801987736</v>
      </c>
      <c r="AD574" s="2">
        <v>13268767883</v>
      </c>
      <c r="AE574" s="14">
        <f>INDEX(CONFAZ!$DS$2:$FB$408,MATCH(DATE(YEAR($A574),MONTH($A574),15),CONFAZ!$DS$2:$DS$408,0),2)</f>
        <v>230360789</v>
      </c>
      <c r="AF574" s="14">
        <f>INDEX(CONFAZ!$DS$2:$FB$408,MATCH(DATE(YEAR($A574),MONTH($A574),15),CONFAZ!$DS$2:$DS$408,0),3)</f>
        <v>236982285</v>
      </c>
      <c r="AG574">
        <v>954</v>
      </c>
      <c r="AH574">
        <v>1222158952500</v>
      </c>
      <c r="AI574">
        <v>6.72</v>
      </c>
      <c r="AJ574">
        <v>0.18</v>
      </c>
      <c r="AK574">
        <v>1091.12055555555</v>
      </c>
      <c r="AL574">
        <v>865.3895</v>
      </c>
      <c r="AM574">
        <v>789.16142857142802</v>
      </c>
      <c r="AN574">
        <v>978.22759999999903</v>
      </c>
      <c r="AO574">
        <v>12.706136535281001</v>
      </c>
      <c r="AP574">
        <v>1.32</v>
      </c>
      <c r="AQ574">
        <v>213.5</v>
      </c>
      <c r="AR574">
        <v>4.21</v>
      </c>
      <c r="AS574" s="14">
        <v>540147699999.99994</v>
      </c>
      <c r="AT574">
        <v>0</v>
      </c>
      <c r="AU574">
        <v>0</v>
      </c>
      <c r="AV574">
        <v>94370533</v>
      </c>
      <c r="AW574">
        <v>94145613</v>
      </c>
      <c r="AX574">
        <v>0</v>
      </c>
      <c r="AY574" s="1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224920</v>
      </c>
      <c r="BN574">
        <v>26798107000</v>
      </c>
      <c r="BO574" s="3">
        <v>0.4</v>
      </c>
      <c r="BP574" s="3">
        <v>3704</v>
      </c>
      <c r="BQ574" s="3">
        <v>24954.17</v>
      </c>
      <c r="BR574" s="3">
        <v>2945494000</v>
      </c>
      <c r="BS574" s="3">
        <v>24318000</v>
      </c>
      <c r="BT574" s="3">
        <v>6098154000</v>
      </c>
      <c r="BU574" s="3">
        <v>12567340000</v>
      </c>
      <c r="BV574">
        <v>5162802000</v>
      </c>
      <c r="BW574" s="3">
        <v>21635305000</v>
      </c>
      <c r="BX574">
        <v>0</v>
      </c>
      <c r="BY574">
        <v>0</v>
      </c>
      <c r="BZ574">
        <v>0</v>
      </c>
      <c r="CA574">
        <v>0</v>
      </c>
      <c r="CB574">
        <v>27308046000</v>
      </c>
      <c r="CC574">
        <v>0.4</v>
      </c>
      <c r="CD574">
        <v>238739.32</v>
      </c>
      <c r="CE574">
        <v>220122194.75999999</v>
      </c>
      <c r="CF574">
        <v>13864.76</v>
      </c>
      <c r="CG574">
        <v>27602.67</v>
      </c>
      <c r="CH574">
        <v>32.480378199999997</v>
      </c>
      <c r="CI574">
        <v>4.21</v>
      </c>
      <c r="CJ574">
        <v>185946.67</v>
      </c>
      <c r="CK574">
        <v>214040</v>
      </c>
      <c r="CL574">
        <v>28093.33</v>
      </c>
      <c r="CM574">
        <v>31040</v>
      </c>
      <c r="CN574">
        <v>6142000</v>
      </c>
      <c r="CO574">
        <v>-35463.33</v>
      </c>
      <c r="CP574">
        <v>-163306.67000000001</v>
      </c>
      <c r="CQ574">
        <v>807161.94</v>
      </c>
      <c r="CR574">
        <v>176982716.06</v>
      </c>
      <c r="CS574">
        <v>155576.09</v>
      </c>
      <c r="CT574">
        <v>177973454.09</v>
      </c>
      <c r="CU574" s="3">
        <v>0.53856099999999996</v>
      </c>
      <c r="CV574">
        <v>1183472342</v>
      </c>
      <c r="CW574" s="10">
        <v>37730904.460000001</v>
      </c>
      <c r="CX574" s="14">
        <f t="shared" si="8"/>
        <v>25090111.940000001</v>
      </c>
      <c r="CY574" s="14">
        <f>IFERROR(INDEX(CONFAZ!$A$2:$FB$440,MATCH(DATE(YEAR($A574),MONTH($A574),15),CONFAZ!$A$2:$A$440,0),2),0)</f>
        <v>12640792.52</v>
      </c>
      <c r="CZ574"/>
      <c r="DA574"/>
      <c r="DB574"/>
      <c r="DC574"/>
      <c r="DI574"/>
    </row>
    <row r="575" spans="1:113" x14ac:dyDescent="0.25">
      <c r="A575" s="1">
        <v>43179</v>
      </c>
      <c r="B575" t="s">
        <v>70</v>
      </c>
      <c r="C575" t="s">
        <v>3</v>
      </c>
      <c r="D575" s="12">
        <v>3.2791999999999999</v>
      </c>
      <c r="E575">
        <v>348320724.87</v>
      </c>
      <c r="F575">
        <v>1741746.06</v>
      </c>
      <c r="G575">
        <v>488462177</v>
      </c>
      <c r="H575">
        <v>68575601.000000015</v>
      </c>
      <c r="I575">
        <v>36009049.690000005</v>
      </c>
      <c r="J575">
        <v>13732340.98</v>
      </c>
      <c r="K575">
        <v>58160176</v>
      </c>
      <c r="L575" s="14">
        <v>14917094</v>
      </c>
      <c r="M575" s="14">
        <v>28378705</v>
      </c>
      <c r="N575" s="14">
        <v>69102406</v>
      </c>
      <c r="O575" s="14">
        <v>72121187</v>
      </c>
      <c r="P575" s="14">
        <v>4269495</v>
      </c>
      <c r="Q575" s="14">
        <v>64876546</v>
      </c>
      <c r="R575" s="14">
        <v>2968852</v>
      </c>
      <c r="S575" s="14">
        <v>19075581</v>
      </c>
      <c r="T575" s="14">
        <v>157410041</v>
      </c>
      <c r="U575" s="14">
        <v>53600524</v>
      </c>
      <c r="V575" s="14">
        <v>2968852</v>
      </c>
      <c r="W575" s="14">
        <v>19075581</v>
      </c>
      <c r="X575" s="14">
        <v>157410041</v>
      </c>
      <c r="Y575" s="14">
        <v>53600524</v>
      </c>
      <c r="Z575" s="14">
        <v>1741746</v>
      </c>
      <c r="AA575" s="14">
        <v>9.2813297599999997E-2</v>
      </c>
      <c r="AB575">
        <v>141.57</v>
      </c>
      <c r="AC575" s="2">
        <v>20228663646</v>
      </c>
      <c r="AD575" s="2">
        <v>14668560310</v>
      </c>
      <c r="AE575" s="14">
        <f>INDEX(CONFAZ!$DS$2:$FB$408,MATCH(DATE(YEAR($A575),MONTH($A575),15),CONFAZ!$DS$2:$DS$408,0),2)</f>
        <v>256633353</v>
      </c>
      <c r="AF575" s="14">
        <f>INDEX(CONFAZ!$DS$2:$FB$408,MATCH(DATE(YEAR($A575),MONTH($A575),15),CONFAZ!$DS$2:$DS$408,0),3)</f>
        <v>190743572</v>
      </c>
      <c r="AG575">
        <v>954</v>
      </c>
      <c r="AH575">
        <v>1244708898400</v>
      </c>
      <c r="AI575">
        <v>6.58</v>
      </c>
      <c r="AJ575">
        <v>7.0000000000000007E-2</v>
      </c>
      <c r="AK575">
        <v>1089.36055555555</v>
      </c>
      <c r="AL575">
        <v>867.17649999999901</v>
      </c>
      <c r="AM575">
        <v>793.019047619047</v>
      </c>
      <c r="AN575">
        <v>978.98599999999999</v>
      </c>
      <c r="AO575">
        <v>13.242833003980801</v>
      </c>
      <c r="AP575">
        <v>1.0900000000000001</v>
      </c>
      <c r="AQ575">
        <v>219.9</v>
      </c>
      <c r="AR575">
        <v>14.7</v>
      </c>
      <c r="AS575" s="14">
        <v>589594200000</v>
      </c>
      <c r="AT575">
        <v>0</v>
      </c>
      <c r="AU575">
        <v>0</v>
      </c>
      <c r="AV575">
        <v>115687400</v>
      </c>
      <c r="AW575">
        <v>113490955</v>
      </c>
      <c r="AX575">
        <v>0</v>
      </c>
      <c r="AY575" s="14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7056</v>
      </c>
      <c r="BL575">
        <v>1965870</v>
      </c>
      <c r="BM575">
        <v>223519</v>
      </c>
      <c r="BN575">
        <v>26798107000</v>
      </c>
      <c r="BO575" s="3">
        <v>0.4</v>
      </c>
      <c r="BP575" s="3">
        <v>3704</v>
      </c>
      <c r="BQ575" s="3">
        <v>24954.17</v>
      </c>
      <c r="BR575" s="3">
        <v>2945494000</v>
      </c>
      <c r="BS575" s="3">
        <v>24318000</v>
      </c>
      <c r="BT575" s="3">
        <v>6098154000</v>
      </c>
      <c r="BU575" s="3">
        <v>12567340000</v>
      </c>
      <c r="BV575" s="3">
        <v>5162802000</v>
      </c>
      <c r="BW575" s="3">
        <v>21635305000</v>
      </c>
      <c r="BX575">
        <v>0</v>
      </c>
      <c r="BY575">
        <v>0</v>
      </c>
      <c r="BZ575">
        <v>0</v>
      </c>
      <c r="CA575">
        <v>0</v>
      </c>
      <c r="CB575">
        <v>27308046000</v>
      </c>
      <c r="CC575">
        <v>0.4</v>
      </c>
      <c r="CD575">
        <v>153854.87</v>
      </c>
      <c r="CE575">
        <v>211052800.46000001</v>
      </c>
      <c r="CF575">
        <v>21180.17</v>
      </c>
      <c r="CG575">
        <v>27597.67</v>
      </c>
      <c r="CH575">
        <v>32.480378199999997</v>
      </c>
      <c r="CI575">
        <v>4.2</v>
      </c>
      <c r="CJ575">
        <v>185946.67</v>
      </c>
      <c r="CK575">
        <v>214040</v>
      </c>
      <c r="CL575">
        <v>28093.33</v>
      </c>
      <c r="CM575">
        <v>31040</v>
      </c>
      <c r="CN575">
        <v>6142000</v>
      </c>
      <c r="CO575">
        <v>-35463.33</v>
      </c>
      <c r="CP575">
        <v>-163306.67000000001</v>
      </c>
      <c r="CQ575">
        <v>692870.45</v>
      </c>
      <c r="CR575">
        <v>154193252.66999999</v>
      </c>
      <c r="CS575">
        <v>99631.85</v>
      </c>
      <c r="CT575">
        <v>154987418.13</v>
      </c>
      <c r="CU575" s="3">
        <v>0.53856099999999996</v>
      </c>
      <c r="CV575">
        <v>1053801239</v>
      </c>
      <c r="CW575" s="10">
        <v>37885265.869999997</v>
      </c>
      <c r="CX575" s="14">
        <f t="shared" si="8"/>
        <v>10820764.069999997</v>
      </c>
      <c r="CY575" s="14">
        <f>IFERROR(INDEX(CONFAZ!$A$2:$FB$440,MATCH(DATE(YEAR($A575),MONTH($A575),15),CONFAZ!$A$2:$A$440,0),2),0)</f>
        <v>27064501.800000001</v>
      </c>
      <c r="CZ575"/>
      <c r="DA575"/>
      <c r="DB575"/>
      <c r="DC575"/>
      <c r="DI575"/>
    </row>
    <row r="576" spans="1:113" x14ac:dyDescent="0.25">
      <c r="A576" s="1">
        <v>43210</v>
      </c>
      <c r="B576" t="s">
        <v>70</v>
      </c>
      <c r="C576" t="s">
        <v>3</v>
      </c>
      <c r="D576" s="12">
        <v>3.4075000000000002</v>
      </c>
      <c r="E576">
        <v>341352999.47999996</v>
      </c>
      <c r="F576">
        <v>2242525.23</v>
      </c>
      <c r="G576">
        <v>503307638</v>
      </c>
      <c r="H576">
        <v>83548305.369999975</v>
      </c>
      <c r="I576">
        <v>38323796.909999989</v>
      </c>
      <c r="J576">
        <v>15028395.92</v>
      </c>
      <c r="K576">
        <v>59012412</v>
      </c>
      <c r="L576" s="14">
        <v>16888349</v>
      </c>
      <c r="M576" s="14">
        <v>28219444</v>
      </c>
      <c r="N576" s="14">
        <v>75315302</v>
      </c>
      <c r="O576" s="14">
        <v>80503858</v>
      </c>
      <c r="P576" s="14">
        <v>5328511</v>
      </c>
      <c r="Q576" s="14">
        <v>72397032</v>
      </c>
      <c r="R576" s="14">
        <v>3077698</v>
      </c>
      <c r="S576" s="14">
        <v>16747300</v>
      </c>
      <c r="T576" s="14">
        <v>146789427</v>
      </c>
      <c r="U576" s="14">
        <v>55798192</v>
      </c>
      <c r="V576" s="14">
        <v>3077698</v>
      </c>
      <c r="W576" s="14">
        <v>16747300</v>
      </c>
      <c r="X576" s="14">
        <v>146789427</v>
      </c>
      <c r="Y576" s="14">
        <v>55798192</v>
      </c>
      <c r="Z576" s="14">
        <v>2242525</v>
      </c>
      <c r="AA576" s="14">
        <v>0.4840080645</v>
      </c>
      <c r="AB576">
        <v>139.09</v>
      </c>
      <c r="AC576" s="2">
        <v>19678336251</v>
      </c>
      <c r="AD576" s="2">
        <v>14653559274</v>
      </c>
      <c r="AE576" s="14">
        <f>INDEX(CONFAZ!$DS$2:$FB$408,MATCH(DATE(YEAR($A576),MONTH($A576),15),CONFAZ!$DS$2:$DS$408,0),2)</f>
        <v>302946872</v>
      </c>
      <c r="AF576" s="14">
        <f>INDEX(CONFAZ!$DS$2:$FB$408,MATCH(DATE(YEAR($A576),MONTH($A576),15),CONFAZ!$DS$2:$DS$408,0),3)</f>
        <v>295504012</v>
      </c>
      <c r="AG576">
        <v>954</v>
      </c>
      <c r="AH576">
        <v>1294778442500</v>
      </c>
      <c r="AI576">
        <v>6.4</v>
      </c>
      <c r="AJ576">
        <v>0.21</v>
      </c>
      <c r="AK576">
        <v>1090.57</v>
      </c>
      <c r="AL576">
        <v>870.74850000000004</v>
      </c>
      <c r="AM576">
        <v>798.15190476190401</v>
      </c>
      <c r="AN576">
        <v>981.78560000000004</v>
      </c>
      <c r="AO576">
        <v>12.998318235676299</v>
      </c>
      <c r="AP576">
        <v>1.22</v>
      </c>
      <c r="AQ576">
        <v>242.07</v>
      </c>
      <c r="AR576">
        <v>21.38</v>
      </c>
      <c r="AS576" s="14">
        <v>587819400000</v>
      </c>
      <c r="AT576">
        <v>0</v>
      </c>
      <c r="AU576">
        <v>0</v>
      </c>
      <c r="AV576">
        <v>122771691</v>
      </c>
      <c r="AW576">
        <v>109705689</v>
      </c>
      <c r="AX576">
        <v>0</v>
      </c>
      <c r="AY576" s="14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7325</v>
      </c>
      <c r="BL576">
        <v>12462918</v>
      </c>
      <c r="BM576">
        <v>306759</v>
      </c>
      <c r="BN576">
        <v>26798107000</v>
      </c>
      <c r="BO576" s="3">
        <v>0.4</v>
      </c>
      <c r="BP576" s="3">
        <v>3704</v>
      </c>
      <c r="BQ576">
        <v>24954.17</v>
      </c>
      <c r="BR576" s="3">
        <v>2945494000</v>
      </c>
      <c r="BS576" s="3">
        <v>24318000</v>
      </c>
      <c r="BT576" s="3">
        <v>6098154000</v>
      </c>
      <c r="BU576" s="3">
        <v>12567340000</v>
      </c>
      <c r="BV576" s="3">
        <v>5162802000</v>
      </c>
      <c r="BW576" s="3">
        <v>21635305000</v>
      </c>
      <c r="BX576">
        <v>0</v>
      </c>
      <c r="BY576">
        <v>0</v>
      </c>
      <c r="BZ576">
        <v>0</v>
      </c>
      <c r="CA576">
        <v>0</v>
      </c>
      <c r="CB576">
        <v>27308046000</v>
      </c>
      <c r="CC576">
        <v>0.4</v>
      </c>
      <c r="CD576">
        <v>198652.21</v>
      </c>
      <c r="CE576">
        <v>217733022.31999999</v>
      </c>
      <c r="CF576">
        <v>20940.8</v>
      </c>
      <c r="CG576">
        <v>27960.67</v>
      </c>
      <c r="CH576">
        <v>32.480378199999997</v>
      </c>
      <c r="CI576">
        <v>4.22</v>
      </c>
      <c r="CJ576">
        <v>-166876.67000000001</v>
      </c>
      <c r="CK576">
        <v>-137520</v>
      </c>
      <c r="CL576">
        <v>29356.67</v>
      </c>
      <c r="CM576">
        <v>73886.67</v>
      </c>
      <c r="CN576">
        <v>6146743.3300000001</v>
      </c>
      <c r="CO576">
        <v>-68920</v>
      </c>
      <c r="CP576">
        <v>-292473.33</v>
      </c>
      <c r="CQ576">
        <v>1066998.78</v>
      </c>
      <c r="CR576">
        <v>166411414.13999999</v>
      </c>
      <c r="CS576">
        <v>81671.61</v>
      </c>
      <c r="CT576">
        <v>167560084.53</v>
      </c>
      <c r="CU576" s="3">
        <v>0.53856099999999996</v>
      </c>
      <c r="CV576">
        <v>1117769787</v>
      </c>
      <c r="CW576" s="10">
        <v>37837798.409999996</v>
      </c>
      <c r="CX576" s="14">
        <f t="shared" si="8"/>
        <v>27149061.569999997</v>
      </c>
      <c r="CY576" s="14">
        <f>IFERROR(INDEX(CONFAZ!$A$2:$FB$440,MATCH(DATE(YEAR($A576),MONTH($A576),15),CONFAZ!$A$2:$A$440,0),2),0)</f>
        <v>10688736.84</v>
      </c>
      <c r="CZ576" s="14"/>
      <c r="DA576" s="14"/>
      <c r="DB576"/>
      <c r="DC576"/>
      <c r="DI576"/>
    </row>
    <row r="577" spans="1:113" x14ac:dyDescent="0.25">
      <c r="A577" s="1">
        <v>43240</v>
      </c>
      <c r="B577" t="s">
        <v>70</v>
      </c>
      <c r="C577" t="s">
        <v>3</v>
      </c>
      <c r="D577" s="12">
        <v>3.6360999999999999</v>
      </c>
      <c r="E577">
        <v>262348765.09</v>
      </c>
      <c r="F577">
        <v>1751358.1099999999</v>
      </c>
      <c r="G577">
        <v>502560078</v>
      </c>
      <c r="H577">
        <v>75969646.379999995</v>
      </c>
      <c r="I577">
        <v>122568578.50999999</v>
      </c>
      <c r="J577">
        <v>14607312.209999997</v>
      </c>
      <c r="K577">
        <v>42608607</v>
      </c>
      <c r="L577" s="14">
        <v>17945929</v>
      </c>
      <c r="M577" s="14">
        <v>29525352</v>
      </c>
      <c r="N577" s="14">
        <v>71396011</v>
      </c>
      <c r="O577" s="14">
        <v>78785542</v>
      </c>
      <c r="P577" s="14">
        <v>5328030</v>
      </c>
      <c r="Q577" s="14">
        <v>65318513</v>
      </c>
      <c r="R577" s="14">
        <v>2625483</v>
      </c>
      <c r="S577" s="14">
        <v>16865838</v>
      </c>
      <c r="T577" s="14">
        <v>149754467</v>
      </c>
      <c r="U577" s="14">
        <v>63263611</v>
      </c>
      <c r="V577" s="14">
        <v>2625483</v>
      </c>
      <c r="W577" s="14">
        <v>16865838</v>
      </c>
      <c r="X577" s="14">
        <v>149754467</v>
      </c>
      <c r="Y577" s="14">
        <v>63263611</v>
      </c>
      <c r="Z577" s="14">
        <v>1751302</v>
      </c>
      <c r="AA577" s="14">
        <v>0.36702506959999998</v>
      </c>
      <c r="AB577">
        <v>132.29</v>
      </c>
      <c r="AC577" s="2">
        <v>19271601072</v>
      </c>
      <c r="AD577" s="2">
        <v>14039984530</v>
      </c>
      <c r="AE577" s="14">
        <f>INDEX(CONFAZ!$DS$2:$FB$408,MATCH(DATE(YEAR($A577),MONTH($A577),15),CONFAZ!$DS$2:$DS$408,0),2)</f>
        <v>316022136</v>
      </c>
      <c r="AF577" s="14">
        <f>INDEX(CONFAZ!$DS$2:$FB$408,MATCH(DATE(YEAR($A577),MONTH($A577),15),CONFAZ!$DS$2:$DS$408,0),3)</f>
        <v>192086466</v>
      </c>
      <c r="AG577">
        <v>954</v>
      </c>
      <c r="AH577">
        <v>1390986418900</v>
      </c>
      <c r="AI577">
        <v>6.4</v>
      </c>
      <c r="AJ577">
        <v>0.43</v>
      </c>
      <c r="AK577">
        <v>1094.27833333333</v>
      </c>
      <c r="AL577">
        <v>872.21050000000002</v>
      </c>
      <c r="AM577">
        <v>801.92666666666605</v>
      </c>
      <c r="AN577">
        <v>984.24879999999996</v>
      </c>
      <c r="AO577">
        <v>12.827695661319</v>
      </c>
      <c r="AP577">
        <v>1.4</v>
      </c>
      <c r="AQ577">
        <v>278.39</v>
      </c>
      <c r="AR577">
        <v>33.75</v>
      </c>
      <c r="AS577" s="14">
        <v>562261500000</v>
      </c>
      <c r="AT577">
        <v>0</v>
      </c>
      <c r="AU577">
        <v>0</v>
      </c>
      <c r="AV577">
        <v>115570267</v>
      </c>
      <c r="AW577">
        <v>108814522</v>
      </c>
      <c r="AX577">
        <v>0</v>
      </c>
      <c r="AY577" s="14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63</v>
      </c>
      <c r="BL577">
        <v>6468006</v>
      </c>
      <c r="BM577">
        <v>287676</v>
      </c>
      <c r="BN577">
        <v>26798107000</v>
      </c>
      <c r="BO577" s="3">
        <v>0.4</v>
      </c>
      <c r="BP577" s="3">
        <v>3704</v>
      </c>
      <c r="BQ577" s="3">
        <v>24954.17</v>
      </c>
      <c r="BR577" s="3">
        <v>2945494000</v>
      </c>
      <c r="BS577" s="3">
        <v>24318000</v>
      </c>
      <c r="BT577" s="3">
        <v>6098154000</v>
      </c>
      <c r="BU577">
        <v>12567340000</v>
      </c>
      <c r="BV577" s="3">
        <v>5162802000</v>
      </c>
      <c r="BW577" s="3">
        <v>21635305000</v>
      </c>
      <c r="BX577">
        <v>0</v>
      </c>
      <c r="BY577">
        <v>0</v>
      </c>
      <c r="BZ577">
        <v>0</v>
      </c>
      <c r="CA577">
        <v>0</v>
      </c>
      <c r="CB577">
        <v>27308046000</v>
      </c>
      <c r="CC577">
        <v>0.4</v>
      </c>
      <c r="CD577">
        <v>184460.46</v>
      </c>
      <c r="CE577">
        <v>238041101.46000001</v>
      </c>
      <c r="CF577">
        <v>9621.6299999999992</v>
      </c>
      <c r="CG577">
        <v>27934.67</v>
      </c>
      <c r="CH577">
        <v>32.480378199999997</v>
      </c>
      <c r="CI577">
        <v>4.3099999999999996</v>
      </c>
      <c r="CJ577">
        <v>-166876.67000000001</v>
      </c>
      <c r="CK577">
        <v>-137520</v>
      </c>
      <c r="CL577">
        <v>29356.67</v>
      </c>
      <c r="CM577">
        <v>73886.67</v>
      </c>
      <c r="CN577">
        <v>6146743.3300000001</v>
      </c>
      <c r="CO577">
        <v>-68920</v>
      </c>
      <c r="CP577">
        <v>-292473.33</v>
      </c>
      <c r="CQ577">
        <v>715388.16</v>
      </c>
      <c r="CR577">
        <v>248971846.46000001</v>
      </c>
      <c r="CS577">
        <v>69814.460000000006</v>
      </c>
      <c r="CT577">
        <v>249758048.88</v>
      </c>
      <c r="CU577" s="3">
        <v>0.53856099999999996</v>
      </c>
      <c r="CV577">
        <v>1169261624</v>
      </c>
      <c r="CW577" s="10">
        <v>38459046.469999999</v>
      </c>
      <c r="CX577" s="14">
        <f t="shared" si="8"/>
        <v>28675769.159999996</v>
      </c>
      <c r="CY577" s="14">
        <f>IFERROR(INDEX(CONFAZ!$A$2:$FB$440,MATCH(DATE(YEAR($A577),MONTH($A577),15),CONFAZ!$A$2:$A$440,0),2),0)</f>
        <v>9783277.3100000005</v>
      </c>
      <c r="CZ577"/>
      <c r="DA577"/>
      <c r="DB577"/>
      <c r="DC577"/>
      <c r="DI577"/>
    </row>
    <row r="578" spans="1:113" x14ac:dyDescent="0.25">
      <c r="A578" s="1">
        <v>43271</v>
      </c>
      <c r="B578" t="s">
        <v>70</v>
      </c>
      <c r="C578" t="s">
        <v>3</v>
      </c>
      <c r="D578" s="12">
        <v>3.7732000000000001</v>
      </c>
      <c r="E578">
        <v>349444262.62999994</v>
      </c>
      <c r="F578">
        <v>2419528.7200000002</v>
      </c>
      <c r="G578">
        <v>617342710</v>
      </c>
      <c r="H578">
        <v>69638024.820000008</v>
      </c>
      <c r="I578">
        <v>156011923.40000004</v>
      </c>
      <c r="J578">
        <v>14790436.949999999</v>
      </c>
      <c r="K578">
        <v>24306844</v>
      </c>
      <c r="L578" s="14">
        <v>14614328</v>
      </c>
      <c r="M578" s="14">
        <v>29116775</v>
      </c>
      <c r="N578" s="14">
        <v>80380451</v>
      </c>
      <c r="O578" s="14">
        <v>75098461</v>
      </c>
      <c r="P578" s="14">
        <v>4820608</v>
      </c>
      <c r="Q578" s="14">
        <v>65081997</v>
      </c>
      <c r="R578" s="14">
        <v>2979761</v>
      </c>
      <c r="S578" s="14">
        <v>18291148</v>
      </c>
      <c r="T578" s="14">
        <v>179538112</v>
      </c>
      <c r="U578" s="14">
        <v>145001634</v>
      </c>
      <c r="V578" s="14">
        <v>2979761</v>
      </c>
      <c r="W578" s="14">
        <v>18291148</v>
      </c>
      <c r="X578" s="14">
        <v>179538112</v>
      </c>
      <c r="Y578" s="14">
        <v>145001634</v>
      </c>
      <c r="Z578" s="14">
        <v>2419435</v>
      </c>
      <c r="AA578" s="14">
        <v>0.63663655299999999</v>
      </c>
      <c r="AB578">
        <v>136.94999999999999</v>
      </c>
      <c r="AC578" s="2">
        <v>19830021392</v>
      </c>
      <c r="AD578" s="2">
        <v>15008152809</v>
      </c>
      <c r="AE578" s="14">
        <f>INDEX(CONFAZ!$DS$2:$FB$408,MATCH(DATE(YEAR($A578),MONTH($A578),15),CONFAZ!$DS$2:$DS$408,0),2)</f>
        <v>496174222</v>
      </c>
      <c r="AF578" s="14">
        <f>INDEX(CONFAZ!$DS$2:$FB$408,MATCH(DATE(YEAR($A578),MONTH($A578),15),CONFAZ!$DS$2:$DS$408,0),3)</f>
        <v>119992817</v>
      </c>
      <c r="AG578">
        <v>954</v>
      </c>
      <c r="AH578">
        <v>1431929400000</v>
      </c>
      <c r="AI578">
        <v>6.4</v>
      </c>
      <c r="AJ578">
        <v>1.43</v>
      </c>
      <c r="AK578">
        <v>1093.9194444444399</v>
      </c>
      <c r="AL578">
        <v>872.62649999999996</v>
      </c>
      <c r="AM578">
        <v>800.11714285714197</v>
      </c>
      <c r="AN578">
        <v>985.00120000000004</v>
      </c>
      <c r="AO578">
        <v>12.568588089092801</v>
      </c>
      <c r="AP578">
        <v>2.2599999999999998</v>
      </c>
      <c r="AQ578">
        <v>290.44</v>
      </c>
      <c r="AR578">
        <v>52.31</v>
      </c>
      <c r="AS578" s="14">
        <v>584372800000</v>
      </c>
      <c r="AT578">
        <v>0</v>
      </c>
      <c r="AU578">
        <v>0</v>
      </c>
      <c r="AV578">
        <v>232942275</v>
      </c>
      <c r="AW578">
        <v>217816058</v>
      </c>
      <c r="AX578">
        <v>0</v>
      </c>
      <c r="AY578" s="14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14474115</v>
      </c>
      <c r="BM578">
        <v>652102</v>
      </c>
      <c r="BN578">
        <v>26798107000</v>
      </c>
      <c r="BO578" s="3">
        <v>0.4</v>
      </c>
      <c r="BP578" s="3">
        <v>3704</v>
      </c>
      <c r="BQ578" s="3">
        <v>24954.17</v>
      </c>
      <c r="BR578" s="3">
        <v>2945494000</v>
      </c>
      <c r="BS578" s="3">
        <v>24318000</v>
      </c>
      <c r="BT578" s="3">
        <v>6098154000</v>
      </c>
      <c r="BU578" s="3">
        <v>12567340000</v>
      </c>
      <c r="BV578">
        <v>5162802000</v>
      </c>
      <c r="BW578" s="3">
        <v>21635305000</v>
      </c>
      <c r="BX578">
        <v>0</v>
      </c>
      <c r="BY578">
        <v>0</v>
      </c>
      <c r="BZ578">
        <v>0</v>
      </c>
      <c r="CA578">
        <v>0</v>
      </c>
      <c r="CB578">
        <v>27308046000</v>
      </c>
      <c r="CC578">
        <v>0.4</v>
      </c>
      <c r="CD578">
        <v>154027.81</v>
      </c>
      <c r="CE578">
        <v>236348707.97</v>
      </c>
      <c r="CF578">
        <v>14431.36</v>
      </c>
      <c r="CG578">
        <v>27725.67</v>
      </c>
      <c r="CH578">
        <v>32.480378199999997</v>
      </c>
      <c r="CI578">
        <v>4.55</v>
      </c>
      <c r="CJ578">
        <v>-166876.67000000001</v>
      </c>
      <c r="CK578">
        <v>-137520</v>
      </c>
      <c r="CL578">
        <v>29356.67</v>
      </c>
      <c r="CM578">
        <v>73886.67</v>
      </c>
      <c r="CN578">
        <v>6146743.3300000001</v>
      </c>
      <c r="CO578">
        <v>-68920</v>
      </c>
      <c r="CP578">
        <v>-292473.33</v>
      </c>
      <c r="CQ578">
        <v>1107059.49</v>
      </c>
      <c r="CR578">
        <v>312398532.44999999</v>
      </c>
      <c r="CS578">
        <v>35817.800000000003</v>
      </c>
      <c r="CT578">
        <v>313541724.74000001</v>
      </c>
      <c r="CU578" s="3">
        <v>0.53856099999999996</v>
      </c>
      <c r="CV578">
        <v>1139201012</v>
      </c>
      <c r="CW578" s="10">
        <v>47705179.210000001</v>
      </c>
      <c r="CX578" s="14">
        <f t="shared" si="8"/>
        <v>42292255.380000003</v>
      </c>
      <c r="CY578" s="14">
        <f>IFERROR(INDEX(CONFAZ!$A$2:$FB$440,MATCH(DATE(YEAR($A578),MONTH($A578),15),CONFAZ!$A$2:$A$440,0),2),0)</f>
        <v>5412923.8299999991</v>
      </c>
      <c r="CZ578"/>
      <c r="DA578"/>
      <c r="DB578"/>
      <c r="DC578"/>
      <c r="DI578"/>
    </row>
    <row r="579" spans="1:113" x14ac:dyDescent="0.25">
      <c r="A579" s="1">
        <v>43301</v>
      </c>
      <c r="B579" t="s">
        <v>70</v>
      </c>
      <c r="C579" t="s">
        <v>3</v>
      </c>
      <c r="D579" s="12">
        <v>3.8288000000000002</v>
      </c>
      <c r="E579">
        <v>336076032.77000004</v>
      </c>
      <c r="F579">
        <v>2168296.38</v>
      </c>
      <c r="G579">
        <v>602705132</v>
      </c>
      <c r="H579">
        <v>89311956.300000012</v>
      </c>
      <c r="I579">
        <v>131156980.89999999</v>
      </c>
      <c r="J579">
        <v>16293510.500000002</v>
      </c>
      <c r="K579">
        <v>21790908</v>
      </c>
      <c r="L579" s="14">
        <v>16139096</v>
      </c>
      <c r="M579" s="14">
        <v>28759167</v>
      </c>
      <c r="N579" s="14">
        <v>77752949</v>
      </c>
      <c r="O579" s="14">
        <v>94401947</v>
      </c>
      <c r="P579" s="14">
        <v>4916939</v>
      </c>
      <c r="Q579" s="14">
        <v>86424229</v>
      </c>
      <c r="R579" s="14">
        <v>2724120</v>
      </c>
      <c r="S579" s="14">
        <v>18704962</v>
      </c>
      <c r="T579" s="14">
        <v>195813588</v>
      </c>
      <c r="U579" s="14">
        <v>74899839</v>
      </c>
      <c r="V579" s="14">
        <v>2724120</v>
      </c>
      <c r="W579" s="14">
        <v>18704962</v>
      </c>
      <c r="X579" s="14">
        <v>195813588</v>
      </c>
      <c r="Y579" s="14">
        <v>74899839</v>
      </c>
      <c r="Z579" s="14">
        <v>2168296</v>
      </c>
      <c r="AA579" s="14">
        <v>0.84024889089999999</v>
      </c>
      <c r="AB579">
        <v>141.07</v>
      </c>
      <c r="AC579" s="2">
        <v>21055288607</v>
      </c>
      <c r="AD579" s="2">
        <v>17759842765</v>
      </c>
      <c r="AE579" s="14">
        <f>INDEX(CONFAZ!$DS$2:$FB$408,MATCH(DATE(YEAR($A579),MONTH($A579),15),CONFAZ!$DS$2:$DS$408,0),2)</f>
        <v>385985662</v>
      </c>
      <c r="AF579" s="14">
        <f>INDEX(CONFAZ!$DS$2:$FB$408,MATCH(DATE(YEAR($A579),MONTH($A579),15),CONFAZ!$DS$2:$DS$408,0),3)</f>
        <v>219469305</v>
      </c>
      <c r="AG579">
        <v>954</v>
      </c>
      <c r="AH579">
        <v>1452815187200</v>
      </c>
      <c r="AI579">
        <v>6.4</v>
      </c>
      <c r="AJ579">
        <v>0.25</v>
      </c>
      <c r="AK579">
        <v>1107.0650000000001</v>
      </c>
      <c r="AL579">
        <v>879.60550000000001</v>
      </c>
      <c r="AM579">
        <v>804.512857142857</v>
      </c>
      <c r="AN579">
        <v>995.35640000000001</v>
      </c>
      <c r="AO579">
        <v>12.443910943439301</v>
      </c>
      <c r="AP579">
        <v>1.33</v>
      </c>
      <c r="AQ579">
        <v>287.88</v>
      </c>
      <c r="AR579">
        <v>39.76</v>
      </c>
      <c r="AS579" s="14">
        <v>592283900000</v>
      </c>
      <c r="AT579">
        <v>0</v>
      </c>
      <c r="AU579">
        <v>0</v>
      </c>
      <c r="AV579">
        <v>134931861</v>
      </c>
      <c r="AW579">
        <v>128824483</v>
      </c>
      <c r="AX579">
        <v>0</v>
      </c>
      <c r="AY579" s="14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717766</v>
      </c>
      <c r="BL579">
        <v>4503027</v>
      </c>
      <c r="BM579">
        <v>886585</v>
      </c>
      <c r="BN579">
        <v>26798107000</v>
      </c>
      <c r="BO579" s="3">
        <v>0.4</v>
      </c>
      <c r="BP579" s="3">
        <v>3704</v>
      </c>
      <c r="BQ579" s="3">
        <v>24954.17</v>
      </c>
      <c r="BR579" s="3">
        <v>2945494000</v>
      </c>
      <c r="BS579" s="3">
        <v>24318000</v>
      </c>
      <c r="BT579" s="3">
        <v>6098154000</v>
      </c>
      <c r="BU579" s="3">
        <v>12567340000</v>
      </c>
      <c r="BV579">
        <v>5162802000</v>
      </c>
      <c r="BW579" s="3">
        <v>21635305000</v>
      </c>
      <c r="BX579">
        <v>0</v>
      </c>
      <c r="BY579">
        <v>0</v>
      </c>
      <c r="BZ579">
        <v>0</v>
      </c>
      <c r="CA579">
        <v>0</v>
      </c>
      <c r="CB579">
        <v>26798107000</v>
      </c>
      <c r="CC579">
        <v>0.4</v>
      </c>
      <c r="CD579">
        <v>242644.12</v>
      </c>
      <c r="CE579">
        <v>249037398.28999999</v>
      </c>
      <c r="CF579">
        <v>47152.9</v>
      </c>
      <c r="CG579">
        <v>28029.67</v>
      </c>
      <c r="CH579">
        <v>32.480378199999997</v>
      </c>
      <c r="CI579">
        <v>4.49</v>
      </c>
      <c r="CJ579">
        <v>49823.33</v>
      </c>
      <c r="CK579">
        <v>78046.67</v>
      </c>
      <c r="CL579">
        <v>28223.33</v>
      </c>
      <c r="CM579">
        <v>109976.67</v>
      </c>
      <c r="CN579">
        <v>6374710</v>
      </c>
      <c r="CO579">
        <v>-67143.33</v>
      </c>
      <c r="CP579">
        <v>-276056.67</v>
      </c>
      <c r="CQ579">
        <v>865539.37</v>
      </c>
      <c r="CR579">
        <v>298946961.56999999</v>
      </c>
      <c r="CS579">
        <v>35682.93</v>
      </c>
      <c r="CT579">
        <v>299853684.74000001</v>
      </c>
      <c r="CU579" s="3">
        <v>0.53856099999999996</v>
      </c>
      <c r="CV579">
        <v>1076275576</v>
      </c>
      <c r="CW579" s="10">
        <v>44544291.520000003</v>
      </c>
      <c r="CX579" s="14">
        <f t="shared" ref="CX579:CX642" si="9">CW579-CY579</f>
        <v>41445908.359999999</v>
      </c>
      <c r="CY579" s="14">
        <f>IFERROR(INDEX(CONFAZ!$A$2:$FB$440,MATCH(DATE(YEAR($A579),MONTH($A579),15),CONFAZ!$A$2:$A$440,0),2),0)</f>
        <v>3098383.16</v>
      </c>
      <c r="DA579"/>
      <c r="DB579"/>
      <c r="DC579"/>
      <c r="DI579"/>
    </row>
    <row r="580" spans="1:113" x14ac:dyDescent="0.25">
      <c r="A580" s="1">
        <v>43332</v>
      </c>
      <c r="B580" t="s">
        <v>70</v>
      </c>
      <c r="C580" t="s">
        <v>3</v>
      </c>
      <c r="D580" s="12">
        <v>3.9298000000000002</v>
      </c>
      <c r="E580">
        <v>324634084.00999999</v>
      </c>
      <c r="F580">
        <v>2366334.0300000003</v>
      </c>
      <c r="G580">
        <v>652456129</v>
      </c>
      <c r="H580">
        <v>82586151.759999976</v>
      </c>
      <c r="I580">
        <v>198103094.70000005</v>
      </c>
      <c r="J580">
        <v>16190417.829999996</v>
      </c>
      <c r="K580">
        <v>17415946</v>
      </c>
      <c r="L580" s="14">
        <v>16014085</v>
      </c>
      <c r="M580" s="14">
        <v>31489990</v>
      </c>
      <c r="N580" s="14">
        <v>81578856</v>
      </c>
      <c r="O580" s="14">
        <v>91758501</v>
      </c>
      <c r="P580" s="14">
        <v>4995113</v>
      </c>
      <c r="Q580" s="14">
        <v>83593081</v>
      </c>
      <c r="R580" s="14">
        <v>2967267</v>
      </c>
      <c r="S580" s="14">
        <v>20633096</v>
      </c>
      <c r="T580" s="14">
        <v>242678745</v>
      </c>
      <c r="U580" s="14">
        <v>74406058</v>
      </c>
      <c r="V580" s="14">
        <v>2967267</v>
      </c>
      <c r="W580" s="14">
        <v>20633096</v>
      </c>
      <c r="X580" s="14">
        <v>242678745</v>
      </c>
      <c r="Y580" s="14">
        <v>74406058</v>
      </c>
      <c r="Z580" s="14">
        <v>2341337</v>
      </c>
      <c r="AA580" s="14">
        <v>0.95816603180000004</v>
      </c>
      <c r="AB580">
        <v>143.41999999999999</v>
      </c>
      <c r="AC580" s="2">
        <v>20084138252</v>
      </c>
      <c r="AD580" s="2">
        <v>19768276314</v>
      </c>
      <c r="AE580" s="14">
        <f>INDEX(CONFAZ!$DS$2:$FB$408,MATCH(DATE(YEAR($A580),MONTH($A580),15),CONFAZ!$DS$2:$DS$408,0),2)</f>
        <v>355658017</v>
      </c>
      <c r="AF580" s="14">
        <f>INDEX(CONFAZ!$DS$2:$FB$408,MATCH(DATE(YEAR($A580),MONTH($A580),15),CONFAZ!$DS$2:$DS$408,0),3)</f>
        <v>219199153</v>
      </c>
      <c r="AG580">
        <v>954</v>
      </c>
      <c r="AH580">
        <v>1498798211400</v>
      </c>
      <c r="AI580">
        <v>6.4</v>
      </c>
      <c r="AJ580">
        <v>0</v>
      </c>
      <c r="AK580">
        <v>1114.7533333333299</v>
      </c>
      <c r="AL580">
        <v>882.62649999999996</v>
      </c>
      <c r="AM580">
        <v>805.90142857142803</v>
      </c>
      <c r="AN580">
        <v>999.20159999999998</v>
      </c>
      <c r="AO580">
        <v>12.2668211694084</v>
      </c>
      <c r="AP580">
        <v>0.91</v>
      </c>
      <c r="AQ580">
        <v>293.14999999999998</v>
      </c>
      <c r="AR580">
        <v>25.68</v>
      </c>
      <c r="AS580" s="14">
        <v>599113700000</v>
      </c>
      <c r="AT580">
        <v>0</v>
      </c>
      <c r="AU580">
        <v>0</v>
      </c>
      <c r="AV580">
        <v>125007609</v>
      </c>
      <c r="AW580">
        <v>124244043</v>
      </c>
      <c r="AX580">
        <v>0</v>
      </c>
      <c r="AY580" s="14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384264</v>
      </c>
      <c r="BL580">
        <v>0</v>
      </c>
      <c r="BM580">
        <v>378772</v>
      </c>
      <c r="BN580">
        <v>26798107000</v>
      </c>
      <c r="BO580" s="3">
        <v>0.4</v>
      </c>
      <c r="BP580" s="3">
        <v>3704</v>
      </c>
      <c r="BQ580">
        <v>24954.17</v>
      </c>
      <c r="BR580">
        <v>2945494000</v>
      </c>
      <c r="BS580" s="3">
        <v>24318000</v>
      </c>
      <c r="BT580" s="3">
        <v>6098154000</v>
      </c>
      <c r="BU580" s="3">
        <v>12567340000</v>
      </c>
      <c r="BV580" s="3">
        <v>5162802000</v>
      </c>
      <c r="BW580" s="3">
        <v>21635305000</v>
      </c>
      <c r="BX580">
        <v>0</v>
      </c>
      <c r="BY580">
        <v>0</v>
      </c>
      <c r="BZ580">
        <v>0</v>
      </c>
      <c r="CA580">
        <v>0</v>
      </c>
      <c r="CB580">
        <v>26798107000</v>
      </c>
      <c r="CC580">
        <v>0.4</v>
      </c>
      <c r="CD580">
        <v>223455.48</v>
      </c>
      <c r="CE580">
        <v>271482735.47000003</v>
      </c>
      <c r="CF580">
        <v>27246.47</v>
      </c>
      <c r="CG580">
        <v>28202.67</v>
      </c>
      <c r="CH580">
        <v>32.480378199999997</v>
      </c>
      <c r="CI580">
        <v>4.45</v>
      </c>
      <c r="CJ580">
        <v>49823.33</v>
      </c>
      <c r="CK580">
        <v>78046.67</v>
      </c>
      <c r="CL580">
        <v>28223.33</v>
      </c>
      <c r="CM580">
        <v>109976.67</v>
      </c>
      <c r="CN580">
        <v>6374710</v>
      </c>
      <c r="CO580">
        <v>-67143.33</v>
      </c>
      <c r="CP580">
        <v>-276056.67</v>
      </c>
      <c r="CQ580">
        <v>962295.08</v>
      </c>
      <c r="CR580">
        <v>354948669.79000002</v>
      </c>
      <c r="CS580">
        <v>30634.48</v>
      </c>
      <c r="CT580">
        <v>355949042.91000003</v>
      </c>
      <c r="CU580" s="3">
        <v>0.53856099999999996</v>
      </c>
      <c r="CV580">
        <v>1077698003</v>
      </c>
      <c r="CW580" s="10">
        <v>49247725.810000002</v>
      </c>
      <c r="CX580" s="14">
        <f t="shared" si="9"/>
        <v>45988126.18</v>
      </c>
      <c r="CY580" s="14">
        <f>IFERROR(INDEX(CONFAZ!$A$2:$FB$440,MATCH(DATE(YEAR($A580),MONTH($A580),15),CONFAZ!$A$2:$A$440,0),2),0)</f>
        <v>3259599.63</v>
      </c>
      <c r="CZ580"/>
      <c r="DA580"/>
      <c r="DB580"/>
      <c r="DC580"/>
      <c r="DI580"/>
    </row>
    <row r="581" spans="1:113" x14ac:dyDescent="0.25">
      <c r="A581" s="1">
        <v>43363</v>
      </c>
      <c r="B581" t="s">
        <v>70</v>
      </c>
      <c r="C581" t="s">
        <v>3</v>
      </c>
      <c r="D581" s="12">
        <v>4.1165000000000003</v>
      </c>
      <c r="E581">
        <v>355267717.53999996</v>
      </c>
      <c r="F581">
        <v>2039392.8000000003</v>
      </c>
      <c r="G581">
        <v>673411703</v>
      </c>
      <c r="H581">
        <v>89174294.790000007</v>
      </c>
      <c r="I581">
        <v>181390724.27000001</v>
      </c>
      <c r="J581">
        <v>16655824.899999999</v>
      </c>
      <c r="K581">
        <v>13185359</v>
      </c>
      <c r="L581" s="14">
        <v>16605965</v>
      </c>
      <c r="M581" s="14">
        <v>29833125</v>
      </c>
      <c r="N581" s="14">
        <v>80311389</v>
      </c>
      <c r="O581" s="14">
        <v>97231740</v>
      </c>
      <c r="P581" s="14">
        <v>5568285</v>
      </c>
      <c r="Q581" s="14">
        <v>90966733</v>
      </c>
      <c r="R581" s="14">
        <v>3229430</v>
      </c>
      <c r="S581" s="14">
        <v>20991581</v>
      </c>
      <c r="T581" s="14">
        <v>246204885</v>
      </c>
      <c r="U581" s="14">
        <v>80429178</v>
      </c>
      <c r="V581" s="14">
        <v>3229430</v>
      </c>
      <c r="W581" s="14">
        <v>20991581</v>
      </c>
      <c r="X581" s="14">
        <v>246204885</v>
      </c>
      <c r="Y581" s="14">
        <v>80429178</v>
      </c>
      <c r="Z581" s="14">
        <v>2039392</v>
      </c>
      <c r="AA581" s="14">
        <v>0.18016058090000001</v>
      </c>
      <c r="AB581">
        <v>135.77000000000001</v>
      </c>
      <c r="AC581" s="2">
        <v>19041023535</v>
      </c>
      <c r="AD581" s="2">
        <v>14948421194</v>
      </c>
      <c r="AE581" s="14">
        <f>INDEX(CONFAZ!$DS$2:$FB$408,MATCH(DATE(YEAR($A581),MONTH($A581),15),CONFAZ!$DS$2:$DS$408,0),2)</f>
        <v>332033648</v>
      </c>
      <c r="AF581" s="14">
        <f>INDEX(CONFAZ!$DS$2:$FB$408,MATCH(DATE(YEAR($A581),MONTH($A581),15),CONFAZ!$DS$2:$DS$408,0),3)</f>
        <v>138522611</v>
      </c>
      <c r="AG581">
        <v>954</v>
      </c>
      <c r="AH581">
        <v>1567307977000</v>
      </c>
      <c r="AI581">
        <v>6.4</v>
      </c>
      <c r="AJ581">
        <v>0.3</v>
      </c>
      <c r="AK581">
        <v>1127.7183333333301</v>
      </c>
      <c r="AL581">
        <v>894.06899999999996</v>
      </c>
      <c r="AM581">
        <v>816.47857142857094</v>
      </c>
      <c r="AN581">
        <v>1009.1612</v>
      </c>
      <c r="AO581">
        <v>12.018101946527301</v>
      </c>
      <c r="AP581">
        <v>1.48</v>
      </c>
      <c r="AQ581">
        <v>324.07</v>
      </c>
      <c r="AR581">
        <v>31.2</v>
      </c>
      <c r="AS581" s="14">
        <v>576470300000</v>
      </c>
      <c r="AT581">
        <v>2459</v>
      </c>
      <c r="AU581">
        <v>0</v>
      </c>
      <c r="AV581">
        <v>160644474</v>
      </c>
      <c r="AW581">
        <v>160388527</v>
      </c>
      <c r="AX581">
        <v>233</v>
      </c>
      <c r="AY581" s="14">
        <v>0</v>
      </c>
      <c r="AZ581">
        <v>10</v>
      </c>
      <c r="BA581">
        <v>10</v>
      </c>
      <c r="BB581">
        <v>207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1886</v>
      </c>
      <c r="BK581">
        <v>34280</v>
      </c>
      <c r="BL581">
        <v>3723</v>
      </c>
      <c r="BM581">
        <v>213149</v>
      </c>
      <c r="BN581">
        <v>26798107000</v>
      </c>
      <c r="BO581" s="3">
        <v>0.4</v>
      </c>
      <c r="BP581" s="3">
        <v>3704</v>
      </c>
      <c r="BQ581" s="3">
        <v>24954.17</v>
      </c>
      <c r="BR581">
        <v>2945494000</v>
      </c>
      <c r="BS581" s="3">
        <v>24318000</v>
      </c>
      <c r="BT581" s="3">
        <v>6098154000</v>
      </c>
      <c r="BU581" s="3">
        <v>12567340000</v>
      </c>
      <c r="BV581" s="3">
        <v>5162802000</v>
      </c>
      <c r="BW581" s="3">
        <v>21635305000</v>
      </c>
      <c r="BX581">
        <v>0</v>
      </c>
      <c r="BY581">
        <v>0</v>
      </c>
      <c r="BZ581">
        <v>0</v>
      </c>
      <c r="CA581">
        <v>0</v>
      </c>
      <c r="CB581">
        <v>26798107000</v>
      </c>
      <c r="CC581">
        <v>0.4</v>
      </c>
      <c r="CD581">
        <v>282882.31</v>
      </c>
      <c r="CE581">
        <v>290532107.19999999</v>
      </c>
      <c r="CF581">
        <v>38534.620000000003</v>
      </c>
      <c r="CG581">
        <v>27745.67</v>
      </c>
      <c r="CH581">
        <v>32.480378199999997</v>
      </c>
      <c r="CI581">
        <v>4.63</v>
      </c>
      <c r="CJ581">
        <v>49823.33</v>
      </c>
      <c r="CK581">
        <v>78046.67</v>
      </c>
      <c r="CL581">
        <v>28223.33</v>
      </c>
      <c r="CM581">
        <v>109976.67</v>
      </c>
      <c r="CN581">
        <v>6374710</v>
      </c>
      <c r="CO581">
        <v>-67143.33</v>
      </c>
      <c r="CP581">
        <v>-276056.67</v>
      </c>
      <c r="CQ581">
        <v>791318.46</v>
      </c>
      <c r="CR581">
        <v>342461760.81999999</v>
      </c>
      <c r="CS581">
        <v>18613.189999999999</v>
      </c>
      <c r="CT581">
        <v>343276842.47000003</v>
      </c>
      <c r="CU581" s="3">
        <v>0.53856099999999996</v>
      </c>
      <c r="CV581">
        <v>1058190440</v>
      </c>
      <c r="CW581" s="10">
        <v>53195031.799999997</v>
      </c>
      <c r="CX581" s="14">
        <f t="shared" si="9"/>
        <v>50350350.479999997</v>
      </c>
      <c r="CY581" s="14">
        <f>IFERROR(INDEX(CONFAZ!$A$2:$FB$440,MATCH(DATE(YEAR($A581),MONTH($A581),15),CONFAZ!$A$2:$A$440,0),2),0)</f>
        <v>2844681.32</v>
      </c>
      <c r="CZ581"/>
      <c r="DA581"/>
      <c r="DB581"/>
      <c r="DC581"/>
      <c r="DI581"/>
    </row>
    <row r="582" spans="1:113" x14ac:dyDescent="0.25">
      <c r="A582" s="1">
        <v>43393</v>
      </c>
      <c r="B582" t="s">
        <v>70</v>
      </c>
      <c r="C582" t="s">
        <v>3</v>
      </c>
      <c r="D582" s="12">
        <v>3.7584</v>
      </c>
      <c r="E582">
        <v>314690664.1500001</v>
      </c>
      <c r="F582">
        <v>2485159.6899999995</v>
      </c>
      <c r="G582">
        <v>589291027</v>
      </c>
      <c r="H582">
        <v>86174965.239999995</v>
      </c>
      <c r="I582">
        <v>144529799.28000003</v>
      </c>
      <c r="J582">
        <v>16398706.399999999</v>
      </c>
      <c r="K582">
        <v>13312321</v>
      </c>
      <c r="L582" s="14">
        <v>19132622</v>
      </c>
      <c r="M582" s="14">
        <v>30586430</v>
      </c>
      <c r="N582" s="14">
        <v>79781156</v>
      </c>
      <c r="O582" s="14">
        <v>96583466</v>
      </c>
      <c r="P582" s="14">
        <v>5757428</v>
      </c>
      <c r="Q582" s="14">
        <v>91515147</v>
      </c>
      <c r="R582" s="14">
        <v>3548460</v>
      </c>
      <c r="S582" s="14">
        <v>20834547</v>
      </c>
      <c r="T582" s="14">
        <v>154964784</v>
      </c>
      <c r="U582" s="14">
        <v>84102378</v>
      </c>
      <c r="V582" s="14">
        <v>3548460</v>
      </c>
      <c r="W582" s="14">
        <v>20834547</v>
      </c>
      <c r="X582" s="14">
        <v>154964784</v>
      </c>
      <c r="Y582" s="14">
        <v>84102378</v>
      </c>
      <c r="Z582" s="14">
        <v>2484609</v>
      </c>
      <c r="AA582" s="14">
        <v>0.189337387</v>
      </c>
      <c r="AB582">
        <v>139.83000000000001</v>
      </c>
      <c r="AC582" s="2">
        <v>21671364889</v>
      </c>
      <c r="AD582" s="2">
        <v>16921935159</v>
      </c>
      <c r="AE582" s="14">
        <f>INDEX(CONFAZ!$DS$2:$FB$408,MATCH(DATE(YEAR($A582),MONTH($A582),15),CONFAZ!$DS$2:$DS$408,0),2)</f>
        <v>429554851</v>
      </c>
      <c r="AF582" s="14">
        <f>INDEX(CONFAZ!$DS$2:$FB$408,MATCH(DATE(YEAR($A582),MONTH($A582),15),CONFAZ!$DS$2:$DS$408,0),3)</f>
        <v>353917108</v>
      </c>
      <c r="AG582">
        <v>954</v>
      </c>
      <c r="AH582">
        <v>1429281936000</v>
      </c>
      <c r="AI582">
        <v>6.4</v>
      </c>
      <c r="AJ582">
        <v>0.4</v>
      </c>
      <c r="AK582">
        <v>1144.37777777777</v>
      </c>
      <c r="AL582">
        <v>900.6345</v>
      </c>
      <c r="AM582">
        <v>821.60523809523795</v>
      </c>
      <c r="AN582">
        <v>1020.7212</v>
      </c>
      <c r="AO582">
        <v>11.8617654281342</v>
      </c>
      <c r="AP582">
        <v>1.45</v>
      </c>
      <c r="AQ582">
        <v>309.31</v>
      </c>
      <c r="AR582">
        <v>57.87</v>
      </c>
      <c r="AS582" s="14">
        <v>612014600000</v>
      </c>
      <c r="AT582">
        <v>18592</v>
      </c>
      <c r="AU582">
        <v>21</v>
      </c>
      <c r="AV582">
        <v>225056270</v>
      </c>
      <c r="AW582">
        <v>200671186</v>
      </c>
      <c r="AX582">
        <v>620</v>
      </c>
      <c r="AY582" s="14">
        <v>0</v>
      </c>
      <c r="AZ582">
        <v>0</v>
      </c>
      <c r="BA582">
        <v>0</v>
      </c>
      <c r="BB582">
        <v>691</v>
      </c>
      <c r="BC582">
        <v>0</v>
      </c>
      <c r="BD582">
        <v>92</v>
      </c>
      <c r="BE582">
        <v>286</v>
      </c>
      <c r="BF582">
        <v>31</v>
      </c>
      <c r="BG582">
        <v>175</v>
      </c>
      <c r="BH582">
        <v>153</v>
      </c>
      <c r="BI582">
        <v>0</v>
      </c>
      <c r="BJ582">
        <v>13422</v>
      </c>
      <c r="BK582">
        <v>18899950</v>
      </c>
      <c r="BL582">
        <v>5310611</v>
      </c>
      <c r="BM582">
        <v>140353</v>
      </c>
      <c r="BN582">
        <v>26798107000</v>
      </c>
      <c r="BO582" s="3">
        <v>0.4</v>
      </c>
      <c r="BP582" s="3">
        <v>3704</v>
      </c>
      <c r="BQ582" s="3">
        <v>24954.17</v>
      </c>
      <c r="BR582" s="3">
        <v>2945494000</v>
      </c>
      <c r="BS582" s="3">
        <v>24318000</v>
      </c>
      <c r="BT582" s="3">
        <v>6098154000</v>
      </c>
      <c r="BU582" s="3">
        <v>12567340000</v>
      </c>
      <c r="BV582" s="3">
        <v>5162802000</v>
      </c>
      <c r="BW582" s="3">
        <v>21635305000</v>
      </c>
      <c r="BX582">
        <v>0</v>
      </c>
      <c r="BY582">
        <v>0</v>
      </c>
      <c r="BZ582">
        <v>0</v>
      </c>
      <c r="CA582">
        <v>0</v>
      </c>
      <c r="CB582">
        <v>26798107000</v>
      </c>
      <c r="CC582">
        <v>0.4</v>
      </c>
      <c r="CD582">
        <v>302959.76</v>
      </c>
      <c r="CE582">
        <v>286639846.43000001</v>
      </c>
      <c r="CF582">
        <v>23909.23</v>
      </c>
      <c r="CG582">
        <v>28272.67</v>
      </c>
      <c r="CH582">
        <v>32.480378199999997</v>
      </c>
      <c r="CI582">
        <v>4.72</v>
      </c>
      <c r="CJ582">
        <v>92360</v>
      </c>
      <c r="CK582">
        <v>127326.67</v>
      </c>
      <c r="CL582">
        <v>34966.67</v>
      </c>
      <c r="CM582">
        <v>27283.33</v>
      </c>
      <c r="CN582">
        <v>6455833.3300000001</v>
      </c>
      <c r="CO582">
        <v>-65290</v>
      </c>
      <c r="CP582">
        <v>-246616.67</v>
      </c>
      <c r="CQ582">
        <v>1030678.13</v>
      </c>
      <c r="CR582">
        <v>311413442.75</v>
      </c>
      <c r="CS582">
        <v>21805.17</v>
      </c>
      <c r="CT582">
        <v>312469408.94999999</v>
      </c>
      <c r="CU582" s="3">
        <v>0.53856099999999996</v>
      </c>
      <c r="CV582">
        <v>1061373966</v>
      </c>
      <c r="CW582" s="10">
        <v>43505239.810000002</v>
      </c>
      <c r="CX582" s="14">
        <f t="shared" si="9"/>
        <v>41505410.640000001</v>
      </c>
      <c r="CY582" s="14">
        <f>IFERROR(INDEX(CONFAZ!$A$2:$FB$440,MATCH(DATE(YEAR($A582),MONTH($A582),15),CONFAZ!$A$2:$A$440,0),2),0)</f>
        <v>1999829.17</v>
      </c>
      <c r="CZ582"/>
      <c r="DA582"/>
      <c r="DB582"/>
      <c r="DC582"/>
      <c r="DI582"/>
    </row>
    <row r="583" spans="1:113" x14ac:dyDescent="0.25">
      <c r="A583" s="1">
        <v>43424</v>
      </c>
      <c r="B583" t="s">
        <v>70</v>
      </c>
      <c r="C583" t="s">
        <v>3</v>
      </c>
      <c r="D583" s="12">
        <v>3.7867000000000002</v>
      </c>
      <c r="E583">
        <v>325857088.70000005</v>
      </c>
      <c r="F583">
        <v>2930064.74</v>
      </c>
      <c r="G583">
        <v>693810511</v>
      </c>
      <c r="H583">
        <v>94043171.559999987</v>
      </c>
      <c r="I583">
        <v>217006984.81</v>
      </c>
      <c r="J583">
        <v>16621434.580000002</v>
      </c>
      <c r="K583">
        <v>10939147</v>
      </c>
      <c r="L583" s="14">
        <v>22458324</v>
      </c>
      <c r="M583" s="14">
        <v>28109604</v>
      </c>
      <c r="N583" s="14">
        <v>86507168</v>
      </c>
      <c r="O583" s="14">
        <v>100494957</v>
      </c>
      <c r="P583" s="14">
        <v>7553214</v>
      </c>
      <c r="Q583" s="14">
        <v>92093180</v>
      </c>
      <c r="R583" s="14">
        <v>3062787</v>
      </c>
      <c r="S583" s="14">
        <v>22363361</v>
      </c>
      <c r="T583" s="14">
        <v>237686415</v>
      </c>
      <c r="U583" s="14">
        <v>90552527</v>
      </c>
      <c r="V583" s="14">
        <v>3062787</v>
      </c>
      <c r="W583" s="14">
        <v>22363361</v>
      </c>
      <c r="X583" s="14">
        <v>237686415</v>
      </c>
      <c r="Y583" s="14">
        <v>90552527</v>
      </c>
      <c r="Z583" s="14">
        <v>2928974</v>
      </c>
      <c r="AA583" s="14">
        <v>0.1259863853</v>
      </c>
      <c r="AB583">
        <v>137.65</v>
      </c>
      <c r="AC583" s="2">
        <v>19199739213</v>
      </c>
      <c r="AD583" s="2">
        <v>15529846968</v>
      </c>
      <c r="AE583" s="14">
        <f>INDEX(CONFAZ!$DS$2:$FB$408,MATCH(DATE(YEAR($A583),MONTH($A583),15),CONFAZ!$DS$2:$DS$408,0),2)</f>
        <v>190344041</v>
      </c>
      <c r="AF583" s="14">
        <f>INDEX(CONFAZ!$DS$2:$FB$408,MATCH(DATE(YEAR($A583),MONTH($A583),15),CONFAZ!$DS$2:$DS$408,0),3)</f>
        <v>230579695</v>
      </c>
      <c r="AG583">
        <v>954</v>
      </c>
      <c r="AH583">
        <v>1437893297400</v>
      </c>
      <c r="AI583">
        <v>6.4</v>
      </c>
      <c r="AJ583">
        <v>-0.25</v>
      </c>
      <c r="AK583">
        <v>1154.57388888888</v>
      </c>
      <c r="AL583">
        <v>906.13599999999997</v>
      </c>
      <c r="AM583">
        <v>824.41904761904698</v>
      </c>
      <c r="AN583">
        <v>1030.78</v>
      </c>
      <c r="AO583">
        <v>11.709782987994</v>
      </c>
      <c r="AP583">
        <v>0.79</v>
      </c>
      <c r="AQ583">
        <v>252.53</v>
      </c>
      <c r="AR583">
        <v>-30.5</v>
      </c>
      <c r="AS583" s="14">
        <v>607482000000</v>
      </c>
      <c r="AT583">
        <v>64849</v>
      </c>
      <c r="AU583">
        <v>619</v>
      </c>
      <c r="AV583">
        <v>134350262</v>
      </c>
      <c r="AW583">
        <v>96396549</v>
      </c>
      <c r="AX583">
        <v>2148</v>
      </c>
      <c r="AY583" s="14">
        <v>0</v>
      </c>
      <c r="AZ583">
        <v>111</v>
      </c>
      <c r="BA583">
        <v>111</v>
      </c>
      <c r="BB583">
        <v>356</v>
      </c>
      <c r="BC583">
        <v>0</v>
      </c>
      <c r="BD583">
        <v>859</v>
      </c>
      <c r="BE583">
        <v>572</v>
      </c>
      <c r="BF583">
        <v>1980</v>
      </c>
      <c r="BG583">
        <v>1100</v>
      </c>
      <c r="BH583">
        <v>1855</v>
      </c>
      <c r="BI583">
        <v>14</v>
      </c>
      <c r="BJ583">
        <v>49956</v>
      </c>
      <c r="BK583">
        <v>37750717</v>
      </c>
      <c r="BL583">
        <v>74124</v>
      </c>
      <c r="BM583">
        <v>0</v>
      </c>
      <c r="BN583">
        <v>26798107000</v>
      </c>
      <c r="BO583" s="3">
        <v>0.4</v>
      </c>
      <c r="BP583" s="3">
        <v>3704</v>
      </c>
      <c r="BQ583" s="3">
        <v>24954.17</v>
      </c>
      <c r="BR583" s="3">
        <v>2945494000</v>
      </c>
      <c r="BS583" s="3">
        <v>24318000</v>
      </c>
      <c r="BT583" s="3">
        <v>6098154000</v>
      </c>
      <c r="BU583" s="3">
        <v>12567340000</v>
      </c>
      <c r="BV583" s="3">
        <v>5162802000</v>
      </c>
      <c r="BW583">
        <v>21635305000</v>
      </c>
      <c r="BX583">
        <v>0</v>
      </c>
      <c r="BY583">
        <v>0</v>
      </c>
      <c r="BZ583">
        <v>0</v>
      </c>
      <c r="CA583">
        <v>0</v>
      </c>
      <c r="CB583">
        <v>26798107000</v>
      </c>
      <c r="CC583">
        <v>0.4</v>
      </c>
      <c r="CD583">
        <v>313138.21000000002</v>
      </c>
      <c r="CE583">
        <v>316723981.75999999</v>
      </c>
      <c r="CF583">
        <v>22875.7</v>
      </c>
      <c r="CG583">
        <v>28116.67</v>
      </c>
      <c r="CH583">
        <v>32.480378199999997</v>
      </c>
      <c r="CI583">
        <v>4.59</v>
      </c>
      <c r="CJ583">
        <v>92360</v>
      </c>
      <c r="CK583">
        <v>127326.67</v>
      </c>
      <c r="CL583">
        <v>34966.67</v>
      </c>
      <c r="CM583">
        <v>27283.33</v>
      </c>
      <c r="CN583">
        <v>6455833.3300000001</v>
      </c>
      <c r="CO583">
        <v>-65290</v>
      </c>
      <c r="CP583">
        <v>-246616.67</v>
      </c>
      <c r="CQ583">
        <v>1861067.25</v>
      </c>
      <c r="CR583">
        <v>395388132.75</v>
      </c>
      <c r="CS583">
        <v>3787.73</v>
      </c>
      <c r="CT583">
        <v>397253747.73000002</v>
      </c>
      <c r="CU583" s="3">
        <v>0.53856099999999996</v>
      </c>
      <c r="CV583">
        <v>1126656566</v>
      </c>
      <c r="CW583" s="10">
        <v>52240305.82</v>
      </c>
      <c r="CX583" s="14">
        <f t="shared" si="9"/>
        <v>50456554.32</v>
      </c>
      <c r="CY583" s="14">
        <f>IFERROR(INDEX(CONFAZ!$A$2:$FB$440,MATCH(DATE(YEAR($A583),MONTH($A583),15),CONFAZ!$A$2:$A$440,0),2),0)</f>
        <v>1783751.5</v>
      </c>
      <c r="CZ583"/>
      <c r="DA583"/>
      <c r="DB583"/>
      <c r="DC583"/>
      <c r="DI583"/>
    </row>
    <row r="584" spans="1:113" x14ac:dyDescent="0.25">
      <c r="A584" s="1">
        <v>43454</v>
      </c>
      <c r="B584" t="s">
        <v>70</v>
      </c>
      <c r="C584" t="s">
        <v>3</v>
      </c>
      <c r="D584" s="12">
        <v>3.8851</v>
      </c>
      <c r="E584">
        <v>313770825.42000002</v>
      </c>
      <c r="F584">
        <v>4423511.8500000006</v>
      </c>
      <c r="G584">
        <v>647514668</v>
      </c>
      <c r="H584">
        <v>99172831.87999998</v>
      </c>
      <c r="I584">
        <v>179229839.60000002</v>
      </c>
      <c r="J584">
        <v>17620744.879999999</v>
      </c>
      <c r="K584">
        <v>19597870</v>
      </c>
      <c r="L584" s="14">
        <v>18952573</v>
      </c>
      <c r="M584" s="14">
        <v>29675942</v>
      </c>
      <c r="N584" s="14">
        <v>90255098</v>
      </c>
      <c r="O584" s="14">
        <v>97435776</v>
      </c>
      <c r="P584" s="14">
        <v>6050397</v>
      </c>
      <c r="Q584" s="14">
        <v>98845518</v>
      </c>
      <c r="R584" s="14">
        <v>2880185</v>
      </c>
      <c r="S584" s="14">
        <v>18492187</v>
      </c>
      <c r="T584" s="14">
        <v>197231656</v>
      </c>
      <c r="U584" s="14">
        <v>83271825</v>
      </c>
      <c r="V584" s="14">
        <v>2880185</v>
      </c>
      <c r="W584" s="14">
        <v>18492187</v>
      </c>
      <c r="X584" s="14">
        <v>197231656</v>
      </c>
      <c r="Y584" s="14">
        <v>83271825</v>
      </c>
      <c r="Z584" s="14">
        <v>4423511</v>
      </c>
      <c r="AA584" s="14">
        <v>0.1352987735</v>
      </c>
      <c r="AB584">
        <v>136.32</v>
      </c>
      <c r="AC584" s="2">
        <v>19257634148</v>
      </c>
      <c r="AD584" s="2">
        <v>13640421233</v>
      </c>
      <c r="AE584" s="14">
        <f>INDEX(CONFAZ!$DS$2:$FB$408,MATCH(DATE(YEAR($A584),MONTH($A584),15),CONFAZ!$DS$2:$DS$408,0),2)</f>
        <v>284415805</v>
      </c>
      <c r="AF584" s="14">
        <f>INDEX(CONFAZ!$DS$2:$FB$408,MATCH(DATE(YEAR($A584),MONTH($A584),15),CONFAZ!$DS$2:$DS$408,0),3)</f>
        <v>635364071</v>
      </c>
      <c r="AG584">
        <v>954</v>
      </c>
      <c r="AH584">
        <v>1455805246500</v>
      </c>
      <c r="AI584">
        <v>6.4</v>
      </c>
      <c r="AJ584">
        <v>0.14000000000000001</v>
      </c>
      <c r="AK584">
        <v>1150.6838888888799</v>
      </c>
      <c r="AL584">
        <v>909.74149999999997</v>
      </c>
      <c r="AM584">
        <v>826.36142857142795</v>
      </c>
      <c r="AN584">
        <v>1029.4567999999999</v>
      </c>
      <c r="AO584">
        <v>11.716235476228601</v>
      </c>
      <c r="AP584">
        <v>1.1499999999999999</v>
      </c>
      <c r="AQ584">
        <v>220.53</v>
      </c>
      <c r="AR584">
        <v>-11.48</v>
      </c>
      <c r="AS584" s="14">
        <v>599862200000</v>
      </c>
      <c r="AT584">
        <v>92587</v>
      </c>
      <c r="AU584">
        <v>1345</v>
      </c>
      <c r="AV584">
        <v>142961756</v>
      </c>
      <c r="AW584">
        <v>130175684</v>
      </c>
      <c r="AX584">
        <v>3110</v>
      </c>
      <c r="AY584" s="14">
        <v>1116</v>
      </c>
      <c r="AZ584">
        <v>203</v>
      </c>
      <c r="BA584">
        <v>203</v>
      </c>
      <c r="BB584">
        <v>3079</v>
      </c>
      <c r="BC584">
        <v>333</v>
      </c>
      <c r="BD584">
        <v>915</v>
      </c>
      <c r="BE584">
        <v>4687</v>
      </c>
      <c r="BF584">
        <v>208</v>
      </c>
      <c r="BG584">
        <v>3200</v>
      </c>
      <c r="BH584">
        <v>2131</v>
      </c>
      <c r="BI584">
        <v>236</v>
      </c>
      <c r="BJ584">
        <v>68100</v>
      </c>
      <c r="BK584">
        <v>12352526</v>
      </c>
      <c r="BL584">
        <v>244930</v>
      </c>
      <c r="BM584">
        <v>0</v>
      </c>
      <c r="BN584">
        <v>26798107000</v>
      </c>
      <c r="BO584" s="3">
        <v>0.4</v>
      </c>
      <c r="BP584" s="3">
        <v>3704</v>
      </c>
      <c r="BQ584" s="3">
        <v>24954.17</v>
      </c>
      <c r="BR584" s="3">
        <v>2945494000</v>
      </c>
      <c r="BS584" s="3">
        <v>24318000</v>
      </c>
      <c r="BT584">
        <v>6098154000</v>
      </c>
      <c r="BU584" s="3">
        <v>12567340000</v>
      </c>
      <c r="BV584" s="3">
        <v>5162802000</v>
      </c>
      <c r="BW584" s="3">
        <v>21635305000</v>
      </c>
      <c r="BX584">
        <v>0</v>
      </c>
      <c r="BY584">
        <v>0</v>
      </c>
      <c r="BZ584">
        <v>0</v>
      </c>
      <c r="CA584">
        <v>0</v>
      </c>
      <c r="CB584">
        <v>26798107000</v>
      </c>
      <c r="CC584">
        <v>0.4</v>
      </c>
      <c r="CD584">
        <v>206772.11</v>
      </c>
      <c r="CE584">
        <v>299244291.12</v>
      </c>
      <c r="CF584">
        <v>21816.29</v>
      </c>
      <c r="CG584">
        <v>27653.67</v>
      </c>
      <c r="CH584">
        <v>32.480378199999997</v>
      </c>
      <c r="CI584">
        <v>4.37</v>
      </c>
      <c r="CJ584">
        <v>92360</v>
      </c>
      <c r="CK584">
        <v>127326.67</v>
      </c>
      <c r="CL584">
        <v>34966.67</v>
      </c>
      <c r="CM584">
        <v>27283.33</v>
      </c>
      <c r="CN584">
        <v>6455833.3300000001</v>
      </c>
      <c r="CO584">
        <v>-65290</v>
      </c>
      <c r="CP584">
        <v>-246616.67</v>
      </c>
      <c r="CQ584">
        <v>1965087.99</v>
      </c>
      <c r="CR584">
        <v>358148203.5</v>
      </c>
      <c r="CS584">
        <v>11257.74</v>
      </c>
      <c r="CT584">
        <v>360137333.81999999</v>
      </c>
      <c r="CU584" s="3">
        <v>0.53856099999999996</v>
      </c>
      <c r="CV584">
        <v>1384522158</v>
      </c>
      <c r="CW584" s="10">
        <v>51876383.240000002</v>
      </c>
      <c r="CX584" s="14">
        <f t="shared" si="9"/>
        <v>48103169.840000004</v>
      </c>
      <c r="CY584" s="14">
        <f>IFERROR(INDEX(CONFAZ!$A$2:$FB$440,MATCH(DATE(YEAR($A584),MONTH($A584),15),CONFAZ!$A$2:$A$440,0),2),0)</f>
        <v>3773213.3999999994</v>
      </c>
      <c r="CZ584" s="14"/>
      <c r="DA584" s="14"/>
      <c r="DB584"/>
      <c r="DC584"/>
      <c r="DI584"/>
    </row>
    <row r="585" spans="1:113" x14ac:dyDescent="0.25">
      <c r="A585" s="1">
        <v>43485</v>
      </c>
      <c r="B585" t="s">
        <v>70</v>
      </c>
      <c r="C585" t="s">
        <v>3</v>
      </c>
      <c r="D585" s="12">
        <v>3.7416999999999998</v>
      </c>
      <c r="E585">
        <v>319864492.55999994</v>
      </c>
      <c r="F585">
        <v>3586421.5199999996</v>
      </c>
      <c r="G585">
        <v>647181350</v>
      </c>
      <c r="H585">
        <v>82403421.399999961</v>
      </c>
      <c r="I585">
        <v>185965844.91</v>
      </c>
      <c r="J585">
        <v>19397291.140000001</v>
      </c>
      <c r="K585">
        <v>41313455</v>
      </c>
      <c r="L585" s="14">
        <v>14349420</v>
      </c>
      <c r="M585" s="14">
        <v>31108553</v>
      </c>
      <c r="N585" s="14">
        <v>110678402</v>
      </c>
      <c r="O585" s="14">
        <v>88947578</v>
      </c>
      <c r="P585" s="14">
        <v>6272563</v>
      </c>
      <c r="Q585" s="14">
        <v>96768235</v>
      </c>
      <c r="R585" s="14">
        <v>2819425</v>
      </c>
      <c r="S585" s="14">
        <v>19471242</v>
      </c>
      <c r="T585" s="14">
        <v>198816601</v>
      </c>
      <c r="U585" s="14">
        <v>74397319</v>
      </c>
      <c r="V585" s="14">
        <v>2819425</v>
      </c>
      <c r="W585" s="14">
        <v>19471242</v>
      </c>
      <c r="X585" s="14">
        <v>198816601</v>
      </c>
      <c r="Y585" s="14">
        <v>74397319</v>
      </c>
      <c r="Z585" s="14">
        <v>3552012</v>
      </c>
      <c r="AA585" s="14">
        <v>0.38305375590000001</v>
      </c>
      <c r="AB585">
        <v>133.56</v>
      </c>
      <c r="AC585" s="2">
        <v>16638094632</v>
      </c>
      <c r="AD585" s="2">
        <v>17453376542</v>
      </c>
      <c r="AE585" s="14">
        <f>INDEX(CONFAZ!$DS$2:$FB$408,MATCH(DATE(YEAR($A585),MONTH($A585),15),CONFAZ!$DS$2:$DS$408,0),2)</f>
        <v>356937864</v>
      </c>
      <c r="AF585" s="14">
        <f>INDEX(CONFAZ!$DS$2:$FB$408,MATCH(DATE(YEAR($A585),MONTH($A585),15),CONFAZ!$DS$2:$DS$408,0),3)</f>
        <v>198676543</v>
      </c>
      <c r="AG585">
        <v>998</v>
      </c>
      <c r="AH585">
        <v>1410561032800</v>
      </c>
      <c r="AI585">
        <v>6.4</v>
      </c>
      <c r="AJ585">
        <v>0.36</v>
      </c>
      <c r="AK585">
        <v>1148.94888888888</v>
      </c>
      <c r="AL585">
        <v>909.00199999999995</v>
      </c>
      <c r="AM585">
        <v>826.94571428571396</v>
      </c>
      <c r="AN585">
        <v>1027.9892</v>
      </c>
      <c r="AO585">
        <v>12.166320558806801</v>
      </c>
      <c r="AP585">
        <v>1.32</v>
      </c>
      <c r="AQ585">
        <v>217.84</v>
      </c>
      <c r="AR585">
        <v>-18.829999999999998</v>
      </c>
      <c r="AS585" s="14">
        <v>578268700000</v>
      </c>
      <c r="AT585">
        <v>83103</v>
      </c>
      <c r="AU585">
        <v>470</v>
      </c>
      <c r="AV585">
        <v>245198388</v>
      </c>
      <c r="AW585">
        <v>178968829</v>
      </c>
      <c r="AX585">
        <v>3205</v>
      </c>
      <c r="AY585" s="14">
        <v>0</v>
      </c>
      <c r="AZ585">
        <v>359</v>
      </c>
      <c r="BA585">
        <v>359</v>
      </c>
      <c r="BB585">
        <v>334</v>
      </c>
      <c r="BC585">
        <v>0</v>
      </c>
      <c r="BD585">
        <v>926</v>
      </c>
      <c r="BE585">
        <v>2101</v>
      </c>
      <c r="BF585">
        <v>2740</v>
      </c>
      <c r="BG585">
        <v>589</v>
      </c>
      <c r="BH585">
        <v>403</v>
      </c>
      <c r="BI585">
        <v>0</v>
      </c>
      <c r="BJ585">
        <v>71274</v>
      </c>
      <c r="BK585">
        <v>65919551</v>
      </c>
      <c r="BL585">
        <v>89468</v>
      </c>
      <c r="BM585">
        <v>0</v>
      </c>
      <c r="BN585">
        <v>28350665000</v>
      </c>
      <c r="BO585" s="3">
        <v>0.4</v>
      </c>
      <c r="BP585" s="3">
        <v>3704</v>
      </c>
      <c r="BQ585" s="3">
        <v>26179.47</v>
      </c>
      <c r="BR585">
        <v>3309026000</v>
      </c>
      <c r="BS585" s="3">
        <v>21981000</v>
      </c>
      <c r="BT585" s="3">
        <v>5532392000</v>
      </c>
      <c r="BU585" s="3">
        <v>14347112000</v>
      </c>
      <c r="BV585" s="3">
        <v>5140155000</v>
      </c>
      <c r="BW585">
        <v>23210511000</v>
      </c>
      <c r="BX585">
        <v>0</v>
      </c>
      <c r="BY585">
        <v>0</v>
      </c>
      <c r="BZ585">
        <v>0</v>
      </c>
      <c r="CA585">
        <v>0</v>
      </c>
      <c r="CB585">
        <v>26798107000</v>
      </c>
      <c r="CC585">
        <v>0.4</v>
      </c>
      <c r="CD585">
        <v>228446.55</v>
      </c>
      <c r="CE585">
        <v>296363855.56</v>
      </c>
      <c r="CF585">
        <v>26665.59</v>
      </c>
      <c r="CG585">
        <v>87064.25</v>
      </c>
      <c r="CH585">
        <v>34.518789599999998</v>
      </c>
      <c r="CI585">
        <v>4.2699999999999996</v>
      </c>
      <c r="CJ585">
        <v>84316.67</v>
      </c>
      <c r="CK585">
        <v>115926.67</v>
      </c>
      <c r="CL585">
        <v>31610</v>
      </c>
      <c r="CM585">
        <v>-22820</v>
      </c>
      <c r="CN585">
        <v>6392900</v>
      </c>
      <c r="CO585">
        <v>-93786.67</v>
      </c>
      <c r="CP585">
        <v>-203520</v>
      </c>
      <c r="CQ585">
        <v>1762263.1</v>
      </c>
      <c r="CR585">
        <v>367349696.86000001</v>
      </c>
      <c r="CS585">
        <v>34062.21</v>
      </c>
      <c r="CT585">
        <v>369147772.17000002</v>
      </c>
      <c r="CU585" s="3">
        <v>0.53441640000000001</v>
      </c>
      <c r="CV585">
        <v>1184215499</v>
      </c>
      <c r="CW585" s="10">
        <v>51117209.810000002</v>
      </c>
      <c r="CX585" s="14">
        <f t="shared" si="9"/>
        <v>44791529.380000003</v>
      </c>
      <c r="CY585" s="14">
        <f>IFERROR(INDEX(CONFAZ!$A$2:$FB$440,MATCH(DATE(YEAR($A585),MONTH($A585),15),CONFAZ!$A$2:$A$440,0),2),0)</f>
        <v>6325680.4299999997</v>
      </c>
      <c r="CZ585"/>
      <c r="DA585"/>
      <c r="DB585"/>
      <c r="DC585"/>
      <c r="DI585"/>
    </row>
    <row r="586" spans="1:113" x14ac:dyDescent="0.25">
      <c r="A586" s="1">
        <v>43516</v>
      </c>
      <c r="B586" t="s">
        <v>70</v>
      </c>
      <c r="C586" t="s">
        <v>3</v>
      </c>
      <c r="D586" s="12">
        <v>3.7235999999999998</v>
      </c>
      <c r="E586">
        <v>292866635.44</v>
      </c>
      <c r="F586">
        <v>4158166.1099999994</v>
      </c>
      <c r="G586">
        <v>576131156</v>
      </c>
      <c r="H586">
        <v>79028634.300000012</v>
      </c>
      <c r="I586">
        <v>153268084.42000002</v>
      </c>
      <c r="J586">
        <v>15299812.370000001</v>
      </c>
      <c r="K586">
        <v>114017557</v>
      </c>
      <c r="L586" s="14">
        <v>14917244</v>
      </c>
      <c r="M586" s="14">
        <v>35895700</v>
      </c>
      <c r="N586" s="14">
        <v>82931222</v>
      </c>
      <c r="O586" s="14">
        <v>85606322</v>
      </c>
      <c r="P586" s="14">
        <v>5517163</v>
      </c>
      <c r="Q586" s="14">
        <v>85440395</v>
      </c>
      <c r="R586" s="14">
        <v>2660019</v>
      </c>
      <c r="S586" s="14">
        <v>18401647</v>
      </c>
      <c r="T586" s="14">
        <v>169291922</v>
      </c>
      <c r="U586" s="14">
        <v>71311356</v>
      </c>
      <c r="V586" s="14">
        <v>2660019</v>
      </c>
      <c r="W586" s="14">
        <v>18401647</v>
      </c>
      <c r="X586" s="14">
        <v>169291922</v>
      </c>
      <c r="Y586" s="14">
        <v>71311356</v>
      </c>
      <c r="Z586" s="14">
        <v>4158166</v>
      </c>
      <c r="AA586" s="14">
        <v>-0.1675774625</v>
      </c>
      <c r="AB586">
        <v>133.9</v>
      </c>
      <c r="AC586" s="2">
        <v>15618080347</v>
      </c>
      <c r="AD586" s="2">
        <v>13566766788</v>
      </c>
      <c r="AE586" s="14">
        <f>INDEX(CONFAZ!$DS$2:$FB$408,MATCH(DATE(YEAR($A586),MONTH($A586),15),CONFAZ!$DS$2:$DS$408,0),2)</f>
        <v>146380333</v>
      </c>
      <c r="AF586" s="14">
        <f>INDEX(CONFAZ!$DS$2:$FB$408,MATCH(DATE(YEAR($A586),MONTH($A586),15),CONFAZ!$DS$2:$DS$408,0),3)</f>
        <v>219794716</v>
      </c>
      <c r="AG586">
        <v>998</v>
      </c>
      <c r="AH586">
        <v>1409188972800</v>
      </c>
      <c r="AI586">
        <v>6.4</v>
      </c>
      <c r="AJ586">
        <v>0.54</v>
      </c>
      <c r="AK586">
        <v>1148.9094444444399</v>
      </c>
      <c r="AL586">
        <v>906.76300000000003</v>
      </c>
      <c r="AM586">
        <v>824.48095238095198</v>
      </c>
      <c r="AN586">
        <v>1027.73</v>
      </c>
      <c r="AO586">
        <v>12.550618752300799</v>
      </c>
      <c r="AP586">
        <v>1.43</v>
      </c>
      <c r="AQ586">
        <v>238.24</v>
      </c>
      <c r="AR586">
        <v>-16.079999999999998</v>
      </c>
      <c r="AS586" s="14">
        <v>576069700000</v>
      </c>
      <c r="AT586">
        <v>60471</v>
      </c>
      <c r="AU586">
        <v>60</v>
      </c>
      <c r="AV586">
        <v>97975746</v>
      </c>
      <c r="AW586">
        <v>70635978</v>
      </c>
      <c r="AX586">
        <v>2019</v>
      </c>
      <c r="AY586" s="14">
        <v>1104</v>
      </c>
      <c r="AZ586">
        <v>109</v>
      </c>
      <c r="BA586">
        <v>109</v>
      </c>
      <c r="BB586">
        <v>2583</v>
      </c>
      <c r="BC586">
        <v>0</v>
      </c>
      <c r="BD586">
        <v>2200</v>
      </c>
      <c r="BE586">
        <v>64</v>
      </c>
      <c r="BF586">
        <v>38</v>
      </c>
      <c r="BG586">
        <v>638</v>
      </c>
      <c r="BH586">
        <v>392</v>
      </c>
      <c r="BI586">
        <v>44</v>
      </c>
      <c r="BJ586">
        <v>38984</v>
      </c>
      <c r="BK586">
        <v>27162832</v>
      </c>
      <c r="BL586">
        <v>64877</v>
      </c>
      <c r="BM586">
        <v>0</v>
      </c>
      <c r="BN586">
        <v>28350665000</v>
      </c>
      <c r="BO586" s="3">
        <v>0.4</v>
      </c>
      <c r="BP586" s="3">
        <v>3704</v>
      </c>
      <c r="BQ586" s="3">
        <v>26179.47</v>
      </c>
      <c r="BR586" s="3">
        <v>3309026000</v>
      </c>
      <c r="BS586">
        <v>21981000</v>
      </c>
      <c r="BT586" s="3">
        <v>5532392000</v>
      </c>
      <c r="BU586" s="3">
        <v>14347112000</v>
      </c>
      <c r="BV586">
        <v>5140155000</v>
      </c>
      <c r="BW586">
        <v>23210511000</v>
      </c>
      <c r="BX586">
        <v>0</v>
      </c>
      <c r="BY586">
        <v>0</v>
      </c>
      <c r="BZ586">
        <v>0</v>
      </c>
      <c r="CA586">
        <v>0</v>
      </c>
      <c r="CB586">
        <v>26798107000</v>
      </c>
      <c r="CC586">
        <v>0.4</v>
      </c>
      <c r="CD586">
        <v>158215.47</v>
      </c>
      <c r="CE586">
        <v>317241501.44</v>
      </c>
      <c r="CF586">
        <v>16436.79</v>
      </c>
      <c r="CG586">
        <v>27788.25</v>
      </c>
      <c r="CH586">
        <v>34.518789599999998</v>
      </c>
      <c r="CI586">
        <v>4.1900000000000004</v>
      </c>
      <c r="CJ586">
        <v>84316.67</v>
      </c>
      <c r="CK586">
        <v>115926.67</v>
      </c>
      <c r="CL586">
        <v>31610</v>
      </c>
      <c r="CM586">
        <v>-22820</v>
      </c>
      <c r="CN586">
        <v>6392900</v>
      </c>
      <c r="CO586">
        <v>-93786.67</v>
      </c>
      <c r="CP586">
        <v>-203520</v>
      </c>
      <c r="CQ586">
        <v>2095077.93</v>
      </c>
      <c r="CR586">
        <v>321708889.44999999</v>
      </c>
      <c r="CS586">
        <v>133719.31</v>
      </c>
      <c r="CT586">
        <v>323939680.44</v>
      </c>
      <c r="CU586" s="3">
        <v>0.53441640000000001</v>
      </c>
      <c r="CV586">
        <v>1171111275</v>
      </c>
      <c r="CW586" s="10">
        <v>45255164.100000001</v>
      </c>
      <c r="CX586" s="14">
        <f t="shared" si="9"/>
        <v>30625680.189999998</v>
      </c>
      <c r="CY586" s="14">
        <f>IFERROR(INDEX(CONFAZ!$A$2:$FB$440,MATCH(DATE(YEAR($A586),MONTH($A586),15),CONFAZ!$A$2:$A$440,0),2),0)</f>
        <v>14629483.910000002</v>
      </c>
      <c r="DA586"/>
      <c r="DB586"/>
      <c r="DC586"/>
      <c r="DI586"/>
    </row>
    <row r="587" spans="1:113" x14ac:dyDescent="0.25">
      <c r="A587" s="1">
        <v>43544</v>
      </c>
      <c r="B587" t="s">
        <v>70</v>
      </c>
      <c r="C587" t="s">
        <v>3</v>
      </c>
      <c r="D587" s="12">
        <v>3.8464999999999998</v>
      </c>
      <c r="E587">
        <v>313486465.81</v>
      </c>
      <c r="F587">
        <v>3677425.1500000004</v>
      </c>
      <c r="G587">
        <v>556244707</v>
      </c>
      <c r="H587">
        <v>73512553.729999989</v>
      </c>
      <c r="I587">
        <v>114145124.27</v>
      </c>
      <c r="J587">
        <v>14438644.869999999</v>
      </c>
      <c r="K587">
        <v>61173676</v>
      </c>
      <c r="L587" s="14">
        <v>19998158</v>
      </c>
      <c r="M587" s="14">
        <v>27396451</v>
      </c>
      <c r="N587" s="14">
        <v>70496662</v>
      </c>
      <c r="O587" s="14">
        <v>78638751</v>
      </c>
      <c r="P587" s="14">
        <v>4946122</v>
      </c>
      <c r="Q587" s="14">
        <v>76911944</v>
      </c>
      <c r="R587" s="14">
        <v>2823061</v>
      </c>
      <c r="S587" s="14">
        <v>17560705</v>
      </c>
      <c r="T587" s="14">
        <v>185781601</v>
      </c>
      <c r="U587" s="14">
        <v>68014094</v>
      </c>
      <c r="V587" s="14">
        <v>2823061</v>
      </c>
      <c r="W587" s="14">
        <v>17560705</v>
      </c>
      <c r="X587" s="14">
        <v>185781601</v>
      </c>
      <c r="Y587" s="14">
        <v>68014094</v>
      </c>
      <c r="Z587" s="14">
        <v>3677158</v>
      </c>
      <c r="AA587" s="14">
        <v>-0.15505025650000001</v>
      </c>
      <c r="AB587">
        <v>139.02000000000001</v>
      </c>
      <c r="AC587" s="2">
        <v>17308721624</v>
      </c>
      <c r="AD587" s="2">
        <v>14066000746</v>
      </c>
      <c r="AE587" s="14">
        <f>INDEX(CONFAZ!$DS$2:$FB$408,MATCH(DATE(YEAR($A587),MONTH($A587),15),CONFAZ!$DS$2:$DS$408,0),2)</f>
        <v>196862358</v>
      </c>
      <c r="AF587" s="14">
        <f>INDEX(CONFAZ!$DS$2:$FB$408,MATCH(DATE(YEAR($A587),MONTH($A587),15),CONFAZ!$DS$2:$DS$408,0),3)</f>
        <v>155521684</v>
      </c>
      <c r="AG587">
        <v>998</v>
      </c>
      <c r="AH587">
        <v>1477690672500</v>
      </c>
      <c r="AI587">
        <v>6.4</v>
      </c>
      <c r="AJ587">
        <v>0.77</v>
      </c>
      <c r="AK587">
        <v>1151.4455555555501</v>
      </c>
      <c r="AL587">
        <v>901.43600000000004</v>
      </c>
      <c r="AM587">
        <v>821.07904761904695</v>
      </c>
      <c r="AN587">
        <v>1026.1723999999999</v>
      </c>
      <c r="AO587">
        <v>12.8453402589581</v>
      </c>
      <c r="AP587">
        <v>1.75</v>
      </c>
      <c r="AQ587">
        <v>257.64999999999998</v>
      </c>
      <c r="AR587">
        <v>11.98</v>
      </c>
      <c r="AS587" s="14">
        <v>601715600000</v>
      </c>
      <c r="AT587">
        <v>45852</v>
      </c>
      <c r="AU587">
        <v>0</v>
      </c>
      <c r="AV587">
        <v>107169010</v>
      </c>
      <c r="AW587">
        <v>101965922</v>
      </c>
      <c r="AX587">
        <v>1659</v>
      </c>
      <c r="AY587" s="14">
        <v>1203</v>
      </c>
      <c r="AZ587">
        <v>172</v>
      </c>
      <c r="BA587">
        <v>172</v>
      </c>
      <c r="BB587">
        <v>6965</v>
      </c>
      <c r="BC587">
        <v>0</v>
      </c>
      <c r="BD587">
        <v>0</v>
      </c>
      <c r="BE587">
        <v>49</v>
      </c>
      <c r="BF587">
        <v>449</v>
      </c>
      <c r="BG587">
        <v>221</v>
      </c>
      <c r="BH587">
        <v>0</v>
      </c>
      <c r="BI587">
        <v>0</v>
      </c>
      <c r="BJ587">
        <v>23628</v>
      </c>
      <c r="BK587">
        <v>5073513</v>
      </c>
      <c r="BL587">
        <v>46669</v>
      </c>
      <c r="BM587">
        <v>0</v>
      </c>
      <c r="BN587">
        <v>28350665000</v>
      </c>
      <c r="BO587" s="3">
        <v>0.4</v>
      </c>
      <c r="BP587" s="3">
        <v>3704</v>
      </c>
      <c r="BQ587" s="3">
        <v>26179.47</v>
      </c>
      <c r="BR587" s="3">
        <v>3309026000</v>
      </c>
      <c r="BS587" s="3">
        <v>21981000</v>
      </c>
      <c r="BT587" s="3">
        <v>5532392000</v>
      </c>
      <c r="BU587">
        <v>14347112000</v>
      </c>
      <c r="BV587">
        <v>5140155000</v>
      </c>
      <c r="BW587" s="3">
        <v>23210511000</v>
      </c>
      <c r="BX587">
        <v>0</v>
      </c>
      <c r="BY587">
        <v>0</v>
      </c>
      <c r="BZ587">
        <v>0</v>
      </c>
      <c r="CA587">
        <v>0</v>
      </c>
      <c r="CB587">
        <v>26798107000</v>
      </c>
      <c r="CC587">
        <v>0.4</v>
      </c>
      <c r="CD587">
        <v>240074.89</v>
      </c>
      <c r="CE587">
        <v>263100642.15000001</v>
      </c>
      <c r="CF587">
        <v>21260.959999999999</v>
      </c>
      <c r="CG587">
        <v>27855.25</v>
      </c>
      <c r="CH587">
        <v>34.518789599999998</v>
      </c>
      <c r="CI587">
        <v>4.3099999999999996</v>
      </c>
      <c r="CJ587">
        <v>84316.67</v>
      </c>
      <c r="CK587">
        <v>115926.67</v>
      </c>
      <c r="CL587">
        <v>31610</v>
      </c>
      <c r="CM587">
        <v>-22820</v>
      </c>
      <c r="CN587">
        <v>6392900</v>
      </c>
      <c r="CO587">
        <v>-93786.67</v>
      </c>
      <c r="CP587">
        <v>-203520</v>
      </c>
      <c r="CQ587">
        <v>1505756.23</v>
      </c>
      <c r="CR587">
        <v>315596310.49000001</v>
      </c>
      <c r="CS587">
        <v>76233.31</v>
      </c>
      <c r="CT587">
        <v>317179995.02999997</v>
      </c>
      <c r="CU587" s="3">
        <v>0.53441640000000001</v>
      </c>
      <c r="CV587">
        <v>1218908620</v>
      </c>
      <c r="CW587" s="10">
        <v>42383558.530000001</v>
      </c>
      <c r="CX587" s="14">
        <f t="shared" si="9"/>
        <v>18309526.790000003</v>
      </c>
      <c r="CY587" s="14">
        <f>IFERROR(INDEX(CONFAZ!$A$2:$FB$440,MATCH(DATE(YEAR($A587),MONTH($A587),15),CONFAZ!$A$2:$A$440,0),2),0)</f>
        <v>24074031.739999998</v>
      </c>
      <c r="CZ587"/>
      <c r="DA587"/>
      <c r="DB587"/>
      <c r="DC587"/>
      <c r="DI587"/>
    </row>
    <row r="588" spans="1:113" x14ac:dyDescent="0.25">
      <c r="A588" s="1">
        <v>43575</v>
      </c>
      <c r="B588" t="s">
        <v>70</v>
      </c>
      <c r="C588" t="s">
        <v>3</v>
      </c>
      <c r="D588" s="12">
        <v>3.8961999999999999</v>
      </c>
      <c r="E588">
        <v>394810708.60000002</v>
      </c>
      <c r="F588">
        <v>2704574.3600000003</v>
      </c>
      <c r="G588">
        <v>579859838</v>
      </c>
      <c r="H588">
        <v>80224837.310000002</v>
      </c>
      <c r="I588">
        <v>36370022.780000001</v>
      </c>
      <c r="J588">
        <v>15036728.770000001</v>
      </c>
      <c r="K588">
        <v>58401298</v>
      </c>
      <c r="L588" s="14">
        <v>14351004</v>
      </c>
      <c r="M588" s="14">
        <v>28617602</v>
      </c>
      <c r="N588" s="14">
        <v>73784323</v>
      </c>
      <c r="O588" s="14">
        <v>76837358</v>
      </c>
      <c r="P588" s="14">
        <v>4627301</v>
      </c>
      <c r="Q588" s="14">
        <v>82420756</v>
      </c>
      <c r="R588" s="14">
        <v>3449354</v>
      </c>
      <c r="S588" s="14">
        <v>19662512</v>
      </c>
      <c r="T588" s="14">
        <v>202943745</v>
      </c>
      <c r="U588" s="14">
        <v>70462318</v>
      </c>
      <c r="V588" s="14">
        <v>3449354</v>
      </c>
      <c r="W588" s="14">
        <v>19662512</v>
      </c>
      <c r="X588" s="14">
        <v>202943745</v>
      </c>
      <c r="Y588" s="14">
        <v>70462318</v>
      </c>
      <c r="Z588" s="14">
        <v>2703565</v>
      </c>
      <c r="AA588" s="14">
        <v>-8.4397301999999993E-2</v>
      </c>
      <c r="AB588">
        <v>139.66999999999999</v>
      </c>
      <c r="AC588" s="2">
        <v>19090646313</v>
      </c>
      <c r="AD588" s="2">
        <v>14664020352</v>
      </c>
      <c r="AE588" s="14">
        <f>INDEX(CONFAZ!$DS$2:$FB$408,MATCH(DATE(YEAR($A588),MONTH($A588),15),CONFAZ!$DS$2:$DS$408,0),2)</f>
        <v>387676152</v>
      </c>
      <c r="AF588" s="14">
        <f>INDEX(CONFAZ!$DS$2:$FB$408,MATCH(DATE(YEAR($A588),MONTH($A588),15),CONFAZ!$DS$2:$DS$408,0),3)</f>
        <v>396457511</v>
      </c>
      <c r="AG588">
        <v>998</v>
      </c>
      <c r="AH588">
        <v>1495357663800</v>
      </c>
      <c r="AI588">
        <v>6.4</v>
      </c>
      <c r="AJ588">
        <v>0.6</v>
      </c>
      <c r="AK588">
        <v>1179.62222222222</v>
      </c>
      <c r="AL588">
        <v>921.33749999999998</v>
      </c>
      <c r="AM588">
        <v>835.91571428571399</v>
      </c>
      <c r="AN588">
        <v>1052.7552000000001</v>
      </c>
      <c r="AO588">
        <v>12.614014530114799</v>
      </c>
      <c r="AP588">
        <v>1.56999</v>
      </c>
      <c r="AQ588">
        <v>279.95999999999998</v>
      </c>
      <c r="AR588">
        <v>35.719000000000001</v>
      </c>
      <c r="AS588" s="14">
        <v>612995400000</v>
      </c>
      <c r="AT588">
        <v>54084</v>
      </c>
      <c r="AU588">
        <v>0</v>
      </c>
      <c r="AV588">
        <v>130208692</v>
      </c>
      <c r="AW588">
        <v>112333847</v>
      </c>
      <c r="AX588">
        <v>2704</v>
      </c>
      <c r="AY588" s="14">
        <v>155</v>
      </c>
      <c r="AZ588">
        <v>138</v>
      </c>
      <c r="BA588">
        <v>138</v>
      </c>
      <c r="BB588">
        <v>194</v>
      </c>
      <c r="BC588">
        <v>0</v>
      </c>
      <c r="BD588">
        <v>152</v>
      </c>
      <c r="BE588">
        <v>91633</v>
      </c>
      <c r="BF588">
        <v>2912</v>
      </c>
      <c r="BG588">
        <v>829</v>
      </c>
      <c r="BH588">
        <v>502</v>
      </c>
      <c r="BI588">
        <v>0</v>
      </c>
      <c r="BJ588">
        <v>35465</v>
      </c>
      <c r="BK588">
        <v>10583431</v>
      </c>
      <c r="BL588">
        <v>7101327</v>
      </c>
      <c r="BM588">
        <v>0</v>
      </c>
      <c r="BN588">
        <v>28350665000</v>
      </c>
      <c r="BO588" s="3">
        <v>0.4</v>
      </c>
      <c r="BP588" s="3">
        <v>3704</v>
      </c>
      <c r="BQ588" s="3">
        <v>26179.47</v>
      </c>
      <c r="BR588" s="3">
        <v>3309026000</v>
      </c>
      <c r="BS588" s="3">
        <v>21981000</v>
      </c>
      <c r="BT588" s="3">
        <v>5532392000</v>
      </c>
      <c r="BU588" s="3">
        <v>14347112000</v>
      </c>
      <c r="BV588" s="3">
        <v>5140155000</v>
      </c>
      <c r="BW588" s="3">
        <v>23210511000</v>
      </c>
      <c r="BX588">
        <v>0</v>
      </c>
      <c r="BY588">
        <v>0</v>
      </c>
      <c r="BZ588">
        <v>0</v>
      </c>
      <c r="CA588">
        <v>0</v>
      </c>
      <c r="CB588">
        <v>26798107000</v>
      </c>
      <c r="CC588">
        <v>0.4</v>
      </c>
      <c r="CD588">
        <v>145114.92000000001</v>
      </c>
      <c r="CE588">
        <v>232620940.66999999</v>
      </c>
      <c r="CF588">
        <v>9280.73</v>
      </c>
      <c r="CG588">
        <v>27958.25</v>
      </c>
      <c r="CH588">
        <v>34.518789599999998</v>
      </c>
      <c r="CI588">
        <v>4.4400000000000004</v>
      </c>
      <c r="CJ588">
        <v>-124343.33</v>
      </c>
      <c r="CK588">
        <v>-98176.67</v>
      </c>
      <c r="CL588">
        <v>26166.67</v>
      </c>
      <c r="CM588">
        <v>-456100</v>
      </c>
      <c r="CN588">
        <v>5893780</v>
      </c>
      <c r="CO588">
        <v>-93096.67</v>
      </c>
      <c r="CP588">
        <v>-267260</v>
      </c>
      <c r="CQ588">
        <v>1143873.79</v>
      </c>
      <c r="CR588">
        <v>315232153.73000002</v>
      </c>
      <c r="CS588">
        <v>80523.240000000005</v>
      </c>
      <c r="CT588">
        <v>316460650.75999999</v>
      </c>
      <c r="CU588" s="3">
        <v>0.53441640000000001</v>
      </c>
      <c r="CV588">
        <v>1104818475</v>
      </c>
      <c r="CW588" s="10">
        <v>47718530.479999997</v>
      </c>
      <c r="CX588" s="14">
        <f t="shared" si="9"/>
        <v>33675852.589999996</v>
      </c>
      <c r="CY588" s="14">
        <f>IFERROR(INDEX(CONFAZ!$A$2:$FB$440,MATCH(DATE(YEAR($A588),MONTH($A588),15),CONFAZ!$A$2:$A$440,0),2),0)</f>
        <v>14042677.889999999</v>
      </c>
      <c r="CZ588"/>
      <c r="DA588"/>
      <c r="DB588"/>
      <c r="DC588"/>
      <c r="DI588"/>
    </row>
    <row r="589" spans="1:113" x14ac:dyDescent="0.25">
      <c r="A589" s="1">
        <v>43605</v>
      </c>
      <c r="B589" t="s">
        <v>70</v>
      </c>
      <c r="C589" t="s">
        <v>3</v>
      </c>
      <c r="D589" s="12">
        <v>4.0015000000000001</v>
      </c>
      <c r="E589">
        <v>423099296.35999995</v>
      </c>
      <c r="F589">
        <v>7409375.4100000001</v>
      </c>
      <c r="G589">
        <v>610812533</v>
      </c>
      <c r="H589">
        <v>92516255.699999973</v>
      </c>
      <c r="I589">
        <v>26190911.540000003</v>
      </c>
      <c r="J589">
        <v>15704200.930000002</v>
      </c>
      <c r="K589">
        <v>44608590</v>
      </c>
      <c r="L589" s="14">
        <v>18050259</v>
      </c>
      <c r="M589" s="14">
        <v>29246540</v>
      </c>
      <c r="N589" s="14">
        <v>87376166</v>
      </c>
      <c r="O589" s="14">
        <v>95978061</v>
      </c>
      <c r="P589" s="14">
        <v>6918824</v>
      </c>
      <c r="Q589" s="14">
        <v>89153671</v>
      </c>
      <c r="R589" s="14">
        <v>2950227</v>
      </c>
      <c r="S589" s="14">
        <v>19799202</v>
      </c>
      <c r="T589" s="14">
        <v>183273136</v>
      </c>
      <c r="U589" s="14">
        <v>70745476</v>
      </c>
      <c r="V589" s="14">
        <v>2950227</v>
      </c>
      <c r="W589" s="14">
        <v>19799202</v>
      </c>
      <c r="X589" s="14">
        <v>183273136</v>
      </c>
      <c r="Y589" s="14">
        <v>70745476</v>
      </c>
      <c r="Z589" s="14">
        <v>7320971</v>
      </c>
      <c r="AA589" s="14">
        <v>7.8386852600000001E-2</v>
      </c>
      <c r="AB589">
        <v>139.38</v>
      </c>
      <c r="AC589" s="2">
        <v>20500498556</v>
      </c>
      <c r="AD589" s="2">
        <v>16130590785</v>
      </c>
      <c r="AE589" s="14">
        <f>INDEX(CONFAZ!$DS$2:$FB$408,MATCH(DATE(YEAR($A589),MONTH($A589),15),CONFAZ!$DS$2:$DS$408,0),2)</f>
        <v>397648509</v>
      </c>
      <c r="AF589" s="14">
        <f>INDEX(CONFAZ!$DS$2:$FB$408,MATCH(DATE(YEAR($A589),MONTH($A589),15),CONFAZ!$DS$2:$DS$408,0),3)</f>
        <v>391949146</v>
      </c>
      <c r="AG589">
        <v>998</v>
      </c>
      <c r="AH589">
        <v>1545227243000</v>
      </c>
      <c r="AI589">
        <v>6.4</v>
      </c>
      <c r="AJ589">
        <v>0.15</v>
      </c>
      <c r="AK589">
        <v>1180.0061111111099</v>
      </c>
      <c r="AL589">
        <v>922.90549999999996</v>
      </c>
      <c r="AM589">
        <v>839.50904761904701</v>
      </c>
      <c r="AN589">
        <v>1050.3172</v>
      </c>
      <c r="AO589">
        <v>12.395003130051199</v>
      </c>
      <c r="AP589">
        <v>1.1299999999999999</v>
      </c>
      <c r="AQ589">
        <v>276.60000000000002</v>
      </c>
      <c r="AR589">
        <v>24.15</v>
      </c>
      <c r="AS589" s="14">
        <v>615256900000</v>
      </c>
      <c r="AT589">
        <v>95788</v>
      </c>
      <c r="AU589">
        <v>60</v>
      </c>
      <c r="AV589">
        <v>128075373</v>
      </c>
      <c r="AW589">
        <v>124239854</v>
      </c>
      <c r="AX589">
        <v>3902</v>
      </c>
      <c r="AY589" s="14">
        <v>2934</v>
      </c>
      <c r="AZ589">
        <v>409</v>
      </c>
      <c r="BA589">
        <v>409</v>
      </c>
      <c r="BB589">
        <v>2317</v>
      </c>
      <c r="BC589">
        <v>0</v>
      </c>
      <c r="BD589">
        <v>1079</v>
      </c>
      <c r="BE589">
        <v>1191616</v>
      </c>
      <c r="BF589">
        <v>4386</v>
      </c>
      <c r="BG589">
        <v>4220</v>
      </c>
      <c r="BH589">
        <v>773</v>
      </c>
      <c r="BI589">
        <v>43</v>
      </c>
      <c r="BJ589">
        <v>64236</v>
      </c>
      <c r="BK589">
        <v>2380959</v>
      </c>
      <c r="BL589">
        <v>75598</v>
      </c>
      <c r="BM589">
        <v>0</v>
      </c>
      <c r="BN589">
        <v>28350665000</v>
      </c>
      <c r="BO589" s="3">
        <v>0.4</v>
      </c>
      <c r="BP589" s="3">
        <v>3704</v>
      </c>
      <c r="BQ589" s="3">
        <v>26179.47</v>
      </c>
      <c r="BR589" s="3">
        <v>3309026000</v>
      </c>
      <c r="BS589" s="3">
        <v>21981000</v>
      </c>
      <c r="BT589" s="3">
        <v>5532392000</v>
      </c>
      <c r="BU589" s="3">
        <v>14347112000</v>
      </c>
      <c r="BV589" s="3">
        <v>5140155000</v>
      </c>
      <c r="BW589" s="3">
        <v>23210511000</v>
      </c>
      <c r="BX589">
        <v>0</v>
      </c>
      <c r="BY589">
        <v>0</v>
      </c>
      <c r="BZ589">
        <v>0</v>
      </c>
      <c r="CA589">
        <v>0</v>
      </c>
      <c r="CB589">
        <v>26798107000</v>
      </c>
      <c r="CC589">
        <v>0.4</v>
      </c>
      <c r="CD589">
        <v>155712.67000000001</v>
      </c>
      <c r="CE589">
        <v>720496090.69000006</v>
      </c>
      <c r="CF589">
        <v>7782.48</v>
      </c>
      <c r="CG589">
        <v>28148.25</v>
      </c>
      <c r="CH589">
        <v>34.518789599999998</v>
      </c>
      <c r="CI589">
        <v>4.55</v>
      </c>
      <c r="CJ589">
        <v>-124343.33</v>
      </c>
      <c r="CK589">
        <v>-98176.67</v>
      </c>
      <c r="CL589">
        <v>26166.67</v>
      </c>
      <c r="CM589">
        <v>-456100</v>
      </c>
      <c r="CN589">
        <v>5893780</v>
      </c>
      <c r="CO589">
        <v>-93096.67</v>
      </c>
      <c r="CP589">
        <v>-267260</v>
      </c>
      <c r="CQ589">
        <v>2126884</v>
      </c>
      <c r="CR589">
        <v>305578736.67000002</v>
      </c>
      <c r="CS589">
        <v>69599.5</v>
      </c>
      <c r="CT589">
        <v>307788713.83999997</v>
      </c>
      <c r="CU589" s="3">
        <v>0.53441640000000001</v>
      </c>
      <c r="CV589">
        <v>1152973595</v>
      </c>
      <c r="CW589" s="10">
        <v>46196154.82</v>
      </c>
      <c r="CX589" s="14">
        <f t="shared" si="9"/>
        <v>37811240.890000001</v>
      </c>
      <c r="CY589" s="14">
        <f>IFERROR(INDEX(CONFAZ!$A$2:$FB$440,MATCH(DATE(YEAR($A589),MONTH($A589),15),CONFAZ!$A$2:$A$440,0),2),0)</f>
        <v>8384913.9299999997</v>
      </c>
      <c r="CZ589"/>
      <c r="DA589"/>
      <c r="DB589"/>
      <c r="DC589"/>
      <c r="DI589"/>
    </row>
    <row r="590" spans="1:113" x14ac:dyDescent="0.25">
      <c r="A590" s="1">
        <v>43636</v>
      </c>
      <c r="B590" t="s">
        <v>70</v>
      </c>
      <c r="C590" t="s">
        <v>3</v>
      </c>
      <c r="D590" s="12">
        <v>3.8588</v>
      </c>
      <c r="E590">
        <v>323682756.5399999</v>
      </c>
      <c r="F590">
        <v>5271687.82</v>
      </c>
      <c r="G590">
        <v>654400245</v>
      </c>
      <c r="H590">
        <v>91506002.920000002</v>
      </c>
      <c r="I590">
        <v>163967520.73000005</v>
      </c>
      <c r="J590">
        <v>14853650.329999998</v>
      </c>
      <c r="K590">
        <v>29087657</v>
      </c>
      <c r="L590" s="14">
        <v>17707783</v>
      </c>
      <c r="M590" s="14">
        <v>36005868</v>
      </c>
      <c r="N590" s="14">
        <v>82086213</v>
      </c>
      <c r="O590" s="14">
        <v>95920697</v>
      </c>
      <c r="P590" s="14">
        <v>4956022</v>
      </c>
      <c r="Q590" s="14">
        <v>95016397</v>
      </c>
      <c r="R590" s="14">
        <v>3611199</v>
      </c>
      <c r="S590" s="14">
        <v>18788888</v>
      </c>
      <c r="T590" s="14">
        <v>219363639</v>
      </c>
      <c r="U590" s="14">
        <v>75720592</v>
      </c>
      <c r="V590" s="14">
        <v>3611199</v>
      </c>
      <c r="W590" s="14">
        <v>18788888</v>
      </c>
      <c r="X590" s="14">
        <v>219363639</v>
      </c>
      <c r="Y590" s="14">
        <v>75720592</v>
      </c>
      <c r="Z590" s="14">
        <v>5222947</v>
      </c>
      <c r="AA590" s="14">
        <v>-0.31870357869999999</v>
      </c>
      <c r="AB590">
        <v>135.1</v>
      </c>
      <c r="AC590" s="2">
        <v>18306721692</v>
      </c>
      <c r="AD590" s="2">
        <v>13944367799</v>
      </c>
      <c r="AE590" s="14">
        <f>INDEX(CONFAZ!$DS$2:$FB$408,MATCH(DATE(YEAR($A590),MONTH($A590),15),CONFAZ!$DS$2:$DS$408,0),2)</f>
        <v>284890204</v>
      </c>
      <c r="AF590" s="14">
        <f>INDEX(CONFAZ!$DS$2:$FB$408,MATCH(DATE(YEAR($A590),MONTH($A590),15),CONFAZ!$DS$2:$DS$408,0),3)</f>
        <v>212651729</v>
      </c>
      <c r="AG590">
        <v>998</v>
      </c>
      <c r="AH590">
        <v>1497569409600</v>
      </c>
      <c r="AI590">
        <v>6.4</v>
      </c>
      <c r="AJ590">
        <v>0.01</v>
      </c>
      <c r="AK590">
        <v>1198.7105555555499</v>
      </c>
      <c r="AL590">
        <v>923.58749999999998</v>
      </c>
      <c r="AM590">
        <v>837.88476190476194</v>
      </c>
      <c r="AN590">
        <v>1058.4380000000001</v>
      </c>
      <c r="AO590">
        <v>12.1405244004852</v>
      </c>
      <c r="AP590">
        <v>1.01</v>
      </c>
      <c r="AQ590">
        <v>244.42</v>
      </c>
      <c r="AR590">
        <v>27.09</v>
      </c>
      <c r="AS590" s="14">
        <v>596890200000</v>
      </c>
      <c r="AT590">
        <v>98015</v>
      </c>
      <c r="AU590">
        <v>210</v>
      </c>
      <c r="AV590">
        <v>130648917</v>
      </c>
      <c r="AW590">
        <v>104901057</v>
      </c>
      <c r="AX590">
        <v>4834</v>
      </c>
      <c r="AY590" s="14">
        <v>436</v>
      </c>
      <c r="AZ590">
        <v>296</v>
      </c>
      <c r="BA590">
        <v>296</v>
      </c>
      <c r="BB590">
        <v>355</v>
      </c>
      <c r="BC590">
        <v>517</v>
      </c>
      <c r="BD590">
        <v>530</v>
      </c>
      <c r="BE590">
        <v>689190</v>
      </c>
      <c r="BF590">
        <v>1120</v>
      </c>
      <c r="BG590">
        <v>1590</v>
      </c>
      <c r="BH590">
        <v>1108</v>
      </c>
      <c r="BI590">
        <v>2</v>
      </c>
      <c r="BJ590">
        <v>82412</v>
      </c>
      <c r="BK590">
        <v>9550040</v>
      </c>
      <c r="BL590">
        <v>15306396</v>
      </c>
      <c r="BM590">
        <v>0</v>
      </c>
      <c r="BN590">
        <v>28350665000</v>
      </c>
      <c r="BO590" s="3">
        <v>0.4</v>
      </c>
      <c r="BP590" s="3">
        <v>3704</v>
      </c>
      <c r="BQ590" s="3">
        <v>26179.47</v>
      </c>
      <c r="BR590">
        <v>3309026000</v>
      </c>
      <c r="BS590" s="3">
        <v>21981000</v>
      </c>
      <c r="BT590" s="3">
        <v>5532392000</v>
      </c>
      <c r="BU590" s="3">
        <v>14347112000</v>
      </c>
      <c r="BV590" s="3">
        <v>5140155000</v>
      </c>
      <c r="BW590" s="3">
        <v>23210511000</v>
      </c>
      <c r="BX590">
        <v>0</v>
      </c>
      <c r="BY590">
        <v>0</v>
      </c>
      <c r="BZ590">
        <v>0</v>
      </c>
      <c r="CA590">
        <v>0</v>
      </c>
      <c r="CB590">
        <v>26798107000</v>
      </c>
      <c r="CC590">
        <v>0.4</v>
      </c>
      <c r="CD590">
        <v>163125.92000000001</v>
      </c>
      <c r="CE590">
        <v>255240001.62</v>
      </c>
      <c r="CF590">
        <v>8457.7000000000007</v>
      </c>
      <c r="CG590">
        <v>27817.25</v>
      </c>
      <c r="CH590">
        <v>34.518789599999998</v>
      </c>
      <c r="CI590">
        <v>4.47</v>
      </c>
      <c r="CJ590">
        <v>-124343.33</v>
      </c>
      <c r="CK590">
        <v>-98176.67</v>
      </c>
      <c r="CL590">
        <v>26166.67</v>
      </c>
      <c r="CM590">
        <v>-456100</v>
      </c>
      <c r="CN590">
        <v>5893780</v>
      </c>
      <c r="CO590">
        <v>-93096.67</v>
      </c>
      <c r="CP590">
        <v>-267260</v>
      </c>
      <c r="CQ590">
        <v>3448609.48</v>
      </c>
      <c r="CR590">
        <v>349585429.68000001</v>
      </c>
      <c r="CS590">
        <v>41434.74</v>
      </c>
      <c r="CT590">
        <v>353078700.60000002</v>
      </c>
      <c r="CU590" s="3">
        <v>0.53441640000000001</v>
      </c>
      <c r="CV590">
        <v>1443237738</v>
      </c>
      <c r="CW590" s="10">
        <v>51543844.049999997</v>
      </c>
      <c r="CX590" s="14">
        <f t="shared" si="9"/>
        <v>44571740.949999996</v>
      </c>
      <c r="CY590" s="14">
        <f>IFERROR(INDEX(CONFAZ!$A$2:$FB$440,MATCH(DATE(YEAR($A590),MONTH($A590),15),CONFAZ!$A$2:$A$440,0),2),0)</f>
        <v>6972103.0999999996</v>
      </c>
      <c r="CZ590"/>
      <c r="DA590"/>
      <c r="DB590"/>
      <c r="DC590"/>
      <c r="DI590"/>
    </row>
    <row r="591" spans="1:113" x14ac:dyDescent="0.25">
      <c r="A591" s="1">
        <v>43666</v>
      </c>
      <c r="B591" t="s">
        <v>70</v>
      </c>
      <c r="C591" t="s">
        <v>3</v>
      </c>
      <c r="D591" s="12">
        <v>3.7793000000000001</v>
      </c>
      <c r="E591">
        <v>385633700.94</v>
      </c>
      <c r="F591">
        <v>23292084.670000002</v>
      </c>
      <c r="G591">
        <v>656190291</v>
      </c>
      <c r="H591">
        <v>87379462.220000014</v>
      </c>
      <c r="I591">
        <v>86930566.699999988</v>
      </c>
      <c r="J591">
        <v>16368245.460000001</v>
      </c>
      <c r="K591">
        <v>28006174</v>
      </c>
      <c r="L591" s="14">
        <v>14725633</v>
      </c>
      <c r="M591" s="14">
        <v>30091480</v>
      </c>
      <c r="N591" s="14">
        <v>85677256</v>
      </c>
      <c r="O591" s="14">
        <v>90135061</v>
      </c>
      <c r="P591" s="14">
        <v>5605960</v>
      </c>
      <c r="Q591" s="14">
        <v>99443842</v>
      </c>
      <c r="R591" s="14">
        <v>2989414</v>
      </c>
      <c r="S591" s="14">
        <v>22423901</v>
      </c>
      <c r="T591" s="14">
        <v>206706298</v>
      </c>
      <c r="U591" s="14">
        <v>75132854</v>
      </c>
      <c r="V591" s="14">
        <v>2989414</v>
      </c>
      <c r="W591" s="14">
        <v>22423901</v>
      </c>
      <c r="X591" s="14">
        <v>206706298</v>
      </c>
      <c r="Y591" s="14">
        <v>75132854</v>
      </c>
      <c r="Z591" s="14">
        <v>23258592</v>
      </c>
      <c r="AA591" s="14">
        <v>0.44910179639999998</v>
      </c>
      <c r="AB591">
        <v>143.15</v>
      </c>
      <c r="AC591" s="2">
        <v>19920683762</v>
      </c>
      <c r="AD591" s="2">
        <v>18032908964</v>
      </c>
      <c r="AE591" s="14">
        <f>INDEX(CONFAZ!$DS$2:$FB$408,MATCH(DATE(YEAR($A591),MONTH($A591),15),CONFAZ!$DS$2:$DS$408,0),2)</f>
        <v>386467693</v>
      </c>
      <c r="AF591" s="14">
        <f>INDEX(CONFAZ!$DS$2:$FB$408,MATCH(DATE(YEAR($A591),MONTH($A591),15),CONFAZ!$DS$2:$DS$408,0),3)</f>
        <v>340380003</v>
      </c>
      <c r="AG591">
        <v>998</v>
      </c>
      <c r="AH591">
        <v>1457789389000</v>
      </c>
      <c r="AI591">
        <v>6.4</v>
      </c>
      <c r="AJ591">
        <v>0.1</v>
      </c>
      <c r="AK591">
        <v>1203.14222222222</v>
      </c>
      <c r="AL591">
        <v>921.46900000000005</v>
      </c>
      <c r="AM591">
        <v>837.97523809523796</v>
      </c>
      <c r="AN591">
        <v>1060.538</v>
      </c>
      <c r="AO591">
        <v>11.9507121736453</v>
      </c>
      <c r="AP591">
        <v>1.19</v>
      </c>
      <c r="AQ591">
        <v>244.95</v>
      </c>
      <c r="AR591">
        <v>-23.86</v>
      </c>
      <c r="AS591" s="14">
        <v>631901900000</v>
      </c>
      <c r="AT591">
        <v>94320</v>
      </c>
      <c r="AU591">
        <v>72</v>
      </c>
      <c r="AV591">
        <v>143641922</v>
      </c>
      <c r="AW591">
        <v>101426324</v>
      </c>
      <c r="AX591">
        <v>2988</v>
      </c>
      <c r="AY591" s="14">
        <v>0</v>
      </c>
      <c r="AZ591">
        <v>133</v>
      </c>
      <c r="BA591">
        <v>133</v>
      </c>
      <c r="BB591">
        <v>5</v>
      </c>
      <c r="BC591">
        <v>0</v>
      </c>
      <c r="BD591">
        <v>94</v>
      </c>
      <c r="BE591">
        <v>1318</v>
      </c>
      <c r="BF591">
        <v>0</v>
      </c>
      <c r="BG591">
        <v>1490</v>
      </c>
      <c r="BH591">
        <v>1371</v>
      </c>
      <c r="BI591">
        <v>0</v>
      </c>
      <c r="BJ591">
        <v>66846</v>
      </c>
      <c r="BK591">
        <v>21241431</v>
      </c>
      <c r="BL591">
        <v>20781413</v>
      </c>
      <c r="BM591">
        <v>0</v>
      </c>
      <c r="BN591">
        <v>28350665000</v>
      </c>
      <c r="BO591" s="3">
        <v>0.4</v>
      </c>
      <c r="BP591" s="3">
        <v>3704</v>
      </c>
      <c r="BQ591" s="3">
        <v>26179.47</v>
      </c>
      <c r="BR591" s="3">
        <v>3309026000</v>
      </c>
      <c r="BS591" s="3">
        <v>21981000</v>
      </c>
      <c r="BT591" s="3">
        <v>5532392000</v>
      </c>
      <c r="BU591" s="3">
        <v>14347112000</v>
      </c>
      <c r="BV591" s="3">
        <v>5140155000</v>
      </c>
      <c r="BW591" s="3">
        <v>23210511000</v>
      </c>
      <c r="BX591">
        <v>0</v>
      </c>
      <c r="BY591">
        <v>0</v>
      </c>
      <c r="BZ591">
        <v>0</v>
      </c>
      <c r="CA591">
        <v>0</v>
      </c>
      <c r="CB591">
        <v>28350665000</v>
      </c>
      <c r="CC591">
        <v>0.4</v>
      </c>
      <c r="CD591">
        <v>705341.5</v>
      </c>
      <c r="CE591">
        <v>369399961.63</v>
      </c>
      <c r="CF591">
        <v>17168.38</v>
      </c>
      <c r="CG591">
        <v>28104.25</v>
      </c>
      <c r="CH591">
        <v>34.518789599999998</v>
      </c>
      <c r="CI591">
        <v>4.3499999999999996</v>
      </c>
      <c r="CJ591">
        <v>150420</v>
      </c>
      <c r="CK591">
        <v>175810</v>
      </c>
      <c r="CL591">
        <v>25386.67</v>
      </c>
      <c r="CM591">
        <v>-9586.67</v>
      </c>
      <c r="CN591">
        <v>6328943.3300000001</v>
      </c>
      <c r="CO591">
        <v>-123480</v>
      </c>
      <c r="CP591">
        <v>-246096.67</v>
      </c>
      <c r="CQ591">
        <v>20345674.760000002</v>
      </c>
      <c r="CR591">
        <v>333155036.26999998</v>
      </c>
      <c r="CS591">
        <v>40858.99</v>
      </c>
      <c r="CT591">
        <v>353543183.88999999</v>
      </c>
      <c r="CU591" s="3">
        <v>0.53441640000000001</v>
      </c>
      <c r="CV591">
        <v>1378444478</v>
      </c>
      <c r="CW591" s="10">
        <v>52496445.640000001</v>
      </c>
      <c r="CX591" s="14">
        <f t="shared" si="9"/>
        <v>46525769.160000004</v>
      </c>
      <c r="CY591" s="14">
        <f>IFERROR(INDEX(CONFAZ!$A$2:$FB$440,MATCH(DATE(YEAR($A591),MONTH($A591),15),CONFAZ!$A$2:$A$440,0),2),0)</f>
        <v>5970676.4799999995</v>
      </c>
      <c r="CZ591" s="14"/>
      <c r="DA591" s="14"/>
      <c r="DB591"/>
      <c r="DC591"/>
      <c r="DI591"/>
    </row>
    <row r="592" spans="1:113" x14ac:dyDescent="0.25">
      <c r="A592" s="1">
        <v>43697</v>
      </c>
      <c r="B592" t="s">
        <v>70</v>
      </c>
      <c r="C592" t="s">
        <v>3</v>
      </c>
      <c r="D592" s="12">
        <v>4.0199999999999996</v>
      </c>
      <c r="E592">
        <v>379160807.25</v>
      </c>
      <c r="F592">
        <v>3841085.45</v>
      </c>
      <c r="G592">
        <v>672497873</v>
      </c>
      <c r="H592">
        <v>97810862.559999987</v>
      </c>
      <c r="I592">
        <v>114314085.29000001</v>
      </c>
      <c r="J592">
        <v>17698289.919999998</v>
      </c>
      <c r="K592">
        <v>19500077</v>
      </c>
      <c r="L592" s="14">
        <v>14711617</v>
      </c>
      <c r="M592" s="14">
        <v>33520691</v>
      </c>
      <c r="N592" s="14">
        <v>88117461</v>
      </c>
      <c r="O592" s="14">
        <v>97751049</v>
      </c>
      <c r="P592" s="14">
        <v>7508748</v>
      </c>
      <c r="Q592" s="14">
        <v>103583464</v>
      </c>
      <c r="R592" s="14">
        <v>3194672</v>
      </c>
      <c r="S592" s="14">
        <v>22039615</v>
      </c>
      <c r="T592" s="14">
        <v>221206079</v>
      </c>
      <c r="U592" s="14">
        <v>77040820</v>
      </c>
      <c r="V592" s="14">
        <v>3194672</v>
      </c>
      <c r="W592" s="14">
        <v>22039615</v>
      </c>
      <c r="X592" s="14">
        <v>221206079</v>
      </c>
      <c r="Y592" s="14">
        <v>77040820</v>
      </c>
      <c r="Z592" s="14">
        <v>3823657</v>
      </c>
      <c r="AA592" s="14">
        <v>0.8375423997</v>
      </c>
      <c r="AB592">
        <v>141.94999999999999</v>
      </c>
      <c r="AC592" s="2">
        <v>19565551588</v>
      </c>
      <c r="AD592" s="2">
        <v>17603930758</v>
      </c>
      <c r="AE592" s="14">
        <f>INDEX(CONFAZ!$DS$2:$FB$408,MATCH(DATE(YEAR($A592),MONTH($A592),15),CONFAZ!$DS$2:$DS$408,0),2)</f>
        <v>275276558</v>
      </c>
      <c r="AF592" s="14">
        <f>INDEX(CONFAZ!$DS$2:$FB$408,MATCH(DATE(YEAR($A592),MONTH($A592),15),CONFAZ!$DS$2:$DS$408,0),3)</f>
        <v>259236285</v>
      </c>
      <c r="AG592">
        <v>998</v>
      </c>
      <c r="AH592">
        <v>1553641559999.99</v>
      </c>
      <c r="AI592">
        <v>5.9</v>
      </c>
      <c r="AJ592">
        <v>0.12</v>
      </c>
      <c r="AK592">
        <v>1192.0261111111099</v>
      </c>
      <c r="AL592">
        <v>917.06299999999999</v>
      </c>
      <c r="AM592">
        <v>833.58333333333303</v>
      </c>
      <c r="AN592">
        <v>1058.3792000000001</v>
      </c>
      <c r="AO592">
        <v>11.947042820407701</v>
      </c>
      <c r="AP592">
        <v>1.1100000000000001</v>
      </c>
      <c r="AQ592">
        <v>241.01</v>
      </c>
      <c r="AR592">
        <v>-20.87</v>
      </c>
      <c r="AS592" s="14">
        <v>629481800000</v>
      </c>
      <c r="AT592">
        <v>109822</v>
      </c>
      <c r="AU592">
        <v>413</v>
      </c>
      <c r="AV592">
        <v>162044347</v>
      </c>
      <c r="AW592">
        <v>100480498</v>
      </c>
      <c r="AX592">
        <v>4069</v>
      </c>
      <c r="AY592" s="14">
        <v>0</v>
      </c>
      <c r="AZ592">
        <v>305</v>
      </c>
      <c r="BA592">
        <v>305</v>
      </c>
      <c r="BB592">
        <v>4789</v>
      </c>
      <c r="BC592">
        <v>791</v>
      </c>
      <c r="BD592">
        <v>1083</v>
      </c>
      <c r="BE592">
        <v>836</v>
      </c>
      <c r="BF592">
        <v>45</v>
      </c>
      <c r="BG592">
        <v>1322</v>
      </c>
      <c r="BH592">
        <v>288</v>
      </c>
      <c r="BI592">
        <v>0</v>
      </c>
      <c r="BJ592">
        <v>75095</v>
      </c>
      <c r="BK592">
        <v>34397122</v>
      </c>
      <c r="BL592">
        <v>26963706</v>
      </c>
      <c r="BM592">
        <v>0</v>
      </c>
      <c r="BN592">
        <v>28350665000</v>
      </c>
      <c r="BO592" s="3">
        <v>0.4</v>
      </c>
      <c r="BP592" s="3">
        <v>3704</v>
      </c>
      <c r="BQ592" s="3">
        <v>26179.47</v>
      </c>
      <c r="BR592" s="3">
        <v>3309026000</v>
      </c>
      <c r="BS592" s="3">
        <v>21981000</v>
      </c>
      <c r="BT592" s="3">
        <v>5532392000</v>
      </c>
      <c r="BU592" s="3">
        <v>14347112000</v>
      </c>
      <c r="BV592" s="3">
        <v>5140155000</v>
      </c>
      <c r="BW592" s="3">
        <v>23210511000</v>
      </c>
      <c r="BX592">
        <v>0</v>
      </c>
      <c r="BY592">
        <v>0</v>
      </c>
      <c r="BZ592">
        <v>0</v>
      </c>
      <c r="CA592">
        <v>0</v>
      </c>
      <c r="CB592">
        <v>28350665000</v>
      </c>
      <c r="CC592">
        <v>0.4</v>
      </c>
      <c r="CD592">
        <v>913627.89</v>
      </c>
      <c r="CE592">
        <v>387612460.00999999</v>
      </c>
      <c r="CF592">
        <v>27297.06</v>
      </c>
      <c r="CG592">
        <v>28051.25</v>
      </c>
      <c r="CH592">
        <v>34.518789599999998</v>
      </c>
      <c r="CI592">
        <v>4.32</v>
      </c>
      <c r="CJ592">
        <v>150420</v>
      </c>
      <c r="CK592">
        <v>175810</v>
      </c>
      <c r="CL592">
        <v>25386.67</v>
      </c>
      <c r="CM592">
        <v>-9586.67</v>
      </c>
      <c r="CN592">
        <v>6328943.3300000001</v>
      </c>
      <c r="CO592">
        <v>-123480</v>
      </c>
      <c r="CP592">
        <v>-246096.67</v>
      </c>
      <c r="CQ592">
        <v>1615008.54</v>
      </c>
      <c r="CR592">
        <v>347892268.95999998</v>
      </c>
      <c r="CS592">
        <v>44026.11</v>
      </c>
      <c r="CT592">
        <v>349596836.97000003</v>
      </c>
      <c r="CU592" s="3">
        <v>0.53441640000000001</v>
      </c>
      <c r="CV592">
        <v>1499018259</v>
      </c>
      <c r="CW592" s="10">
        <v>53590383.789999999</v>
      </c>
      <c r="CX592" s="14">
        <f t="shared" si="9"/>
        <v>49923536.589999996</v>
      </c>
      <c r="CY592" s="14">
        <f>IFERROR(INDEX(CONFAZ!$A$2:$FB$440,MATCH(DATE(YEAR($A592),MONTH($A592),15),CONFAZ!$A$2:$A$440,0),2),0)</f>
        <v>3666847.1999999997</v>
      </c>
      <c r="CZ592"/>
      <c r="DA592"/>
      <c r="DB592"/>
      <c r="DC592"/>
      <c r="DI592"/>
    </row>
    <row r="593" spans="1:113" x14ac:dyDescent="0.25">
      <c r="A593" s="1">
        <v>43728</v>
      </c>
      <c r="B593" t="s">
        <v>70</v>
      </c>
      <c r="C593" t="s">
        <v>3</v>
      </c>
      <c r="D593" s="12">
        <v>4.1215000000000002</v>
      </c>
      <c r="E593">
        <v>418937313.06000006</v>
      </c>
      <c r="F593">
        <v>3932950.3899999997</v>
      </c>
      <c r="G593">
        <v>710179494</v>
      </c>
      <c r="H593">
        <v>100673832.74000001</v>
      </c>
      <c r="I593">
        <v>88277676.209999993</v>
      </c>
      <c r="J593">
        <v>15906740.6</v>
      </c>
      <c r="K593">
        <v>20085140</v>
      </c>
      <c r="L593" s="14">
        <v>16065316</v>
      </c>
      <c r="M593" s="14">
        <v>33049942</v>
      </c>
      <c r="N593" s="14">
        <v>84545792</v>
      </c>
      <c r="O593" s="14">
        <v>99945293</v>
      </c>
      <c r="P593" s="14">
        <v>6994811</v>
      </c>
      <c r="Q593" s="14">
        <v>125473987</v>
      </c>
      <c r="R593" s="14">
        <v>3287539</v>
      </c>
      <c r="S593" s="14">
        <v>19766795</v>
      </c>
      <c r="T593" s="14">
        <v>241478028</v>
      </c>
      <c r="U593" s="14">
        <v>75664509</v>
      </c>
      <c r="V593" s="14">
        <v>3287539</v>
      </c>
      <c r="W593" s="14">
        <v>19766795</v>
      </c>
      <c r="X593" s="14">
        <v>241478028</v>
      </c>
      <c r="Y593" s="14">
        <v>75664509</v>
      </c>
      <c r="Z593" s="14">
        <v>3907482</v>
      </c>
      <c r="AA593" s="14">
        <v>3.6112430031999998</v>
      </c>
      <c r="AB593">
        <v>138.34</v>
      </c>
      <c r="AC593" s="2">
        <v>18620814373</v>
      </c>
      <c r="AD593" s="2">
        <v>15362321786</v>
      </c>
      <c r="AE593" s="14">
        <f>INDEX(CONFAZ!$DS$2:$FB$408,MATCH(DATE(YEAR($A593),MONTH($A593),15),CONFAZ!$DS$2:$DS$408,0),2)</f>
        <v>320984371</v>
      </c>
      <c r="AF593" s="14">
        <f>INDEX(CONFAZ!$DS$2:$FB$408,MATCH(DATE(YEAR($A593),MONTH($A593),15),CONFAZ!$DS$2:$DS$408,0),3)</f>
        <v>281987856</v>
      </c>
      <c r="AG593">
        <v>998</v>
      </c>
      <c r="AH593">
        <v>1551472731000</v>
      </c>
      <c r="AI593">
        <v>5.71</v>
      </c>
      <c r="AJ593">
        <v>-0.05</v>
      </c>
      <c r="AK593">
        <v>1193.8216666666599</v>
      </c>
      <c r="AL593">
        <v>928.01900000000001</v>
      </c>
      <c r="AM593">
        <v>845.10761904761898</v>
      </c>
      <c r="AN593">
        <v>1057.5896</v>
      </c>
      <c r="AO593">
        <v>11.90124145627</v>
      </c>
      <c r="AP593">
        <v>0.96</v>
      </c>
      <c r="AQ593">
        <v>265.51</v>
      </c>
      <c r="AR593">
        <v>24.64</v>
      </c>
      <c r="AS593" s="14">
        <v>619164800000</v>
      </c>
      <c r="AT593">
        <v>140508</v>
      </c>
      <c r="AU593">
        <v>687</v>
      </c>
      <c r="AV593">
        <v>155755824</v>
      </c>
      <c r="AW593">
        <v>107563668</v>
      </c>
      <c r="AX593">
        <v>6847</v>
      </c>
      <c r="AY593" s="14">
        <v>2132</v>
      </c>
      <c r="AZ593">
        <v>450</v>
      </c>
      <c r="BA593">
        <v>450</v>
      </c>
      <c r="BB593">
        <v>4230</v>
      </c>
      <c r="BC593">
        <v>0</v>
      </c>
      <c r="BD593">
        <v>744</v>
      </c>
      <c r="BE593">
        <v>3364</v>
      </c>
      <c r="BF593">
        <v>3088</v>
      </c>
      <c r="BG593">
        <v>3559</v>
      </c>
      <c r="BH593">
        <v>2201</v>
      </c>
      <c r="BI593">
        <v>0</v>
      </c>
      <c r="BJ593">
        <v>108508</v>
      </c>
      <c r="BK593">
        <v>36915366</v>
      </c>
      <c r="BL593">
        <v>10991193</v>
      </c>
      <c r="BM593">
        <v>0</v>
      </c>
      <c r="BN593">
        <v>28350665000</v>
      </c>
      <c r="BO593" s="3">
        <v>0.4</v>
      </c>
      <c r="BP593" s="3">
        <v>3704</v>
      </c>
      <c r="BQ593" s="3">
        <v>26179.47</v>
      </c>
      <c r="BR593" s="3">
        <v>3309026000</v>
      </c>
      <c r="BS593" s="3">
        <v>21981000</v>
      </c>
      <c r="BT593" s="3">
        <v>5532392000</v>
      </c>
      <c r="BU593" s="3">
        <v>14347112000</v>
      </c>
      <c r="BV593" s="3">
        <v>5140155000</v>
      </c>
      <c r="BW593" s="3">
        <v>23210511000</v>
      </c>
      <c r="BX593">
        <v>0</v>
      </c>
      <c r="BY593">
        <v>0</v>
      </c>
      <c r="BZ593">
        <v>0</v>
      </c>
      <c r="CA593">
        <v>0</v>
      </c>
      <c r="CB593">
        <v>28350665000</v>
      </c>
      <c r="CC593">
        <v>0.4</v>
      </c>
      <c r="CD593">
        <v>1316793.03</v>
      </c>
      <c r="CE593">
        <v>410324376.43000001</v>
      </c>
      <c r="CF593">
        <v>13427.68</v>
      </c>
      <c r="CG593">
        <v>28149.25</v>
      </c>
      <c r="CH593">
        <v>34.518789599999998</v>
      </c>
      <c r="CI593">
        <v>4.33</v>
      </c>
      <c r="CJ593">
        <v>150420</v>
      </c>
      <c r="CK593">
        <v>175810</v>
      </c>
      <c r="CL593">
        <v>25386.67</v>
      </c>
      <c r="CM593">
        <v>-9586.67</v>
      </c>
      <c r="CN593">
        <v>6328943.3300000001</v>
      </c>
      <c r="CO593">
        <v>-123480</v>
      </c>
      <c r="CP593">
        <v>-246096.67</v>
      </c>
      <c r="CQ593">
        <v>1678832.24</v>
      </c>
      <c r="CR593">
        <v>364273830.19999999</v>
      </c>
      <c r="CS593">
        <v>30241.82</v>
      </c>
      <c r="CT593">
        <v>365984373.69999999</v>
      </c>
      <c r="CU593" s="3">
        <v>0.53441640000000001</v>
      </c>
      <c r="CV593">
        <v>1101514275</v>
      </c>
      <c r="CW593" s="10">
        <v>54685543.289999999</v>
      </c>
      <c r="CX593" s="14">
        <f t="shared" si="9"/>
        <v>50505302.25</v>
      </c>
      <c r="CY593" s="14">
        <f>IFERROR(INDEX(CONFAZ!$A$2:$FB$440,MATCH(DATE(YEAR($A593),MONTH($A593),15),CONFAZ!$A$2:$A$440,0),2),0)</f>
        <v>4180241.04</v>
      </c>
      <c r="DA593"/>
      <c r="DB593"/>
      <c r="DC593"/>
      <c r="DI593"/>
    </row>
    <row r="594" spans="1:113" x14ac:dyDescent="0.25">
      <c r="A594" s="1">
        <v>43758</v>
      </c>
      <c r="B594" t="s">
        <v>70</v>
      </c>
      <c r="C594" t="s">
        <v>3</v>
      </c>
      <c r="D594" s="12">
        <v>4.0869999999999997</v>
      </c>
      <c r="E594">
        <v>467021615.17999995</v>
      </c>
      <c r="F594">
        <v>4282043.62</v>
      </c>
      <c r="G594">
        <v>693645880</v>
      </c>
      <c r="H594">
        <v>99304793.909999982</v>
      </c>
      <c r="I594">
        <v>39798114.050000012</v>
      </c>
      <c r="J594">
        <v>17447041.920000002</v>
      </c>
      <c r="K594">
        <v>17201855</v>
      </c>
      <c r="L594" s="14">
        <v>18157526</v>
      </c>
      <c r="M594" s="14">
        <v>32350232</v>
      </c>
      <c r="N594" s="14">
        <v>87996562</v>
      </c>
      <c r="O594" s="14">
        <v>98827482</v>
      </c>
      <c r="P594" s="14">
        <v>7222007</v>
      </c>
      <c r="Q594" s="14">
        <v>109038725</v>
      </c>
      <c r="R594" s="14">
        <v>3596120</v>
      </c>
      <c r="S594" s="14">
        <v>24555491</v>
      </c>
      <c r="T594" s="14">
        <v>229605827</v>
      </c>
      <c r="U594" s="14">
        <v>78042904</v>
      </c>
      <c r="V594" s="14">
        <v>3596120</v>
      </c>
      <c r="W594" s="14">
        <v>24555491</v>
      </c>
      <c r="X594" s="14">
        <v>229605827</v>
      </c>
      <c r="Y594" s="14">
        <v>78042904</v>
      </c>
      <c r="Z594" s="14">
        <v>4253004</v>
      </c>
      <c r="AA594" s="14">
        <v>2.8347737408999998</v>
      </c>
      <c r="AB594">
        <v>142.96</v>
      </c>
      <c r="AC594" s="2">
        <v>19483912811</v>
      </c>
      <c r="AD594" s="2">
        <v>16987200927</v>
      </c>
      <c r="AE594" s="14">
        <f>INDEX(CONFAZ!$DS$2:$FB$408,MATCH(DATE(YEAR($A594),MONTH($A594),15),CONFAZ!$DS$2:$DS$408,0),2)</f>
        <v>294764568</v>
      </c>
      <c r="AF594" s="14">
        <f>INDEX(CONFAZ!$DS$2:$FB$408,MATCH(DATE(YEAR($A594),MONTH($A594),15),CONFAZ!$DS$2:$DS$408,0),3)</f>
        <v>327374496</v>
      </c>
      <c r="AG594">
        <v>998</v>
      </c>
      <c r="AH594">
        <v>1511519732000</v>
      </c>
      <c r="AI594">
        <v>5.38</v>
      </c>
      <c r="AJ594">
        <v>0.04</v>
      </c>
      <c r="AK594">
        <v>1194.8455555555499</v>
      </c>
      <c r="AL594">
        <v>927.96</v>
      </c>
      <c r="AM594">
        <v>844.44571428571396</v>
      </c>
      <c r="AN594">
        <v>1057.6112000000001</v>
      </c>
      <c r="AO594">
        <v>11.7521982562512</v>
      </c>
      <c r="AP594">
        <v>1.1000000000000001</v>
      </c>
      <c r="AQ594">
        <v>241.45</v>
      </c>
      <c r="AR594">
        <v>7.19</v>
      </c>
      <c r="AS594" s="14">
        <v>650447500000</v>
      </c>
      <c r="AT594">
        <v>109132</v>
      </c>
      <c r="AU594">
        <v>191</v>
      </c>
      <c r="AV594">
        <v>142277800</v>
      </c>
      <c r="AW594">
        <v>89984381</v>
      </c>
      <c r="AX594">
        <v>3730</v>
      </c>
      <c r="AY594" s="14">
        <v>413</v>
      </c>
      <c r="AZ594">
        <v>595</v>
      </c>
      <c r="BA594">
        <v>595</v>
      </c>
      <c r="BB594">
        <v>4617</v>
      </c>
      <c r="BC594">
        <v>0</v>
      </c>
      <c r="BD594">
        <v>1077</v>
      </c>
      <c r="BE594">
        <v>7134</v>
      </c>
      <c r="BF594">
        <v>129</v>
      </c>
      <c r="BG594">
        <v>851</v>
      </c>
      <c r="BH594">
        <v>4301</v>
      </c>
      <c r="BI594">
        <v>0</v>
      </c>
      <c r="BJ594">
        <v>87817</v>
      </c>
      <c r="BK594">
        <v>41764527</v>
      </c>
      <c r="BL594">
        <v>10299126</v>
      </c>
      <c r="BM594">
        <v>0</v>
      </c>
      <c r="BN594">
        <v>28350665000</v>
      </c>
      <c r="BO594" s="3">
        <v>0.4</v>
      </c>
      <c r="BP594" s="3">
        <v>3704</v>
      </c>
      <c r="BQ594" s="3">
        <v>26179.47</v>
      </c>
      <c r="BR594" s="3">
        <v>3309026000</v>
      </c>
      <c r="BS594" s="3">
        <v>21981000</v>
      </c>
      <c r="BT594" s="3">
        <v>5532392000</v>
      </c>
      <c r="BU594" s="3">
        <v>14347112000</v>
      </c>
      <c r="BV594">
        <v>5140155000</v>
      </c>
      <c r="BW594" s="3">
        <v>23210511000</v>
      </c>
      <c r="BX594">
        <v>0</v>
      </c>
      <c r="BY594">
        <v>0</v>
      </c>
      <c r="BZ594">
        <v>0</v>
      </c>
      <c r="CA594">
        <v>0</v>
      </c>
      <c r="CB594">
        <v>28350665000</v>
      </c>
      <c r="CC594">
        <v>0.4</v>
      </c>
      <c r="CD594">
        <v>1148619.8</v>
      </c>
      <c r="CE594">
        <v>493368678.75999999</v>
      </c>
      <c r="CF594">
        <v>29562.23</v>
      </c>
      <c r="CG594">
        <v>28118.25</v>
      </c>
      <c r="CH594">
        <v>34.518789599999998</v>
      </c>
      <c r="CI594">
        <v>4.38</v>
      </c>
      <c r="CJ594">
        <v>-158330</v>
      </c>
      <c r="CK594">
        <v>-133940</v>
      </c>
      <c r="CL594">
        <v>24390</v>
      </c>
      <c r="CM594">
        <v>53863.33</v>
      </c>
      <c r="CN594">
        <v>6831236.6699999999</v>
      </c>
      <c r="CO594">
        <v>-76486.67</v>
      </c>
      <c r="CP594">
        <v>-290070</v>
      </c>
      <c r="CQ594">
        <v>1679131.55</v>
      </c>
      <c r="CR594">
        <v>355274620.80000001</v>
      </c>
      <c r="CS594">
        <v>306036.23</v>
      </c>
      <c r="CT594">
        <v>357260090.19999999</v>
      </c>
      <c r="CU594" s="3">
        <v>0.53441640000000001</v>
      </c>
      <c r="CV594">
        <v>1266057862</v>
      </c>
      <c r="CW594" s="10">
        <v>53123785.659999996</v>
      </c>
      <c r="CX594" s="14">
        <f t="shared" si="9"/>
        <v>49818712.129999995</v>
      </c>
      <c r="CY594" s="14">
        <f>IFERROR(INDEX(CONFAZ!$A$2:$FB$440,MATCH(DATE(YEAR($A594),MONTH($A594),15),CONFAZ!$A$2:$A$440,0),2),0)</f>
        <v>3305073.5300000003</v>
      </c>
      <c r="CZ594"/>
      <c r="DA594"/>
      <c r="DB594"/>
      <c r="DC594"/>
      <c r="DI594"/>
    </row>
    <row r="595" spans="1:113" x14ac:dyDescent="0.25">
      <c r="A595" s="1">
        <v>43789</v>
      </c>
      <c r="B595" t="s">
        <v>70</v>
      </c>
      <c r="C595" t="s">
        <v>3</v>
      </c>
      <c r="D595" s="12">
        <v>4.1553000000000004</v>
      </c>
      <c r="E595">
        <v>502539372.81999999</v>
      </c>
      <c r="F595">
        <v>4171419.51</v>
      </c>
      <c r="G595">
        <v>764489211</v>
      </c>
      <c r="H595">
        <v>163315515.17000002</v>
      </c>
      <c r="I595">
        <v>20976318.280000005</v>
      </c>
      <c r="J595">
        <v>16437082.859999999</v>
      </c>
      <c r="K595">
        <v>12832163</v>
      </c>
      <c r="L595" s="14">
        <v>23893797</v>
      </c>
      <c r="M595" s="14">
        <v>33672714</v>
      </c>
      <c r="N595" s="14">
        <v>91748986</v>
      </c>
      <c r="O595" s="14">
        <v>106253565</v>
      </c>
      <c r="P595" s="14">
        <v>8277493</v>
      </c>
      <c r="Q595" s="14">
        <v>110771008</v>
      </c>
      <c r="R595" s="14">
        <v>3038610</v>
      </c>
      <c r="S595" s="14">
        <v>21157471</v>
      </c>
      <c r="T595" s="14">
        <v>281851440</v>
      </c>
      <c r="U595" s="14">
        <v>79494388</v>
      </c>
      <c r="V595" s="14">
        <v>3038610</v>
      </c>
      <c r="W595" s="14">
        <v>21157471</v>
      </c>
      <c r="X595" s="14">
        <v>281851440</v>
      </c>
      <c r="Y595" s="14">
        <v>79494388</v>
      </c>
      <c r="Z595" s="14">
        <v>4329739</v>
      </c>
      <c r="AA595" s="14">
        <v>0.71175270670000002</v>
      </c>
      <c r="AB595">
        <v>138.91</v>
      </c>
      <c r="AC595" s="2">
        <v>17609813357</v>
      </c>
      <c r="AD595" s="2">
        <v>14868295894</v>
      </c>
      <c r="AE595" s="14">
        <f>INDEX(CONFAZ!$DS$2:$FB$408,MATCH(DATE(YEAR($A595),MONTH($A595),15),CONFAZ!$DS$2:$DS$408,0),2)</f>
        <v>256165231</v>
      </c>
      <c r="AF595" s="14">
        <f>INDEX(CONFAZ!$DS$2:$FB$408,MATCH(DATE(YEAR($A595),MONTH($A595),15),CONFAZ!$DS$2:$DS$408,0),3)</f>
        <v>607795756</v>
      </c>
      <c r="AG595">
        <v>998</v>
      </c>
      <c r="AH595">
        <v>1522402192800</v>
      </c>
      <c r="AI595">
        <v>4.9000000000000004</v>
      </c>
      <c r="AJ595">
        <v>0.54</v>
      </c>
      <c r="AK595">
        <v>1196.69888888888</v>
      </c>
      <c r="AL595">
        <v>931.52800000000002</v>
      </c>
      <c r="AM595">
        <v>844.13142857142805</v>
      </c>
      <c r="AN595">
        <v>1062.4436000000001</v>
      </c>
      <c r="AO595">
        <v>11.2877731287773</v>
      </c>
      <c r="AP595">
        <v>1.51</v>
      </c>
      <c r="AQ595">
        <v>255.66</v>
      </c>
      <c r="AR595">
        <v>0.81</v>
      </c>
      <c r="AS595" s="14">
        <v>639072400000</v>
      </c>
      <c r="AT595">
        <v>117231</v>
      </c>
      <c r="AU595">
        <v>694</v>
      </c>
      <c r="AV595">
        <v>117138614</v>
      </c>
      <c r="AW595">
        <v>83519974</v>
      </c>
      <c r="AX595">
        <v>5179</v>
      </c>
      <c r="AY595" s="14">
        <v>600</v>
      </c>
      <c r="AZ595">
        <v>560</v>
      </c>
      <c r="BA595">
        <v>560</v>
      </c>
      <c r="BB595">
        <v>3237</v>
      </c>
      <c r="BC595">
        <v>0</v>
      </c>
      <c r="BD595">
        <v>182</v>
      </c>
      <c r="BE595">
        <v>6562</v>
      </c>
      <c r="BF595">
        <v>61</v>
      </c>
      <c r="BG595">
        <v>1634</v>
      </c>
      <c r="BH595">
        <v>1554</v>
      </c>
      <c r="BI595">
        <v>0</v>
      </c>
      <c r="BJ595">
        <v>71397</v>
      </c>
      <c r="BK595">
        <v>31015938</v>
      </c>
      <c r="BL595">
        <v>2389819</v>
      </c>
      <c r="BM595">
        <v>0</v>
      </c>
      <c r="BN595">
        <v>28350665000</v>
      </c>
      <c r="BO595" s="3">
        <v>0.4</v>
      </c>
      <c r="BP595" s="3">
        <v>3704</v>
      </c>
      <c r="BQ595" s="3">
        <v>26179.47</v>
      </c>
      <c r="BR595" s="3">
        <v>3309026000</v>
      </c>
      <c r="BS595" s="3">
        <v>21981000</v>
      </c>
      <c r="BT595" s="3">
        <v>5532392000</v>
      </c>
      <c r="BU595">
        <v>14347112000</v>
      </c>
      <c r="BV595" s="3">
        <v>5140155000</v>
      </c>
      <c r="BW595" s="3">
        <v>23210511000</v>
      </c>
      <c r="BX595">
        <v>0</v>
      </c>
      <c r="BY595">
        <v>0</v>
      </c>
      <c r="BZ595">
        <v>0</v>
      </c>
      <c r="CA595">
        <v>0</v>
      </c>
      <c r="CB595">
        <v>28350665000</v>
      </c>
      <c r="CC595">
        <v>0.4</v>
      </c>
      <c r="CD595">
        <v>1216173.58</v>
      </c>
      <c r="CE595">
        <v>386073882.29000002</v>
      </c>
      <c r="CF595">
        <v>18165.919999999998</v>
      </c>
      <c r="CG595">
        <v>28115.25</v>
      </c>
      <c r="CH595">
        <v>34.518789599999998</v>
      </c>
      <c r="CI595">
        <v>4.41</v>
      </c>
      <c r="CJ595">
        <v>-158330</v>
      </c>
      <c r="CK595">
        <v>-133940</v>
      </c>
      <c r="CL595">
        <v>24390</v>
      </c>
      <c r="CM595">
        <v>53863.33</v>
      </c>
      <c r="CN595">
        <v>6831236.6699999999</v>
      </c>
      <c r="CO595">
        <v>-76486.67</v>
      </c>
      <c r="CP595">
        <v>-290070</v>
      </c>
      <c r="CQ595">
        <v>2222233.61</v>
      </c>
      <c r="CR595">
        <v>369643634.23000002</v>
      </c>
      <c r="CS595">
        <v>567002.04</v>
      </c>
      <c r="CT595">
        <v>372432869.88</v>
      </c>
      <c r="CU595" s="3">
        <v>0.53441640000000001</v>
      </c>
      <c r="CV595">
        <v>1116071527</v>
      </c>
      <c r="CW595" s="10">
        <v>57745223.259999998</v>
      </c>
      <c r="CX595" s="14">
        <f t="shared" si="9"/>
        <v>55390529.149999999</v>
      </c>
      <c r="CY595" s="14">
        <f>IFERROR(INDEX(CONFAZ!$A$2:$FB$440,MATCH(DATE(YEAR($A595),MONTH($A595),15),CONFAZ!$A$2:$A$440,0),2),0)</f>
        <v>2354694.11</v>
      </c>
      <c r="CZ595"/>
      <c r="DA595"/>
      <c r="DB595"/>
      <c r="DC595"/>
      <c r="DI595"/>
    </row>
    <row r="596" spans="1:113" x14ac:dyDescent="0.25">
      <c r="A596" s="1">
        <v>43819</v>
      </c>
      <c r="B596" t="s">
        <v>70</v>
      </c>
      <c r="C596" t="s">
        <v>3</v>
      </c>
      <c r="D596" s="12">
        <v>4.1096000000000004</v>
      </c>
      <c r="E596">
        <v>521251287.64000005</v>
      </c>
      <c r="F596">
        <v>4222546.04</v>
      </c>
      <c r="G596">
        <v>761853439</v>
      </c>
      <c r="H596">
        <v>138937282.96999997</v>
      </c>
      <c r="I596">
        <v>21537157.040000003</v>
      </c>
      <c r="J596">
        <v>19366800.880000003</v>
      </c>
      <c r="K596">
        <v>14166820</v>
      </c>
      <c r="L596" s="14">
        <v>19378947</v>
      </c>
      <c r="M596" s="14">
        <v>32691963</v>
      </c>
      <c r="N596" s="14">
        <v>98815009</v>
      </c>
      <c r="O596" s="14">
        <v>98768043</v>
      </c>
      <c r="P596" s="14">
        <v>7824132</v>
      </c>
      <c r="Q596" s="14">
        <v>114945832</v>
      </c>
      <c r="R596" s="14">
        <v>2541914</v>
      </c>
      <c r="S596" s="14">
        <v>22706578</v>
      </c>
      <c r="T596" s="14">
        <v>281540865</v>
      </c>
      <c r="U596" s="14">
        <v>78440515</v>
      </c>
      <c r="V596" s="14">
        <v>2541914</v>
      </c>
      <c r="W596" s="14">
        <v>22706578</v>
      </c>
      <c r="X596" s="14">
        <v>281540865</v>
      </c>
      <c r="Y596" s="14">
        <v>78440515</v>
      </c>
      <c r="Z596" s="14">
        <v>4199641</v>
      </c>
      <c r="AA596" s="14">
        <v>-0.2885472301</v>
      </c>
      <c r="AB596">
        <v>137.49</v>
      </c>
      <c r="AC596" s="2">
        <v>18463268592</v>
      </c>
      <c r="AD596" s="2">
        <v>13248186239</v>
      </c>
      <c r="AE596" s="14">
        <f>INDEX(CONFAZ!$DS$2:$FB$408,MATCH(DATE(YEAR($A596),MONTH($A596),15),CONFAZ!$DS$2:$DS$408,0),2)</f>
        <v>239569036</v>
      </c>
      <c r="AF596" s="14">
        <f>INDEX(CONFAZ!$DS$2:$FB$408,MATCH(DATE(YEAR($A596),MONTH($A596),15),CONFAZ!$DS$2:$DS$408,0),3)</f>
        <v>159983727</v>
      </c>
      <c r="AG596">
        <v>998</v>
      </c>
      <c r="AH596">
        <v>1466650486400</v>
      </c>
      <c r="AI596">
        <v>4.59</v>
      </c>
      <c r="AJ596">
        <v>1.22</v>
      </c>
      <c r="AK596">
        <v>1197.81111111111</v>
      </c>
      <c r="AL596">
        <v>936.18399999999997</v>
      </c>
      <c r="AM596">
        <v>846.32952380952304</v>
      </c>
      <c r="AN596">
        <v>1062.9936</v>
      </c>
      <c r="AO596">
        <v>11.081010631365301</v>
      </c>
      <c r="AP596">
        <v>2.15</v>
      </c>
      <c r="AQ596">
        <v>267.06</v>
      </c>
      <c r="AR596">
        <v>11.239000000000001</v>
      </c>
      <c r="AS596" s="14">
        <v>637866100000</v>
      </c>
      <c r="AT596">
        <v>128885</v>
      </c>
      <c r="AU596">
        <v>0</v>
      </c>
      <c r="AV596">
        <v>129450584</v>
      </c>
      <c r="AW596">
        <v>85041979</v>
      </c>
      <c r="AX596">
        <v>5004</v>
      </c>
      <c r="AY596" s="14">
        <v>0</v>
      </c>
      <c r="AZ596">
        <v>743</v>
      </c>
      <c r="BA596">
        <v>743</v>
      </c>
      <c r="BB596">
        <v>4641</v>
      </c>
      <c r="BC596">
        <v>0</v>
      </c>
      <c r="BD596">
        <v>1054</v>
      </c>
      <c r="BE596">
        <v>7555</v>
      </c>
      <c r="BF596">
        <v>183</v>
      </c>
      <c r="BG596">
        <v>5175</v>
      </c>
      <c r="BH596">
        <v>3309</v>
      </c>
      <c r="BI596">
        <v>0</v>
      </c>
      <c r="BJ596">
        <v>96787</v>
      </c>
      <c r="BK596">
        <v>42806631</v>
      </c>
      <c r="BL596">
        <v>1320304</v>
      </c>
      <c r="BM596">
        <v>0</v>
      </c>
      <c r="BN596">
        <v>28350665000</v>
      </c>
      <c r="BO596" s="3">
        <v>0.4</v>
      </c>
      <c r="BP596" s="3">
        <v>3704</v>
      </c>
      <c r="BQ596" s="3">
        <v>26179.47</v>
      </c>
      <c r="BR596" s="3">
        <v>3309026000</v>
      </c>
      <c r="BS596" s="3">
        <v>21981000</v>
      </c>
      <c r="BT596" s="3">
        <v>5532392000</v>
      </c>
      <c r="BU596" s="3">
        <v>14347112000</v>
      </c>
      <c r="BV596" s="3">
        <v>5140155000</v>
      </c>
      <c r="BW596" s="3">
        <v>23210511000</v>
      </c>
      <c r="BX596">
        <v>0</v>
      </c>
      <c r="BY596">
        <v>0</v>
      </c>
      <c r="BZ596">
        <v>0</v>
      </c>
      <c r="CA596">
        <v>0</v>
      </c>
      <c r="CB596">
        <v>28350665000</v>
      </c>
      <c r="CC596">
        <v>0.4</v>
      </c>
      <c r="CD596">
        <v>1583459.13</v>
      </c>
      <c r="CE596">
        <v>371513444.43000001</v>
      </c>
      <c r="CF596">
        <v>23133.82</v>
      </c>
      <c r="CG596">
        <v>28393.25</v>
      </c>
      <c r="CH596">
        <v>34.518789599999998</v>
      </c>
      <c r="CI596">
        <v>4.53</v>
      </c>
      <c r="CJ596">
        <v>-158330</v>
      </c>
      <c r="CK596">
        <v>-133940</v>
      </c>
      <c r="CL596">
        <v>24390</v>
      </c>
      <c r="CM596">
        <v>53863.33</v>
      </c>
      <c r="CN596">
        <v>6831236.6699999999</v>
      </c>
      <c r="CO596">
        <v>-76486.67</v>
      </c>
      <c r="CP596">
        <v>-290070</v>
      </c>
      <c r="CQ596">
        <v>1938650.46</v>
      </c>
      <c r="CR596">
        <v>383655553</v>
      </c>
      <c r="CS596">
        <v>392794.49</v>
      </c>
      <c r="CT596">
        <v>385986997.94999999</v>
      </c>
      <c r="CU596" s="3">
        <v>0.53441640000000001</v>
      </c>
      <c r="CV596">
        <v>1422487976</v>
      </c>
      <c r="CW596" s="10">
        <v>64384961.390000001</v>
      </c>
      <c r="CX596" s="14">
        <f t="shared" si="9"/>
        <v>61582884.299999997</v>
      </c>
      <c r="CY596" s="14">
        <f>IFERROR(INDEX(CONFAZ!$A$2:$FB$440,MATCH(DATE(YEAR($A596),MONTH($A596),15),CONFAZ!$A$2:$A$440,0),2),0)</f>
        <v>2802077.0900000003</v>
      </c>
      <c r="CZ596"/>
      <c r="DA596"/>
      <c r="DB596"/>
      <c r="DC596"/>
      <c r="DI596"/>
    </row>
    <row r="597" spans="1:113" x14ac:dyDescent="0.25">
      <c r="A597" s="1">
        <v>43850</v>
      </c>
      <c r="B597" t="s">
        <v>70</v>
      </c>
      <c r="C597" t="s">
        <v>3</v>
      </c>
      <c r="D597" s="12">
        <v>4.1494999999999997</v>
      </c>
      <c r="E597">
        <v>529386043.14000005</v>
      </c>
      <c r="F597">
        <v>7251174.8600000003</v>
      </c>
      <c r="G597">
        <v>821249322</v>
      </c>
      <c r="H597">
        <v>123333069.09000002</v>
      </c>
      <c r="I597">
        <v>65421946.099999994</v>
      </c>
      <c r="J597">
        <v>22670276.589999996</v>
      </c>
      <c r="K597">
        <v>43041077</v>
      </c>
      <c r="L597" s="14">
        <v>16670987</v>
      </c>
      <c r="M597" s="14">
        <v>34071970</v>
      </c>
      <c r="N597" s="14">
        <v>120237429</v>
      </c>
      <c r="O597" s="14">
        <v>102294306</v>
      </c>
      <c r="P597" s="14">
        <v>7915714</v>
      </c>
      <c r="Q597" s="14">
        <v>122978332</v>
      </c>
      <c r="R597" s="14">
        <v>2653451</v>
      </c>
      <c r="S597" s="14">
        <v>22529302</v>
      </c>
      <c r="T597" s="14">
        <v>300028807</v>
      </c>
      <c r="U597" s="14">
        <v>84701832</v>
      </c>
      <c r="V597" s="14">
        <v>2653451</v>
      </c>
      <c r="W597" s="14">
        <v>22529302</v>
      </c>
      <c r="X597" s="14">
        <v>300028807</v>
      </c>
      <c r="Y597" s="14">
        <v>84701832</v>
      </c>
      <c r="Z597" s="14">
        <v>7167192</v>
      </c>
      <c r="AA597" s="14">
        <v>0.36063401589999999</v>
      </c>
      <c r="AB597">
        <v>134.05000000000001</v>
      </c>
      <c r="AC597" s="2">
        <v>14429715267</v>
      </c>
      <c r="AD597" s="2">
        <v>17190165488</v>
      </c>
      <c r="AE597" s="14">
        <f>INDEX(CONFAZ!$DS$2:$FB$408,MATCH(DATE(YEAR($A597),MONTH($A597),15),CONFAZ!$DS$2:$DS$408,0),2)</f>
        <v>183139168</v>
      </c>
      <c r="AF597" s="14">
        <f>INDEX(CONFAZ!$DS$2:$FB$408,MATCH(DATE(YEAR($A597),MONTH($A597),15),CONFAZ!$DS$2:$DS$408,0),3)</f>
        <v>266434221</v>
      </c>
      <c r="AG597">
        <v>1039</v>
      </c>
      <c r="AH597">
        <v>1491305403000</v>
      </c>
      <c r="AI597">
        <v>4.4000000000000004</v>
      </c>
      <c r="AJ597">
        <v>0.19</v>
      </c>
      <c r="AK597">
        <v>1207.61222222222</v>
      </c>
      <c r="AL597">
        <v>942.529</v>
      </c>
      <c r="AM597">
        <v>850.94333333333304</v>
      </c>
      <c r="AN597">
        <v>1071.1268</v>
      </c>
      <c r="AO597">
        <v>11.354338486771599</v>
      </c>
      <c r="AP597">
        <v>1.21</v>
      </c>
      <c r="AQ597">
        <v>268.44</v>
      </c>
      <c r="AR597">
        <v>0.19997000000000001</v>
      </c>
      <c r="AS597" s="14">
        <v>615587200000</v>
      </c>
      <c r="AT597">
        <v>110071</v>
      </c>
      <c r="AU597">
        <v>20</v>
      </c>
      <c r="AV597">
        <v>109474260</v>
      </c>
      <c r="AW597">
        <v>93524951</v>
      </c>
      <c r="AX597">
        <v>3601</v>
      </c>
      <c r="AY597" s="14">
        <v>0</v>
      </c>
      <c r="AZ597">
        <v>106</v>
      </c>
      <c r="BA597">
        <v>106</v>
      </c>
      <c r="BB597">
        <v>2947</v>
      </c>
      <c r="BC597">
        <v>2100000</v>
      </c>
      <c r="BD597">
        <v>2</v>
      </c>
      <c r="BE597">
        <v>8848</v>
      </c>
      <c r="BF597">
        <v>0</v>
      </c>
      <c r="BG597">
        <v>842</v>
      </c>
      <c r="BH597">
        <v>260</v>
      </c>
      <c r="BI597">
        <v>0</v>
      </c>
      <c r="BJ597">
        <v>2031378</v>
      </c>
      <c r="BK597">
        <v>6616758</v>
      </c>
      <c r="BL597">
        <v>5072102</v>
      </c>
      <c r="BM597">
        <v>0</v>
      </c>
      <c r="BN597">
        <v>29846794000</v>
      </c>
      <c r="BO597" s="3">
        <v>0.4</v>
      </c>
      <c r="BP597" s="3">
        <v>3704</v>
      </c>
      <c r="BQ597" s="3">
        <v>27335.53</v>
      </c>
      <c r="BR597">
        <v>3437407000</v>
      </c>
      <c r="BS597" s="3">
        <v>22505000</v>
      </c>
      <c r="BT597" s="3">
        <v>5806026000</v>
      </c>
      <c r="BU597" s="3">
        <v>14705051000</v>
      </c>
      <c r="BV597" s="3">
        <v>5875804000</v>
      </c>
      <c r="BW597">
        <v>23970990000</v>
      </c>
      <c r="BX597">
        <v>0</v>
      </c>
      <c r="BY597">
        <v>0</v>
      </c>
      <c r="BZ597">
        <v>0</v>
      </c>
      <c r="CA597">
        <v>0</v>
      </c>
      <c r="CB597">
        <v>28350665000</v>
      </c>
      <c r="CC597">
        <v>0.4</v>
      </c>
      <c r="CD597">
        <v>1587728.49</v>
      </c>
      <c r="CE597">
        <v>338695635.25</v>
      </c>
      <c r="CF597">
        <v>27819.360000000001</v>
      </c>
      <c r="CG597">
        <v>28319.919999999998</v>
      </c>
      <c r="CH597">
        <v>34.241921099999999</v>
      </c>
      <c r="CI597">
        <v>4.58</v>
      </c>
      <c r="CJ597">
        <v>10386.67</v>
      </c>
      <c r="CK597">
        <v>32793.33</v>
      </c>
      <c r="CL597">
        <v>22406.67</v>
      </c>
      <c r="CM597">
        <v>-199736.67</v>
      </c>
      <c r="CN597">
        <v>7029033.3300000001</v>
      </c>
      <c r="CO597">
        <v>-81356.67</v>
      </c>
      <c r="CP597">
        <v>-308380</v>
      </c>
      <c r="CQ597">
        <v>4625667.0199999996</v>
      </c>
      <c r="CR597">
        <v>421739405.72000003</v>
      </c>
      <c r="CS597">
        <v>929749.23</v>
      </c>
      <c r="CT597">
        <v>427315263.23000002</v>
      </c>
      <c r="CU597" s="3">
        <v>0.53763439999999996</v>
      </c>
      <c r="CV597">
        <v>1295596161</v>
      </c>
      <c r="CW597" s="10">
        <v>60444787.159999996</v>
      </c>
      <c r="CX597" s="14">
        <f t="shared" si="9"/>
        <v>55521021.939999998</v>
      </c>
      <c r="CY597" s="14">
        <f>IFERROR(INDEX(CONFAZ!$A$2:$FB$440,MATCH(DATE(YEAR($A597),MONTH($A597),15),CONFAZ!$A$2:$A$440,0),2),0)</f>
        <v>4923765.22</v>
      </c>
      <c r="CZ597"/>
      <c r="DA597"/>
      <c r="DB597"/>
      <c r="DC597"/>
      <c r="DI597"/>
    </row>
    <row r="598" spans="1:113" x14ac:dyDescent="0.25">
      <c r="A598" s="1">
        <v>43881</v>
      </c>
      <c r="B598" t="s">
        <v>70</v>
      </c>
      <c r="C598" t="s">
        <v>3</v>
      </c>
      <c r="D598" s="12">
        <v>4.3410000000000002</v>
      </c>
      <c r="E598">
        <v>453063655.93000001</v>
      </c>
      <c r="F598">
        <v>3280940.86</v>
      </c>
      <c r="G598">
        <v>647819942</v>
      </c>
      <c r="H598">
        <v>117580049.38000001</v>
      </c>
      <c r="I598">
        <v>16321925.93</v>
      </c>
      <c r="J598">
        <v>15161579.270000001</v>
      </c>
      <c r="K598">
        <v>103038417</v>
      </c>
      <c r="L598" s="14">
        <v>23310664</v>
      </c>
      <c r="M598" s="14">
        <v>32007867</v>
      </c>
      <c r="N598" s="14">
        <v>85880827</v>
      </c>
      <c r="O598" s="14">
        <v>100743979</v>
      </c>
      <c r="P598" s="14">
        <v>7402532</v>
      </c>
      <c r="Q598" s="14">
        <v>98501744</v>
      </c>
      <c r="R598" s="14">
        <v>2539207</v>
      </c>
      <c r="S598" s="14">
        <v>18280272</v>
      </c>
      <c r="T598" s="14">
        <v>202360899</v>
      </c>
      <c r="U598" s="14">
        <v>73631960</v>
      </c>
      <c r="V598" s="14">
        <v>2539207</v>
      </c>
      <c r="W598" s="14">
        <v>18280272</v>
      </c>
      <c r="X598" s="14">
        <v>202360899</v>
      </c>
      <c r="Y598" s="14">
        <v>73631960</v>
      </c>
      <c r="Z598" s="14">
        <v>3159991</v>
      </c>
      <c r="AA598" s="14">
        <v>1.5488282588</v>
      </c>
      <c r="AB598">
        <v>134.52000000000001</v>
      </c>
      <c r="AC598" s="2">
        <v>15356449520</v>
      </c>
      <c r="AD598" s="2">
        <v>13849450579</v>
      </c>
      <c r="AE598" s="14">
        <f>INDEX(CONFAZ!$DS$2:$FB$408,MATCH(DATE(YEAR($A598),MONTH($A598),15),CONFAZ!$DS$2:$DS$408,0),2)</f>
        <v>170475076</v>
      </c>
      <c r="AF598" s="14">
        <f>INDEX(CONFAZ!$DS$2:$FB$408,MATCH(DATE(YEAR($A598),MONTH($A598),15),CONFAZ!$DS$2:$DS$408,0),3)</f>
        <v>255063770</v>
      </c>
      <c r="AG598">
        <v>1045</v>
      </c>
      <c r="AH598">
        <v>1573438860000</v>
      </c>
      <c r="AI598">
        <v>4.1900000000000004</v>
      </c>
      <c r="AJ598">
        <v>0.17</v>
      </c>
      <c r="AK598">
        <v>1207.35666666666</v>
      </c>
      <c r="AL598">
        <v>940.76049999999998</v>
      </c>
      <c r="AM598">
        <v>853.65523809523802</v>
      </c>
      <c r="AN598">
        <v>1072.0475999999901</v>
      </c>
      <c r="AO598">
        <v>11.7529174900264</v>
      </c>
      <c r="AP598">
        <v>1.25</v>
      </c>
      <c r="AQ598">
        <v>239.99</v>
      </c>
      <c r="AR598">
        <v>17.57</v>
      </c>
      <c r="AS598" s="14">
        <v>620047600000</v>
      </c>
      <c r="AT598">
        <v>81677</v>
      </c>
      <c r="AU598">
        <v>285</v>
      </c>
      <c r="AV598">
        <v>98131761</v>
      </c>
      <c r="AW598">
        <v>84640515</v>
      </c>
      <c r="AX598">
        <v>3001</v>
      </c>
      <c r="AY598" s="14">
        <v>145</v>
      </c>
      <c r="AZ598">
        <v>241</v>
      </c>
      <c r="BA598">
        <v>241</v>
      </c>
      <c r="BB598">
        <v>2571</v>
      </c>
      <c r="BC598">
        <v>0</v>
      </c>
      <c r="BD598">
        <v>113</v>
      </c>
      <c r="BE598">
        <v>6089</v>
      </c>
      <c r="BF598">
        <v>297</v>
      </c>
      <c r="BG598">
        <v>300</v>
      </c>
      <c r="BH598">
        <v>2898</v>
      </c>
      <c r="BI598">
        <v>0</v>
      </c>
      <c r="BJ598">
        <v>54746</v>
      </c>
      <c r="BK598">
        <v>13256370</v>
      </c>
      <c r="BL598">
        <v>73574</v>
      </c>
      <c r="BM598">
        <v>0</v>
      </c>
      <c r="BN598">
        <v>29846794000</v>
      </c>
      <c r="BO598" s="3">
        <v>0.4</v>
      </c>
      <c r="BP598" s="3">
        <v>3704</v>
      </c>
      <c r="BQ598" s="3">
        <v>27335.53</v>
      </c>
      <c r="BR598" s="3">
        <v>3437407000</v>
      </c>
      <c r="BS598" s="3">
        <v>22505000</v>
      </c>
      <c r="BT598" s="3">
        <v>5806026000</v>
      </c>
      <c r="BU598" s="3">
        <v>14705051000</v>
      </c>
      <c r="BV598" s="3">
        <v>5875804000</v>
      </c>
      <c r="BW598" s="3">
        <v>23970990000</v>
      </c>
      <c r="BX598">
        <v>0</v>
      </c>
      <c r="BY598">
        <v>0</v>
      </c>
      <c r="BZ598">
        <v>0</v>
      </c>
      <c r="CA598">
        <v>0</v>
      </c>
      <c r="CB598">
        <v>28350665000</v>
      </c>
      <c r="CC598">
        <v>0.4</v>
      </c>
      <c r="CD598">
        <v>984502.33</v>
      </c>
      <c r="CE598">
        <v>375948717.39999998</v>
      </c>
      <c r="CF598">
        <v>21992.78</v>
      </c>
      <c r="CG598">
        <v>27619.919999999998</v>
      </c>
      <c r="CH598">
        <v>34.241921099999999</v>
      </c>
      <c r="CI598">
        <v>4.55</v>
      </c>
      <c r="CJ598">
        <v>10386.67</v>
      </c>
      <c r="CK598">
        <v>32793.33</v>
      </c>
      <c r="CL598">
        <v>22406.67</v>
      </c>
      <c r="CM598">
        <v>-199736.67</v>
      </c>
      <c r="CN598">
        <v>7029033.3300000001</v>
      </c>
      <c r="CO598">
        <v>-81356.67</v>
      </c>
      <c r="CP598">
        <v>-308380</v>
      </c>
      <c r="CQ598">
        <v>1205613.94</v>
      </c>
      <c r="CR598">
        <v>331012650.24000001</v>
      </c>
      <c r="CS598">
        <v>2431660.02</v>
      </c>
      <c r="CT598">
        <v>334659047.67000002</v>
      </c>
      <c r="CU598" s="3">
        <v>0.53763439999999996</v>
      </c>
      <c r="CV598">
        <v>1147019103</v>
      </c>
      <c r="CW598" s="10">
        <v>54414947.479999997</v>
      </c>
      <c r="CX598" s="14">
        <f t="shared" si="9"/>
        <v>42047596.25</v>
      </c>
      <c r="CY598" s="14">
        <f>IFERROR(INDEX(CONFAZ!$A$2:$FB$440,MATCH(DATE(YEAR($A598),MONTH($A598),15),CONFAZ!$A$2:$A$440,0),2),0)</f>
        <v>12367351.23</v>
      </c>
      <c r="CZ598" s="14"/>
      <c r="DA598" s="14"/>
      <c r="DB598"/>
      <c r="DC598"/>
      <c r="DI598"/>
    </row>
    <row r="599" spans="1:113" x14ac:dyDescent="0.25">
      <c r="A599" s="1">
        <v>43910</v>
      </c>
      <c r="B599" t="s">
        <v>70</v>
      </c>
      <c r="C599" t="s">
        <v>3</v>
      </c>
      <c r="D599" s="12">
        <v>4.8838999999999997</v>
      </c>
      <c r="E599">
        <v>379765243.18000001</v>
      </c>
      <c r="F599">
        <v>3309566.51</v>
      </c>
      <c r="G599">
        <v>615308052</v>
      </c>
      <c r="H599">
        <v>109709581.67999999</v>
      </c>
      <c r="I599">
        <v>51437657.82</v>
      </c>
      <c r="J599">
        <v>14623313.390000001</v>
      </c>
      <c r="K599">
        <v>52078165</v>
      </c>
      <c r="L599" s="14">
        <v>16055688</v>
      </c>
      <c r="M599" s="14">
        <v>32667814</v>
      </c>
      <c r="N599" s="14">
        <v>75494081</v>
      </c>
      <c r="O599" s="14">
        <v>89857400</v>
      </c>
      <c r="P599" s="14">
        <v>6588257</v>
      </c>
      <c r="Q599" s="14">
        <v>100162548</v>
      </c>
      <c r="R599" s="14">
        <v>2600773</v>
      </c>
      <c r="S599" s="14">
        <v>20085653</v>
      </c>
      <c r="T599" s="14">
        <v>199174643</v>
      </c>
      <c r="U599" s="14">
        <v>69363102</v>
      </c>
      <c r="V599" s="14">
        <v>2600773</v>
      </c>
      <c r="W599" s="14">
        <v>20085653</v>
      </c>
      <c r="X599" s="14">
        <v>199174643</v>
      </c>
      <c r="Y599" s="14">
        <v>69363102</v>
      </c>
      <c r="Z599" s="14">
        <v>3258093</v>
      </c>
      <c r="AA599" s="14">
        <v>1.5595486324000001</v>
      </c>
      <c r="AB599">
        <v>136.21</v>
      </c>
      <c r="AC599" s="2">
        <v>18312350349</v>
      </c>
      <c r="AD599" s="2">
        <v>14266744622</v>
      </c>
      <c r="AE599" s="14">
        <f>INDEX(CONFAZ!$DS$2:$FB$408,MATCH(DATE(YEAR($A599),MONTH($A599),15),CONFAZ!$DS$2:$DS$408,0),2)</f>
        <v>307489394</v>
      </c>
      <c r="AF599" s="14">
        <f>INDEX(CONFAZ!$DS$2:$FB$408,MATCH(DATE(YEAR($A599),MONTH($A599),15),CONFAZ!$DS$2:$DS$408,0),3)</f>
        <v>177657446</v>
      </c>
      <c r="AG599">
        <v>1045</v>
      </c>
      <c r="AH599">
        <v>1675983543500</v>
      </c>
      <c r="AI599">
        <v>3.95</v>
      </c>
      <c r="AJ599">
        <v>0.18</v>
      </c>
      <c r="AK599">
        <v>1211.16166666666</v>
      </c>
      <c r="AL599">
        <v>939.17349999999999</v>
      </c>
      <c r="AM599">
        <v>854.94047619047603</v>
      </c>
      <c r="AN599">
        <v>1075.6728000000001</v>
      </c>
      <c r="AO599">
        <v>12.3730743532556</v>
      </c>
      <c r="AP599">
        <v>1.07</v>
      </c>
      <c r="AQ599">
        <v>183.34</v>
      </c>
      <c r="AR599">
        <v>28.86</v>
      </c>
      <c r="AS599" s="14">
        <v>637763300000</v>
      </c>
      <c r="AT599">
        <v>79122</v>
      </c>
      <c r="AU599">
        <v>119</v>
      </c>
      <c r="AV599">
        <v>115158674</v>
      </c>
      <c r="AW599">
        <v>77113098</v>
      </c>
      <c r="AX599">
        <v>4119</v>
      </c>
      <c r="AY599" s="14">
        <v>1902</v>
      </c>
      <c r="AZ599">
        <v>189</v>
      </c>
      <c r="BA599">
        <v>189</v>
      </c>
      <c r="BB599">
        <v>5546</v>
      </c>
      <c r="BC599">
        <v>425</v>
      </c>
      <c r="BD599">
        <v>760</v>
      </c>
      <c r="BE599">
        <v>2326</v>
      </c>
      <c r="BF599">
        <v>236</v>
      </c>
      <c r="BG599">
        <v>992</v>
      </c>
      <c r="BH599">
        <v>1665</v>
      </c>
      <c r="BI599">
        <v>50</v>
      </c>
      <c r="BJ599">
        <v>65331</v>
      </c>
      <c r="BK599">
        <v>37814639</v>
      </c>
      <c r="BL599">
        <v>64306</v>
      </c>
      <c r="BM599">
        <v>0</v>
      </c>
      <c r="BN599">
        <v>29846794000</v>
      </c>
      <c r="BO599" s="3">
        <v>0.4</v>
      </c>
      <c r="BP599" s="3">
        <v>3704</v>
      </c>
      <c r="BQ599" s="3">
        <v>27335.53</v>
      </c>
      <c r="BR599" s="3">
        <v>3437407000</v>
      </c>
      <c r="BS599" s="3">
        <v>22505000</v>
      </c>
      <c r="BT599" s="3">
        <v>5806026000</v>
      </c>
      <c r="BU599" s="3">
        <v>14705051000</v>
      </c>
      <c r="BV599" s="3">
        <v>5875804000</v>
      </c>
      <c r="BW599" s="3">
        <v>23970990000</v>
      </c>
      <c r="BX599">
        <v>0</v>
      </c>
      <c r="BY599">
        <v>0</v>
      </c>
      <c r="BZ599">
        <v>0</v>
      </c>
      <c r="CA599">
        <v>0</v>
      </c>
      <c r="CB599">
        <v>28350665000</v>
      </c>
      <c r="CC599">
        <v>0.4</v>
      </c>
      <c r="CD599">
        <v>1323439.75</v>
      </c>
      <c r="CE599">
        <v>308376765.38999999</v>
      </c>
      <c r="CF599">
        <v>12134.01</v>
      </c>
      <c r="CG599">
        <v>27835.919999999998</v>
      </c>
      <c r="CH599">
        <v>34.241921099999999</v>
      </c>
      <c r="CI599">
        <v>4.46</v>
      </c>
      <c r="CJ599">
        <v>10386.67</v>
      </c>
      <c r="CK599">
        <v>32793.33</v>
      </c>
      <c r="CL599">
        <v>22406.67</v>
      </c>
      <c r="CM599">
        <v>-199736.67</v>
      </c>
      <c r="CN599">
        <v>7029033.3300000001</v>
      </c>
      <c r="CO599">
        <v>-81356.67</v>
      </c>
      <c r="CP599">
        <v>-308380</v>
      </c>
      <c r="CQ599">
        <v>1007482.01</v>
      </c>
      <c r="CR599">
        <v>308371651.10000002</v>
      </c>
      <c r="CS599">
        <v>156797.92000000001</v>
      </c>
      <c r="CT599">
        <v>309535931.02999997</v>
      </c>
      <c r="CU599" s="3">
        <v>0.53763439999999996</v>
      </c>
      <c r="CV599">
        <v>1074236553</v>
      </c>
      <c r="CW599" s="10">
        <v>47693669.68</v>
      </c>
      <c r="CX599" s="14">
        <f t="shared" si="9"/>
        <v>25483405.200000003</v>
      </c>
      <c r="CY599" s="14">
        <f>IFERROR(INDEX(CONFAZ!$A$2:$FB$440,MATCH(DATE(YEAR($A599),MONTH($A599),15),CONFAZ!$A$2:$A$440,0),2),0)</f>
        <v>22210264.479999997</v>
      </c>
      <c r="CZ599"/>
      <c r="DA599"/>
      <c r="DB599"/>
      <c r="DC599"/>
      <c r="DI599"/>
    </row>
    <row r="600" spans="1:113" x14ac:dyDescent="0.25">
      <c r="A600" s="1">
        <v>43941</v>
      </c>
      <c r="B600" t="s">
        <v>70</v>
      </c>
      <c r="C600" t="s">
        <v>3</v>
      </c>
      <c r="D600" s="12">
        <v>5.3255999999999997</v>
      </c>
      <c r="E600">
        <v>410824089.10000008</v>
      </c>
      <c r="F600">
        <v>2523271.59</v>
      </c>
      <c r="G600">
        <v>558815152</v>
      </c>
      <c r="H600">
        <v>69954707.019999996</v>
      </c>
      <c r="I600">
        <v>15455534.439999999</v>
      </c>
      <c r="J600">
        <v>6910675.1300000008</v>
      </c>
      <c r="K600">
        <v>13132740</v>
      </c>
      <c r="L600" s="14">
        <v>15632579</v>
      </c>
      <c r="M600" s="14">
        <v>33010782</v>
      </c>
      <c r="N600" s="14">
        <v>59784478</v>
      </c>
      <c r="O600" s="14">
        <v>94813746</v>
      </c>
      <c r="P600" s="14">
        <v>7863839</v>
      </c>
      <c r="Q600" s="14">
        <v>55269637</v>
      </c>
      <c r="R600" s="14">
        <v>2534062</v>
      </c>
      <c r="S600" s="14">
        <v>13755474</v>
      </c>
      <c r="T600" s="14">
        <v>195603530</v>
      </c>
      <c r="U600" s="14">
        <v>78147610</v>
      </c>
      <c r="V600" s="14">
        <v>2534062</v>
      </c>
      <c r="W600" s="14">
        <v>13755474</v>
      </c>
      <c r="X600" s="14">
        <v>195603530</v>
      </c>
      <c r="Y600" s="14">
        <v>78147610</v>
      </c>
      <c r="Z600" s="14">
        <v>2399415</v>
      </c>
      <c r="AA600" s="14">
        <v>1.4456259849999999</v>
      </c>
      <c r="AB600">
        <v>118.53</v>
      </c>
      <c r="AC600" s="2">
        <v>17593798650</v>
      </c>
      <c r="AD600" s="2">
        <v>11431019725</v>
      </c>
      <c r="AE600" s="14">
        <f>INDEX(CONFAZ!$DS$2:$FB$408,MATCH(DATE(YEAR($A600),MONTH($A600),15),CONFAZ!$DS$2:$DS$408,0),2)</f>
        <v>266819153</v>
      </c>
      <c r="AF600" s="14">
        <f>INDEX(CONFAZ!$DS$2:$FB$408,MATCH(DATE(YEAR($A600),MONTH($A600),15),CONFAZ!$DS$2:$DS$408,0),3)</f>
        <v>114420523</v>
      </c>
      <c r="AG600">
        <v>1045</v>
      </c>
      <c r="AH600">
        <v>1807066615200</v>
      </c>
      <c r="AI600">
        <v>3.65</v>
      </c>
      <c r="AJ600">
        <v>-0.23</v>
      </c>
      <c r="AK600">
        <v>1225.4338888888799</v>
      </c>
      <c r="AL600">
        <v>939.47849999999903</v>
      </c>
      <c r="AM600">
        <v>854.79619047618996</v>
      </c>
      <c r="AN600">
        <v>1080.7408</v>
      </c>
      <c r="AO600">
        <v>12.7400867410161</v>
      </c>
      <c r="AP600">
        <v>0.69</v>
      </c>
      <c r="AQ600">
        <v>141.38999999999999</v>
      </c>
      <c r="AR600">
        <v>37.39</v>
      </c>
      <c r="AS600" s="14">
        <v>569324600000</v>
      </c>
      <c r="AT600">
        <v>161166</v>
      </c>
      <c r="AU600">
        <v>887</v>
      </c>
      <c r="AV600">
        <v>121229461</v>
      </c>
      <c r="AW600">
        <v>108225378</v>
      </c>
      <c r="AX600">
        <v>7809</v>
      </c>
      <c r="AY600" s="14">
        <v>2164</v>
      </c>
      <c r="AZ600">
        <v>2818</v>
      </c>
      <c r="BA600">
        <v>2818</v>
      </c>
      <c r="BB600">
        <v>4013</v>
      </c>
      <c r="BC600">
        <v>2367</v>
      </c>
      <c r="BD600">
        <v>139</v>
      </c>
      <c r="BE600">
        <v>5000</v>
      </c>
      <c r="BF600">
        <v>229</v>
      </c>
      <c r="BG600">
        <v>788</v>
      </c>
      <c r="BH600">
        <v>1604</v>
      </c>
      <c r="BI600">
        <v>1303</v>
      </c>
      <c r="BJ600">
        <v>111991</v>
      </c>
      <c r="BK600">
        <v>12481941</v>
      </c>
      <c r="BL600">
        <v>213338</v>
      </c>
      <c r="BM600">
        <v>0</v>
      </c>
      <c r="BN600">
        <v>29846794000</v>
      </c>
      <c r="BO600" s="3">
        <v>0.4</v>
      </c>
      <c r="BP600" s="3">
        <v>3704</v>
      </c>
      <c r="BQ600" s="3">
        <v>27335.53</v>
      </c>
      <c r="BR600" s="3">
        <v>3437407000</v>
      </c>
      <c r="BS600" s="3">
        <v>22505000</v>
      </c>
      <c r="BT600" s="3">
        <v>5806026000</v>
      </c>
      <c r="BU600" s="3">
        <v>14705051000</v>
      </c>
      <c r="BV600">
        <v>5875804000</v>
      </c>
      <c r="BW600">
        <v>23970990000</v>
      </c>
      <c r="BX600">
        <v>0</v>
      </c>
      <c r="BY600">
        <v>0</v>
      </c>
      <c r="BZ600">
        <v>0</v>
      </c>
      <c r="CA600">
        <v>0</v>
      </c>
      <c r="CB600">
        <v>28350665000</v>
      </c>
      <c r="CC600">
        <v>0.4</v>
      </c>
      <c r="CD600">
        <v>1550074.04</v>
      </c>
      <c r="CE600">
        <v>352966940.13</v>
      </c>
      <c r="CF600">
        <v>6093.56</v>
      </c>
      <c r="CG600">
        <v>27228.92</v>
      </c>
      <c r="CH600">
        <v>34.241921099999999</v>
      </c>
      <c r="CI600">
        <v>4.07</v>
      </c>
      <c r="CJ600">
        <v>-280220</v>
      </c>
      <c r="CK600">
        <v>-262953.33</v>
      </c>
      <c r="CL600">
        <v>17266.669999999998</v>
      </c>
      <c r="CM600">
        <v>-37493.33</v>
      </c>
      <c r="CN600">
        <v>6896770</v>
      </c>
      <c r="CO600">
        <v>-76996.67</v>
      </c>
      <c r="CP600">
        <v>-373200</v>
      </c>
      <c r="CQ600">
        <v>1007482.01</v>
      </c>
      <c r="CR600">
        <v>308371651.10000002</v>
      </c>
      <c r="CS600">
        <v>156797.92000000001</v>
      </c>
      <c r="CT600">
        <v>309535931.02999997</v>
      </c>
      <c r="CU600" s="3">
        <v>0.53763439999999996</v>
      </c>
      <c r="CV600">
        <v>1209454605</v>
      </c>
      <c r="CW600" s="10">
        <v>42146014.560000002</v>
      </c>
      <c r="CX600" s="14">
        <f t="shared" si="9"/>
        <v>39564655.300000004</v>
      </c>
      <c r="CY600" s="14">
        <f>IFERROR(INDEX(CONFAZ!$A$2:$FB$440,MATCH(DATE(YEAR($A600),MONTH($A600),15),CONFAZ!$A$2:$A$440,0),2),0)</f>
        <v>2581359.2599999998</v>
      </c>
      <c r="DA600"/>
      <c r="DB600"/>
      <c r="DC600"/>
      <c r="DI600"/>
    </row>
    <row r="601" spans="1:113" x14ac:dyDescent="0.25">
      <c r="A601" s="1">
        <v>43971</v>
      </c>
      <c r="B601" t="s">
        <v>70</v>
      </c>
      <c r="C601" t="s">
        <v>3</v>
      </c>
      <c r="D601" s="12">
        <v>5.6433999999999997</v>
      </c>
      <c r="E601">
        <v>358819909.1099999</v>
      </c>
      <c r="F601">
        <v>2968969.9399999995</v>
      </c>
      <c r="G601">
        <v>493548840</v>
      </c>
      <c r="H601">
        <v>71834598.030000001</v>
      </c>
      <c r="I601">
        <v>14228451.6</v>
      </c>
      <c r="J601">
        <v>7468646.0599999987</v>
      </c>
      <c r="K601">
        <v>21758602</v>
      </c>
      <c r="L601" s="14">
        <v>18425224</v>
      </c>
      <c r="M601" s="14">
        <v>32117252</v>
      </c>
      <c r="N601" s="14">
        <v>60115735</v>
      </c>
      <c r="O601" s="14">
        <v>84260198</v>
      </c>
      <c r="P601" s="14">
        <v>9213930</v>
      </c>
      <c r="Q601" s="14">
        <v>72689454</v>
      </c>
      <c r="R601" s="14">
        <v>2713854</v>
      </c>
      <c r="S601" s="14">
        <v>16484373</v>
      </c>
      <c r="T601" s="14">
        <v>136839848</v>
      </c>
      <c r="U601" s="14">
        <v>57763877</v>
      </c>
      <c r="V601" s="14">
        <v>2713854</v>
      </c>
      <c r="W601" s="14">
        <v>16484373</v>
      </c>
      <c r="X601" s="14">
        <v>136839848</v>
      </c>
      <c r="Y601" s="14">
        <v>57763877</v>
      </c>
      <c r="Z601" s="14">
        <v>2925095</v>
      </c>
      <c r="AA601" s="14">
        <v>1.7047923475</v>
      </c>
      <c r="AB601">
        <v>119.65</v>
      </c>
      <c r="AC601" s="2">
        <v>17519841090</v>
      </c>
      <c r="AD601" s="2">
        <v>10681945943</v>
      </c>
      <c r="AE601" s="14">
        <f>INDEX(CONFAZ!$DS$2:$FB$408,MATCH(DATE(YEAR($A601),MONTH($A601),15),CONFAZ!$DS$2:$DS$408,0),2)</f>
        <v>288450249</v>
      </c>
      <c r="AF601" s="14">
        <f>INDEX(CONFAZ!$DS$2:$FB$408,MATCH(DATE(YEAR($A601),MONTH($A601),15),CONFAZ!$DS$2:$DS$408,0),3)</f>
        <v>101221267</v>
      </c>
      <c r="AG601">
        <v>1045</v>
      </c>
      <c r="AH601">
        <v>1950957240400</v>
      </c>
      <c r="AI601">
        <v>3.01</v>
      </c>
      <c r="AJ601">
        <v>-0.25</v>
      </c>
      <c r="AK601">
        <v>1248.10666666666</v>
      </c>
      <c r="AL601">
        <v>957.37749999999903</v>
      </c>
      <c r="AM601">
        <v>870.22523809523796</v>
      </c>
      <c r="AN601">
        <v>1100.7528</v>
      </c>
      <c r="AO601">
        <v>13.1130950591677</v>
      </c>
      <c r="AP601">
        <v>0.62</v>
      </c>
      <c r="AQ601">
        <v>175.58</v>
      </c>
      <c r="AR601">
        <v>31.23</v>
      </c>
      <c r="AS601" s="14">
        <v>579302900000</v>
      </c>
      <c r="AT601">
        <v>146537</v>
      </c>
      <c r="AU601">
        <v>1107</v>
      </c>
      <c r="AV601">
        <v>97220872</v>
      </c>
      <c r="AW601">
        <v>65146987</v>
      </c>
      <c r="AX601">
        <v>5964</v>
      </c>
      <c r="AY601" s="14">
        <v>4005</v>
      </c>
      <c r="AZ601">
        <v>76</v>
      </c>
      <c r="BA601">
        <v>76</v>
      </c>
      <c r="BB601">
        <v>8894</v>
      </c>
      <c r="BC601">
        <v>0</v>
      </c>
      <c r="BD601">
        <v>1300</v>
      </c>
      <c r="BE601">
        <v>5464</v>
      </c>
      <c r="BF601">
        <v>282</v>
      </c>
      <c r="BG601">
        <v>1939</v>
      </c>
      <c r="BH601">
        <v>5234</v>
      </c>
      <c r="BI601">
        <v>0</v>
      </c>
      <c r="BJ601">
        <v>105109</v>
      </c>
      <c r="BK601">
        <v>31330016</v>
      </c>
      <c r="BL601">
        <v>446539</v>
      </c>
      <c r="BM601">
        <v>0</v>
      </c>
      <c r="BN601">
        <v>29846794000</v>
      </c>
      <c r="BO601" s="3">
        <v>0.4</v>
      </c>
      <c r="BP601" s="3">
        <v>3704</v>
      </c>
      <c r="BQ601" s="3">
        <v>27335.53</v>
      </c>
      <c r="BR601">
        <v>3437407000</v>
      </c>
      <c r="BS601" s="3">
        <v>22505000</v>
      </c>
      <c r="BT601" s="3">
        <v>5806026000</v>
      </c>
      <c r="BU601" s="3">
        <v>14705051000</v>
      </c>
      <c r="BV601">
        <v>5875804000</v>
      </c>
      <c r="BW601" s="3">
        <v>23970990000</v>
      </c>
      <c r="BX601">
        <v>0</v>
      </c>
      <c r="BY601">
        <v>0</v>
      </c>
      <c r="BZ601">
        <v>0</v>
      </c>
      <c r="CA601">
        <v>0</v>
      </c>
      <c r="CB601">
        <v>28350665000</v>
      </c>
      <c r="CC601">
        <v>0.4</v>
      </c>
      <c r="CD601">
        <v>1163952.9099999999</v>
      </c>
      <c r="CE601">
        <v>329908813.47000003</v>
      </c>
      <c r="CF601">
        <v>13508.05</v>
      </c>
      <c r="CG601">
        <v>27034.92</v>
      </c>
      <c r="CH601">
        <v>34.241921099999999</v>
      </c>
      <c r="CI601">
        <v>3.82</v>
      </c>
      <c r="CJ601">
        <v>-280220</v>
      </c>
      <c r="CK601">
        <v>-262953.33</v>
      </c>
      <c r="CL601">
        <v>17266.669999999998</v>
      </c>
      <c r="CM601">
        <v>-37493.33</v>
      </c>
      <c r="CN601">
        <v>6896770</v>
      </c>
      <c r="CO601">
        <v>-76996.67</v>
      </c>
      <c r="CP601">
        <v>-373200</v>
      </c>
      <c r="CQ601">
        <v>1194985.4099999999</v>
      </c>
      <c r="CR601">
        <v>250069469.88</v>
      </c>
      <c r="CS601">
        <v>287381.78000000003</v>
      </c>
      <c r="CT601">
        <v>251552013.41</v>
      </c>
      <c r="CU601" s="3">
        <v>0.53763439999999996</v>
      </c>
      <c r="CV601">
        <v>1170869094</v>
      </c>
      <c r="CW601" s="10">
        <v>38531420.5</v>
      </c>
      <c r="CX601" s="14">
        <f t="shared" si="9"/>
        <v>35333225.25</v>
      </c>
      <c r="CY601" s="14">
        <f>IFERROR(INDEX(CONFAZ!$A$2:$FB$440,MATCH(DATE(YEAR($A601),MONTH($A601),15),CONFAZ!$A$2:$A$440,0),2),0)</f>
        <v>3198195.25</v>
      </c>
      <c r="CZ601"/>
      <c r="DA601"/>
      <c r="DB601"/>
      <c r="DC601"/>
      <c r="DI601"/>
    </row>
    <row r="602" spans="1:113" x14ac:dyDescent="0.25">
      <c r="A602" s="1">
        <v>44002</v>
      </c>
      <c r="B602" t="s">
        <v>70</v>
      </c>
      <c r="C602" t="s">
        <v>3</v>
      </c>
      <c r="D602" s="12">
        <v>5.1966000000000001</v>
      </c>
      <c r="E602">
        <v>317626951.94999999</v>
      </c>
      <c r="F602">
        <v>3447392.4299999997</v>
      </c>
      <c r="G602">
        <v>524790786</v>
      </c>
      <c r="H602">
        <v>85006001.199999988</v>
      </c>
      <c r="I602">
        <v>51880453.329999998</v>
      </c>
      <c r="J602">
        <v>9217749.0800000001</v>
      </c>
      <c r="K602">
        <v>47881608</v>
      </c>
      <c r="L602" s="14">
        <v>54882069</v>
      </c>
      <c r="M602" s="14">
        <v>31138875</v>
      </c>
      <c r="N602" s="14">
        <v>71261901</v>
      </c>
      <c r="O602" s="14">
        <v>107439779</v>
      </c>
      <c r="P602" s="14">
        <v>6879503</v>
      </c>
      <c r="Q602" s="14">
        <v>76397990</v>
      </c>
      <c r="R602" s="14">
        <v>3198266</v>
      </c>
      <c r="S602" s="14">
        <v>21691040</v>
      </c>
      <c r="T602" s="14">
        <v>91830025</v>
      </c>
      <c r="U602" s="14">
        <v>56680647</v>
      </c>
      <c r="V602" s="14">
        <v>3198266</v>
      </c>
      <c r="W602" s="14">
        <v>21691040</v>
      </c>
      <c r="X602" s="14">
        <v>91830025</v>
      </c>
      <c r="Y602" s="14">
        <v>56680647</v>
      </c>
      <c r="Z602" s="14">
        <v>3390691</v>
      </c>
      <c r="AA602" s="14">
        <v>2.3867354165000001</v>
      </c>
      <c r="AB602">
        <v>126.04</v>
      </c>
      <c r="AC602" s="2">
        <v>17478971342</v>
      </c>
      <c r="AD602" s="2">
        <v>10977106324</v>
      </c>
      <c r="AE602" s="14">
        <f>INDEX(CONFAZ!$DS$2:$FB$408,MATCH(DATE(YEAR($A602),MONTH($A602),15),CONFAZ!$DS$2:$DS$408,0),2)</f>
        <v>366747372</v>
      </c>
      <c r="AF602" s="14">
        <f>INDEX(CONFAZ!$DS$2:$FB$408,MATCH(DATE(YEAR($A602),MONTH($A602),15),CONFAZ!$DS$2:$DS$408,0),3)</f>
        <v>95248272</v>
      </c>
      <c r="AG602">
        <v>1045</v>
      </c>
      <c r="AH602">
        <v>1812475344600</v>
      </c>
      <c r="AI602">
        <v>2.58</v>
      </c>
      <c r="AJ602">
        <v>0.3</v>
      </c>
      <c r="AK602">
        <v>1248.9833333333299</v>
      </c>
      <c r="AL602">
        <v>957.84399999999903</v>
      </c>
      <c r="AM602">
        <v>870.58333333333303</v>
      </c>
      <c r="AN602">
        <v>1101.6207999999999</v>
      </c>
      <c r="AO602">
        <v>13.5980016241943</v>
      </c>
      <c r="AP602">
        <v>1.26</v>
      </c>
      <c r="AQ602">
        <v>208.94</v>
      </c>
      <c r="AR602">
        <v>25.43</v>
      </c>
      <c r="AS602" s="14">
        <v>608890000000</v>
      </c>
      <c r="AT602">
        <v>151710</v>
      </c>
      <c r="AU602">
        <v>812</v>
      </c>
      <c r="AV602">
        <v>115094396</v>
      </c>
      <c r="AW602">
        <v>77113093</v>
      </c>
      <c r="AX602">
        <v>5175</v>
      </c>
      <c r="AY602" s="14">
        <v>400</v>
      </c>
      <c r="AZ602">
        <v>197</v>
      </c>
      <c r="BA602">
        <v>197</v>
      </c>
      <c r="BB602">
        <v>4950</v>
      </c>
      <c r="BC602">
        <v>0</v>
      </c>
      <c r="BD602">
        <v>198</v>
      </c>
      <c r="BE602">
        <v>1956</v>
      </c>
      <c r="BF602">
        <v>506</v>
      </c>
      <c r="BG602">
        <v>1521</v>
      </c>
      <c r="BH602">
        <v>3763</v>
      </c>
      <c r="BI602">
        <v>0</v>
      </c>
      <c r="BJ602">
        <v>106385</v>
      </c>
      <c r="BK602">
        <v>34342139</v>
      </c>
      <c r="BL602">
        <v>3326628</v>
      </c>
      <c r="BM602">
        <v>0</v>
      </c>
      <c r="BN602">
        <v>29846794000</v>
      </c>
      <c r="BO602" s="3">
        <v>0.4</v>
      </c>
      <c r="BP602" s="3">
        <v>3704</v>
      </c>
      <c r="BQ602" s="3">
        <v>27335.53</v>
      </c>
      <c r="BR602">
        <v>3437407000</v>
      </c>
      <c r="BS602" s="3">
        <v>22505000</v>
      </c>
      <c r="BT602" s="3">
        <v>5806026000</v>
      </c>
      <c r="BU602" s="3">
        <v>14705051000</v>
      </c>
      <c r="BV602" s="3">
        <v>5875804000</v>
      </c>
      <c r="BW602" s="3">
        <v>23970990000</v>
      </c>
      <c r="BX602">
        <v>0</v>
      </c>
      <c r="BY602">
        <v>0</v>
      </c>
      <c r="BZ602">
        <v>0</v>
      </c>
      <c r="CA602">
        <v>0</v>
      </c>
      <c r="CB602">
        <v>28350665000</v>
      </c>
      <c r="CC602">
        <v>0.4</v>
      </c>
      <c r="CD602">
        <v>1745180.78</v>
      </c>
      <c r="CE602">
        <v>406633476.74000001</v>
      </c>
      <c r="CF602">
        <v>13311.8</v>
      </c>
      <c r="CG602">
        <v>28118.92</v>
      </c>
      <c r="CH602">
        <v>34.241921099999999</v>
      </c>
      <c r="CI602">
        <v>3.96</v>
      </c>
      <c r="CJ602">
        <v>-280220</v>
      </c>
      <c r="CK602">
        <v>-262953.33</v>
      </c>
      <c r="CL602">
        <v>17266.669999999998</v>
      </c>
      <c r="CM602">
        <v>-37493.33</v>
      </c>
      <c r="CN602">
        <v>6896770</v>
      </c>
      <c r="CO602">
        <v>-76996.67</v>
      </c>
      <c r="CP602">
        <v>-373200</v>
      </c>
      <c r="CQ602">
        <v>1334546.8899999999</v>
      </c>
      <c r="CR602">
        <v>231882247.81</v>
      </c>
      <c r="CS602">
        <v>792093.3</v>
      </c>
      <c r="CT602">
        <v>234008888</v>
      </c>
      <c r="CU602" s="3">
        <v>0.53763439999999996</v>
      </c>
      <c r="CV602">
        <v>1306409445</v>
      </c>
      <c r="CW602" s="10">
        <v>40852977.700000003</v>
      </c>
      <c r="CX602" s="14">
        <f t="shared" si="9"/>
        <v>31536018.840000004</v>
      </c>
      <c r="CY602" s="14">
        <f>IFERROR(INDEX(CONFAZ!$A$2:$FB$440,MATCH(DATE(YEAR($A602),MONTH($A602),15),CONFAZ!$A$2:$A$440,0),2),0)</f>
        <v>9316958.8599999994</v>
      </c>
      <c r="CZ602"/>
      <c r="DA602"/>
      <c r="DB602"/>
      <c r="DC602"/>
      <c r="DI602"/>
    </row>
    <row r="603" spans="1:113" x14ac:dyDescent="0.25">
      <c r="A603" s="1">
        <v>44032</v>
      </c>
      <c r="B603" t="s">
        <v>70</v>
      </c>
      <c r="C603" t="s">
        <v>3</v>
      </c>
      <c r="D603" s="12">
        <v>5.2801999999999998</v>
      </c>
      <c r="E603">
        <v>451628975.42000002</v>
      </c>
      <c r="F603">
        <v>5253915.57</v>
      </c>
      <c r="G603">
        <v>653711918</v>
      </c>
      <c r="H603">
        <v>103458208.38999996</v>
      </c>
      <c r="I603">
        <v>16160948.18</v>
      </c>
      <c r="J603">
        <v>25190354.909999996</v>
      </c>
      <c r="K603">
        <v>51620596</v>
      </c>
      <c r="L603" s="14">
        <v>62668108</v>
      </c>
      <c r="M603" s="14">
        <v>33771354</v>
      </c>
      <c r="N603" s="14">
        <v>111778754</v>
      </c>
      <c r="O603" s="14">
        <v>125999286</v>
      </c>
      <c r="P603" s="14">
        <v>8272764</v>
      </c>
      <c r="Q603" s="14">
        <v>110430393</v>
      </c>
      <c r="R603" s="14">
        <v>3143571</v>
      </c>
      <c r="S603" s="14">
        <v>26093615</v>
      </c>
      <c r="T603" s="14">
        <v>106060817</v>
      </c>
      <c r="U603" s="14">
        <v>60321731</v>
      </c>
      <c r="V603" s="14">
        <v>3143571</v>
      </c>
      <c r="W603" s="14">
        <v>26093615</v>
      </c>
      <c r="X603" s="14">
        <v>106060817</v>
      </c>
      <c r="Y603" s="14">
        <v>60321731</v>
      </c>
      <c r="Z603" s="14">
        <v>5171525</v>
      </c>
      <c r="AA603" s="14">
        <v>1.8063439256</v>
      </c>
      <c r="AB603">
        <v>136.07</v>
      </c>
      <c r="AC603" s="2">
        <v>19416007176</v>
      </c>
      <c r="AD603" s="2">
        <v>11814764185</v>
      </c>
      <c r="AE603" s="14">
        <f>INDEX(CONFAZ!$DS$2:$FB$408,MATCH(DATE(YEAR($A603),MONTH($A603),15),CONFAZ!$DS$2:$DS$408,0),2)</f>
        <v>331759527</v>
      </c>
      <c r="AF603" s="14">
        <f>INDEX(CONFAZ!$DS$2:$FB$408,MATCH(DATE(YEAR($A603),MONTH($A603),15),CONFAZ!$DS$2:$DS$408,0),3)</f>
        <v>126645193</v>
      </c>
      <c r="AG603">
        <v>1045</v>
      </c>
      <c r="AH603">
        <v>1872696852800</v>
      </c>
      <c r="AI603">
        <v>2.15</v>
      </c>
      <c r="AJ603">
        <v>0.44</v>
      </c>
      <c r="AK603">
        <v>1250.05277777777</v>
      </c>
      <c r="AL603">
        <v>962.94449999999995</v>
      </c>
      <c r="AM603">
        <v>876.44190476190397</v>
      </c>
      <c r="AN603">
        <v>1104.6600000000001</v>
      </c>
      <c r="AO603">
        <v>14.1081681600614</v>
      </c>
      <c r="AP603">
        <v>1.36</v>
      </c>
      <c r="AQ603">
        <v>226.81</v>
      </c>
      <c r="AR603">
        <v>1.2197499999999999</v>
      </c>
      <c r="AS603" s="14">
        <v>645114800000</v>
      </c>
      <c r="AT603">
        <v>110061</v>
      </c>
      <c r="AU603">
        <v>1121</v>
      </c>
      <c r="AV603">
        <v>128648211</v>
      </c>
      <c r="AW603">
        <v>97509216</v>
      </c>
      <c r="AX603">
        <v>4939</v>
      </c>
      <c r="AY603" s="14">
        <v>1118</v>
      </c>
      <c r="AZ603">
        <v>7086</v>
      </c>
      <c r="BA603">
        <v>7086</v>
      </c>
      <c r="BB603">
        <v>10800</v>
      </c>
      <c r="BC603">
        <v>0</v>
      </c>
      <c r="BD603">
        <v>584</v>
      </c>
      <c r="BE603">
        <v>5454</v>
      </c>
      <c r="BF603">
        <v>465</v>
      </c>
      <c r="BG603">
        <v>1905</v>
      </c>
      <c r="BH603">
        <v>348</v>
      </c>
      <c r="BI603">
        <v>0</v>
      </c>
      <c r="BJ603">
        <v>84059</v>
      </c>
      <c r="BK603">
        <v>27911079</v>
      </c>
      <c r="BL603">
        <v>2973159</v>
      </c>
      <c r="BM603">
        <v>0</v>
      </c>
      <c r="BN603">
        <v>29846794000</v>
      </c>
      <c r="BO603" s="3">
        <v>0.4</v>
      </c>
      <c r="BP603" s="3">
        <v>3704</v>
      </c>
      <c r="BQ603" s="3">
        <v>27335.53</v>
      </c>
      <c r="BR603" s="3">
        <v>3437407000</v>
      </c>
      <c r="BS603" s="3">
        <v>22505000</v>
      </c>
      <c r="BT603" s="3">
        <v>5806026000</v>
      </c>
      <c r="BU603" s="3">
        <v>14705051000</v>
      </c>
      <c r="BV603">
        <v>5875804000</v>
      </c>
      <c r="BW603" s="3">
        <v>23970990000</v>
      </c>
      <c r="BX603">
        <v>0</v>
      </c>
      <c r="BY603">
        <v>0</v>
      </c>
      <c r="BZ603">
        <v>0</v>
      </c>
      <c r="CA603">
        <v>0</v>
      </c>
      <c r="CB603">
        <v>29846794000</v>
      </c>
      <c r="CC603">
        <v>0.4</v>
      </c>
      <c r="CD603">
        <v>1388345.93</v>
      </c>
      <c r="CE603">
        <v>418567862.88999999</v>
      </c>
      <c r="CF603">
        <v>36151.129999999997</v>
      </c>
      <c r="CG603">
        <v>27942.92</v>
      </c>
      <c r="CH603">
        <v>34.241921099999999</v>
      </c>
      <c r="CI603">
        <v>4.1399999999999997</v>
      </c>
      <c r="CJ603">
        <v>-198416.67</v>
      </c>
      <c r="CK603">
        <v>-182180</v>
      </c>
      <c r="CL603">
        <v>16236.67</v>
      </c>
      <c r="CM603">
        <v>39660</v>
      </c>
      <c r="CN603">
        <v>6930413.3300000001</v>
      </c>
      <c r="CO603">
        <v>-44773.33</v>
      </c>
      <c r="CP603">
        <v>-328263.33</v>
      </c>
      <c r="CQ603">
        <v>2496829.33</v>
      </c>
      <c r="CR603">
        <v>270370393.93000001</v>
      </c>
      <c r="CS603">
        <v>1569905.68</v>
      </c>
      <c r="CT603">
        <v>274437128.94</v>
      </c>
      <c r="CU603" s="3">
        <v>0.53763439999999996</v>
      </c>
      <c r="CV603">
        <v>1330553709</v>
      </c>
      <c r="CW603" s="10">
        <v>48452724.939999998</v>
      </c>
      <c r="CX603" s="14">
        <f t="shared" si="9"/>
        <v>35756493.209999993</v>
      </c>
      <c r="CY603" s="14">
        <f>IFERROR(INDEX(CONFAZ!$A$2:$FB$440,MATCH(DATE(YEAR($A603),MONTH($A603),15),CONFAZ!$A$2:$A$440,0),2),0)</f>
        <v>12696231.73</v>
      </c>
      <c r="CZ603"/>
      <c r="DA603"/>
      <c r="DB603"/>
      <c r="DC603"/>
      <c r="DI603"/>
    </row>
    <row r="604" spans="1:113" x14ac:dyDescent="0.25">
      <c r="A604" s="1">
        <v>44063</v>
      </c>
      <c r="B604" t="s">
        <v>70</v>
      </c>
      <c r="C604" t="s">
        <v>3</v>
      </c>
      <c r="D604" s="12">
        <v>5.4611999999999998</v>
      </c>
      <c r="E604">
        <v>515318965.19999999</v>
      </c>
      <c r="F604">
        <v>7425112.9899999993</v>
      </c>
      <c r="G604">
        <v>763854575</v>
      </c>
      <c r="H604">
        <v>132234002.07000002</v>
      </c>
      <c r="I604">
        <v>16511623.060000001</v>
      </c>
      <c r="J604">
        <v>28087000.449999996</v>
      </c>
      <c r="K604">
        <v>32303253</v>
      </c>
      <c r="L604" s="14">
        <v>76103970</v>
      </c>
      <c r="M604" s="14">
        <v>36345183</v>
      </c>
      <c r="N604" s="14">
        <v>127729688</v>
      </c>
      <c r="O604" s="14">
        <v>162361549</v>
      </c>
      <c r="P604" s="14">
        <v>9297368</v>
      </c>
      <c r="Q604" s="14">
        <v>129515454</v>
      </c>
      <c r="R604" s="14">
        <v>3654282</v>
      </c>
      <c r="S604" s="14">
        <v>25355959</v>
      </c>
      <c r="T604" s="14">
        <v>110633924</v>
      </c>
      <c r="U604" s="14">
        <v>75824047</v>
      </c>
      <c r="V604" s="14">
        <v>3654282</v>
      </c>
      <c r="W604" s="14">
        <v>25355959</v>
      </c>
      <c r="X604" s="14">
        <v>110633924</v>
      </c>
      <c r="Y604" s="14">
        <v>75824047</v>
      </c>
      <c r="Z604" s="14">
        <v>7033151</v>
      </c>
      <c r="AA604" s="14">
        <v>1.2363909959999999</v>
      </c>
      <c r="AB604">
        <v>135.87</v>
      </c>
      <c r="AC604" s="2">
        <v>17403775488</v>
      </c>
      <c r="AD604" s="2">
        <v>11585200604</v>
      </c>
      <c r="AE604" s="14">
        <f>INDEX(CONFAZ!$DS$2:$FB$408,MATCH(DATE(YEAR($A604),MONTH($A604),15),CONFAZ!$DS$2:$DS$408,0),2)</f>
        <v>302803010</v>
      </c>
      <c r="AF604" s="14">
        <f>INDEX(CONFAZ!$DS$2:$FB$408,MATCH(DATE(YEAR($A604),MONTH($A604),15),CONFAZ!$DS$2:$DS$408,0),3)</f>
        <v>189959114</v>
      </c>
      <c r="AG604">
        <v>1045</v>
      </c>
      <c r="AH604">
        <v>1944689630400</v>
      </c>
      <c r="AI604">
        <v>1.94</v>
      </c>
      <c r="AJ604">
        <v>0.36</v>
      </c>
      <c r="AK604">
        <v>1255.93611111111</v>
      </c>
      <c r="AL604">
        <v>969.3415</v>
      </c>
      <c r="AM604">
        <v>885.25761904761896</v>
      </c>
      <c r="AN604">
        <v>1110.3632</v>
      </c>
      <c r="AO604">
        <v>14.7757174256261</v>
      </c>
      <c r="AP604">
        <v>1.24</v>
      </c>
      <c r="AQ604">
        <v>243.33</v>
      </c>
      <c r="AR604">
        <v>62.17</v>
      </c>
      <c r="AS604" s="14">
        <v>637652100000</v>
      </c>
      <c r="AT604">
        <v>80836</v>
      </c>
      <c r="AU604">
        <v>708</v>
      </c>
      <c r="AV604">
        <v>111701783</v>
      </c>
      <c r="AW604">
        <v>68038149</v>
      </c>
      <c r="AX604">
        <v>2745</v>
      </c>
      <c r="AY604" s="14">
        <v>1442</v>
      </c>
      <c r="AZ604">
        <v>208</v>
      </c>
      <c r="BA604">
        <v>208</v>
      </c>
      <c r="BB604">
        <v>3747</v>
      </c>
      <c r="BC604">
        <v>598</v>
      </c>
      <c r="BD604">
        <v>652</v>
      </c>
      <c r="BE604">
        <v>679</v>
      </c>
      <c r="BF604">
        <v>1048</v>
      </c>
      <c r="BG604">
        <v>1996</v>
      </c>
      <c r="BH604">
        <v>854</v>
      </c>
      <c r="BI604">
        <v>0</v>
      </c>
      <c r="BJ604">
        <v>61580</v>
      </c>
      <c r="BK604">
        <v>41672853</v>
      </c>
      <c r="BL604">
        <v>1664158</v>
      </c>
      <c r="BM604">
        <v>0</v>
      </c>
      <c r="BN604">
        <v>29846794000</v>
      </c>
      <c r="BO604" s="3">
        <v>0.4</v>
      </c>
      <c r="BP604" s="3">
        <v>3704</v>
      </c>
      <c r="BQ604" s="3">
        <v>27335.53</v>
      </c>
      <c r="BR604" s="3">
        <v>3437407000</v>
      </c>
      <c r="BS604" s="3">
        <v>22505000</v>
      </c>
      <c r="BT604" s="3">
        <v>5806026000</v>
      </c>
      <c r="BU604" s="3">
        <v>14705051000</v>
      </c>
      <c r="BV604" s="3">
        <v>5875804000</v>
      </c>
      <c r="BW604" s="3">
        <v>23970990000</v>
      </c>
      <c r="BX604">
        <v>0</v>
      </c>
      <c r="BY604">
        <v>0</v>
      </c>
      <c r="BZ604">
        <v>0</v>
      </c>
      <c r="CA604">
        <v>0</v>
      </c>
      <c r="CB604">
        <v>29846794000</v>
      </c>
      <c r="CC604">
        <v>0.4</v>
      </c>
      <c r="CD604">
        <v>1844843.58</v>
      </c>
      <c r="CE604">
        <v>490217485.63999999</v>
      </c>
      <c r="CF604">
        <v>17024</v>
      </c>
      <c r="CG604">
        <v>27529.919999999998</v>
      </c>
      <c r="CH604">
        <v>34.241921099999999</v>
      </c>
      <c r="CI604">
        <v>4.24</v>
      </c>
      <c r="CJ604">
        <v>-198416.67</v>
      </c>
      <c r="CK604">
        <v>-182180</v>
      </c>
      <c r="CL604">
        <v>16236.67</v>
      </c>
      <c r="CM604">
        <v>39660</v>
      </c>
      <c r="CN604">
        <v>6930413.3300000001</v>
      </c>
      <c r="CO604">
        <v>-44773.33</v>
      </c>
      <c r="CP604">
        <v>-328263.33</v>
      </c>
      <c r="CQ604">
        <v>2665188.09</v>
      </c>
      <c r="CR604">
        <v>312475199.61000001</v>
      </c>
      <c r="CS604">
        <v>1237176.8799999999</v>
      </c>
      <c r="CT604">
        <v>316377564.57999998</v>
      </c>
      <c r="CU604" s="3">
        <v>0.53763439999999996</v>
      </c>
      <c r="CV604">
        <v>1358280225</v>
      </c>
      <c r="CW604" s="10">
        <v>61942956.049999997</v>
      </c>
      <c r="CX604" s="14">
        <f t="shared" si="9"/>
        <v>55527598.43</v>
      </c>
      <c r="CY604" s="14">
        <f>IFERROR(INDEX(CONFAZ!$A$2:$FB$440,MATCH(DATE(YEAR($A604),MONTH($A604),15),CONFAZ!$A$2:$A$440,0),2),0)</f>
        <v>6415357.6200000001</v>
      </c>
      <c r="CZ604"/>
      <c r="DA604"/>
      <c r="DB604"/>
      <c r="DC604"/>
      <c r="DI604"/>
    </row>
    <row r="605" spans="1:113" x14ac:dyDescent="0.25">
      <c r="A605" s="1">
        <v>44094</v>
      </c>
      <c r="B605" t="s">
        <v>70</v>
      </c>
      <c r="C605" t="s">
        <v>3</v>
      </c>
      <c r="D605" s="12">
        <v>5.3994999999999997</v>
      </c>
      <c r="E605">
        <v>510675942.89999998</v>
      </c>
      <c r="F605">
        <v>4571762.4800000004</v>
      </c>
      <c r="G605">
        <v>750140978</v>
      </c>
      <c r="H605">
        <v>110279878.63999997</v>
      </c>
      <c r="I605">
        <v>17027220.489999998</v>
      </c>
      <c r="J605">
        <v>27341237.699999999</v>
      </c>
      <c r="K605">
        <v>39441485</v>
      </c>
      <c r="L605" s="14">
        <v>17735131</v>
      </c>
      <c r="M605" s="14">
        <v>35610938</v>
      </c>
      <c r="N605" s="14">
        <v>131369273</v>
      </c>
      <c r="O605" s="14">
        <v>143511122</v>
      </c>
      <c r="P605" s="14">
        <v>9166466</v>
      </c>
      <c r="Q605" s="14">
        <v>131264743</v>
      </c>
      <c r="R605" s="14">
        <v>3530780</v>
      </c>
      <c r="S605" s="14">
        <v>26972790</v>
      </c>
      <c r="T605" s="14">
        <v>165259438</v>
      </c>
      <c r="U605" s="14">
        <v>81249584</v>
      </c>
      <c r="V605" s="14">
        <v>3530780</v>
      </c>
      <c r="W605" s="14">
        <v>26972790</v>
      </c>
      <c r="X605" s="14">
        <v>165259438</v>
      </c>
      <c r="Y605" s="14">
        <v>81249584</v>
      </c>
      <c r="Z605" s="14">
        <v>4470713</v>
      </c>
      <c r="AA605" s="14">
        <v>0.35163421169999998</v>
      </c>
      <c r="AB605">
        <v>137.33000000000001</v>
      </c>
      <c r="AC605" s="2">
        <v>18223387712</v>
      </c>
      <c r="AD605" s="2">
        <v>13139951686</v>
      </c>
      <c r="AE605" s="14">
        <f>INDEX(CONFAZ!$DS$2:$FB$408,MATCH(DATE(YEAR($A605),MONTH($A605),15),CONFAZ!$DS$2:$DS$408,0),2)</f>
        <v>325779179</v>
      </c>
      <c r="AF605" s="14">
        <f>INDEX(CONFAZ!$DS$2:$FB$408,MATCH(DATE(YEAR($A605),MONTH($A605),15),CONFAZ!$DS$2:$DS$408,0),3)</f>
        <v>147124113</v>
      </c>
      <c r="AG605">
        <v>1045</v>
      </c>
      <c r="AH605">
        <v>1925494097000</v>
      </c>
      <c r="AI605">
        <v>1.9</v>
      </c>
      <c r="AJ605">
        <v>0.87</v>
      </c>
      <c r="AK605">
        <v>1263.50111111111</v>
      </c>
      <c r="AL605">
        <v>978.63400000000001</v>
      </c>
      <c r="AM605">
        <v>894.15904761904699</v>
      </c>
      <c r="AN605">
        <v>1121.1715999999999</v>
      </c>
      <c r="AO605">
        <v>14.8902965207013</v>
      </c>
      <c r="AP605">
        <v>1.64</v>
      </c>
      <c r="AQ605">
        <v>232.8</v>
      </c>
      <c r="AR605">
        <v>67.62</v>
      </c>
      <c r="AS605" s="14">
        <v>646935800000</v>
      </c>
      <c r="AT605">
        <v>115483</v>
      </c>
      <c r="AU605">
        <v>1085</v>
      </c>
      <c r="AV605">
        <v>163554258</v>
      </c>
      <c r="AW605">
        <v>109539438</v>
      </c>
      <c r="AX605">
        <v>4203</v>
      </c>
      <c r="AY605" s="14">
        <v>92</v>
      </c>
      <c r="AZ605">
        <v>248</v>
      </c>
      <c r="BA605">
        <v>248</v>
      </c>
      <c r="BB605">
        <v>5447</v>
      </c>
      <c r="BC605">
        <v>0</v>
      </c>
      <c r="BD605">
        <v>1155</v>
      </c>
      <c r="BE605">
        <v>3419</v>
      </c>
      <c r="BF605">
        <v>364</v>
      </c>
      <c r="BG605">
        <v>845</v>
      </c>
      <c r="BH605">
        <v>1025</v>
      </c>
      <c r="BI605">
        <v>23</v>
      </c>
      <c r="BJ605">
        <v>99060</v>
      </c>
      <c r="BK605">
        <v>49944857</v>
      </c>
      <c r="BL605">
        <v>3647346</v>
      </c>
      <c r="BM605">
        <v>0</v>
      </c>
      <c r="BN605">
        <v>29846794000</v>
      </c>
      <c r="BO605" s="3">
        <v>0.4</v>
      </c>
      <c r="BP605" s="3">
        <v>3704</v>
      </c>
      <c r="BQ605" s="3">
        <v>27335.53</v>
      </c>
      <c r="BR605" s="3">
        <v>3437407000</v>
      </c>
      <c r="BS605" s="3">
        <v>22505000</v>
      </c>
      <c r="BT605" s="3">
        <v>5806026000</v>
      </c>
      <c r="BU605" s="3">
        <v>14705051000</v>
      </c>
      <c r="BV605" s="3">
        <v>5875804000</v>
      </c>
      <c r="BW605" s="3">
        <v>23970990000</v>
      </c>
      <c r="BX605">
        <v>0</v>
      </c>
      <c r="BY605">
        <v>0</v>
      </c>
      <c r="BZ605">
        <v>0</v>
      </c>
      <c r="CA605">
        <v>0</v>
      </c>
      <c r="CB605">
        <v>29846794000</v>
      </c>
      <c r="CC605">
        <v>0.4</v>
      </c>
      <c r="CD605">
        <v>1944199.72</v>
      </c>
      <c r="CE605">
        <v>534407291.63999999</v>
      </c>
      <c r="CF605">
        <v>22396.71</v>
      </c>
      <c r="CG605">
        <v>27849.919999999998</v>
      </c>
      <c r="CH605">
        <v>34.241921099999999</v>
      </c>
      <c r="CI605">
        <v>4.3</v>
      </c>
      <c r="CJ605">
        <v>-198416.67</v>
      </c>
      <c r="CK605">
        <v>-182180</v>
      </c>
      <c r="CL605">
        <v>16236.67</v>
      </c>
      <c r="CM605">
        <v>39660</v>
      </c>
      <c r="CN605">
        <v>6930413.3300000001</v>
      </c>
      <c r="CO605">
        <v>-44773.33</v>
      </c>
      <c r="CP605">
        <v>-328263.33</v>
      </c>
      <c r="CQ605">
        <v>1783749.89</v>
      </c>
      <c r="CR605">
        <v>339147515.33999997</v>
      </c>
      <c r="CS605">
        <v>1235869.56</v>
      </c>
      <c r="CT605">
        <v>342167134.79000002</v>
      </c>
      <c r="CU605" s="3">
        <v>0.53763439999999996</v>
      </c>
      <c r="CV605">
        <v>1386037683</v>
      </c>
      <c r="CW605" s="10">
        <v>55448036.140000001</v>
      </c>
      <c r="CX605" s="14">
        <f t="shared" si="9"/>
        <v>50274542.109999999</v>
      </c>
      <c r="CY605" s="14">
        <f>IFERROR(INDEX(CONFAZ!$A$2:$FB$440,MATCH(DATE(YEAR($A605),MONTH($A605),15),CONFAZ!$A$2:$A$440,0),2),0)</f>
        <v>5173494.03</v>
      </c>
      <c r="CZ605" s="14"/>
      <c r="DA605" s="14"/>
      <c r="DB605"/>
      <c r="DC605"/>
      <c r="DI605"/>
    </row>
    <row r="606" spans="1:113" x14ac:dyDescent="0.25">
      <c r="A606" s="1">
        <v>44124</v>
      </c>
      <c r="B606" t="s">
        <v>70</v>
      </c>
      <c r="C606" t="s">
        <v>3</v>
      </c>
      <c r="D606" s="12">
        <v>5.6257999999999999</v>
      </c>
      <c r="E606">
        <v>512558046.03000003</v>
      </c>
      <c r="F606">
        <v>7289014.9500000002</v>
      </c>
      <c r="G606">
        <v>780252314</v>
      </c>
      <c r="H606">
        <v>135729323.36999997</v>
      </c>
      <c r="I606">
        <v>32702820.389999997</v>
      </c>
      <c r="J606">
        <v>24400626.460000005</v>
      </c>
      <c r="K606">
        <v>21840366</v>
      </c>
      <c r="L606" s="14">
        <v>19453927</v>
      </c>
      <c r="M606" s="14">
        <v>36296807</v>
      </c>
      <c r="N606" s="14">
        <v>118882562</v>
      </c>
      <c r="O606" s="14">
        <v>141839648</v>
      </c>
      <c r="P606" s="14">
        <v>8907117</v>
      </c>
      <c r="Q606" s="14">
        <v>133458997</v>
      </c>
      <c r="R606" s="14">
        <v>4195516</v>
      </c>
      <c r="S606" s="14">
        <v>30592987</v>
      </c>
      <c r="T606" s="14">
        <v>196638278</v>
      </c>
      <c r="U606" s="14">
        <v>83100994</v>
      </c>
      <c r="V606" s="14">
        <v>4195516</v>
      </c>
      <c r="W606" s="14">
        <v>30592987</v>
      </c>
      <c r="X606" s="14">
        <v>196638278</v>
      </c>
      <c r="Y606" s="14">
        <v>83100994</v>
      </c>
      <c r="Z606" s="14">
        <v>6885481</v>
      </c>
      <c r="AA606" s="14">
        <v>0.15419902169999999</v>
      </c>
      <c r="AB606">
        <v>139.99</v>
      </c>
      <c r="AC606" s="2">
        <v>17649335596</v>
      </c>
      <c r="AD606" s="2">
        <v>13245304357</v>
      </c>
      <c r="AE606" s="14">
        <f>INDEX(CONFAZ!$DS$2:$FB$408,MATCH(DATE(YEAR($A606),MONTH($A606),15),CONFAZ!$DS$2:$DS$408,0),2)</f>
        <v>302411680</v>
      </c>
      <c r="AF606" s="14">
        <f>INDEX(CONFAZ!$DS$2:$FB$408,MATCH(DATE(YEAR($A606),MONTH($A606),15),CONFAZ!$DS$2:$DS$408,0),3)</f>
        <v>199110441</v>
      </c>
      <c r="AG606">
        <v>1045</v>
      </c>
      <c r="AH606">
        <v>1994604886800</v>
      </c>
      <c r="AI606">
        <v>1.9</v>
      </c>
      <c r="AJ606">
        <v>0.89</v>
      </c>
      <c r="AK606">
        <v>1278.8944444444401</v>
      </c>
      <c r="AL606">
        <v>994.30099999999902</v>
      </c>
      <c r="AM606">
        <v>910.90809523809503</v>
      </c>
      <c r="AN606">
        <v>1131.6068</v>
      </c>
      <c r="AO606">
        <v>14.5810380401033</v>
      </c>
      <c r="AP606">
        <v>1.86</v>
      </c>
      <c r="AQ606">
        <v>226.42</v>
      </c>
      <c r="AR606">
        <v>45.250399999999999</v>
      </c>
      <c r="AS606" s="14">
        <v>670125600000</v>
      </c>
      <c r="AT606">
        <v>90871</v>
      </c>
      <c r="AU606">
        <v>1969</v>
      </c>
      <c r="AV606">
        <v>110136799</v>
      </c>
      <c r="AW606">
        <v>80072605</v>
      </c>
      <c r="AX606">
        <v>4181</v>
      </c>
      <c r="AY606" s="14">
        <v>242</v>
      </c>
      <c r="AZ606">
        <v>213</v>
      </c>
      <c r="BA606">
        <v>213</v>
      </c>
      <c r="BB606">
        <v>4388</v>
      </c>
      <c r="BC606">
        <v>7043</v>
      </c>
      <c r="BD606">
        <v>597</v>
      </c>
      <c r="BE606">
        <v>16071</v>
      </c>
      <c r="BF606">
        <v>2924</v>
      </c>
      <c r="BG606">
        <v>5004</v>
      </c>
      <c r="BH606">
        <v>4785</v>
      </c>
      <c r="BI606">
        <v>0</v>
      </c>
      <c r="BJ606">
        <v>73401</v>
      </c>
      <c r="BK606">
        <v>29662791</v>
      </c>
      <c r="BL606">
        <v>186124</v>
      </c>
      <c r="BM606">
        <v>0</v>
      </c>
      <c r="BN606">
        <v>29846794000</v>
      </c>
      <c r="BO606" s="3">
        <v>0.4</v>
      </c>
      <c r="BP606" s="3">
        <v>3704</v>
      </c>
      <c r="BQ606">
        <v>27335.53</v>
      </c>
      <c r="BR606" s="3">
        <v>3437407000</v>
      </c>
      <c r="BS606" s="3">
        <v>22505000</v>
      </c>
      <c r="BT606" s="3">
        <v>5806026000</v>
      </c>
      <c r="BU606" s="3">
        <v>14705051000</v>
      </c>
      <c r="BV606" s="3">
        <v>5875804000</v>
      </c>
      <c r="BW606" s="3">
        <v>23970990000</v>
      </c>
      <c r="BX606">
        <v>0</v>
      </c>
      <c r="BY606">
        <v>0</v>
      </c>
      <c r="BZ606">
        <v>0</v>
      </c>
      <c r="CA606">
        <v>0</v>
      </c>
      <c r="CB606">
        <v>29846794000</v>
      </c>
      <c r="CC606">
        <v>0.4</v>
      </c>
      <c r="CD606">
        <v>2666101.14</v>
      </c>
      <c r="CE606">
        <v>648989156.41999996</v>
      </c>
      <c r="CF606">
        <v>27755.25</v>
      </c>
      <c r="CG606">
        <v>28180.92</v>
      </c>
      <c r="CH606">
        <v>34.241921099999999</v>
      </c>
      <c r="CI606">
        <v>4.3600000000000003</v>
      </c>
      <c r="CJ606">
        <v>-411370</v>
      </c>
      <c r="CK606">
        <v>-397186.67</v>
      </c>
      <c r="CL606">
        <v>14186.67</v>
      </c>
      <c r="CM606">
        <v>-439206.67</v>
      </c>
      <c r="CN606">
        <v>6908360</v>
      </c>
      <c r="CO606">
        <v>-87666.67</v>
      </c>
      <c r="CP606">
        <v>-312220</v>
      </c>
      <c r="CQ606">
        <v>3820828.62</v>
      </c>
      <c r="CR606">
        <v>354416020.72000003</v>
      </c>
      <c r="CS606">
        <v>865258.75</v>
      </c>
      <c r="CT606">
        <v>359103230.77999997</v>
      </c>
      <c r="CU606" s="3">
        <v>0.53763439999999996</v>
      </c>
      <c r="CV606">
        <v>1346454009</v>
      </c>
      <c r="CW606" s="10">
        <v>62094000.130000003</v>
      </c>
      <c r="CX606" s="14">
        <f t="shared" si="9"/>
        <v>54806940.650000006</v>
      </c>
      <c r="CY606" s="14">
        <f>IFERROR(INDEX(CONFAZ!$A$2:$FB$440,MATCH(DATE(YEAR($A606),MONTH($A606),15),CONFAZ!$A$2:$A$440,0),2),0)</f>
        <v>7287059.4800000004</v>
      </c>
      <c r="CZ606"/>
      <c r="DA606"/>
      <c r="DB606"/>
      <c r="DC606"/>
      <c r="DI606"/>
    </row>
    <row r="607" spans="1:113" x14ac:dyDescent="0.25">
      <c r="A607" s="1">
        <v>44155</v>
      </c>
      <c r="B607" t="s">
        <v>70</v>
      </c>
      <c r="C607" t="s">
        <v>3</v>
      </c>
      <c r="D607" s="12">
        <v>5.4177999999999997</v>
      </c>
      <c r="E607">
        <v>517396938.19</v>
      </c>
      <c r="F607">
        <v>6714182.9699999997</v>
      </c>
      <c r="G607">
        <v>769832455</v>
      </c>
      <c r="H607">
        <v>138883009.44000003</v>
      </c>
      <c r="I607">
        <v>17795127.389999997</v>
      </c>
      <c r="J607">
        <v>24824934.090000004</v>
      </c>
      <c r="K607">
        <v>18778816</v>
      </c>
      <c r="L607" s="14">
        <v>17541897</v>
      </c>
      <c r="M607" s="14">
        <v>36785918</v>
      </c>
      <c r="N607" s="14">
        <v>117242970</v>
      </c>
      <c r="O607" s="14">
        <v>145835643</v>
      </c>
      <c r="P607" s="14">
        <v>12343118</v>
      </c>
      <c r="Q607" s="14">
        <v>144174197</v>
      </c>
      <c r="R607" s="14">
        <v>3995861</v>
      </c>
      <c r="S607" s="14">
        <v>30594747</v>
      </c>
      <c r="T607" s="14">
        <v>163002259</v>
      </c>
      <c r="U607" s="14">
        <v>91820620</v>
      </c>
      <c r="V607" s="14">
        <v>3995861</v>
      </c>
      <c r="W607" s="14">
        <v>30594747</v>
      </c>
      <c r="X607" s="14">
        <v>163002259</v>
      </c>
      <c r="Y607" s="14">
        <v>91820620</v>
      </c>
      <c r="Z607" s="14">
        <v>6495225</v>
      </c>
      <c r="AA607" s="14">
        <v>0.232322006</v>
      </c>
      <c r="AB607">
        <v>138.34</v>
      </c>
      <c r="AC607" s="2">
        <v>17344900538</v>
      </c>
      <c r="AD607" s="2">
        <v>14856582072</v>
      </c>
      <c r="AE607" s="14">
        <f>INDEX(CONFAZ!$DS$2:$FB$408,MATCH(DATE(YEAR($A607),MONTH($A607),15),CONFAZ!$DS$2:$DS$408,0),2)</f>
        <v>226156409</v>
      </c>
      <c r="AF607" s="14">
        <f>INDEX(CONFAZ!$DS$2:$FB$408,MATCH(DATE(YEAR($A607),MONTH($A607),15),CONFAZ!$DS$2:$DS$408,0),3)</f>
        <v>122209490</v>
      </c>
      <c r="AG607">
        <v>1045</v>
      </c>
      <c r="AH607">
        <v>1928758471200</v>
      </c>
      <c r="AI607">
        <v>1.9</v>
      </c>
      <c r="AJ607">
        <v>0.95</v>
      </c>
      <c r="AK607">
        <v>1289.8699999999999</v>
      </c>
      <c r="AL607">
        <v>999.66200000000003</v>
      </c>
      <c r="AM607">
        <v>914.89761904761895</v>
      </c>
      <c r="AN607">
        <v>1139.26</v>
      </c>
      <c r="AO607">
        <v>14.3579293084175</v>
      </c>
      <c r="AP607">
        <v>1.89</v>
      </c>
      <c r="AQ607">
        <v>233.07</v>
      </c>
      <c r="AR607">
        <v>69.438999999999993</v>
      </c>
      <c r="AS607" s="14">
        <v>676165200000</v>
      </c>
      <c r="AT607">
        <v>76177</v>
      </c>
      <c r="AU607">
        <v>138</v>
      </c>
      <c r="AV607">
        <v>98840609</v>
      </c>
      <c r="AW607">
        <v>63456525</v>
      </c>
      <c r="AX607">
        <v>2396</v>
      </c>
      <c r="AY607" s="14">
        <v>379</v>
      </c>
      <c r="AZ607">
        <v>152</v>
      </c>
      <c r="BA607">
        <v>152</v>
      </c>
      <c r="BB607">
        <v>6132</v>
      </c>
      <c r="BC607">
        <v>0</v>
      </c>
      <c r="BD607">
        <v>1206</v>
      </c>
      <c r="BE607">
        <v>492</v>
      </c>
      <c r="BF607">
        <v>579</v>
      </c>
      <c r="BG607">
        <v>5044</v>
      </c>
      <c r="BH607">
        <v>2247</v>
      </c>
      <c r="BI607">
        <v>0</v>
      </c>
      <c r="BJ607">
        <v>69832</v>
      </c>
      <c r="BK607">
        <v>34964069</v>
      </c>
      <c r="BL607">
        <v>251486</v>
      </c>
      <c r="BM607">
        <v>0</v>
      </c>
      <c r="BN607">
        <v>29846794000</v>
      </c>
      <c r="BO607" s="3">
        <v>0.4</v>
      </c>
      <c r="BP607" s="3">
        <v>3704</v>
      </c>
      <c r="BQ607" s="3">
        <v>27335.53</v>
      </c>
      <c r="BR607" s="3">
        <v>3437407000</v>
      </c>
      <c r="BS607" s="3">
        <v>22505000</v>
      </c>
      <c r="BT607" s="3">
        <v>5806026000</v>
      </c>
      <c r="BU607">
        <v>14705051000</v>
      </c>
      <c r="BV607" s="3">
        <v>5875804000</v>
      </c>
      <c r="BW607" s="3">
        <v>23970990000</v>
      </c>
      <c r="BX607">
        <v>0</v>
      </c>
      <c r="BY607">
        <v>0</v>
      </c>
      <c r="BZ607">
        <v>0</v>
      </c>
      <c r="CA607">
        <v>0</v>
      </c>
      <c r="CB607">
        <v>29846794000</v>
      </c>
      <c r="CC607">
        <v>0.4</v>
      </c>
      <c r="CD607">
        <v>2351096.06</v>
      </c>
      <c r="CE607">
        <v>1237980331.01</v>
      </c>
      <c r="CF607">
        <v>26256.97</v>
      </c>
      <c r="CG607">
        <v>28010.92</v>
      </c>
      <c r="CH607">
        <v>34.241921099999999</v>
      </c>
      <c r="CI607">
        <v>4.41</v>
      </c>
      <c r="CJ607">
        <v>-411370</v>
      </c>
      <c r="CK607">
        <v>-397186.67</v>
      </c>
      <c r="CL607">
        <v>14186.67</v>
      </c>
      <c r="CM607">
        <v>-439206.67</v>
      </c>
      <c r="CN607">
        <v>6908360</v>
      </c>
      <c r="CO607">
        <v>-87666.67</v>
      </c>
      <c r="CP607">
        <v>-312220</v>
      </c>
      <c r="CQ607">
        <v>3194647.67</v>
      </c>
      <c r="CR607">
        <v>335450581.25</v>
      </c>
      <c r="CS607">
        <v>695869.07</v>
      </c>
      <c r="CT607">
        <v>339358738.74000001</v>
      </c>
      <c r="CU607" s="3">
        <v>0.53763439999999996</v>
      </c>
      <c r="CV607">
        <v>1463587110</v>
      </c>
      <c r="CW607" s="10">
        <v>59071300.359999999</v>
      </c>
      <c r="CX607" s="14">
        <f t="shared" si="9"/>
        <v>54611970.200000003</v>
      </c>
      <c r="CY607" s="14">
        <f>IFERROR(INDEX(CONFAZ!$A$2:$FB$440,MATCH(DATE(YEAR($A607),MONTH($A607),15),CONFAZ!$A$2:$A$440,0),2),0)</f>
        <v>4459330.16</v>
      </c>
      <c r="DA607"/>
      <c r="DB607"/>
      <c r="DC607"/>
      <c r="DI607"/>
    </row>
    <row r="608" spans="1:113" x14ac:dyDescent="0.25">
      <c r="A608" s="1">
        <v>44185</v>
      </c>
      <c r="B608" t="s">
        <v>70</v>
      </c>
      <c r="C608" t="s">
        <v>3</v>
      </c>
      <c r="D608" s="12">
        <v>5.1456</v>
      </c>
      <c r="E608">
        <v>544437578.44000006</v>
      </c>
      <c r="F608">
        <v>6378892.5599999996</v>
      </c>
      <c r="G608">
        <v>791157077</v>
      </c>
      <c r="H608">
        <v>130563408.11</v>
      </c>
      <c r="I608">
        <v>16407185.569999997</v>
      </c>
      <c r="J608">
        <v>26022080.389999997</v>
      </c>
      <c r="K608">
        <v>19522583</v>
      </c>
      <c r="L608" s="14">
        <v>18588913</v>
      </c>
      <c r="M608" s="14">
        <v>38470716</v>
      </c>
      <c r="N608" s="14">
        <v>130714676</v>
      </c>
      <c r="O608" s="14">
        <v>144695951</v>
      </c>
      <c r="P608" s="14">
        <v>9789284</v>
      </c>
      <c r="Q608" s="14">
        <v>142619326</v>
      </c>
      <c r="R608" s="14">
        <v>2863821</v>
      </c>
      <c r="S608" s="14">
        <v>32443509</v>
      </c>
      <c r="T608" s="14">
        <v>180135570</v>
      </c>
      <c r="U608" s="14">
        <v>84558230</v>
      </c>
      <c r="V608" s="14">
        <v>2863821</v>
      </c>
      <c r="W608" s="14">
        <v>32443509</v>
      </c>
      <c r="X608" s="14">
        <v>180135570</v>
      </c>
      <c r="Y608" s="14">
        <v>84558230</v>
      </c>
      <c r="Z608" s="14">
        <v>6277081</v>
      </c>
      <c r="AA608" s="14">
        <v>0.3050072948</v>
      </c>
      <c r="AB608">
        <v>139.55000000000001</v>
      </c>
      <c r="AC608" s="2">
        <v>18451708927</v>
      </c>
      <c r="AD608" s="2">
        <v>15748589294</v>
      </c>
      <c r="AE608" s="14">
        <f>INDEX(CONFAZ!$DS$2:$FB$408,MATCH(DATE(YEAR($A608),MONTH($A608),15),CONFAZ!$DS$2:$DS$408,0),2)</f>
        <v>299145103</v>
      </c>
      <c r="AF608" s="14">
        <f>INDEX(CONFAZ!$DS$2:$FB$408,MATCH(DATE(YEAR($A608),MONTH($A608),15),CONFAZ!$DS$2:$DS$408,0),3)</f>
        <v>181836747</v>
      </c>
      <c r="AG608">
        <v>1045</v>
      </c>
      <c r="AH608">
        <v>1829878272000</v>
      </c>
      <c r="AI608">
        <v>1.9</v>
      </c>
      <c r="AJ608">
        <v>1.46</v>
      </c>
      <c r="AK608">
        <v>1314.5477777777701</v>
      </c>
      <c r="AL608">
        <v>1021.865</v>
      </c>
      <c r="AM608">
        <v>934.35333333333301</v>
      </c>
      <c r="AN608">
        <v>1160.2488000000001</v>
      </c>
      <c r="AO608">
        <v>14.179875439062499</v>
      </c>
      <c r="AP608">
        <v>2.35</v>
      </c>
      <c r="AQ608">
        <v>256.69</v>
      </c>
      <c r="AR608">
        <v>26.8095</v>
      </c>
      <c r="AS608" s="14">
        <v>702688000000</v>
      </c>
      <c r="AT608">
        <v>95788</v>
      </c>
      <c r="AU608">
        <v>1343</v>
      </c>
      <c r="AV608">
        <v>177857313</v>
      </c>
      <c r="AW608">
        <v>114424377</v>
      </c>
      <c r="AX608">
        <v>6657</v>
      </c>
      <c r="AY608" s="14">
        <v>963</v>
      </c>
      <c r="AZ608">
        <v>7688</v>
      </c>
      <c r="BA608">
        <v>7688</v>
      </c>
      <c r="BB608">
        <v>11732</v>
      </c>
      <c r="BC608">
        <v>284</v>
      </c>
      <c r="BD608">
        <v>2584</v>
      </c>
      <c r="BE608">
        <v>11507</v>
      </c>
      <c r="BF608">
        <v>637</v>
      </c>
      <c r="BG608">
        <v>1492</v>
      </c>
      <c r="BH608">
        <v>3245</v>
      </c>
      <c r="BI608">
        <v>65</v>
      </c>
      <c r="BJ608">
        <v>88799</v>
      </c>
      <c r="BK608">
        <v>62183112</v>
      </c>
      <c r="BL608">
        <v>1011910</v>
      </c>
      <c r="BM608">
        <v>0</v>
      </c>
      <c r="BN608">
        <v>29846794000</v>
      </c>
      <c r="BO608" s="3">
        <v>0.4</v>
      </c>
      <c r="BP608" s="3">
        <v>3704</v>
      </c>
      <c r="BQ608">
        <v>27335.53</v>
      </c>
      <c r="BR608" s="3">
        <v>3437407000</v>
      </c>
      <c r="BS608" s="3">
        <v>22505000</v>
      </c>
      <c r="BT608" s="3">
        <v>5806026000</v>
      </c>
      <c r="BU608" s="3">
        <v>14705051000</v>
      </c>
      <c r="BV608" s="3">
        <v>5875804000</v>
      </c>
      <c r="BW608" s="3">
        <v>23970990000</v>
      </c>
      <c r="BX608">
        <v>0</v>
      </c>
      <c r="BY608">
        <v>0</v>
      </c>
      <c r="BZ608">
        <v>0</v>
      </c>
      <c r="CA608">
        <v>0</v>
      </c>
      <c r="CB608">
        <v>29846794000</v>
      </c>
      <c r="CC608">
        <v>0.4</v>
      </c>
      <c r="CD608">
        <v>1920733.82</v>
      </c>
      <c r="CE608">
        <v>636613853.80999994</v>
      </c>
      <c r="CF608">
        <v>23681.24</v>
      </c>
      <c r="CG608">
        <v>28175.919999999998</v>
      </c>
      <c r="CH608">
        <v>34.241921099999999</v>
      </c>
      <c r="CI608">
        <v>4.4800000000000004</v>
      </c>
      <c r="CJ608">
        <v>-411370</v>
      </c>
      <c r="CK608">
        <v>-397186.67</v>
      </c>
      <c r="CL608">
        <v>14186.67</v>
      </c>
      <c r="CM608">
        <v>-439206.67</v>
      </c>
      <c r="CN608">
        <v>6908360</v>
      </c>
      <c r="CO608">
        <v>-87666.67</v>
      </c>
      <c r="CP608">
        <v>-312220</v>
      </c>
      <c r="CQ608">
        <v>2869821.19</v>
      </c>
      <c r="CR608">
        <v>349568716.17000002</v>
      </c>
      <c r="CS608">
        <v>530162.25</v>
      </c>
      <c r="CT608">
        <v>352971354.61000001</v>
      </c>
      <c r="CU608" s="3">
        <v>0.53763439999999996</v>
      </c>
      <c r="CV608">
        <v>1631875248</v>
      </c>
      <c r="CW608" s="10">
        <v>62091899.380000003</v>
      </c>
      <c r="CX608" s="14">
        <f t="shared" si="9"/>
        <v>58381350.150000006</v>
      </c>
      <c r="CY608" s="14">
        <f>IFERROR(INDEX(CONFAZ!$A$2:$FB$440,MATCH(DATE(YEAR($A608),MONTH($A608),15),CONFAZ!$A$2:$A$440,0),2),0)</f>
        <v>3710549.23</v>
      </c>
      <c r="CZ608"/>
      <c r="DA608"/>
      <c r="DB608"/>
      <c r="DC608"/>
      <c r="DI608"/>
    </row>
    <row r="609" spans="1:113" x14ac:dyDescent="0.25">
      <c r="A609" s="1">
        <v>44216</v>
      </c>
      <c r="B609" t="s">
        <v>70</v>
      </c>
      <c r="C609" t="s">
        <v>3</v>
      </c>
      <c r="D609" s="12">
        <v>5.3562000000000003</v>
      </c>
      <c r="E609">
        <v>701660118.67999995</v>
      </c>
      <c r="F609">
        <v>6000866.1600000001</v>
      </c>
      <c r="G609">
        <v>953962929</v>
      </c>
      <c r="H609">
        <v>133785359.5</v>
      </c>
      <c r="I609">
        <v>12309139.66</v>
      </c>
      <c r="J609">
        <v>28869196.66</v>
      </c>
      <c r="K609">
        <v>36365192</v>
      </c>
      <c r="L609" s="14">
        <v>21654809</v>
      </c>
      <c r="M609" s="14">
        <v>84454207</v>
      </c>
      <c r="N609" s="14">
        <v>147589834</v>
      </c>
      <c r="O609" s="14">
        <v>141370176</v>
      </c>
      <c r="P609" s="14">
        <v>11443611</v>
      </c>
      <c r="Q609" s="14">
        <v>142785788</v>
      </c>
      <c r="R609" s="14">
        <v>3682071</v>
      </c>
      <c r="S609" s="14">
        <v>28726547</v>
      </c>
      <c r="T609" s="14">
        <v>280031291</v>
      </c>
      <c r="U609" s="14">
        <v>86753904</v>
      </c>
      <c r="V609" s="14">
        <v>3682071</v>
      </c>
      <c r="W609" s="14">
        <v>28726547</v>
      </c>
      <c r="X609" s="14">
        <v>280031291</v>
      </c>
      <c r="Y609" s="14">
        <v>86753904</v>
      </c>
      <c r="Z609" s="14">
        <v>5470691</v>
      </c>
      <c r="AA609" s="14">
        <v>0.85405814840000005</v>
      </c>
      <c r="AB609">
        <v>131.88</v>
      </c>
      <c r="AC609" s="2">
        <v>14947626003</v>
      </c>
      <c r="AD609" s="2">
        <v>15167392393</v>
      </c>
      <c r="AE609" s="14">
        <f>INDEX(CONFAZ!$DS$2:$FB$408,MATCH(DATE(YEAR($A609),MONTH($A609),15),CONFAZ!$DS$2:$DS$408,0),2)</f>
        <v>219556656</v>
      </c>
      <c r="AF609" s="14">
        <f>INDEX(CONFAZ!$DS$2:$FB$408,MATCH(DATE(YEAR($A609),MONTH($A609),15),CONFAZ!$DS$2:$DS$408,0),3)</f>
        <v>200805286</v>
      </c>
      <c r="AG609">
        <v>1100</v>
      </c>
      <c r="AH609">
        <v>1903679179200</v>
      </c>
      <c r="AI609">
        <v>1.9</v>
      </c>
      <c r="AJ609">
        <v>0.27</v>
      </c>
      <c r="AK609">
        <v>1341.27666666666</v>
      </c>
      <c r="AL609">
        <v>1046.761</v>
      </c>
      <c r="AM609">
        <v>959.58285714285705</v>
      </c>
      <c r="AN609">
        <v>1190.4636</v>
      </c>
      <c r="AO609">
        <v>14.460856431079399</v>
      </c>
      <c r="AP609">
        <v>1.25</v>
      </c>
      <c r="AQ609">
        <v>287.13</v>
      </c>
      <c r="AR609">
        <v>11.81</v>
      </c>
      <c r="AS609" s="14">
        <v>679663300000</v>
      </c>
      <c r="AT609">
        <v>80208</v>
      </c>
      <c r="AU609">
        <v>1003</v>
      </c>
      <c r="AV609">
        <v>140274711</v>
      </c>
      <c r="AW609">
        <v>94168936</v>
      </c>
      <c r="AX609">
        <v>4800</v>
      </c>
      <c r="AY609" s="14">
        <v>1176</v>
      </c>
      <c r="AZ609">
        <v>114</v>
      </c>
      <c r="BA609">
        <v>114</v>
      </c>
      <c r="BB609">
        <v>6875</v>
      </c>
      <c r="BC609">
        <v>0</v>
      </c>
      <c r="BD609">
        <v>772</v>
      </c>
      <c r="BE609">
        <v>644</v>
      </c>
      <c r="BF609">
        <v>155</v>
      </c>
      <c r="BG609">
        <v>2008</v>
      </c>
      <c r="BH609">
        <v>4649</v>
      </c>
      <c r="BI609">
        <v>0</v>
      </c>
      <c r="BJ609">
        <v>65968</v>
      </c>
      <c r="BK609">
        <v>45859481</v>
      </c>
      <c r="BL609">
        <v>74032</v>
      </c>
      <c r="BM609">
        <v>0</v>
      </c>
      <c r="BN609">
        <v>33605801000</v>
      </c>
      <c r="BO609" s="3">
        <v>0.4</v>
      </c>
      <c r="BP609" s="3">
        <v>3704</v>
      </c>
      <c r="BQ609">
        <v>30699.57</v>
      </c>
      <c r="BR609" s="3">
        <v>3568480000</v>
      </c>
      <c r="BS609" s="3">
        <v>20396000</v>
      </c>
      <c r="BT609" s="3">
        <v>7460218000</v>
      </c>
      <c r="BU609" s="3">
        <v>16141426000</v>
      </c>
      <c r="BV609" s="3">
        <v>6415281000</v>
      </c>
      <c r="BW609" s="3">
        <v>27190520000</v>
      </c>
      <c r="BX609">
        <v>0</v>
      </c>
      <c r="BY609">
        <v>0</v>
      </c>
      <c r="BZ609">
        <v>0</v>
      </c>
      <c r="CA609">
        <v>0</v>
      </c>
      <c r="CB609">
        <v>29846794000</v>
      </c>
      <c r="CC609">
        <v>0.4</v>
      </c>
      <c r="CD609">
        <v>2495333.61</v>
      </c>
      <c r="CE609">
        <v>682844777.91999996</v>
      </c>
      <c r="CF609">
        <v>26318.51</v>
      </c>
      <c r="CG609">
        <v>33627</v>
      </c>
      <c r="CH609">
        <v>32.8664779</v>
      </c>
      <c r="CI609">
        <v>4.62</v>
      </c>
      <c r="CJ609">
        <v>347390</v>
      </c>
      <c r="CK609">
        <v>357476.67</v>
      </c>
      <c r="CL609">
        <v>10090</v>
      </c>
      <c r="CM609">
        <v>-48176.67</v>
      </c>
      <c r="CN609">
        <v>6979780</v>
      </c>
      <c r="CO609">
        <v>-48216.67</v>
      </c>
      <c r="CP609">
        <v>-238543.33</v>
      </c>
      <c r="CQ609">
        <v>2582825.77</v>
      </c>
      <c r="CR609">
        <v>501247049.06</v>
      </c>
      <c r="CS609">
        <v>1398101.52</v>
      </c>
      <c r="CT609">
        <v>505227976.35000002</v>
      </c>
      <c r="CU609" s="3">
        <v>0.53441640000000001</v>
      </c>
      <c r="CV609">
        <v>1139140771</v>
      </c>
      <c r="CW609" s="10">
        <v>70700563.890000001</v>
      </c>
      <c r="CX609" s="14">
        <f t="shared" si="9"/>
        <v>64866926.829999998</v>
      </c>
      <c r="CY609" s="14">
        <f>IFERROR(INDEX(CONFAZ!$A$2:$FB$440,MATCH(DATE(YEAR($A609),MONTH($A609),15),CONFAZ!$A$2:$A$440,0),2),0)</f>
        <v>5833637.0600000005</v>
      </c>
      <c r="CZ609"/>
      <c r="DA609"/>
      <c r="DB609"/>
      <c r="DC609"/>
      <c r="DI609"/>
    </row>
    <row r="610" spans="1:113" x14ac:dyDescent="0.25">
      <c r="A610" s="1">
        <v>44247</v>
      </c>
      <c r="B610" t="s">
        <v>70</v>
      </c>
      <c r="C610" t="s">
        <v>3</v>
      </c>
      <c r="D610" s="12">
        <v>5.4165000000000001</v>
      </c>
      <c r="E610">
        <v>517490592.14999992</v>
      </c>
      <c r="F610">
        <v>4728410.59</v>
      </c>
      <c r="G610">
        <v>733541331</v>
      </c>
      <c r="H610">
        <v>117453395.57000001</v>
      </c>
      <c r="I610">
        <v>10984360.35</v>
      </c>
      <c r="J610">
        <v>21271996.27</v>
      </c>
      <c r="K610">
        <v>97533778</v>
      </c>
      <c r="L610" s="14">
        <v>16116347</v>
      </c>
      <c r="M610" s="14">
        <v>33358258</v>
      </c>
      <c r="N610" s="14">
        <v>109013677</v>
      </c>
      <c r="O610" s="14">
        <v>123245308</v>
      </c>
      <c r="P610" s="14">
        <v>8617236</v>
      </c>
      <c r="Q610" s="14">
        <v>125448009</v>
      </c>
      <c r="R610" s="14">
        <v>3230631</v>
      </c>
      <c r="S610" s="14">
        <v>24662693</v>
      </c>
      <c r="T610" s="14">
        <v>208196002</v>
      </c>
      <c r="U610" s="14">
        <v>77070643</v>
      </c>
      <c r="V610" s="14">
        <v>3230631</v>
      </c>
      <c r="W610" s="14">
        <v>24662693</v>
      </c>
      <c r="X610" s="14">
        <v>208196002</v>
      </c>
      <c r="Y610" s="14">
        <v>77070643</v>
      </c>
      <c r="Z610" s="14">
        <v>4582527</v>
      </c>
      <c r="AA610" s="14">
        <v>1.5722876813</v>
      </c>
      <c r="AB610">
        <v>134.52000000000001</v>
      </c>
      <c r="AC610" s="2">
        <v>16375290870</v>
      </c>
      <c r="AD610" s="2">
        <v>14539172569</v>
      </c>
      <c r="AE610" s="14">
        <f>INDEX(CONFAZ!$DS$2:$FB$408,MATCH(DATE(YEAR($A610),MONTH($A610),15),CONFAZ!$DS$2:$DS$408,0),2)</f>
        <v>284598511</v>
      </c>
      <c r="AF610" s="14">
        <f>INDEX(CONFAZ!$DS$2:$FB$408,MATCH(DATE(YEAR($A610),MONTH($A610),15),CONFAZ!$DS$2:$DS$408,0),3)</f>
        <v>204661460</v>
      </c>
      <c r="AG610">
        <v>1100</v>
      </c>
      <c r="AH610">
        <v>1928653155000</v>
      </c>
      <c r="AI610">
        <v>1.9</v>
      </c>
      <c r="AJ610">
        <v>0.82</v>
      </c>
      <c r="AK610">
        <v>1368.41055555555</v>
      </c>
      <c r="AL610">
        <v>1063.9475</v>
      </c>
      <c r="AM610">
        <v>975.356666666666</v>
      </c>
      <c r="AN610">
        <v>1213.5008</v>
      </c>
      <c r="AO610">
        <v>14.6081375896377</v>
      </c>
      <c r="AP610">
        <v>1.86</v>
      </c>
      <c r="AQ610">
        <v>333.68</v>
      </c>
      <c r="AR610">
        <v>86.63</v>
      </c>
      <c r="AS610" s="14">
        <v>706749200000</v>
      </c>
      <c r="AT610">
        <v>47039</v>
      </c>
      <c r="AU610">
        <v>482</v>
      </c>
      <c r="AV610">
        <v>176648964</v>
      </c>
      <c r="AW610">
        <v>81671249</v>
      </c>
      <c r="AX610">
        <v>2678</v>
      </c>
      <c r="AY610" s="14">
        <v>181</v>
      </c>
      <c r="AZ610">
        <v>76</v>
      </c>
      <c r="BA610">
        <v>76</v>
      </c>
      <c r="BB610">
        <v>3931</v>
      </c>
      <c r="BC610">
        <v>0</v>
      </c>
      <c r="BD610">
        <v>1165</v>
      </c>
      <c r="BE610">
        <v>16925</v>
      </c>
      <c r="BF610">
        <v>776</v>
      </c>
      <c r="BG610">
        <v>2203</v>
      </c>
      <c r="BH610">
        <v>1304</v>
      </c>
      <c r="BI610">
        <v>0</v>
      </c>
      <c r="BJ610">
        <v>41528</v>
      </c>
      <c r="BK610">
        <v>94806877</v>
      </c>
      <c r="BL610">
        <v>45562</v>
      </c>
      <c r="BM610">
        <v>0</v>
      </c>
      <c r="BN610">
        <v>33605801000</v>
      </c>
      <c r="BO610" s="3">
        <v>0.4</v>
      </c>
      <c r="BP610" s="3">
        <v>3704</v>
      </c>
      <c r="BQ610" s="3">
        <v>30699.57</v>
      </c>
      <c r="BR610">
        <v>3568480000</v>
      </c>
      <c r="BS610">
        <v>20396000</v>
      </c>
      <c r="BT610" s="3">
        <v>7460218000</v>
      </c>
      <c r="BU610" s="3">
        <v>16141426000</v>
      </c>
      <c r="BV610">
        <v>6415281000</v>
      </c>
      <c r="BW610" s="3">
        <v>27190520000</v>
      </c>
      <c r="BX610">
        <v>0</v>
      </c>
      <c r="BY610">
        <v>0</v>
      </c>
      <c r="BZ610">
        <v>0</v>
      </c>
      <c r="CA610">
        <v>0</v>
      </c>
      <c r="CB610">
        <v>29846794000</v>
      </c>
      <c r="CC610">
        <v>0.4</v>
      </c>
      <c r="CD610">
        <v>1853556.51</v>
      </c>
      <c r="CE610">
        <v>692918983.50999999</v>
      </c>
      <c r="CF610">
        <v>7371.47</v>
      </c>
      <c r="CG610">
        <v>33470</v>
      </c>
      <c r="CH610">
        <v>32.8664779</v>
      </c>
      <c r="CI610">
        <v>4.95</v>
      </c>
      <c r="CJ610">
        <v>347390</v>
      </c>
      <c r="CK610">
        <v>357476.67</v>
      </c>
      <c r="CL610">
        <v>10090</v>
      </c>
      <c r="CM610">
        <v>-48176.67</v>
      </c>
      <c r="CN610">
        <v>6979780</v>
      </c>
      <c r="CO610">
        <v>-48216.67</v>
      </c>
      <c r="CP610">
        <v>-238543.33</v>
      </c>
      <c r="CQ610">
        <v>2077770.59</v>
      </c>
      <c r="CR610">
        <v>351112368.69999999</v>
      </c>
      <c r="CS610">
        <v>4665320.3</v>
      </c>
      <c r="CT610">
        <v>357855459.58999997</v>
      </c>
      <c r="CU610" s="3">
        <v>0.53441640000000001</v>
      </c>
      <c r="CV610">
        <v>1423982923</v>
      </c>
      <c r="CW610" s="10">
        <v>53251349.759999998</v>
      </c>
      <c r="CX610" s="14">
        <f t="shared" si="9"/>
        <v>41805247.509999998</v>
      </c>
      <c r="CY610" s="14">
        <f>IFERROR(INDEX(CONFAZ!$A$2:$FB$440,MATCH(DATE(YEAR($A610),MONTH($A610),15),CONFAZ!$A$2:$A$440,0),2),0)</f>
        <v>11446102.25</v>
      </c>
      <c r="CZ610"/>
      <c r="DA610"/>
      <c r="DB610"/>
      <c r="DC610"/>
      <c r="DI610"/>
    </row>
    <row r="611" spans="1:113" x14ac:dyDescent="0.25">
      <c r="A611" s="1">
        <v>44275</v>
      </c>
      <c r="B611" t="s">
        <v>70</v>
      </c>
      <c r="C611" t="s">
        <v>3</v>
      </c>
      <c r="D611" s="12">
        <v>5.6460999999999997</v>
      </c>
      <c r="E611">
        <v>473362266.76999998</v>
      </c>
      <c r="F611">
        <v>5000717.3599999994</v>
      </c>
      <c r="G611">
        <v>708517954</v>
      </c>
      <c r="H611">
        <v>98060778.790000007</v>
      </c>
      <c r="I611">
        <v>52768491.089999996</v>
      </c>
      <c r="J611">
        <v>20372892.170000006</v>
      </c>
      <c r="K611">
        <v>73655798</v>
      </c>
      <c r="L611" s="14">
        <v>14993808</v>
      </c>
      <c r="M611" s="14">
        <v>32923813</v>
      </c>
      <c r="N611" s="14">
        <v>95476205</v>
      </c>
      <c r="O611" s="14">
        <v>120271670</v>
      </c>
      <c r="P611" s="14">
        <v>9403789</v>
      </c>
      <c r="Q611" s="14">
        <v>109612801</v>
      </c>
      <c r="R611" s="14">
        <v>3891685</v>
      </c>
      <c r="S611" s="14">
        <v>28136059</v>
      </c>
      <c r="T611" s="14">
        <v>210136237</v>
      </c>
      <c r="U611" s="14">
        <v>78826956</v>
      </c>
      <c r="V611" s="14">
        <v>3891685</v>
      </c>
      <c r="W611" s="14">
        <v>28136059</v>
      </c>
      <c r="X611" s="14">
        <v>210136237</v>
      </c>
      <c r="Y611" s="14">
        <v>78826956</v>
      </c>
      <c r="Z611" s="14">
        <v>4844931</v>
      </c>
      <c r="AA611" s="14">
        <v>2.3859532561000001</v>
      </c>
      <c r="AB611">
        <v>144.41</v>
      </c>
      <c r="AC611" s="2">
        <v>24335759852</v>
      </c>
      <c r="AD611" s="2">
        <v>17865278864</v>
      </c>
      <c r="AE611" s="14">
        <f>INDEX(CONFAZ!$DS$2:$FB$408,MATCH(DATE(YEAR($A611),MONTH($A611),15),CONFAZ!$DS$2:$DS$408,0),2)</f>
        <v>337570820</v>
      </c>
      <c r="AF611" s="14">
        <f>INDEX(CONFAZ!$DS$2:$FB$408,MATCH(DATE(YEAR($A611),MONTH($A611),15),CONFAZ!$DS$2:$DS$408,0),3)</f>
        <v>234183843</v>
      </c>
      <c r="AG611">
        <v>1100</v>
      </c>
      <c r="AH611">
        <v>1961528539300</v>
      </c>
      <c r="AI611">
        <v>2.23</v>
      </c>
      <c r="AJ611">
        <v>0.86</v>
      </c>
      <c r="AK611">
        <v>1396.46444444444</v>
      </c>
      <c r="AL611">
        <v>1079.2065</v>
      </c>
      <c r="AM611">
        <v>989.824761904762</v>
      </c>
      <c r="AN611">
        <v>1233.8227999999999</v>
      </c>
      <c r="AO611">
        <v>14.908294980408201</v>
      </c>
      <c r="AP611">
        <v>1.93</v>
      </c>
      <c r="AQ611">
        <v>372.8</v>
      </c>
      <c r="AR611">
        <v>106.91</v>
      </c>
      <c r="AS611" s="14">
        <v>766209300000</v>
      </c>
      <c r="AT611">
        <v>61635</v>
      </c>
      <c r="AU611">
        <v>122</v>
      </c>
      <c r="AV611">
        <v>145320655</v>
      </c>
      <c r="AW611">
        <v>92202549</v>
      </c>
      <c r="AX611">
        <v>3514</v>
      </c>
      <c r="AY611" s="14">
        <v>375</v>
      </c>
      <c r="AZ611">
        <v>80</v>
      </c>
      <c r="BA611">
        <v>80</v>
      </c>
      <c r="BB611">
        <v>2372</v>
      </c>
      <c r="BC611">
        <v>0</v>
      </c>
      <c r="BD611">
        <v>36</v>
      </c>
      <c r="BE611">
        <v>4251</v>
      </c>
      <c r="BF611">
        <v>906</v>
      </c>
      <c r="BG611">
        <v>1312</v>
      </c>
      <c r="BH611">
        <v>1407</v>
      </c>
      <c r="BI611">
        <v>0</v>
      </c>
      <c r="BJ611">
        <v>47820</v>
      </c>
      <c r="BK611">
        <v>52926186</v>
      </c>
      <c r="BL611">
        <v>60437</v>
      </c>
      <c r="BM611">
        <v>0</v>
      </c>
      <c r="BN611">
        <v>33605801000</v>
      </c>
      <c r="BO611" s="3">
        <v>0.4</v>
      </c>
      <c r="BP611" s="3">
        <v>3704</v>
      </c>
      <c r="BQ611" s="3">
        <v>30699.57</v>
      </c>
      <c r="BR611" s="3">
        <v>3568480000</v>
      </c>
      <c r="BS611">
        <v>20396000</v>
      </c>
      <c r="BT611">
        <v>7460218000</v>
      </c>
      <c r="BU611" s="3">
        <v>16141426000</v>
      </c>
      <c r="BV611" s="3">
        <v>6415281000</v>
      </c>
      <c r="BW611" s="3">
        <v>27190520000</v>
      </c>
      <c r="BX611">
        <v>0</v>
      </c>
      <c r="BY611">
        <v>0</v>
      </c>
      <c r="BZ611">
        <v>0</v>
      </c>
      <c r="CA611">
        <v>0</v>
      </c>
      <c r="CB611">
        <v>29846794000</v>
      </c>
      <c r="CC611">
        <v>0.4</v>
      </c>
      <c r="CD611">
        <v>1855669.45</v>
      </c>
      <c r="CE611">
        <v>702530163.99000001</v>
      </c>
      <c r="CF611">
        <v>21827.61</v>
      </c>
      <c r="CG611">
        <v>33595</v>
      </c>
      <c r="CH611">
        <v>32.8664779</v>
      </c>
      <c r="CI611">
        <v>5.48</v>
      </c>
      <c r="CJ611">
        <v>347390</v>
      </c>
      <c r="CK611">
        <v>357476.67</v>
      </c>
      <c r="CL611">
        <v>10090</v>
      </c>
      <c r="CM611">
        <v>-48176.67</v>
      </c>
      <c r="CN611">
        <v>6979780</v>
      </c>
      <c r="CO611">
        <v>-48216.67</v>
      </c>
      <c r="CP611">
        <v>-238543.33</v>
      </c>
      <c r="CQ611">
        <v>1850811.39</v>
      </c>
      <c r="CR611">
        <v>334726484.63999999</v>
      </c>
      <c r="CS611">
        <v>3597327.38</v>
      </c>
      <c r="CT611">
        <v>340193238.25</v>
      </c>
      <c r="CU611" s="3">
        <v>0.53441640000000001</v>
      </c>
      <c r="CV611">
        <v>1423982923</v>
      </c>
      <c r="CW611" s="10">
        <v>54307377.960000001</v>
      </c>
      <c r="CX611" s="14">
        <f t="shared" si="9"/>
        <v>34071603.789999999</v>
      </c>
      <c r="CY611" s="14">
        <f>IFERROR(INDEX(CONFAZ!$A$2:$FB$440,MATCH(DATE(YEAR($A611),MONTH($A611),15),CONFAZ!$A$2:$A$440,0),2),0)</f>
        <v>20235774.170000002</v>
      </c>
      <c r="CZ611"/>
      <c r="DA611"/>
      <c r="DB611"/>
      <c r="DC611"/>
      <c r="DI611"/>
    </row>
    <row r="612" spans="1:113" x14ac:dyDescent="0.25">
      <c r="A612" s="1">
        <v>44306</v>
      </c>
      <c r="B612" t="s">
        <v>70</v>
      </c>
      <c r="C612" t="s">
        <v>3</v>
      </c>
      <c r="D612" s="12">
        <v>5.5621</v>
      </c>
      <c r="E612">
        <v>531184621.96999997</v>
      </c>
      <c r="F612">
        <v>4244162.09</v>
      </c>
      <c r="G612">
        <v>723782265</v>
      </c>
      <c r="H612">
        <v>112265191.51000001</v>
      </c>
      <c r="I612">
        <v>10372036.320000002</v>
      </c>
      <c r="J612">
        <v>13565914.199999999</v>
      </c>
      <c r="K612">
        <v>31940675</v>
      </c>
      <c r="L612" s="14">
        <v>16976019</v>
      </c>
      <c r="M612" s="14">
        <v>34351256</v>
      </c>
      <c r="N612" s="14">
        <v>97591727</v>
      </c>
      <c r="O612" s="14">
        <v>141785247</v>
      </c>
      <c r="P612" s="14">
        <v>8113347</v>
      </c>
      <c r="Q612" s="14">
        <v>89631948</v>
      </c>
      <c r="R612" s="14">
        <v>4381560</v>
      </c>
      <c r="S612" s="14">
        <v>25319551</v>
      </c>
      <c r="T612" s="14">
        <v>224577905</v>
      </c>
      <c r="U612" s="14">
        <v>76949597</v>
      </c>
      <c r="V612" s="14">
        <v>4381560</v>
      </c>
      <c r="W612" s="14">
        <v>25319551</v>
      </c>
      <c r="X612" s="14">
        <v>224577905</v>
      </c>
      <c r="Y612" s="14">
        <v>76949597</v>
      </c>
      <c r="Z612" s="14">
        <v>4104108</v>
      </c>
      <c r="AA612" s="14">
        <v>1.1565412612999999</v>
      </c>
      <c r="AB612">
        <v>139.07</v>
      </c>
      <c r="AC612" s="2">
        <v>26059431856</v>
      </c>
      <c r="AD612" s="2">
        <v>16096324095</v>
      </c>
      <c r="AE612" s="14">
        <f>INDEX(CONFAZ!$DS$2:$FB$408,MATCH(DATE(YEAR($A612),MONTH($A612),15),CONFAZ!$DS$2:$DS$408,0),2)</f>
        <v>399608773</v>
      </c>
      <c r="AF612" s="14">
        <f>INDEX(CONFAZ!$DS$2:$FB$408,MATCH(DATE(YEAR($A612),MONTH($A612),15),CONFAZ!$DS$2:$DS$408,0),3)</f>
        <v>289194288</v>
      </c>
      <c r="AG612">
        <v>1100</v>
      </c>
      <c r="AH612">
        <v>1952274851600</v>
      </c>
      <c r="AI612">
        <v>2.65</v>
      </c>
      <c r="AJ612">
        <v>0.38</v>
      </c>
      <c r="AK612">
        <v>1440.0644444444399</v>
      </c>
      <c r="AL612">
        <v>1114.8724999999999</v>
      </c>
      <c r="AM612">
        <v>1019.9523809523801</v>
      </c>
      <c r="AN612">
        <v>1275.0591999999999</v>
      </c>
      <c r="AO612">
        <v>14.794864801683101</v>
      </c>
      <c r="AP612">
        <v>1.31</v>
      </c>
      <c r="AQ612">
        <v>360.77</v>
      </c>
      <c r="AR612">
        <v>102.69</v>
      </c>
      <c r="AS612" s="14">
        <v>732553000000</v>
      </c>
      <c r="AT612">
        <v>100446</v>
      </c>
      <c r="AU612">
        <v>378</v>
      </c>
      <c r="AV612">
        <v>156032453</v>
      </c>
      <c r="AW612">
        <v>125268816</v>
      </c>
      <c r="AX612">
        <v>5050</v>
      </c>
      <c r="AY612" s="14">
        <v>430</v>
      </c>
      <c r="AZ612">
        <v>252</v>
      </c>
      <c r="BA612">
        <v>252</v>
      </c>
      <c r="BB612">
        <v>6089</v>
      </c>
      <c r="BC612">
        <v>0</v>
      </c>
      <c r="BD612">
        <v>337</v>
      </c>
      <c r="BE612">
        <v>4409</v>
      </c>
      <c r="BF612">
        <v>55</v>
      </c>
      <c r="BG612">
        <v>1098</v>
      </c>
      <c r="BH612">
        <v>2217</v>
      </c>
      <c r="BI612">
        <v>168</v>
      </c>
      <c r="BJ612">
        <v>72837</v>
      </c>
      <c r="BK612">
        <v>28820952</v>
      </c>
      <c r="BL612">
        <v>1727547</v>
      </c>
      <c r="BM612">
        <v>0</v>
      </c>
      <c r="BN612">
        <v>33605801000</v>
      </c>
      <c r="BO612" s="3">
        <v>0.4</v>
      </c>
      <c r="BP612" s="3">
        <v>3704</v>
      </c>
      <c r="BQ612" s="3">
        <v>30699.57</v>
      </c>
      <c r="BR612">
        <v>3568480000</v>
      </c>
      <c r="BS612" s="3">
        <v>20396000</v>
      </c>
      <c r="BT612">
        <v>7460218000</v>
      </c>
      <c r="BU612" s="3">
        <v>16141426000</v>
      </c>
      <c r="BV612" s="3">
        <v>6415281000</v>
      </c>
      <c r="BW612" s="3">
        <v>27190520000</v>
      </c>
      <c r="BX612">
        <v>0</v>
      </c>
      <c r="BY612">
        <v>0</v>
      </c>
      <c r="BZ612">
        <v>0</v>
      </c>
      <c r="CA612">
        <v>0</v>
      </c>
      <c r="CB612">
        <v>29846794000</v>
      </c>
      <c r="CC612">
        <v>0.4</v>
      </c>
      <c r="CD612">
        <v>1799672.99</v>
      </c>
      <c r="CE612">
        <v>754561499.23000002</v>
      </c>
      <c r="CF612">
        <v>16745.05</v>
      </c>
      <c r="CG612">
        <v>34056</v>
      </c>
      <c r="CH612">
        <v>32.8664779</v>
      </c>
      <c r="CI612">
        <v>5.45</v>
      </c>
      <c r="CJ612">
        <v>-78316.67</v>
      </c>
      <c r="CK612">
        <v>-75960</v>
      </c>
      <c r="CL612">
        <v>2356.67</v>
      </c>
      <c r="CM612">
        <v>43406.67</v>
      </c>
      <c r="CN612">
        <v>6697126.6699999999</v>
      </c>
      <c r="CO612">
        <v>-56583.33</v>
      </c>
      <c r="CP612">
        <v>-268523.33</v>
      </c>
      <c r="CQ612">
        <v>1544347.38</v>
      </c>
      <c r="CR612">
        <v>367867249.47000003</v>
      </c>
      <c r="CS612">
        <v>1918884.04</v>
      </c>
      <c r="CT612">
        <v>371338880.88999999</v>
      </c>
      <c r="CU612" s="3">
        <v>0.53441640000000001</v>
      </c>
      <c r="CV612">
        <v>1423982923</v>
      </c>
      <c r="CW612" s="10">
        <v>53954686.740000002</v>
      </c>
      <c r="CX612" s="14">
        <f t="shared" si="9"/>
        <v>44810825.620000005</v>
      </c>
      <c r="CY612" s="14">
        <f>IFERROR(INDEX(CONFAZ!$A$2:$FB$440,MATCH(DATE(YEAR($A612),MONTH($A612),15),CONFAZ!$A$2:$A$440,0),2),0)</f>
        <v>9143861.1199999992</v>
      </c>
      <c r="CZ612" s="14"/>
      <c r="DA612" s="14"/>
      <c r="DB612"/>
      <c r="DC612"/>
      <c r="DI612"/>
    </row>
    <row r="613" spans="1:113" x14ac:dyDescent="0.25">
      <c r="A613" s="1">
        <v>44336</v>
      </c>
      <c r="B613" t="s">
        <v>70</v>
      </c>
      <c r="C613" t="s">
        <v>3</v>
      </c>
      <c r="D613" s="12">
        <v>5.2911000000000001</v>
      </c>
      <c r="E613">
        <v>481208225.89999992</v>
      </c>
      <c r="F613">
        <v>4439159.9499999993</v>
      </c>
      <c r="G613">
        <v>736779435</v>
      </c>
      <c r="H613">
        <v>105142475.03</v>
      </c>
      <c r="I613">
        <v>67967931.809999987</v>
      </c>
      <c r="J613">
        <v>13445492.16</v>
      </c>
      <c r="K613">
        <v>45690330</v>
      </c>
      <c r="L613" s="14">
        <v>14997948</v>
      </c>
      <c r="M613" s="14">
        <v>33220648</v>
      </c>
      <c r="N613" s="14">
        <v>91078079</v>
      </c>
      <c r="O613" s="14">
        <v>133390080</v>
      </c>
      <c r="P613" s="14">
        <v>7080381</v>
      </c>
      <c r="Q613" s="14">
        <v>92834428</v>
      </c>
      <c r="R613" s="14">
        <v>4166967</v>
      </c>
      <c r="S613" s="14">
        <v>26158613</v>
      </c>
      <c r="T613" s="14">
        <v>249633766</v>
      </c>
      <c r="U613" s="14">
        <v>79920186</v>
      </c>
      <c r="V613" s="14">
        <v>4166967</v>
      </c>
      <c r="W613" s="14">
        <v>26158613</v>
      </c>
      <c r="X613" s="14">
        <v>249633766</v>
      </c>
      <c r="Y613" s="14">
        <v>79920186</v>
      </c>
      <c r="Z613" s="14">
        <v>4298339</v>
      </c>
      <c r="AA613" s="14">
        <v>0.38438258219999999</v>
      </c>
      <c r="AB613">
        <v>137.65</v>
      </c>
      <c r="AC613" s="2">
        <v>26200662606</v>
      </c>
      <c r="AD613" s="2">
        <v>17664681736</v>
      </c>
      <c r="AE613" s="14">
        <f>INDEX(CONFAZ!$DS$2:$FB$408,MATCH(DATE(YEAR($A613),MONTH($A613),15),CONFAZ!$DS$2:$DS$408,0),2)</f>
        <v>441078401</v>
      </c>
      <c r="AF613" s="14">
        <f>INDEX(CONFAZ!$DS$2:$FB$408,MATCH(DATE(YEAR($A613),MONTH($A613),15),CONFAZ!$DS$2:$DS$408,0),3)</f>
        <v>284473347</v>
      </c>
      <c r="AG613">
        <v>1100</v>
      </c>
      <c r="AH613">
        <v>1870128712800</v>
      </c>
      <c r="AI613">
        <v>3.29</v>
      </c>
      <c r="AJ613">
        <v>0.96</v>
      </c>
      <c r="AK613">
        <v>1463.6455555555499</v>
      </c>
      <c r="AL613">
        <v>1132.0315000000001</v>
      </c>
      <c r="AM613">
        <v>1038.2266666666601</v>
      </c>
      <c r="AN613">
        <v>1293.8435999999999</v>
      </c>
      <c r="AO613">
        <v>14.7277898158179</v>
      </c>
      <c r="AP613">
        <v>1.83</v>
      </c>
      <c r="AQ613">
        <v>359.97</v>
      </c>
      <c r="AR613">
        <v>52.25</v>
      </c>
      <c r="AS613" s="14">
        <v>724657300000</v>
      </c>
      <c r="AT613">
        <v>87418</v>
      </c>
      <c r="AU613">
        <v>964</v>
      </c>
      <c r="AV613">
        <v>131944226</v>
      </c>
      <c r="AW613">
        <v>75169078</v>
      </c>
      <c r="AX613">
        <v>4346</v>
      </c>
      <c r="AY613" s="14">
        <v>108</v>
      </c>
      <c r="AZ613">
        <v>71</v>
      </c>
      <c r="BA613">
        <v>71</v>
      </c>
      <c r="BB613">
        <v>5523</v>
      </c>
      <c r="BC613">
        <v>0</v>
      </c>
      <c r="BD613">
        <v>1255</v>
      </c>
      <c r="BE613">
        <v>4881</v>
      </c>
      <c r="BF613">
        <v>1092</v>
      </c>
      <c r="BG613">
        <v>6724</v>
      </c>
      <c r="BH613">
        <v>2522</v>
      </c>
      <c r="BI613">
        <v>88</v>
      </c>
      <c r="BJ613">
        <v>66852</v>
      </c>
      <c r="BK613">
        <v>56390457</v>
      </c>
      <c r="BL613">
        <v>194331</v>
      </c>
      <c r="BM613">
        <v>0</v>
      </c>
      <c r="BN613">
        <v>33605801000</v>
      </c>
      <c r="BO613" s="3">
        <v>0.4</v>
      </c>
      <c r="BP613" s="3">
        <v>3704</v>
      </c>
      <c r="BQ613" s="3">
        <v>30699.57</v>
      </c>
      <c r="BR613" s="3">
        <v>3568480000</v>
      </c>
      <c r="BS613" s="3">
        <v>20396000</v>
      </c>
      <c r="BT613" s="3">
        <v>7460218000</v>
      </c>
      <c r="BU613" s="3">
        <v>16141426000</v>
      </c>
      <c r="BV613" s="3">
        <v>6415281000</v>
      </c>
      <c r="BW613" s="3">
        <v>27190520000</v>
      </c>
      <c r="BX613">
        <v>0</v>
      </c>
      <c r="BY613">
        <v>0</v>
      </c>
      <c r="BZ613">
        <v>0</v>
      </c>
      <c r="CA613">
        <v>0</v>
      </c>
      <c r="CB613">
        <v>29846794000</v>
      </c>
      <c r="CC613">
        <v>0.4</v>
      </c>
      <c r="CD613">
        <v>1413150.8</v>
      </c>
      <c r="CE613">
        <v>858976070.66999996</v>
      </c>
      <c r="CF613">
        <v>8838.67</v>
      </c>
      <c r="CG613">
        <v>33907</v>
      </c>
      <c r="CH613">
        <v>32.8664779</v>
      </c>
      <c r="CI613">
        <v>5.6</v>
      </c>
      <c r="CJ613">
        <v>-78316.67</v>
      </c>
      <c r="CK613">
        <v>-75960</v>
      </c>
      <c r="CL613">
        <v>2356.67</v>
      </c>
      <c r="CM613">
        <v>43406.67</v>
      </c>
      <c r="CN613">
        <v>6697126.6699999999</v>
      </c>
      <c r="CO613">
        <v>-56583.33</v>
      </c>
      <c r="CP613">
        <v>-268523.33</v>
      </c>
      <c r="CQ613">
        <v>1626268.06</v>
      </c>
      <c r="CR613">
        <v>384736538.36000001</v>
      </c>
      <c r="CS613">
        <v>2623496.87</v>
      </c>
      <c r="CT613">
        <v>388999777.29000002</v>
      </c>
      <c r="CU613" s="3">
        <v>0.53441640000000001</v>
      </c>
      <c r="CV613">
        <v>1423982923</v>
      </c>
      <c r="CW613" s="10">
        <v>55920172.759999998</v>
      </c>
      <c r="CX613" s="14">
        <f t="shared" si="9"/>
        <v>49912451.579999998</v>
      </c>
      <c r="CY613" s="14">
        <f>IFERROR(INDEX(CONFAZ!$A$2:$FB$440,MATCH(DATE(YEAR($A613),MONTH($A613),15),CONFAZ!$A$2:$A$440,0),2),0)</f>
        <v>6007721.1800000006</v>
      </c>
      <c r="CZ613"/>
      <c r="DA613"/>
      <c r="DB613"/>
      <c r="DC613"/>
      <c r="DI613"/>
    </row>
    <row r="614" spans="1:113" x14ac:dyDescent="0.25">
      <c r="A614" s="1">
        <v>44367</v>
      </c>
      <c r="B614" t="s">
        <v>70</v>
      </c>
      <c r="C614" t="s">
        <v>3</v>
      </c>
      <c r="D614" s="12">
        <v>5.0319000000000003</v>
      </c>
      <c r="E614">
        <v>477671742</v>
      </c>
      <c r="F614">
        <v>5393379.0899999999</v>
      </c>
      <c r="G614">
        <v>731206214</v>
      </c>
      <c r="H614">
        <v>120550824.97</v>
      </c>
      <c r="I614">
        <v>51042877.659999996</v>
      </c>
      <c r="J614">
        <v>13477221.799999999</v>
      </c>
      <c r="K614">
        <v>41233596</v>
      </c>
      <c r="L614" s="14">
        <v>23499149</v>
      </c>
      <c r="M614" s="14">
        <v>34248596</v>
      </c>
      <c r="N614" s="14">
        <v>104559826</v>
      </c>
      <c r="O614" s="14">
        <v>146152177</v>
      </c>
      <c r="P614" s="14">
        <v>9467215</v>
      </c>
      <c r="Q614" s="14">
        <v>107817334</v>
      </c>
      <c r="R614" s="14">
        <v>6801030</v>
      </c>
      <c r="S614" s="14">
        <v>28645881</v>
      </c>
      <c r="T614" s="14">
        <v>182944433</v>
      </c>
      <c r="U614" s="14">
        <v>81877632</v>
      </c>
      <c r="V614" s="14">
        <v>6801030</v>
      </c>
      <c r="W614" s="14">
        <v>28645881</v>
      </c>
      <c r="X614" s="14">
        <v>182944433</v>
      </c>
      <c r="Y614" s="14">
        <v>81877632</v>
      </c>
      <c r="Z614" s="14">
        <v>5192941</v>
      </c>
      <c r="AA614" s="14">
        <v>0.28808493089999998</v>
      </c>
      <c r="AB614">
        <v>137.97</v>
      </c>
      <c r="AC614" s="2">
        <v>28257895138</v>
      </c>
      <c r="AD614" s="2">
        <v>17843605079</v>
      </c>
      <c r="AE614" s="14">
        <f>INDEX(CONFAZ!$DS$2:$FB$408,MATCH(DATE(YEAR($A614),MONTH($A614),15),CONFAZ!$DS$2:$DS$408,0),2)</f>
        <v>436581420</v>
      </c>
      <c r="AF614" s="14">
        <f>INDEX(CONFAZ!$DS$2:$FB$408,MATCH(DATE(YEAR($A614),MONTH($A614),15),CONFAZ!$DS$2:$DS$408,0),3)</f>
        <v>284310667</v>
      </c>
      <c r="AG614">
        <v>1100</v>
      </c>
      <c r="AH614">
        <v>1773674303400</v>
      </c>
      <c r="AI614">
        <v>3.76</v>
      </c>
      <c r="AJ614">
        <v>0.6</v>
      </c>
      <c r="AK614">
        <v>1478.0605555555501</v>
      </c>
      <c r="AL614">
        <v>1142.777</v>
      </c>
      <c r="AM614">
        <v>1050.7709523809499</v>
      </c>
      <c r="AN614">
        <v>1305.2764</v>
      </c>
      <c r="AO614">
        <v>14.231979734397701</v>
      </c>
      <c r="AP614">
        <v>1.53</v>
      </c>
      <c r="AQ614">
        <v>368.89</v>
      </c>
      <c r="AR614">
        <v>17.579999999999998</v>
      </c>
      <c r="AS614" s="14">
        <v>724838600000</v>
      </c>
      <c r="AT614">
        <v>122137</v>
      </c>
      <c r="AU614">
        <v>754</v>
      </c>
      <c r="AV614">
        <v>137514690</v>
      </c>
      <c r="AW614">
        <v>90513535</v>
      </c>
      <c r="AX614">
        <v>5458</v>
      </c>
      <c r="AY614" s="14">
        <v>2350</v>
      </c>
      <c r="AZ614">
        <v>64</v>
      </c>
      <c r="BA614">
        <v>64</v>
      </c>
      <c r="BB614">
        <v>11266</v>
      </c>
      <c r="BC614">
        <v>248</v>
      </c>
      <c r="BD614">
        <v>743</v>
      </c>
      <c r="BE614">
        <v>3680</v>
      </c>
      <c r="BF614">
        <v>565</v>
      </c>
      <c r="BG614">
        <v>8811</v>
      </c>
      <c r="BH614">
        <v>5443</v>
      </c>
      <c r="BI614">
        <v>0</v>
      </c>
      <c r="BJ614">
        <v>87753</v>
      </c>
      <c r="BK614">
        <v>38642935</v>
      </c>
      <c r="BL614">
        <v>8104861</v>
      </c>
      <c r="BM614">
        <v>0</v>
      </c>
      <c r="BN614">
        <v>33605801000</v>
      </c>
      <c r="BO614" s="3">
        <v>0.4</v>
      </c>
      <c r="BP614" s="3">
        <v>3704</v>
      </c>
      <c r="BQ614">
        <v>30699.57</v>
      </c>
      <c r="BR614" s="3">
        <v>3568480000</v>
      </c>
      <c r="BS614" s="3">
        <v>20396000</v>
      </c>
      <c r="BT614" s="3">
        <v>7460218000</v>
      </c>
      <c r="BU614" s="3">
        <v>16141426000</v>
      </c>
      <c r="BV614" s="3">
        <v>6415281000</v>
      </c>
      <c r="BW614">
        <v>27190520000</v>
      </c>
      <c r="BX614">
        <v>0</v>
      </c>
      <c r="BY614">
        <v>0</v>
      </c>
      <c r="BZ614">
        <v>0</v>
      </c>
      <c r="CA614">
        <v>0</v>
      </c>
      <c r="CB614">
        <v>29846794000</v>
      </c>
      <c r="CC614">
        <v>0.4</v>
      </c>
      <c r="CD614">
        <v>1509483.84</v>
      </c>
      <c r="CE614">
        <v>869846636.46000004</v>
      </c>
      <c r="CF614">
        <v>29366.49</v>
      </c>
      <c r="CG614">
        <v>33974</v>
      </c>
      <c r="CH614">
        <v>32.8664779</v>
      </c>
      <c r="CI614">
        <v>5.69</v>
      </c>
      <c r="CJ614">
        <v>-78316.67</v>
      </c>
      <c r="CK614">
        <v>-75960</v>
      </c>
      <c r="CL614">
        <v>2356.67</v>
      </c>
      <c r="CM614">
        <v>43406.67</v>
      </c>
      <c r="CN614">
        <v>6697126.6699999999</v>
      </c>
      <c r="CO614">
        <v>-56583.33</v>
      </c>
      <c r="CP614">
        <v>-268523.33</v>
      </c>
      <c r="CQ614">
        <v>2529334.1</v>
      </c>
      <c r="CR614">
        <v>332782505.63999999</v>
      </c>
      <c r="CS614">
        <v>2474689.21</v>
      </c>
      <c r="CT614">
        <v>337786528.94999999</v>
      </c>
      <c r="CU614" s="3">
        <v>0.53441640000000001</v>
      </c>
      <c r="CV614">
        <v>1423982923</v>
      </c>
      <c r="CW614" s="10">
        <v>53960320.299999997</v>
      </c>
      <c r="CX614" s="14">
        <f t="shared" si="9"/>
        <v>44953245.259999998</v>
      </c>
      <c r="CY614" s="14">
        <f>IFERROR(INDEX(CONFAZ!$A$2:$FB$440,MATCH(DATE(YEAR($A614),MONTH($A614),15),CONFAZ!$A$2:$A$440,0),2),0)</f>
        <v>9007075.040000001</v>
      </c>
      <c r="DA614"/>
      <c r="DB614"/>
      <c r="DC614"/>
      <c r="DI614"/>
    </row>
    <row r="615" spans="1:113" x14ac:dyDescent="0.25">
      <c r="A615" s="1">
        <v>44397</v>
      </c>
      <c r="B615" t="s">
        <v>70</v>
      </c>
      <c r="C615" t="s">
        <v>3</v>
      </c>
      <c r="D615" s="12">
        <v>5.1566999999999998</v>
      </c>
      <c r="E615">
        <v>453048178.19999993</v>
      </c>
      <c r="F615">
        <v>11974622.74</v>
      </c>
      <c r="G615">
        <v>856549989</v>
      </c>
      <c r="H615">
        <v>122762064.31999999</v>
      </c>
      <c r="I615">
        <v>159165728.79000002</v>
      </c>
      <c r="J615">
        <v>29405058.970000003</v>
      </c>
      <c r="K615">
        <v>45922887</v>
      </c>
      <c r="L615" s="14">
        <v>20203956</v>
      </c>
      <c r="M615" s="14">
        <v>39777121</v>
      </c>
      <c r="N615" s="14">
        <v>131304358</v>
      </c>
      <c r="O615" s="14">
        <v>174190672</v>
      </c>
      <c r="P615" s="14">
        <v>9512511</v>
      </c>
      <c r="Q615" s="14">
        <v>114741116</v>
      </c>
      <c r="R615" s="14">
        <v>5443392</v>
      </c>
      <c r="S615" s="14">
        <v>32874185</v>
      </c>
      <c r="T615" s="14">
        <v>228867339</v>
      </c>
      <c r="U615" s="14">
        <v>87887155</v>
      </c>
      <c r="V615" s="14">
        <v>5443392</v>
      </c>
      <c r="W615" s="14">
        <v>32874185</v>
      </c>
      <c r="X615" s="14">
        <v>228867339</v>
      </c>
      <c r="Y615" s="14">
        <v>87887155</v>
      </c>
      <c r="Z615" s="14">
        <v>11748184</v>
      </c>
      <c r="AA615" s="14">
        <v>0.63104126949999995</v>
      </c>
      <c r="AB615">
        <v>143.16999999999999</v>
      </c>
      <c r="AC615" s="2">
        <v>25508595503</v>
      </c>
      <c r="AD615" s="2">
        <v>18128645229</v>
      </c>
      <c r="AE615" s="14">
        <f>INDEX(CONFAZ!$DS$2:$FB$408,MATCH(DATE(YEAR($A615),MONTH($A615),15),CONFAZ!$DS$2:$DS$408,0),2)</f>
        <v>471679537</v>
      </c>
      <c r="AF615" s="14">
        <f>INDEX(CONFAZ!$DS$2:$FB$408,MATCH(DATE(YEAR($A615),MONTH($A615),15),CONFAZ!$DS$2:$DS$408,0),3)</f>
        <v>344323234</v>
      </c>
      <c r="AG615">
        <v>1100</v>
      </c>
      <c r="AH615">
        <v>1834088645700</v>
      </c>
      <c r="AI615">
        <v>4.1500000000000004</v>
      </c>
      <c r="AJ615">
        <v>1.02</v>
      </c>
      <c r="AK615">
        <v>1506.23</v>
      </c>
      <c r="AL615">
        <v>1157.5094999999999</v>
      </c>
      <c r="AM615">
        <v>1061.1328571428501</v>
      </c>
      <c r="AN615">
        <v>1326.0576000000001</v>
      </c>
      <c r="AO615">
        <v>13.7114196796512</v>
      </c>
      <c r="AP615">
        <v>1.96</v>
      </c>
      <c r="AQ615">
        <v>372.69</v>
      </c>
      <c r="AR615">
        <v>30.669499999999999</v>
      </c>
      <c r="AS615" s="14">
        <v>754924400000</v>
      </c>
      <c r="AT615">
        <v>130001</v>
      </c>
      <c r="AU615">
        <v>806</v>
      </c>
      <c r="AV615">
        <v>147704882</v>
      </c>
      <c r="AW615">
        <v>93985152</v>
      </c>
      <c r="AX615">
        <v>5385</v>
      </c>
      <c r="AY615" s="14">
        <v>56986</v>
      </c>
      <c r="AZ615">
        <v>370</v>
      </c>
      <c r="BA615">
        <v>370</v>
      </c>
      <c r="BB615">
        <v>3999</v>
      </c>
      <c r="BC615">
        <v>0</v>
      </c>
      <c r="BD615">
        <v>767</v>
      </c>
      <c r="BE615">
        <v>6430</v>
      </c>
      <c r="BF615">
        <v>586</v>
      </c>
      <c r="BG615">
        <v>5726</v>
      </c>
      <c r="BH615">
        <v>2530</v>
      </c>
      <c r="BI615">
        <v>87</v>
      </c>
      <c r="BJ615">
        <v>104415</v>
      </c>
      <c r="BK615">
        <v>46532550</v>
      </c>
      <c r="BL615">
        <v>6860929</v>
      </c>
      <c r="BM615">
        <v>0</v>
      </c>
      <c r="BN615">
        <v>33605801000</v>
      </c>
      <c r="BO615" s="3">
        <v>0.4</v>
      </c>
      <c r="BP615" s="3">
        <v>3704</v>
      </c>
      <c r="BQ615" s="3">
        <v>30699.57</v>
      </c>
      <c r="BR615" s="3">
        <v>3568480000</v>
      </c>
      <c r="BS615" s="3">
        <v>20396000</v>
      </c>
      <c r="BT615">
        <v>7460218000</v>
      </c>
      <c r="BU615" s="3">
        <v>16141426000</v>
      </c>
      <c r="BV615" s="3">
        <v>6415281000</v>
      </c>
      <c r="BW615" s="3">
        <v>27190520000</v>
      </c>
      <c r="BX615">
        <v>0</v>
      </c>
      <c r="BY615">
        <v>0</v>
      </c>
      <c r="BZ615">
        <v>0</v>
      </c>
      <c r="CA615">
        <v>0</v>
      </c>
      <c r="CB615">
        <v>33605801000</v>
      </c>
      <c r="CC615">
        <v>0.4</v>
      </c>
      <c r="CD615">
        <v>1840932.09</v>
      </c>
      <c r="CE615">
        <v>1007398793.01</v>
      </c>
      <c r="CF615">
        <v>13426.92</v>
      </c>
      <c r="CG615">
        <v>33958</v>
      </c>
      <c r="CH615">
        <v>32.8664779</v>
      </c>
      <c r="CI615">
        <v>5.81</v>
      </c>
      <c r="CJ615">
        <v>-193956.67</v>
      </c>
      <c r="CK615">
        <v>-189140</v>
      </c>
      <c r="CL615">
        <v>4820</v>
      </c>
      <c r="CM615">
        <v>-63506.67</v>
      </c>
      <c r="CN615">
        <v>7164756.6699999999</v>
      </c>
      <c r="CO615">
        <v>-85190</v>
      </c>
      <c r="CP615">
        <v>-265233.33</v>
      </c>
      <c r="CQ615">
        <v>2272252.56</v>
      </c>
      <c r="CR615">
        <v>383266364.80000001</v>
      </c>
      <c r="CS615">
        <v>2986407.21</v>
      </c>
      <c r="CT615">
        <v>388525024.56999999</v>
      </c>
      <c r="CU615" s="3">
        <v>0.53441640000000001</v>
      </c>
      <c r="CV615">
        <v>1423982923</v>
      </c>
      <c r="CW615" s="10">
        <v>57741178.990000002</v>
      </c>
      <c r="CX615" s="14">
        <f t="shared" si="9"/>
        <v>48869201.579999998</v>
      </c>
      <c r="CY615" s="14">
        <f>IFERROR(INDEX(CONFAZ!$A$2:$FB$440,MATCH(DATE(YEAR($A615),MONTH($A615),15),CONFAZ!$A$2:$A$440,0),2),0)</f>
        <v>8871977.4100000001</v>
      </c>
      <c r="CZ615"/>
      <c r="DA615"/>
      <c r="DB615"/>
      <c r="DC615"/>
      <c r="DI615"/>
    </row>
    <row r="616" spans="1:113" x14ac:dyDescent="0.25">
      <c r="A616" s="1">
        <v>44428</v>
      </c>
      <c r="B616" t="s">
        <v>70</v>
      </c>
      <c r="C616" t="s">
        <v>3</v>
      </c>
      <c r="D616" s="12">
        <v>5.2516999999999996</v>
      </c>
      <c r="E616">
        <v>500905079.33000004</v>
      </c>
      <c r="F616">
        <v>7295127.0300000012</v>
      </c>
      <c r="G616">
        <v>850728937</v>
      </c>
      <c r="H616">
        <v>126514446.12</v>
      </c>
      <c r="I616">
        <v>112057029.02999999</v>
      </c>
      <c r="J616">
        <v>27431727.120000001</v>
      </c>
      <c r="K616">
        <v>42722335</v>
      </c>
      <c r="L616" s="14">
        <v>23397966</v>
      </c>
      <c r="M616" s="14">
        <v>34178504</v>
      </c>
      <c r="N616" s="14">
        <v>127452208</v>
      </c>
      <c r="O616" s="14">
        <v>166503230</v>
      </c>
      <c r="P616" s="14">
        <v>9139008</v>
      </c>
      <c r="Q616" s="14">
        <v>132421335</v>
      </c>
      <c r="R616" s="14">
        <v>5419248</v>
      </c>
      <c r="S616" s="14">
        <v>33092711</v>
      </c>
      <c r="T616" s="14">
        <v>220729202</v>
      </c>
      <c r="U616" s="14">
        <v>91282893</v>
      </c>
      <c r="V616" s="14">
        <v>5419248</v>
      </c>
      <c r="W616" s="14">
        <v>33092711</v>
      </c>
      <c r="X616" s="14">
        <v>220729202</v>
      </c>
      <c r="Y616" s="14">
        <v>91282893</v>
      </c>
      <c r="Z616" s="14">
        <v>7112632</v>
      </c>
      <c r="AA616" s="14">
        <v>0.62197756179999997</v>
      </c>
      <c r="AB616">
        <v>142.1</v>
      </c>
      <c r="AC616" s="2">
        <v>27216375900</v>
      </c>
      <c r="AD616" s="2">
        <v>19557276638</v>
      </c>
      <c r="AE616" s="14">
        <f>INDEX(CONFAZ!$DS$2:$FB$408,MATCH(DATE(YEAR($A616),MONTH($A616),15),CONFAZ!$DS$2:$DS$408,0),2)</f>
        <v>402135245</v>
      </c>
      <c r="AF616" s="14">
        <f>INDEX(CONFAZ!$DS$2:$FB$408,MATCH(DATE(YEAR($A616),MONTH($A616),15),CONFAZ!$DS$2:$DS$408,0),3)</f>
        <v>426503016</v>
      </c>
      <c r="AG616">
        <v>1100</v>
      </c>
      <c r="AH616">
        <v>1945203421499.99</v>
      </c>
      <c r="AI616">
        <v>5.01</v>
      </c>
      <c r="AJ616">
        <v>0.88</v>
      </c>
      <c r="AK616">
        <v>1513.1983333333301</v>
      </c>
      <c r="AL616">
        <v>1165.8444999999999</v>
      </c>
      <c r="AM616">
        <v>1066.0638095238</v>
      </c>
      <c r="AN616">
        <v>1335.396</v>
      </c>
      <c r="AO616">
        <v>13.1383819922537</v>
      </c>
      <c r="AP616">
        <v>1.87</v>
      </c>
      <c r="AQ616">
        <v>370.3</v>
      </c>
      <c r="AR616">
        <v>40.659999999999997</v>
      </c>
      <c r="AS616" s="14">
        <v>753793700000</v>
      </c>
      <c r="AT616">
        <v>148432</v>
      </c>
      <c r="AU616">
        <v>1978</v>
      </c>
      <c r="AV616">
        <v>109848307</v>
      </c>
      <c r="AW616">
        <v>40411134</v>
      </c>
      <c r="AX616">
        <v>6235</v>
      </c>
      <c r="AY616" s="14">
        <v>101</v>
      </c>
      <c r="AZ616">
        <v>112</v>
      </c>
      <c r="BA616">
        <v>112</v>
      </c>
      <c r="BB616">
        <v>4992</v>
      </c>
      <c r="BC616">
        <v>0</v>
      </c>
      <c r="BD616">
        <v>3039</v>
      </c>
      <c r="BE616">
        <v>2046</v>
      </c>
      <c r="BF616">
        <v>992</v>
      </c>
      <c r="BG616">
        <v>2969</v>
      </c>
      <c r="BH616">
        <v>2036</v>
      </c>
      <c r="BI616">
        <v>0</v>
      </c>
      <c r="BJ616">
        <v>117650</v>
      </c>
      <c r="BK616">
        <v>66940328</v>
      </c>
      <c r="BL616">
        <v>2198298</v>
      </c>
      <c r="BM616">
        <v>0</v>
      </c>
      <c r="BN616">
        <v>33605801000</v>
      </c>
      <c r="BO616" s="3">
        <v>0.4</v>
      </c>
      <c r="BP616" s="3">
        <v>3704</v>
      </c>
      <c r="BQ616" s="3">
        <v>30699.57</v>
      </c>
      <c r="BR616">
        <v>3568480000</v>
      </c>
      <c r="BS616" s="3">
        <v>20396000</v>
      </c>
      <c r="BT616" s="3">
        <v>7460218000</v>
      </c>
      <c r="BU616" s="3">
        <v>16141426000</v>
      </c>
      <c r="BV616" s="3">
        <v>6415281000</v>
      </c>
      <c r="BW616" s="3">
        <v>27190520000</v>
      </c>
      <c r="BX616">
        <v>0</v>
      </c>
      <c r="BY616">
        <v>0</v>
      </c>
      <c r="BZ616">
        <v>0</v>
      </c>
      <c r="CA616">
        <v>0</v>
      </c>
      <c r="CB616">
        <v>33605801000</v>
      </c>
      <c r="CC616">
        <v>0.4</v>
      </c>
      <c r="CD616">
        <v>1876454.48</v>
      </c>
      <c r="CE616">
        <v>1105982735.1199999</v>
      </c>
      <c r="CF616">
        <v>15316.89</v>
      </c>
      <c r="CG616">
        <v>33783</v>
      </c>
      <c r="CH616">
        <v>32.8664779</v>
      </c>
      <c r="CI616">
        <v>5.93</v>
      </c>
      <c r="CJ616">
        <v>-193956.67</v>
      </c>
      <c r="CK616">
        <v>-189140</v>
      </c>
      <c r="CL616">
        <v>4820</v>
      </c>
      <c r="CM616">
        <v>-63506.67</v>
      </c>
      <c r="CN616">
        <v>7164756.6699999999</v>
      </c>
      <c r="CO616">
        <v>-85190</v>
      </c>
      <c r="CP616">
        <v>-265233.33</v>
      </c>
      <c r="CQ616">
        <v>2156217.16</v>
      </c>
      <c r="CR616">
        <v>385207681.80000001</v>
      </c>
      <c r="CS616">
        <v>2726726.68</v>
      </c>
      <c r="CT616">
        <v>390094914.68000001</v>
      </c>
      <c r="CU616" s="3">
        <v>0.53441640000000001</v>
      </c>
      <c r="CV616">
        <v>1423982923</v>
      </c>
      <c r="CW616" s="10">
        <v>68371838.959999993</v>
      </c>
      <c r="CX616" s="14">
        <f t="shared" si="9"/>
        <v>57956679.529999994</v>
      </c>
      <c r="CY616" s="14">
        <f>IFERROR(INDEX(CONFAZ!$A$2:$FB$440,MATCH(DATE(YEAR($A616),MONTH($A616),15),CONFAZ!$A$2:$A$440,0),2),0)</f>
        <v>10415159.43</v>
      </c>
      <c r="CZ616"/>
      <c r="DA616"/>
      <c r="DB616"/>
      <c r="DC616"/>
      <c r="DI616"/>
    </row>
    <row r="617" spans="1:113" x14ac:dyDescent="0.25">
      <c r="A617" s="1">
        <v>44459</v>
      </c>
      <c r="B617" t="s">
        <v>70</v>
      </c>
      <c r="C617" t="s">
        <v>3</v>
      </c>
      <c r="D617" s="12">
        <v>5.2797000000000001</v>
      </c>
      <c r="E617">
        <v>498196952.61999989</v>
      </c>
      <c r="F617">
        <v>6865550.709999999</v>
      </c>
      <c r="G617">
        <v>839367490</v>
      </c>
      <c r="H617">
        <v>128655751.50000001</v>
      </c>
      <c r="I617">
        <v>94341815.719999984</v>
      </c>
      <c r="J617">
        <v>30254367.929999996</v>
      </c>
      <c r="K617">
        <v>28850132</v>
      </c>
      <c r="L617" s="14">
        <v>28307453</v>
      </c>
      <c r="M617" s="14">
        <v>34190161</v>
      </c>
      <c r="N617" s="14">
        <v>123026887</v>
      </c>
      <c r="O617" s="14">
        <v>155977187</v>
      </c>
      <c r="P617" s="14">
        <v>11100177</v>
      </c>
      <c r="Q617" s="14">
        <v>136578701</v>
      </c>
      <c r="R617" s="14">
        <v>4445308</v>
      </c>
      <c r="S617" s="14">
        <v>33497139</v>
      </c>
      <c r="T617" s="14">
        <v>204267291</v>
      </c>
      <c r="U617" s="14">
        <v>101248404</v>
      </c>
      <c r="V617" s="14">
        <v>4445308</v>
      </c>
      <c r="W617" s="14">
        <v>33497139</v>
      </c>
      <c r="X617" s="14">
        <v>204267291</v>
      </c>
      <c r="Y617" s="14">
        <v>101248404</v>
      </c>
      <c r="Z617" s="14">
        <v>6728782</v>
      </c>
      <c r="AA617" s="14">
        <v>0.22634423610000001</v>
      </c>
      <c r="AB617">
        <v>138.88999999999999</v>
      </c>
      <c r="AC617" s="2">
        <v>24376129510</v>
      </c>
      <c r="AD617" s="2">
        <v>19975447581</v>
      </c>
      <c r="AE617" s="14">
        <f>INDEX(CONFAZ!$DS$2:$FB$408,MATCH(DATE(YEAR($A617),MONTH($A617),15),CONFAZ!$DS$2:$DS$408,0),2)</f>
        <v>369543247</v>
      </c>
      <c r="AF617" s="14">
        <f>INDEX(CONFAZ!$DS$2:$FB$408,MATCH(DATE(YEAR($A617),MONTH($A617),15),CONFAZ!$DS$2:$DS$408,0),3)</f>
        <v>376687647</v>
      </c>
      <c r="AG617">
        <v>1100</v>
      </c>
      <c r="AH617">
        <v>1947607414200</v>
      </c>
      <c r="AI617">
        <v>5.43</v>
      </c>
      <c r="AJ617">
        <v>1.2</v>
      </c>
      <c r="AK617">
        <v>1516.62944444444</v>
      </c>
      <c r="AL617">
        <v>1167.8879999999999</v>
      </c>
      <c r="AM617">
        <v>1070.0509523809501</v>
      </c>
      <c r="AN617">
        <v>1333.6432</v>
      </c>
      <c r="AO617">
        <v>12.6403517838183</v>
      </c>
      <c r="AP617">
        <v>2.16</v>
      </c>
      <c r="AQ617">
        <v>400.85</v>
      </c>
      <c r="AR617">
        <v>43.72</v>
      </c>
      <c r="AS617" s="14">
        <v>745774400000</v>
      </c>
      <c r="AT617">
        <v>173724</v>
      </c>
      <c r="AU617">
        <v>485</v>
      </c>
      <c r="AV617">
        <v>142757647</v>
      </c>
      <c r="AW617">
        <v>59927029</v>
      </c>
      <c r="AX617">
        <v>7937</v>
      </c>
      <c r="AY617" s="14">
        <v>3974</v>
      </c>
      <c r="AZ617">
        <v>238</v>
      </c>
      <c r="BA617">
        <v>238</v>
      </c>
      <c r="BB617">
        <v>6106</v>
      </c>
      <c r="BC617">
        <v>96</v>
      </c>
      <c r="BD617">
        <v>566</v>
      </c>
      <c r="BE617">
        <v>13821</v>
      </c>
      <c r="BF617">
        <v>555</v>
      </c>
      <c r="BG617">
        <v>8657</v>
      </c>
      <c r="BH617">
        <v>8169</v>
      </c>
      <c r="BI617">
        <v>0</v>
      </c>
      <c r="BJ617">
        <v>117830</v>
      </c>
      <c r="BK617">
        <v>79826634</v>
      </c>
      <c r="BL617">
        <v>2653532</v>
      </c>
      <c r="BM617">
        <v>0</v>
      </c>
      <c r="BN617">
        <v>33605801000</v>
      </c>
      <c r="BO617" s="3">
        <v>0.4</v>
      </c>
      <c r="BP617" s="3">
        <v>3704</v>
      </c>
      <c r="BQ617" s="3">
        <v>30699.57</v>
      </c>
      <c r="BR617">
        <v>3568480000</v>
      </c>
      <c r="BS617" s="3">
        <v>20396000</v>
      </c>
      <c r="BT617" s="3">
        <v>7460218000</v>
      </c>
      <c r="BU617" s="3">
        <v>16141426000</v>
      </c>
      <c r="BV617" s="3">
        <v>6415281000</v>
      </c>
      <c r="BW617">
        <v>27190520000</v>
      </c>
      <c r="BX617">
        <v>0</v>
      </c>
      <c r="BY617">
        <v>0</v>
      </c>
      <c r="BZ617">
        <v>0</v>
      </c>
      <c r="CA617">
        <v>0</v>
      </c>
      <c r="CB617">
        <v>33605801000</v>
      </c>
      <c r="CC617">
        <v>0.4</v>
      </c>
      <c r="CD617">
        <v>1938490.23</v>
      </c>
      <c r="CE617">
        <v>1184728860.22</v>
      </c>
      <c r="CF617">
        <v>22496.55</v>
      </c>
      <c r="CG617">
        <v>33786</v>
      </c>
      <c r="CH617">
        <v>32.8664779</v>
      </c>
      <c r="CI617">
        <v>6.08</v>
      </c>
      <c r="CJ617">
        <v>-193956.67</v>
      </c>
      <c r="CK617">
        <v>-189140</v>
      </c>
      <c r="CL617">
        <v>4820</v>
      </c>
      <c r="CM617">
        <v>-63506.67</v>
      </c>
      <c r="CN617">
        <v>7164756.6699999999</v>
      </c>
      <c r="CO617">
        <v>-85190</v>
      </c>
      <c r="CP617">
        <v>-265233.33</v>
      </c>
      <c r="CQ617">
        <v>1815091.8</v>
      </c>
      <c r="CR617">
        <v>369161567.27999997</v>
      </c>
      <c r="CS617">
        <v>807597.92</v>
      </c>
      <c r="CT617">
        <v>371784257</v>
      </c>
      <c r="CU617" s="3">
        <v>0.53441640000000001</v>
      </c>
      <c r="CV617">
        <v>1423982923</v>
      </c>
      <c r="CW617" s="10">
        <v>60732647.259999998</v>
      </c>
      <c r="CX617" s="14">
        <f t="shared" si="9"/>
        <v>54889077.989999995</v>
      </c>
      <c r="CY617" s="14">
        <f>IFERROR(INDEX(CONFAZ!$A$2:$FB$440,MATCH(DATE(YEAR($A617),MONTH($A617),15),CONFAZ!$A$2:$A$440,0),2),0)</f>
        <v>5843569.2699999996</v>
      </c>
      <c r="CZ617"/>
      <c r="DA617"/>
      <c r="DB617"/>
      <c r="DC617"/>
      <c r="DI617"/>
    </row>
    <row r="618" spans="1:113" x14ac:dyDescent="0.25">
      <c r="A618" s="1">
        <v>44489</v>
      </c>
      <c r="B618" t="s">
        <v>70</v>
      </c>
      <c r="C618" t="s">
        <v>3</v>
      </c>
      <c r="D618" s="12">
        <v>5.54</v>
      </c>
      <c r="E618">
        <v>531317565.36000001</v>
      </c>
      <c r="F618">
        <v>7406992.8099999987</v>
      </c>
      <c r="G618">
        <v>879234137</v>
      </c>
      <c r="H618">
        <v>147660390.55000001</v>
      </c>
      <c r="I618">
        <v>90887873.959999993</v>
      </c>
      <c r="J618">
        <v>26167238.520000003</v>
      </c>
      <c r="K618">
        <v>22200213</v>
      </c>
      <c r="L618" s="14">
        <v>27308307</v>
      </c>
      <c r="M618" s="14">
        <v>32465047</v>
      </c>
      <c r="N618" s="14">
        <v>119059047</v>
      </c>
      <c r="O618" s="14">
        <v>152811538</v>
      </c>
      <c r="P618" s="14">
        <v>10585686</v>
      </c>
      <c r="Q618" s="14">
        <v>147076414</v>
      </c>
      <c r="R618" s="14">
        <v>5238458</v>
      </c>
      <c r="S618" s="14">
        <v>28916115</v>
      </c>
      <c r="T618" s="14">
        <v>240967255</v>
      </c>
      <c r="U618" s="14">
        <v>107832145</v>
      </c>
      <c r="V618" s="14">
        <v>5238458</v>
      </c>
      <c r="W618" s="14">
        <v>28916115</v>
      </c>
      <c r="X618" s="14">
        <v>240967255</v>
      </c>
      <c r="Y618" s="14">
        <v>107832145</v>
      </c>
      <c r="Z618" s="14">
        <v>6974125</v>
      </c>
      <c r="AA618" s="14">
        <v>0.56458268980000004</v>
      </c>
      <c r="AB618">
        <v>138.24</v>
      </c>
      <c r="AC618" s="2">
        <v>22602637234</v>
      </c>
      <c r="AD618" s="2">
        <v>20538918428</v>
      </c>
      <c r="AE618" s="14">
        <f>INDEX(CONFAZ!$DS$2:$FB$408,MATCH(DATE(YEAR($A618),MONTH($A618),15),CONFAZ!$DS$2:$DS$408,0),2)</f>
        <v>386935636</v>
      </c>
      <c r="AF618" s="14">
        <f>INDEX(CONFAZ!$DS$2:$FB$408,MATCH(DATE(YEAR($A618),MONTH($A618),15),CONFAZ!$DS$2:$DS$408,0),3)</f>
        <v>681734361</v>
      </c>
      <c r="AG618">
        <v>1100</v>
      </c>
      <c r="AH618">
        <v>2038315580000</v>
      </c>
      <c r="AI618">
        <v>6.3</v>
      </c>
      <c r="AJ618">
        <v>1.1599999999999999</v>
      </c>
      <c r="AK618">
        <v>1526.1416666666601</v>
      </c>
      <c r="AL618">
        <v>1170.482</v>
      </c>
      <c r="AM618">
        <v>1067.7609523809499</v>
      </c>
      <c r="AN618">
        <v>1338.6248000000001</v>
      </c>
      <c r="AO618">
        <v>12.0770324898936</v>
      </c>
      <c r="AP618">
        <v>2.25</v>
      </c>
      <c r="AQ618">
        <v>455.82</v>
      </c>
      <c r="AR618">
        <v>12.64</v>
      </c>
      <c r="AS618" s="14">
        <v>754484100000</v>
      </c>
      <c r="AT618">
        <v>80317</v>
      </c>
      <c r="AU618">
        <v>118</v>
      </c>
      <c r="AV618">
        <v>188407396</v>
      </c>
      <c r="AW618">
        <v>157699041</v>
      </c>
      <c r="AX618">
        <v>3416</v>
      </c>
      <c r="AY618" s="14">
        <v>932</v>
      </c>
      <c r="AZ618">
        <v>100</v>
      </c>
      <c r="BA618">
        <v>100</v>
      </c>
      <c r="BB618">
        <v>3411</v>
      </c>
      <c r="BC618">
        <v>0</v>
      </c>
      <c r="BD618">
        <v>1169</v>
      </c>
      <c r="BE618">
        <v>3997</v>
      </c>
      <c r="BF618">
        <v>713</v>
      </c>
      <c r="BG618">
        <v>4108</v>
      </c>
      <c r="BH618">
        <v>2897</v>
      </c>
      <c r="BI618">
        <v>0</v>
      </c>
      <c r="BJ618">
        <v>61580</v>
      </c>
      <c r="BK618">
        <v>29714608</v>
      </c>
      <c r="BL618">
        <v>821173</v>
      </c>
      <c r="BM618">
        <v>0</v>
      </c>
      <c r="BN618">
        <v>33605801000</v>
      </c>
      <c r="BO618">
        <v>0.4</v>
      </c>
      <c r="BP618">
        <v>3704</v>
      </c>
      <c r="BQ618">
        <v>30699.57</v>
      </c>
      <c r="BR618">
        <v>3568480000</v>
      </c>
      <c r="BS618">
        <v>20396000</v>
      </c>
      <c r="BT618">
        <v>7460218000</v>
      </c>
      <c r="BU618">
        <v>16141426000</v>
      </c>
      <c r="BV618">
        <v>6415281000</v>
      </c>
      <c r="BW618">
        <v>27190520000</v>
      </c>
      <c r="BX618">
        <v>0</v>
      </c>
      <c r="BY618">
        <v>0</v>
      </c>
      <c r="BZ618">
        <v>0</v>
      </c>
      <c r="CA618">
        <v>0</v>
      </c>
      <c r="CB618">
        <v>33605801000</v>
      </c>
      <c r="CC618">
        <v>0.4</v>
      </c>
      <c r="CD618">
        <v>2136571.37</v>
      </c>
      <c r="CE618">
        <v>910622313.13999999</v>
      </c>
      <c r="CF618">
        <v>16004.93</v>
      </c>
      <c r="CG618">
        <v>33605</v>
      </c>
      <c r="CH618">
        <v>32.8664779</v>
      </c>
      <c r="CI618">
        <v>6.34</v>
      </c>
      <c r="CJ618">
        <v>-290550</v>
      </c>
      <c r="CK618">
        <v>-286913.33</v>
      </c>
      <c r="CL618">
        <v>3636.67</v>
      </c>
      <c r="CM618">
        <v>35650</v>
      </c>
      <c r="CN618">
        <v>6822050</v>
      </c>
      <c r="CO618">
        <v>-114176.67</v>
      </c>
      <c r="CP618">
        <v>-308083.33</v>
      </c>
      <c r="CQ618">
        <v>2388034.39</v>
      </c>
      <c r="CR618">
        <v>385618759.83999997</v>
      </c>
      <c r="CS618">
        <v>557166.81000000006</v>
      </c>
      <c r="CT618">
        <v>388598418.44999999</v>
      </c>
      <c r="CU618" s="3">
        <v>0.53441640000000001</v>
      </c>
      <c r="CV618">
        <v>1423982923</v>
      </c>
      <c r="CW618" s="10">
        <v>67577149.159999996</v>
      </c>
      <c r="CX618" s="14">
        <f t="shared" si="9"/>
        <v>62328596.5</v>
      </c>
      <c r="CY618" s="14">
        <f>IFERROR(INDEX(CONFAZ!$A$2:$FB$440,MATCH(DATE(YEAR($A618),MONTH($A618),15),CONFAZ!$A$2:$A$440,0),2),0)</f>
        <v>5248552.66</v>
      </c>
      <c r="CZ618"/>
      <c r="DA618"/>
      <c r="DB618"/>
      <c r="DC618"/>
      <c r="DI618"/>
    </row>
    <row r="619" spans="1:113" x14ac:dyDescent="0.25">
      <c r="A619" s="1">
        <v>44520</v>
      </c>
      <c r="B619" t="s">
        <v>70</v>
      </c>
      <c r="C619" t="s">
        <v>3</v>
      </c>
      <c r="D619" s="12">
        <v>5.5568999999999997</v>
      </c>
      <c r="E619">
        <v>646167852.21000004</v>
      </c>
      <c r="F619">
        <v>5558638.1099999994</v>
      </c>
      <c r="G619">
        <v>970159776</v>
      </c>
      <c r="H619">
        <v>127143312.58</v>
      </c>
      <c r="I619">
        <v>73210751.849999994</v>
      </c>
      <c r="J619">
        <v>30264027.750000004</v>
      </c>
      <c r="K619">
        <v>19729246</v>
      </c>
      <c r="L619" s="14">
        <v>28223013</v>
      </c>
      <c r="M619" s="14">
        <v>32115234</v>
      </c>
      <c r="N619" s="14">
        <v>131801759</v>
      </c>
      <c r="O619" s="14">
        <v>142475195</v>
      </c>
      <c r="P619" s="14">
        <v>10357533</v>
      </c>
      <c r="Q619" s="14">
        <v>143554360</v>
      </c>
      <c r="R619" s="14">
        <v>5610307</v>
      </c>
      <c r="S619" s="14">
        <v>34230349</v>
      </c>
      <c r="T619" s="14">
        <v>318154772</v>
      </c>
      <c r="U619" s="14">
        <v>118284838</v>
      </c>
      <c r="V619" s="14">
        <v>5610307</v>
      </c>
      <c r="W619" s="14">
        <v>34230349</v>
      </c>
      <c r="X619" s="14">
        <v>318154772</v>
      </c>
      <c r="Y619" s="14">
        <v>118284838</v>
      </c>
      <c r="Z619" s="14">
        <v>5352416</v>
      </c>
      <c r="AA619" s="14">
        <v>0.99946628000000004</v>
      </c>
      <c r="AB619">
        <v>140.06</v>
      </c>
      <c r="AC619" s="2">
        <v>20501766210</v>
      </c>
      <c r="AD619" s="2">
        <v>21611840519</v>
      </c>
      <c r="AE619" s="14">
        <f>INDEX(CONFAZ!$DS$2:$FB$408,MATCH(DATE(YEAR($A619),MONTH($A619),15),CONFAZ!$DS$2:$DS$408,0),2)</f>
        <v>278021279</v>
      </c>
      <c r="AF619" s="14">
        <f>INDEX(CONFAZ!$DS$2:$FB$408,MATCH(DATE(YEAR($A619),MONTH($A619),15),CONFAZ!$DS$2:$DS$408,0),3)</f>
        <v>474029136</v>
      </c>
      <c r="AG619">
        <v>1100</v>
      </c>
      <c r="AH619">
        <v>2043672226800</v>
      </c>
      <c r="AI619">
        <v>7.65</v>
      </c>
      <c r="AJ619">
        <v>0.84</v>
      </c>
      <c r="AK619">
        <v>1533.23555555555</v>
      </c>
      <c r="AL619">
        <v>1180.3315</v>
      </c>
      <c r="AM619">
        <v>1081.1095238095199</v>
      </c>
      <c r="AN619">
        <v>1347.3456000000001</v>
      </c>
      <c r="AO619">
        <v>11.557273955373301</v>
      </c>
      <c r="AP619">
        <v>1.95</v>
      </c>
      <c r="AQ619">
        <v>430.35</v>
      </c>
      <c r="AR619">
        <v>47.36</v>
      </c>
      <c r="AS619" s="14">
        <v>771279400000</v>
      </c>
      <c r="AT619">
        <v>176665</v>
      </c>
      <c r="AU619">
        <v>388</v>
      </c>
      <c r="AV619">
        <v>162766079</v>
      </c>
      <c r="AW619">
        <v>116416346</v>
      </c>
      <c r="AX619">
        <v>8783</v>
      </c>
      <c r="AY619" s="14">
        <v>1492</v>
      </c>
      <c r="AZ619">
        <v>274</v>
      </c>
      <c r="BA619">
        <v>274</v>
      </c>
      <c r="BB619">
        <v>6071</v>
      </c>
      <c r="BC619">
        <v>42</v>
      </c>
      <c r="BD619">
        <v>1184</v>
      </c>
      <c r="BE619">
        <v>1403</v>
      </c>
      <c r="BF619">
        <v>1724</v>
      </c>
      <c r="BG619">
        <v>4796</v>
      </c>
      <c r="BH619">
        <v>3658</v>
      </c>
      <c r="BI619">
        <v>0</v>
      </c>
      <c r="BJ619">
        <v>133555</v>
      </c>
      <c r="BK619">
        <v>45868478</v>
      </c>
      <c r="BL619">
        <v>127199</v>
      </c>
      <c r="BM619">
        <v>0</v>
      </c>
      <c r="BN619">
        <v>33605801000</v>
      </c>
      <c r="BO619">
        <v>0.4</v>
      </c>
      <c r="BP619">
        <v>3704</v>
      </c>
      <c r="BQ619">
        <v>30699.57</v>
      </c>
      <c r="BR619">
        <v>3568480000</v>
      </c>
      <c r="BS619">
        <v>20396000</v>
      </c>
      <c r="BT619">
        <v>7460218000</v>
      </c>
      <c r="BU619">
        <v>16141426000</v>
      </c>
      <c r="BV619">
        <v>6415281000</v>
      </c>
      <c r="BW619">
        <v>27190520000</v>
      </c>
      <c r="BX619">
        <v>0</v>
      </c>
      <c r="BY619">
        <v>0</v>
      </c>
      <c r="BZ619">
        <v>0</v>
      </c>
      <c r="CA619">
        <v>0</v>
      </c>
      <c r="CB619">
        <v>33605801000</v>
      </c>
      <c r="CC619">
        <v>0.4</v>
      </c>
      <c r="CD619">
        <v>2574832.34</v>
      </c>
      <c r="CE619">
        <v>765179926.66999996</v>
      </c>
      <c r="CF619">
        <v>28568.39</v>
      </c>
      <c r="CG619">
        <v>34217</v>
      </c>
      <c r="CH619">
        <v>32.8664779</v>
      </c>
      <c r="CI619">
        <v>6.74</v>
      </c>
      <c r="CJ619">
        <v>-290550</v>
      </c>
      <c r="CK619">
        <v>-286913.33</v>
      </c>
      <c r="CL619">
        <v>3636.67</v>
      </c>
      <c r="CM619">
        <v>35650</v>
      </c>
      <c r="CN619">
        <v>6822050</v>
      </c>
      <c r="CO619">
        <v>-114176.67</v>
      </c>
      <c r="CP619">
        <v>-308083.33</v>
      </c>
      <c r="CQ619">
        <v>2168264.9500000002</v>
      </c>
      <c r="CR619">
        <v>461625461.94999999</v>
      </c>
      <c r="CS619">
        <v>394123.45</v>
      </c>
      <c r="CT619">
        <v>464200502.80000001</v>
      </c>
      <c r="CU619" s="3">
        <v>0.53441640000000001</v>
      </c>
      <c r="CV619">
        <v>1423982923</v>
      </c>
      <c r="CW619" s="10">
        <v>69609123.450000003</v>
      </c>
      <c r="CX619" s="14">
        <f t="shared" si="9"/>
        <v>66018517.240000002</v>
      </c>
      <c r="CY619" s="14">
        <f>IFERROR(INDEX(CONFAZ!$A$2:$FB$440,MATCH(DATE(YEAR($A619),MONTH($A619),15),CONFAZ!$A$2:$A$440,0),2),0)</f>
        <v>3590606.21</v>
      </c>
      <c r="CZ619" s="14"/>
      <c r="DA619" s="14"/>
      <c r="DB619"/>
      <c r="DC619"/>
      <c r="DI619"/>
    </row>
    <row r="620" spans="1:113" x14ac:dyDescent="0.25">
      <c r="A620" s="1">
        <v>44550</v>
      </c>
      <c r="B620" t="s">
        <v>70</v>
      </c>
      <c r="C620" t="s">
        <v>3</v>
      </c>
      <c r="D620" s="12">
        <v>5.6513999999999998</v>
      </c>
      <c r="E620">
        <v>557771667.92000008</v>
      </c>
      <c r="F620">
        <v>7975799.1999999993</v>
      </c>
      <c r="G620">
        <v>991229983</v>
      </c>
      <c r="H620">
        <v>135166000.19999999</v>
      </c>
      <c r="I620">
        <v>170206723.82000002</v>
      </c>
      <c r="J620">
        <v>28869655.539999995</v>
      </c>
      <c r="K620">
        <v>30225659</v>
      </c>
      <c r="L620" s="14">
        <v>23946369</v>
      </c>
      <c r="M620" s="14">
        <v>30167094</v>
      </c>
      <c r="N620" s="14">
        <v>149763710</v>
      </c>
      <c r="O620" s="14">
        <v>166212730</v>
      </c>
      <c r="P620" s="14">
        <v>12493931</v>
      </c>
      <c r="Q620" s="14">
        <v>140327643</v>
      </c>
      <c r="R620" s="14">
        <v>6297711</v>
      </c>
      <c r="S620" s="14">
        <v>29009974</v>
      </c>
      <c r="T620" s="14">
        <v>312384514</v>
      </c>
      <c r="U620" s="14">
        <v>113045019</v>
      </c>
      <c r="V620" s="14">
        <v>6297711</v>
      </c>
      <c r="W620" s="14">
        <v>29009974</v>
      </c>
      <c r="X620" s="14">
        <v>312384514</v>
      </c>
      <c r="Y620" s="14">
        <v>113045019</v>
      </c>
      <c r="Z620" s="14">
        <v>7581288</v>
      </c>
      <c r="AA620" s="14">
        <v>0.86394703650000004</v>
      </c>
      <c r="AB620">
        <v>142.02000000000001</v>
      </c>
      <c r="AC620" s="2">
        <v>24432406778</v>
      </c>
      <c r="AD620" s="2">
        <v>20419466049</v>
      </c>
      <c r="AE620" s="14">
        <f>INDEX(CONFAZ!$DS$2:$FB$408,MATCH(DATE(YEAR($A620),MONTH($A620),15),CONFAZ!$DS$2:$DS$408,0),2)</f>
        <v>346821117</v>
      </c>
      <c r="AF620" s="14">
        <f>INDEX(CONFAZ!$DS$2:$FB$408,MATCH(DATE(YEAR($A620),MONTH($A620),15),CONFAZ!$DS$2:$DS$408,0),3)</f>
        <v>381527846</v>
      </c>
      <c r="AG620">
        <v>1100</v>
      </c>
      <c r="AH620">
        <v>2046959685600</v>
      </c>
      <c r="AI620">
        <v>8.76</v>
      </c>
      <c r="AJ620">
        <v>0.73</v>
      </c>
      <c r="AK620">
        <v>1549.3955555555499</v>
      </c>
      <c r="AL620">
        <v>1189.7394999999999</v>
      </c>
      <c r="AM620">
        <v>1089.99047619047</v>
      </c>
      <c r="AN620">
        <v>1364.0608</v>
      </c>
      <c r="AO620">
        <v>11.1462722025278</v>
      </c>
      <c r="AP620">
        <v>1.73</v>
      </c>
      <c r="AQ620">
        <v>417.92</v>
      </c>
      <c r="AR620">
        <v>29.99</v>
      </c>
      <c r="AS620" s="14">
        <v>783800900000</v>
      </c>
      <c r="AT620">
        <v>141890</v>
      </c>
      <c r="AU620">
        <v>2258</v>
      </c>
      <c r="AV620">
        <v>201729323</v>
      </c>
      <c r="AW620">
        <v>149801530</v>
      </c>
      <c r="AX620">
        <v>8525</v>
      </c>
      <c r="AY620" s="14">
        <v>3379</v>
      </c>
      <c r="AZ620">
        <v>342</v>
      </c>
      <c r="BA620">
        <v>342</v>
      </c>
      <c r="BB620">
        <v>6213</v>
      </c>
      <c r="BC620">
        <v>0</v>
      </c>
      <c r="BD620">
        <v>1485</v>
      </c>
      <c r="BE620">
        <v>12969</v>
      </c>
      <c r="BF620">
        <v>506</v>
      </c>
      <c r="BG620">
        <v>2996</v>
      </c>
      <c r="BH620">
        <v>3295</v>
      </c>
      <c r="BI620">
        <v>0</v>
      </c>
      <c r="BJ620">
        <v>107017</v>
      </c>
      <c r="BK620">
        <v>51441795</v>
      </c>
      <c r="BL620">
        <v>189777</v>
      </c>
      <c r="BM620">
        <v>0</v>
      </c>
      <c r="BN620">
        <v>33605801000</v>
      </c>
      <c r="BO620">
        <v>0.4</v>
      </c>
      <c r="BP620">
        <v>3704</v>
      </c>
      <c r="BQ620">
        <v>30699.57</v>
      </c>
      <c r="BR620">
        <v>3568480000</v>
      </c>
      <c r="BS620">
        <v>20396000</v>
      </c>
      <c r="BT620">
        <v>7460218000</v>
      </c>
      <c r="BU620">
        <v>16141426000</v>
      </c>
      <c r="BV620">
        <v>6415281000</v>
      </c>
      <c r="BW620">
        <v>27190520000</v>
      </c>
      <c r="BX620">
        <v>0</v>
      </c>
      <c r="BY620">
        <v>0</v>
      </c>
      <c r="BZ620">
        <v>0</v>
      </c>
      <c r="CA620">
        <v>0</v>
      </c>
      <c r="CB620">
        <v>33605801000</v>
      </c>
      <c r="CC620">
        <v>0.4</v>
      </c>
      <c r="CD620">
        <v>2651430.89</v>
      </c>
      <c r="CE620">
        <v>751200973.20000005</v>
      </c>
      <c r="CF620">
        <v>16160.13</v>
      </c>
      <c r="CG620">
        <v>34323</v>
      </c>
      <c r="CH620">
        <v>32.8664779</v>
      </c>
      <c r="CI620">
        <v>6.67</v>
      </c>
      <c r="CJ620">
        <v>-290550</v>
      </c>
      <c r="CK620">
        <v>-286913.33</v>
      </c>
      <c r="CL620">
        <v>3636.67</v>
      </c>
      <c r="CM620">
        <v>35650</v>
      </c>
      <c r="CN620">
        <v>6822050</v>
      </c>
      <c r="CO620">
        <v>-114176.67</v>
      </c>
      <c r="CP620">
        <v>-308083.33</v>
      </c>
      <c r="CQ620">
        <v>0</v>
      </c>
      <c r="CR620">
        <v>0</v>
      </c>
      <c r="CS620">
        <v>0</v>
      </c>
      <c r="CT620">
        <v>0</v>
      </c>
      <c r="CU620" s="3">
        <v>0.53441640000000001</v>
      </c>
      <c r="CV620">
        <v>1708825075</v>
      </c>
      <c r="CW620" s="10">
        <v>73650371.319999993</v>
      </c>
      <c r="CX620" s="14">
        <f t="shared" si="9"/>
        <v>70326956.089999989</v>
      </c>
      <c r="CY620" s="14">
        <f>IFERROR(INDEX(CONFAZ!$A$2:$FB$440,MATCH(DATE(YEAR($A620),MONTH($A620),15),CONFAZ!$A$2:$A$440,0),2),0)</f>
        <v>3323415.23</v>
      </c>
      <c r="CZ620"/>
      <c r="DA620"/>
      <c r="DB620"/>
      <c r="DC620"/>
      <c r="DI620"/>
    </row>
    <row r="621" spans="1:113" x14ac:dyDescent="0.25">
      <c r="A621" s="1">
        <v>40199</v>
      </c>
      <c r="B621" t="s">
        <v>70</v>
      </c>
      <c r="C621" t="s">
        <v>75</v>
      </c>
      <c r="D621" s="12">
        <v>1.7798</v>
      </c>
      <c r="E621">
        <v>119205090.79999998</v>
      </c>
      <c r="F621">
        <v>34587.19</v>
      </c>
      <c r="G621">
        <v>242934163</v>
      </c>
      <c r="H621">
        <v>31747766.080000002</v>
      </c>
      <c r="I621">
        <v>74995611.999999955</v>
      </c>
      <c r="J621">
        <v>5794728.5500000007</v>
      </c>
      <c r="K621">
        <v>7182153</v>
      </c>
      <c r="L621" s="14">
        <v>5385551</v>
      </c>
      <c r="M621" s="14">
        <v>29045086</v>
      </c>
      <c r="N621" s="14">
        <v>38214958</v>
      </c>
      <c r="O621" s="14">
        <v>33269130</v>
      </c>
      <c r="P621" s="14">
        <v>2188363</v>
      </c>
      <c r="Q621" s="14">
        <v>41009163</v>
      </c>
      <c r="R621" s="14">
        <v>916037</v>
      </c>
      <c r="S621" s="14">
        <v>5983345</v>
      </c>
      <c r="T621" s="14">
        <v>68081089</v>
      </c>
      <c r="U621" s="14">
        <v>18806854</v>
      </c>
      <c r="V621" s="14">
        <v>916037</v>
      </c>
      <c r="W621" s="14">
        <v>5983345</v>
      </c>
      <c r="X621" s="14">
        <v>68081089</v>
      </c>
      <c r="Y621" s="14">
        <v>18806854</v>
      </c>
      <c r="Z621" s="14">
        <v>34587</v>
      </c>
      <c r="AA621" s="14">
        <v>19.68</v>
      </c>
      <c r="AB621">
        <v>125.81</v>
      </c>
      <c r="AC621">
        <v>11153005703</v>
      </c>
      <c r="AD621">
        <v>11628213109</v>
      </c>
      <c r="AE621" s="14">
        <f>INDEX(CONFAZ!$DS$2:$FB$408,MATCH(DATE(YEAR($A621),MONTH($A621),15),CONFAZ!$DS$2:$DS$408,0),2)</f>
        <v>81763196</v>
      </c>
      <c r="AF621" s="14">
        <f>INDEX(CONFAZ!$DS$2:$FB$408,MATCH(DATE(YEAR($A621),MONTH($A621),15),CONFAZ!$DS$2:$DS$408,0),3)</f>
        <v>119623465</v>
      </c>
      <c r="AG621">
        <v>510</v>
      </c>
      <c r="AH621">
        <v>428013423200</v>
      </c>
      <c r="AI621">
        <v>8.65</v>
      </c>
      <c r="AJ621">
        <v>0.88</v>
      </c>
      <c r="AK621">
        <v>0</v>
      </c>
      <c r="AL621">
        <v>0</v>
      </c>
      <c r="AM621">
        <v>0</v>
      </c>
      <c r="AN621">
        <v>0</v>
      </c>
      <c r="AO621">
        <v>7.2276023980212099</v>
      </c>
      <c r="AP621">
        <v>1.75</v>
      </c>
      <c r="AQ621">
        <v>138.54</v>
      </c>
      <c r="AR621">
        <v>0</v>
      </c>
      <c r="AS621" s="14">
        <v>284389300000</v>
      </c>
      <c r="AT621">
        <v>0</v>
      </c>
      <c r="AU621">
        <v>0</v>
      </c>
      <c r="AV621">
        <v>61783854</v>
      </c>
      <c r="AW621">
        <v>49522890</v>
      </c>
      <c r="AX621">
        <v>0</v>
      </c>
      <c r="AY621" s="14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11566677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694287</v>
      </c>
      <c r="BN621">
        <v>11395641000</v>
      </c>
      <c r="BO621">
        <v>0.4</v>
      </c>
      <c r="BP621" s="3">
        <v>3704</v>
      </c>
      <c r="BQ621">
        <v>11901.27</v>
      </c>
      <c r="BR621">
        <v>1117909000</v>
      </c>
      <c r="BS621">
        <v>17031000</v>
      </c>
      <c r="BT621">
        <v>2466595000</v>
      </c>
      <c r="BU621">
        <v>5684821000</v>
      </c>
      <c r="BV621">
        <v>2109285000</v>
      </c>
      <c r="BW621">
        <v>9286355000</v>
      </c>
      <c r="BX621">
        <v>9276732000</v>
      </c>
      <c r="BY621">
        <v>0.4</v>
      </c>
      <c r="BZ621">
        <v>3704</v>
      </c>
      <c r="CA621">
        <v>9477.43</v>
      </c>
      <c r="CB621">
        <v>11487645000</v>
      </c>
      <c r="CC621">
        <v>0.4</v>
      </c>
      <c r="CD621">
        <v>117954.53</v>
      </c>
      <c r="CE621">
        <v>54934514.270000003</v>
      </c>
      <c r="CF621">
        <v>21683.32</v>
      </c>
      <c r="CG621">
        <v>24672.83</v>
      </c>
      <c r="CH621">
        <v>40.418357999999998</v>
      </c>
      <c r="CI621">
        <v>2.59</v>
      </c>
      <c r="CJ621">
        <v>104630</v>
      </c>
      <c r="CK621">
        <v>109743.33</v>
      </c>
      <c r="CL621">
        <v>5113.33</v>
      </c>
      <c r="CM621">
        <v>-3590</v>
      </c>
      <c r="CN621">
        <v>3695180</v>
      </c>
      <c r="CO621">
        <v>-78646.67</v>
      </c>
      <c r="CP621">
        <v>-153590</v>
      </c>
      <c r="CQ621">
        <v>20840.5</v>
      </c>
      <c r="CR621">
        <v>152076818</v>
      </c>
      <c r="CS621">
        <v>15010.94</v>
      </c>
      <c r="CT621">
        <v>152112669.44</v>
      </c>
      <c r="CU621">
        <v>0.52876480000000003</v>
      </c>
      <c r="CV621">
        <v>0</v>
      </c>
      <c r="CW621" s="14">
        <v>307612.84999999998</v>
      </c>
      <c r="CX621" s="14">
        <f t="shared" si="9"/>
        <v>-979553.42</v>
      </c>
      <c r="CY621" s="14">
        <f>IFERROR(INDEX(CONFAZ!$A$2:$FB$440,MATCH(DATE(YEAR($A621),MONTH($A621),15),CONFAZ!$A$2:$A$440,0),2),0)</f>
        <v>1287166.27</v>
      </c>
      <c r="DA621"/>
      <c r="DB621"/>
      <c r="DC621"/>
      <c r="DI621"/>
    </row>
    <row r="622" spans="1:113" x14ac:dyDescent="0.25">
      <c r="A622" s="1">
        <v>40230</v>
      </c>
      <c r="B622" t="s">
        <v>70</v>
      </c>
      <c r="C622" t="s">
        <v>75</v>
      </c>
      <c r="D622" s="12">
        <v>1.8415999999999999</v>
      </c>
      <c r="E622">
        <v>107267721.37</v>
      </c>
      <c r="F622">
        <v>35017.79</v>
      </c>
      <c r="G622">
        <v>212775152</v>
      </c>
      <c r="H622">
        <v>28973996.890000001</v>
      </c>
      <c r="I622">
        <v>61221034.880000003</v>
      </c>
      <c r="J622">
        <v>4263317.79</v>
      </c>
      <c r="K622">
        <v>23556749</v>
      </c>
      <c r="L622" s="14">
        <v>9401856</v>
      </c>
      <c r="M622" s="14">
        <v>27178198</v>
      </c>
      <c r="N622" s="14">
        <v>26955841</v>
      </c>
      <c r="O622" s="14">
        <v>31001860</v>
      </c>
      <c r="P622" s="14">
        <v>1980797</v>
      </c>
      <c r="Q622" s="14">
        <v>35041464</v>
      </c>
      <c r="R622" s="14">
        <v>573084</v>
      </c>
      <c r="S622" s="14">
        <v>6012011</v>
      </c>
      <c r="T622" s="14">
        <v>57791192</v>
      </c>
      <c r="U622" s="14">
        <v>16803831</v>
      </c>
      <c r="V622" s="14">
        <v>573084</v>
      </c>
      <c r="W622" s="14">
        <v>6012011</v>
      </c>
      <c r="X622" s="14">
        <v>57791192</v>
      </c>
      <c r="Y622" s="14">
        <v>16803831</v>
      </c>
      <c r="Z622" s="14">
        <v>35018</v>
      </c>
      <c r="AA622" s="14">
        <v>35.905112776599999</v>
      </c>
      <c r="AB622">
        <v>127.61</v>
      </c>
      <c r="AC622">
        <v>12066643269</v>
      </c>
      <c r="AD622">
        <v>11936118599</v>
      </c>
      <c r="AE622" s="14">
        <f>INDEX(CONFAZ!$DS$2:$FB$408,MATCH(DATE(YEAR($A622),MONTH($A622),15),CONFAZ!$DS$2:$DS$408,0),2)</f>
        <v>271450482</v>
      </c>
      <c r="AF622" s="14">
        <f>INDEX(CONFAZ!$DS$2:$FB$408,MATCH(DATE(YEAR($A622),MONTH($A622),15),CONFAZ!$DS$2:$DS$408,0),3)</f>
        <v>276681461</v>
      </c>
      <c r="AG622">
        <v>510</v>
      </c>
      <c r="AH622">
        <v>443976611200</v>
      </c>
      <c r="AI622">
        <v>8.65</v>
      </c>
      <c r="AJ622">
        <v>0.7</v>
      </c>
      <c r="AK622">
        <v>0</v>
      </c>
      <c r="AL622">
        <v>0</v>
      </c>
      <c r="AM622">
        <v>0</v>
      </c>
      <c r="AN622">
        <v>0</v>
      </c>
      <c r="AO622">
        <v>7.3500563462581896</v>
      </c>
      <c r="AP622">
        <v>1.78</v>
      </c>
      <c r="AQ622">
        <v>135.26</v>
      </c>
      <c r="AR622">
        <v>26.26</v>
      </c>
      <c r="AS622" s="14">
        <v>283356400000</v>
      </c>
      <c r="AT622">
        <v>0</v>
      </c>
      <c r="AU622">
        <v>0</v>
      </c>
      <c r="AV622">
        <v>77276499</v>
      </c>
      <c r="AW622">
        <v>33828667</v>
      </c>
      <c r="AX622">
        <v>0</v>
      </c>
      <c r="AY622" s="14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41758723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1689109</v>
      </c>
      <c r="BN622">
        <v>11395641000</v>
      </c>
      <c r="BO622">
        <v>0.4</v>
      </c>
      <c r="BP622" s="3">
        <v>3704</v>
      </c>
      <c r="BQ622">
        <v>11901.27</v>
      </c>
      <c r="BR622">
        <v>1117909000</v>
      </c>
      <c r="BS622">
        <v>17031000</v>
      </c>
      <c r="BT622">
        <v>2466595000</v>
      </c>
      <c r="BU622">
        <v>5684821000</v>
      </c>
      <c r="BV622">
        <v>2109285000</v>
      </c>
      <c r="BW622">
        <v>9286355000</v>
      </c>
      <c r="BX622">
        <v>9276732000</v>
      </c>
      <c r="BY622">
        <v>0.4</v>
      </c>
      <c r="BZ622">
        <v>3704</v>
      </c>
      <c r="CA622">
        <v>9477.43</v>
      </c>
      <c r="CB622">
        <v>11487645000</v>
      </c>
      <c r="CC622">
        <v>0.4</v>
      </c>
      <c r="CD622">
        <v>103120.18</v>
      </c>
      <c r="CE622">
        <v>59796141.609999999</v>
      </c>
      <c r="CF622">
        <v>18099.71</v>
      </c>
      <c r="CG622">
        <v>27458.83</v>
      </c>
      <c r="CH622">
        <v>40.418357999999998</v>
      </c>
      <c r="CI622">
        <v>2.61</v>
      </c>
      <c r="CJ622">
        <v>104630</v>
      </c>
      <c r="CK622">
        <v>109743.33</v>
      </c>
      <c r="CL622">
        <v>5113.33</v>
      </c>
      <c r="CM622">
        <v>-3590</v>
      </c>
      <c r="CN622">
        <v>3695180</v>
      </c>
      <c r="CO622">
        <v>-78646.67</v>
      </c>
      <c r="CP622">
        <v>-153590</v>
      </c>
      <c r="CQ622">
        <v>11395.56</v>
      </c>
      <c r="CR622">
        <v>133237916.39</v>
      </c>
      <c r="CS622">
        <v>100478.77</v>
      </c>
      <c r="CT622">
        <v>133351118.91</v>
      </c>
      <c r="CU622">
        <v>0.52876480000000003</v>
      </c>
      <c r="CV622">
        <v>0</v>
      </c>
      <c r="CW622" s="14">
        <v>288466.8</v>
      </c>
      <c r="CX622" s="14">
        <f t="shared" si="9"/>
        <v>-4407516.830000001</v>
      </c>
      <c r="CY622" s="14">
        <f>IFERROR(INDEX(CONFAZ!$A$2:$FB$440,MATCH(DATE(YEAR($A622),MONTH($A622),15),CONFAZ!$A$2:$A$440,0),2),0)</f>
        <v>4695983.6300000008</v>
      </c>
      <c r="CZ622"/>
      <c r="DA622"/>
      <c r="DB622"/>
      <c r="DC622"/>
      <c r="DI622"/>
    </row>
    <row r="623" spans="1:113" x14ac:dyDescent="0.25">
      <c r="A623" s="1">
        <v>40258</v>
      </c>
      <c r="B623" t="s">
        <v>70</v>
      </c>
      <c r="C623" t="s">
        <v>75</v>
      </c>
      <c r="D623" s="12">
        <v>1.7858000000000001</v>
      </c>
      <c r="E623">
        <v>105622079.85000001</v>
      </c>
      <c r="F623">
        <v>27830.329999999998</v>
      </c>
      <c r="G623">
        <v>215952715</v>
      </c>
      <c r="H623">
        <v>28155048.499999996</v>
      </c>
      <c r="I623">
        <v>67990895.87000002</v>
      </c>
      <c r="J623">
        <v>4451300.54</v>
      </c>
      <c r="K623">
        <v>46325269</v>
      </c>
      <c r="L623" s="14">
        <v>9038163</v>
      </c>
      <c r="M623" s="14">
        <v>25581069</v>
      </c>
      <c r="N623" s="14">
        <v>26437273</v>
      </c>
      <c r="O623" s="14">
        <v>29699826</v>
      </c>
      <c r="P623" s="14">
        <v>2304332</v>
      </c>
      <c r="Q623" s="14">
        <v>34416095</v>
      </c>
      <c r="R623" s="14">
        <v>733995</v>
      </c>
      <c r="S623" s="14">
        <v>6666655</v>
      </c>
      <c r="T623" s="14">
        <v>64669919</v>
      </c>
      <c r="U623" s="14">
        <v>16376800</v>
      </c>
      <c r="V623" s="14">
        <v>733995</v>
      </c>
      <c r="W623" s="14">
        <v>6666655</v>
      </c>
      <c r="X623" s="14">
        <v>64669919</v>
      </c>
      <c r="Y623" s="14">
        <v>16376800</v>
      </c>
      <c r="Z623" s="14">
        <v>28588</v>
      </c>
      <c r="AA623" s="14">
        <v>36.916140753299999</v>
      </c>
      <c r="AB623">
        <v>143.44</v>
      </c>
      <c r="AC623">
        <v>15637886925</v>
      </c>
      <c r="AD623">
        <v>15181212723</v>
      </c>
      <c r="AE623" s="14">
        <f>INDEX(CONFAZ!$DS$2:$FB$408,MATCH(DATE(YEAR($A623),MONTH($A623),15),CONFAZ!$DS$2:$DS$408,0),2)</f>
        <v>484904959</v>
      </c>
      <c r="AF623" s="14">
        <f>INDEX(CONFAZ!$DS$2:$FB$408,MATCH(DATE(YEAR($A623),MONTH($A623),15),CONFAZ!$DS$2:$DS$408,0),3)</f>
        <v>397976976</v>
      </c>
      <c r="AG623">
        <v>510</v>
      </c>
      <c r="AH623">
        <v>435310179600</v>
      </c>
      <c r="AI623">
        <v>8.65</v>
      </c>
      <c r="AJ623">
        <v>0.71</v>
      </c>
      <c r="AK623">
        <v>0</v>
      </c>
      <c r="AL623">
        <v>0</v>
      </c>
      <c r="AM623">
        <v>0</v>
      </c>
      <c r="AN623">
        <v>0</v>
      </c>
      <c r="AO623">
        <v>7.5905263594508199</v>
      </c>
      <c r="AP623">
        <v>1.52</v>
      </c>
      <c r="AQ623">
        <v>142.59</v>
      </c>
      <c r="AR623">
        <v>27.08</v>
      </c>
      <c r="AS623" s="14">
        <v>318651700000</v>
      </c>
      <c r="AT623">
        <v>0</v>
      </c>
      <c r="AU623">
        <v>0</v>
      </c>
      <c r="AV623">
        <v>67840014</v>
      </c>
      <c r="AW623">
        <v>17818672</v>
      </c>
      <c r="AX623">
        <v>0</v>
      </c>
      <c r="AY623" s="14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20773074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28014839</v>
      </c>
      <c r="BL623">
        <v>0</v>
      </c>
      <c r="BM623">
        <v>1233429</v>
      </c>
      <c r="BN623">
        <v>11395641000</v>
      </c>
      <c r="BO623">
        <v>0.4</v>
      </c>
      <c r="BP623" s="3">
        <v>3704</v>
      </c>
      <c r="BQ623">
        <v>11901.27</v>
      </c>
      <c r="BR623">
        <v>1117909000</v>
      </c>
      <c r="BS623">
        <v>17031000</v>
      </c>
      <c r="BT623">
        <v>2466595000</v>
      </c>
      <c r="BU623">
        <v>5684821000</v>
      </c>
      <c r="BV623">
        <v>2109285000</v>
      </c>
      <c r="BW623">
        <v>9286355000</v>
      </c>
      <c r="BX623">
        <v>9276732000</v>
      </c>
      <c r="BY623">
        <v>0.4</v>
      </c>
      <c r="BZ623">
        <v>3704</v>
      </c>
      <c r="CA623">
        <v>9477.43</v>
      </c>
      <c r="CB623">
        <v>11487645000</v>
      </c>
      <c r="CC623">
        <v>0.4</v>
      </c>
      <c r="CD623">
        <v>134941.23000000001</v>
      </c>
      <c r="CE623">
        <v>61817621.740000002</v>
      </c>
      <c r="CF623">
        <v>24616.720000000001</v>
      </c>
      <c r="CG623">
        <v>27870.83</v>
      </c>
      <c r="CH623">
        <v>40.418357999999998</v>
      </c>
      <c r="CI623">
        <v>2.58</v>
      </c>
      <c r="CJ623">
        <v>104630</v>
      </c>
      <c r="CK623">
        <v>109743.33</v>
      </c>
      <c r="CL623">
        <v>5113.33</v>
      </c>
      <c r="CM623">
        <v>-3590</v>
      </c>
      <c r="CN623">
        <v>3695180</v>
      </c>
      <c r="CO623">
        <v>-78646.67</v>
      </c>
      <c r="CP623">
        <v>-153590</v>
      </c>
      <c r="CQ623">
        <v>16502.38</v>
      </c>
      <c r="CR623">
        <v>137097730.87</v>
      </c>
      <c r="CS623">
        <v>215829.7</v>
      </c>
      <c r="CT623">
        <v>137330242.94999999</v>
      </c>
      <c r="CU623">
        <v>0.52876480000000003</v>
      </c>
      <c r="CV623">
        <v>0</v>
      </c>
      <c r="CW623" s="14">
        <v>263728.69</v>
      </c>
      <c r="CX623" s="14">
        <f t="shared" si="9"/>
        <v>-13396259.110000001</v>
      </c>
      <c r="CY623" s="14">
        <f>IFERROR(INDEX(CONFAZ!$A$2:$FB$440,MATCH(DATE(YEAR($A623),MONTH($A623),15),CONFAZ!$A$2:$A$440,0),2),0)</f>
        <v>13659987.800000001</v>
      </c>
      <c r="CZ623"/>
      <c r="DA623"/>
      <c r="DB623"/>
      <c r="DC623"/>
      <c r="DI623"/>
    </row>
    <row r="624" spans="1:113" x14ac:dyDescent="0.25">
      <c r="A624" s="1">
        <v>40289</v>
      </c>
      <c r="B624" t="s">
        <v>70</v>
      </c>
      <c r="C624" t="s">
        <v>75</v>
      </c>
      <c r="D624" s="12">
        <v>1.7565999999999999</v>
      </c>
      <c r="E624">
        <v>112536253.30999999</v>
      </c>
      <c r="F624">
        <v>72292.58</v>
      </c>
      <c r="G624">
        <v>220640541</v>
      </c>
      <c r="H624">
        <v>32682367.500000004</v>
      </c>
      <c r="I624">
        <v>59785336.209999993</v>
      </c>
      <c r="J624">
        <v>4788061.3699999992</v>
      </c>
      <c r="K624">
        <v>28009499</v>
      </c>
      <c r="L624" s="14">
        <v>4162366</v>
      </c>
      <c r="M624" s="14">
        <v>28204129</v>
      </c>
      <c r="N624" s="14">
        <v>27335474</v>
      </c>
      <c r="O624" s="14">
        <v>34599681</v>
      </c>
      <c r="P624" s="14">
        <v>2338293</v>
      </c>
      <c r="Q624" s="14">
        <v>36849049</v>
      </c>
      <c r="R624" s="14">
        <v>504777</v>
      </c>
      <c r="S624" s="14">
        <v>5485819</v>
      </c>
      <c r="T624" s="14">
        <v>56446859</v>
      </c>
      <c r="U624" s="14">
        <v>24641801</v>
      </c>
      <c r="V624" s="14">
        <v>504777</v>
      </c>
      <c r="W624" s="14">
        <v>5485819</v>
      </c>
      <c r="X624" s="14">
        <v>56446859</v>
      </c>
      <c r="Y624" s="14">
        <v>24641801</v>
      </c>
      <c r="Z624" s="14">
        <v>72293</v>
      </c>
      <c r="AA624" s="14">
        <v>39.917564334300003</v>
      </c>
      <c r="AB624">
        <v>136.87</v>
      </c>
      <c r="AC624">
        <v>15074159639</v>
      </c>
      <c r="AD624">
        <v>14007783168</v>
      </c>
      <c r="AE624" s="14">
        <f>INDEX(CONFAZ!$DS$2:$FB$408,MATCH(DATE(YEAR($A624),MONTH($A624),15),CONFAZ!$DS$2:$DS$408,0),2)</f>
        <v>322425729</v>
      </c>
      <c r="AF624" s="14">
        <f>INDEX(CONFAZ!$DS$2:$FB$408,MATCH(DATE(YEAR($A624),MONTH($A624),15),CONFAZ!$DS$2:$DS$408,0),3)</f>
        <v>393879396</v>
      </c>
      <c r="AG624">
        <v>510</v>
      </c>
      <c r="AH624">
        <v>434393127200</v>
      </c>
      <c r="AI624">
        <v>8.7200000000000006</v>
      </c>
      <c r="AJ624">
        <v>0.73</v>
      </c>
      <c r="AK624">
        <v>0</v>
      </c>
      <c r="AL624">
        <v>0</v>
      </c>
      <c r="AM624">
        <v>0</v>
      </c>
      <c r="AN624">
        <v>0</v>
      </c>
      <c r="AO624">
        <v>7.2519083969465603</v>
      </c>
      <c r="AP624">
        <v>1.56999</v>
      </c>
      <c r="AQ624">
        <v>149.38999999999999</v>
      </c>
      <c r="AR624">
        <v>2.2000000000000002</v>
      </c>
      <c r="AS624" s="14">
        <v>311651000000</v>
      </c>
      <c r="AT624">
        <v>0</v>
      </c>
      <c r="AU624">
        <v>0</v>
      </c>
      <c r="AV624">
        <v>57292497</v>
      </c>
      <c r="AW624">
        <v>30169474</v>
      </c>
      <c r="AX624">
        <v>0</v>
      </c>
      <c r="AY624" s="1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12164237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11589975</v>
      </c>
      <c r="BL624">
        <v>337297</v>
      </c>
      <c r="BM624">
        <v>3031514</v>
      </c>
      <c r="BN624">
        <v>11395641000</v>
      </c>
      <c r="BO624">
        <v>0.4</v>
      </c>
      <c r="BP624" s="3">
        <v>3704</v>
      </c>
      <c r="BQ624">
        <v>11901.27</v>
      </c>
      <c r="BR624">
        <v>1117909000</v>
      </c>
      <c r="BS624">
        <v>17031000</v>
      </c>
      <c r="BT624">
        <v>2466595000</v>
      </c>
      <c r="BU624">
        <v>5684821000</v>
      </c>
      <c r="BV624">
        <v>2109285000</v>
      </c>
      <c r="BW624">
        <v>9286355000</v>
      </c>
      <c r="BX624">
        <v>9276732000</v>
      </c>
      <c r="BY624">
        <v>0.4</v>
      </c>
      <c r="BZ624">
        <v>3704</v>
      </c>
      <c r="CA624">
        <v>9477.43</v>
      </c>
      <c r="CB624">
        <v>11487645000</v>
      </c>
      <c r="CC624">
        <v>0.4</v>
      </c>
      <c r="CD624">
        <v>116906.79</v>
      </c>
      <c r="CE624">
        <v>63139238.43</v>
      </c>
      <c r="CF624">
        <v>24353.3</v>
      </c>
      <c r="CG624">
        <v>26916.83</v>
      </c>
      <c r="CH624">
        <v>40.418357999999998</v>
      </c>
      <c r="CI624">
        <v>2.56</v>
      </c>
      <c r="CJ624">
        <v>-62836.67</v>
      </c>
      <c r="CK624">
        <v>-25403.33</v>
      </c>
      <c r="CL624">
        <v>37433.33</v>
      </c>
      <c r="CM624">
        <v>863.33</v>
      </c>
      <c r="CN624">
        <v>3708346.67</v>
      </c>
      <c r="CO624">
        <v>-92426.67</v>
      </c>
      <c r="CP624">
        <v>-120280</v>
      </c>
      <c r="CQ624">
        <v>56437.29</v>
      </c>
      <c r="CR624">
        <v>132644174.62</v>
      </c>
      <c r="CS624">
        <v>105551.35</v>
      </c>
      <c r="CT624">
        <v>132810963.26000001</v>
      </c>
      <c r="CU624">
        <v>0.52876480000000003</v>
      </c>
      <c r="CV624">
        <v>0</v>
      </c>
      <c r="CW624" s="14">
        <v>267808.09999999998</v>
      </c>
      <c r="CX624" s="14">
        <f t="shared" si="9"/>
        <v>-7568469.5500000007</v>
      </c>
      <c r="CY624" s="14">
        <f>IFERROR(INDEX(CONFAZ!$A$2:$FB$440,MATCH(DATE(YEAR($A624),MONTH($A624),15),CONFAZ!$A$2:$A$440,0),2),0)</f>
        <v>7836277.6500000004</v>
      </c>
      <c r="CZ624"/>
      <c r="DA624"/>
      <c r="DB624"/>
      <c r="DC624"/>
      <c r="DI624"/>
    </row>
    <row r="625" spans="1:113" x14ac:dyDescent="0.25">
      <c r="A625" s="1">
        <v>40319</v>
      </c>
      <c r="B625" t="s">
        <v>70</v>
      </c>
      <c r="C625" t="s">
        <v>75</v>
      </c>
      <c r="D625" s="12">
        <v>1.8131999999999999</v>
      </c>
      <c r="E625">
        <v>116487494.89000003</v>
      </c>
      <c r="F625">
        <v>211354.31000000003</v>
      </c>
      <c r="G625">
        <v>238449164</v>
      </c>
      <c r="H625">
        <v>29445003.409999996</v>
      </c>
      <c r="I625">
        <v>76408721.990000024</v>
      </c>
      <c r="J625">
        <v>5028078.0699999994</v>
      </c>
      <c r="K625">
        <v>20196187</v>
      </c>
      <c r="L625" s="14">
        <v>3957253</v>
      </c>
      <c r="M625" s="14">
        <v>28715520</v>
      </c>
      <c r="N625" s="14">
        <v>27391228</v>
      </c>
      <c r="O625" s="14">
        <v>33962024</v>
      </c>
      <c r="P625" s="14">
        <v>2454410</v>
      </c>
      <c r="Q625" s="14">
        <v>37199127</v>
      </c>
      <c r="R625" s="14">
        <v>640285</v>
      </c>
      <c r="S625" s="14">
        <v>6185920</v>
      </c>
      <c r="T625" s="14">
        <v>72537828</v>
      </c>
      <c r="U625" s="14">
        <v>25194215</v>
      </c>
      <c r="V625" s="14">
        <v>640285</v>
      </c>
      <c r="W625" s="14">
        <v>6185920</v>
      </c>
      <c r="X625" s="14">
        <v>72537828</v>
      </c>
      <c r="Y625" s="14">
        <v>25194215</v>
      </c>
      <c r="Z625" s="14">
        <v>211354</v>
      </c>
      <c r="AA625" s="14">
        <v>40.636267126699998</v>
      </c>
      <c r="AB625">
        <v>136.52000000000001</v>
      </c>
      <c r="AC625">
        <v>17632178264</v>
      </c>
      <c r="AD625">
        <v>14374167768</v>
      </c>
      <c r="AE625" s="14">
        <f>INDEX(CONFAZ!$DS$2:$FB$408,MATCH(DATE(YEAR($A625),MONTH($A625),15),CONFAZ!$DS$2:$DS$408,0),2)</f>
        <v>199717294</v>
      </c>
      <c r="AF625" s="14">
        <f>INDEX(CONFAZ!$DS$2:$FB$408,MATCH(DATE(YEAR($A625),MONTH($A625),15),CONFAZ!$DS$2:$DS$408,0),3)</f>
        <v>220855268</v>
      </c>
      <c r="AG625">
        <v>510</v>
      </c>
      <c r="AH625">
        <v>453020767200</v>
      </c>
      <c r="AI625">
        <v>9.4</v>
      </c>
      <c r="AJ625">
        <v>0.43</v>
      </c>
      <c r="AK625">
        <v>0</v>
      </c>
      <c r="AL625">
        <v>0</v>
      </c>
      <c r="AM625">
        <v>0</v>
      </c>
      <c r="AN625">
        <v>0</v>
      </c>
      <c r="AO625">
        <v>7.4448757122801199</v>
      </c>
      <c r="AP625">
        <v>1.43</v>
      </c>
      <c r="AQ625">
        <v>143.58000000000001</v>
      </c>
      <c r="AR625">
        <v>16.62</v>
      </c>
      <c r="AS625" s="14">
        <v>315947500000</v>
      </c>
      <c r="AT625">
        <v>0</v>
      </c>
      <c r="AU625">
        <v>0</v>
      </c>
      <c r="AV625">
        <v>130757834</v>
      </c>
      <c r="AW625">
        <v>21546505</v>
      </c>
      <c r="AX625">
        <v>0</v>
      </c>
      <c r="AY625" s="14">
        <v>0</v>
      </c>
      <c r="AZ625">
        <v>0</v>
      </c>
      <c r="BA625">
        <v>0</v>
      </c>
      <c r="BB625">
        <v>0</v>
      </c>
      <c r="BC625">
        <v>0</v>
      </c>
      <c r="BD625">
        <v>805</v>
      </c>
      <c r="BE625">
        <v>38909592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68304600</v>
      </c>
      <c r="BL625">
        <v>0</v>
      </c>
      <c r="BM625">
        <v>1996332</v>
      </c>
      <c r="BN625">
        <v>11395641000</v>
      </c>
      <c r="BO625">
        <v>0.4</v>
      </c>
      <c r="BP625" s="3">
        <v>3704</v>
      </c>
      <c r="BQ625">
        <v>11901.27</v>
      </c>
      <c r="BR625">
        <v>1117909000</v>
      </c>
      <c r="BS625">
        <v>17031000</v>
      </c>
      <c r="BT625">
        <v>2466595000</v>
      </c>
      <c r="BU625">
        <v>5684821000</v>
      </c>
      <c r="BV625">
        <v>2109285000</v>
      </c>
      <c r="BW625">
        <v>9286355000</v>
      </c>
      <c r="BX625">
        <v>9276732000</v>
      </c>
      <c r="BY625">
        <v>0.4</v>
      </c>
      <c r="BZ625">
        <v>3704</v>
      </c>
      <c r="CA625">
        <v>9477.43</v>
      </c>
      <c r="CB625">
        <v>11487645000</v>
      </c>
      <c r="CC625">
        <v>0.4</v>
      </c>
      <c r="CD625">
        <v>137749.46</v>
      </c>
      <c r="CE625">
        <v>62656276.5</v>
      </c>
      <c r="CF625">
        <v>17539.11</v>
      </c>
      <c r="CG625">
        <v>26834.83</v>
      </c>
      <c r="CH625">
        <v>40.418357999999998</v>
      </c>
      <c r="CI625">
        <v>2.5499999999999998</v>
      </c>
      <c r="CJ625">
        <v>-62836.67</v>
      </c>
      <c r="CK625">
        <v>-25403.33</v>
      </c>
      <c r="CL625">
        <v>37433.33</v>
      </c>
      <c r="CM625">
        <v>863.33</v>
      </c>
      <c r="CN625">
        <v>3708346.67</v>
      </c>
      <c r="CO625">
        <v>-92426.67</v>
      </c>
      <c r="CP625">
        <v>-120280</v>
      </c>
      <c r="CQ625">
        <v>18486.45</v>
      </c>
      <c r="CR625">
        <v>155205320.40000001</v>
      </c>
      <c r="CS625">
        <v>69277.42</v>
      </c>
      <c r="CT625">
        <v>155293084.27000001</v>
      </c>
      <c r="CU625">
        <v>0.52876480000000003</v>
      </c>
      <c r="CV625">
        <v>0</v>
      </c>
      <c r="CW625" s="14">
        <v>273881.45</v>
      </c>
      <c r="CX625" s="14">
        <f t="shared" si="9"/>
        <v>-6433444.0199999996</v>
      </c>
      <c r="CY625" s="14">
        <f>IFERROR(INDEX(CONFAZ!$A$2:$FB$440,MATCH(DATE(YEAR($A625),MONTH($A625),15),CONFAZ!$A$2:$A$440,0),2),0)</f>
        <v>6707325.4699999997</v>
      </c>
      <c r="CZ625"/>
      <c r="DA625"/>
      <c r="DB625"/>
      <c r="DC625"/>
      <c r="DI625"/>
    </row>
    <row r="626" spans="1:113" x14ac:dyDescent="0.25">
      <c r="A626" s="1">
        <v>40350</v>
      </c>
      <c r="B626" t="s">
        <v>70</v>
      </c>
      <c r="C626" t="s">
        <v>75</v>
      </c>
      <c r="D626" s="12">
        <v>1.8065</v>
      </c>
      <c r="E626">
        <v>121142763.79000001</v>
      </c>
      <c r="F626">
        <v>2722854.5100000002</v>
      </c>
      <c r="G626">
        <v>238652900</v>
      </c>
      <c r="H626">
        <v>31379067.290000003</v>
      </c>
      <c r="I626">
        <v>67261651.349999994</v>
      </c>
      <c r="J626">
        <v>5376387.96</v>
      </c>
      <c r="K626">
        <v>11860274</v>
      </c>
      <c r="L626" s="14">
        <v>3789547</v>
      </c>
      <c r="M626" s="14">
        <v>28968428</v>
      </c>
      <c r="N626" s="14">
        <v>29373904</v>
      </c>
      <c r="O626" s="14">
        <v>34276412</v>
      </c>
      <c r="P626" s="14">
        <v>3171011</v>
      </c>
      <c r="Q626" s="14">
        <v>41863326</v>
      </c>
      <c r="R626" s="14">
        <v>479135</v>
      </c>
      <c r="S626" s="14">
        <v>6464046</v>
      </c>
      <c r="T626" s="14">
        <v>62035917</v>
      </c>
      <c r="U626" s="14">
        <v>25508436</v>
      </c>
      <c r="V626" s="14">
        <v>479135</v>
      </c>
      <c r="W626" s="14">
        <v>6464046</v>
      </c>
      <c r="X626" s="14">
        <v>62035917</v>
      </c>
      <c r="Y626" s="14">
        <v>25508436</v>
      </c>
      <c r="Z626" s="14">
        <v>2722738</v>
      </c>
      <c r="AA626" s="14">
        <v>40.481729823899997</v>
      </c>
      <c r="AB626">
        <v>136.09</v>
      </c>
      <c r="AC626">
        <v>17012419860</v>
      </c>
      <c r="AD626">
        <v>14960403236</v>
      </c>
      <c r="AE626" s="14">
        <f>INDEX(CONFAZ!$DS$2:$FB$408,MATCH(DATE(YEAR($A626),MONTH($A626),15),CONFAZ!$DS$2:$DS$408,0),2)</f>
        <v>223396646</v>
      </c>
      <c r="AF626" s="14">
        <f>INDEX(CONFAZ!$DS$2:$FB$408,MATCH(DATE(YEAR($A626),MONTH($A626),15),CONFAZ!$DS$2:$DS$408,0),3)</f>
        <v>252492285</v>
      </c>
      <c r="AG626">
        <v>510</v>
      </c>
      <c r="AH626">
        <v>457250441000</v>
      </c>
      <c r="AI626">
        <v>9.94</v>
      </c>
      <c r="AJ626">
        <v>-0.11</v>
      </c>
      <c r="AK626">
        <v>0</v>
      </c>
      <c r="AL626">
        <v>0</v>
      </c>
      <c r="AM626">
        <v>0</v>
      </c>
      <c r="AN626">
        <v>0</v>
      </c>
      <c r="AO626">
        <v>6.9863923000331898</v>
      </c>
      <c r="AP626">
        <v>1</v>
      </c>
      <c r="AQ626">
        <v>136.49</v>
      </c>
      <c r="AR626">
        <v>24.86</v>
      </c>
      <c r="AS626" s="14">
        <v>316546600000</v>
      </c>
      <c r="AT626">
        <v>0</v>
      </c>
      <c r="AU626">
        <v>0</v>
      </c>
      <c r="AV626">
        <v>129405603</v>
      </c>
      <c r="AW626">
        <v>19051806</v>
      </c>
      <c r="AX626">
        <v>0</v>
      </c>
      <c r="AY626" s="14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36398465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68984994</v>
      </c>
      <c r="BL626">
        <v>2692410</v>
      </c>
      <c r="BM626">
        <v>2277928</v>
      </c>
      <c r="BN626">
        <v>11395641000</v>
      </c>
      <c r="BO626">
        <v>0.4</v>
      </c>
      <c r="BP626" s="3">
        <v>3704</v>
      </c>
      <c r="BQ626">
        <v>11901.27</v>
      </c>
      <c r="BR626">
        <v>1117909000</v>
      </c>
      <c r="BS626">
        <v>17031000</v>
      </c>
      <c r="BT626">
        <v>2466595000</v>
      </c>
      <c r="BU626">
        <v>5684821000</v>
      </c>
      <c r="BV626">
        <v>2109285000</v>
      </c>
      <c r="BW626">
        <v>9286355000</v>
      </c>
      <c r="BX626">
        <v>9276732000</v>
      </c>
      <c r="BY626">
        <v>0.4</v>
      </c>
      <c r="BZ626">
        <v>3704</v>
      </c>
      <c r="CA626">
        <v>9477.43</v>
      </c>
      <c r="CB626">
        <v>11487645000</v>
      </c>
      <c r="CC626">
        <v>0.4</v>
      </c>
      <c r="CD626">
        <v>102386.94</v>
      </c>
      <c r="CE626">
        <v>81204566.549999997</v>
      </c>
      <c r="CF626">
        <v>20084.060000000001</v>
      </c>
      <c r="CG626">
        <v>26408.83</v>
      </c>
      <c r="CH626">
        <v>40.418357999999998</v>
      </c>
      <c r="CI626">
        <v>2.5299999999999998</v>
      </c>
      <c r="CJ626">
        <v>-62836.67</v>
      </c>
      <c r="CK626">
        <v>-25403.33</v>
      </c>
      <c r="CL626">
        <v>37433.33</v>
      </c>
      <c r="CM626">
        <v>863.33</v>
      </c>
      <c r="CN626">
        <v>3708346.67</v>
      </c>
      <c r="CO626">
        <v>-92426.67</v>
      </c>
      <c r="CP626">
        <v>-120280</v>
      </c>
      <c r="CQ626">
        <v>2692858.83</v>
      </c>
      <c r="CR626">
        <v>148929106.09</v>
      </c>
      <c r="CS626">
        <v>32610.07</v>
      </c>
      <c r="CT626">
        <v>151654574.99000001</v>
      </c>
      <c r="CU626">
        <v>0.52876480000000003</v>
      </c>
      <c r="CV626">
        <v>0</v>
      </c>
      <c r="CW626" s="14">
        <v>320008.47000000003</v>
      </c>
      <c r="CX626" s="14">
        <f t="shared" si="9"/>
        <v>-2580620.91</v>
      </c>
      <c r="CY626" s="14">
        <f>IFERROR(INDEX(CONFAZ!$A$2:$FB$440,MATCH(DATE(YEAR($A626),MONTH($A626),15),CONFAZ!$A$2:$A$440,0),2),0)</f>
        <v>2900629.3800000004</v>
      </c>
      <c r="CZ626" s="14"/>
      <c r="DA626" s="14"/>
      <c r="DB626"/>
      <c r="DC626"/>
      <c r="DI626"/>
    </row>
    <row r="627" spans="1:113" x14ac:dyDescent="0.25">
      <c r="A627" s="1">
        <v>40380</v>
      </c>
      <c r="B627" t="s">
        <v>70</v>
      </c>
      <c r="C627" t="s">
        <v>75</v>
      </c>
      <c r="D627" s="12">
        <v>1.7696000000000001</v>
      </c>
      <c r="E627">
        <v>126186302.83000001</v>
      </c>
      <c r="F627">
        <v>407010.07000000012</v>
      </c>
      <c r="G627">
        <v>244575938</v>
      </c>
      <c r="H627">
        <v>33650092.500000007</v>
      </c>
      <c r="I627">
        <v>68464735.760000005</v>
      </c>
      <c r="J627">
        <v>5218139.22</v>
      </c>
      <c r="K627">
        <v>10102560</v>
      </c>
      <c r="L627" s="14">
        <v>5619172</v>
      </c>
      <c r="M627" s="14">
        <v>29106351</v>
      </c>
      <c r="N627" s="14">
        <v>31927769</v>
      </c>
      <c r="O627" s="14">
        <v>34710531</v>
      </c>
      <c r="P627" s="14">
        <v>2241095</v>
      </c>
      <c r="Q627" s="14">
        <v>44224068</v>
      </c>
      <c r="R627" s="14">
        <v>596404</v>
      </c>
      <c r="S627" s="14">
        <v>6377419</v>
      </c>
      <c r="T627" s="14">
        <v>59846205</v>
      </c>
      <c r="U627" s="14">
        <v>29519345</v>
      </c>
      <c r="V627" s="14">
        <v>596404</v>
      </c>
      <c r="W627" s="14">
        <v>6377419</v>
      </c>
      <c r="X627" s="14">
        <v>59846205</v>
      </c>
      <c r="Y627" s="14">
        <v>29519345</v>
      </c>
      <c r="Z627" s="14">
        <v>407579</v>
      </c>
      <c r="AA627" s="14">
        <v>47.131925926900003</v>
      </c>
      <c r="AB627">
        <v>141.63999999999999</v>
      </c>
      <c r="AC627">
        <v>17555470535</v>
      </c>
      <c r="AD627">
        <v>16464840453</v>
      </c>
      <c r="AE627" s="14">
        <f>INDEX(CONFAZ!$DS$2:$FB$408,MATCH(DATE(YEAR($A627),MONTH($A627),15),CONFAZ!$DS$2:$DS$408,0),2)</f>
        <v>190750604</v>
      </c>
      <c r="AF627" s="14">
        <f>INDEX(CONFAZ!$DS$2:$FB$408,MATCH(DATE(YEAR($A627),MONTH($A627),15),CONFAZ!$DS$2:$DS$408,0),3)</f>
        <v>274451165</v>
      </c>
      <c r="AG627">
        <v>510</v>
      </c>
      <c r="AH627">
        <v>455316310400</v>
      </c>
      <c r="AI627">
        <v>10.32</v>
      </c>
      <c r="AJ627">
        <v>-7.0000000000000007E-2</v>
      </c>
      <c r="AK627">
        <v>0</v>
      </c>
      <c r="AL627">
        <v>0</v>
      </c>
      <c r="AM627">
        <v>0</v>
      </c>
      <c r="AN627">
        <v>0</v>
      </c>
      <c r="AO627">
        <v>6.9195876288659797</v>
      </c>
      <c r="AP627">
        <v>1.01</v>
      </c>
      <c r="AQ627">
        <v>132.80000000000001</v>
      </c>
      <c r="AR627">
        <v>9.0500000000000007</v>
      </c>
      <c r="AS627" s="14">
        <v>328891300000</v>
      </c>
      <c r="AT627">
        <v>0</v>
      </c>
      <c r="AU627">
        <v>0</v>
      </c>
      <c r="AV627">
        <v>117466900</v>
      </c>
      <c r="AW627">
        <v>27628496</v>
      </c>
      <c r="AX627">
        <v>0</v>
      </c>
      <c r="AY627" s="14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7611051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78747667</v>
      </c>
      <c r="BL627">
        <v>1404746</v>
      </c>
      <c r="BM627">
        <v>2074940</v>
      </c>
      <c r="BN627">
        <v>11395641000</v>
      </c>
      <c r="BO627">
        <v>0.4</v>
      </c>
      <c r="BP627" s="3">
        <v>3704</v>
      </c>
      <c r="BQ627">
        <v>11901.27</v>
      </c>
      <c r="BR627">
        <v>1117909000</v>
      </c>
      <c r="BS627">
        <v>17031000</v>
      </c>
      <c r="BT627">
        <v>2466595000</v>
      </c>
      <c r="BU627">
        <v>5684821000</v>
      </c>
      <c r="BV627">
        <v>2109285000</v>
      </c>
      <c r="BW627">
        <v>9286355000</v>
      </c>
      <c r="BX627">
        <v>9276732000</v>
      </c>
      <c r="BY627">
        <v>0.4</v>
      </c>
      <c r="BZ627">
        <v>3704</v>
      </c>
      <c r="CA627">
        <v>9477.43</v>
      </c>
      <c r="CB627">
        <v>11487645000</v>
      </c>
      <c r="CC627">
        <v>0.4</v>
      </c>
      <c r="CD627">
        <v>103253.87</v>
      </c>
      <c r="CE627">
        <v>96843041.030000001</v>
      </c>
      <c r="CF627">
        <v>16609.72</v>
      </c>
      <c r="CG627">
        <v>27614.83</v>
      </c>
      <c r="CH627">
        <v>40.418357999999998</v>
      </c>
      <c r="CI627">
        <v>2.5299999999999998</v>
      </c>
      <c r="CJ627">
        <v>-23473.33</v>
      </c>
      <c r="CK627">
        <v>20846.669999999998</v>
      </c>
      <c r="CL627">
        <v>44320</v>
      </c>
      <c r="CM627">
        <v>1746.67</v>
      </c>
      <c r="CN627">
        <v>3791160</v>
      </c>
      <c r="CO627">
        <v>-94153.33</v>
      </c>
      <c r="CP627">
        <v>-109450</v>
      </c>
      <c r="CQ627">
        <v>382295.55</v>
      </c>
      <c r="CR627">
        <v>153118780.21000001</v>
      </c>
      <c r="CS627">
        <v>27689.47</v>
      </c>
      <c r="CT627">
        <v>153529265.22999999</v>
      </c>
      <c r="CU627">
        <v>0.52876480000000003</v>
      </c>
      <c r="CV627">
        <v>0</v>
      </c>
      <c r="CW627" s="14">
        <v>340709.84</v>
      </c>
      <c r="CX627" s="14">
        <f t="shared" si="9"/>
        <v>-1959326.41</v>
      </c>
      <c r="CY627" s="14">
        <f>IFERROR(INDEX(CONFAZ!$A$2:$FB$440,MATCH(DATE(YEAR($A627),MONTH($A627),15),CONFAZ!$A$2:$A$440,0),2),0)</f>
        <v>2300036.25</v>
      </c>
      <c r="CZ627"/>
      <c r="DA627"/>
      <c r="DB627"/>
      <c r="DC627"/>
      <c r="DI627"/>
    </row>
    <row r="628" spans="1:113" x14ac:dyDescent="0.25">
      <c r="A628" s="1">
        <v>40411</v>
      </c>
      <c r="B628" t="s">
        <v>70</v>
      </c>
      <c r="C628" t="s">
        <v>75</v>
      </c>
      <c r="D628" s="12">
        <v>1.7596000000000001</v>
      </c>
      <c r="E628">
        <v>126220293.50000001</v>
      </c>
      <c r="F628">
        <v>336135.20999999996</v>
      </c>
      <c r="G628">
        <v>249944556</v>
      </c>
      <c r="H628">
        <v>33797393.600000001</v>
      </c>
      <c r="I628">
        <v>72415420.289999977</v>
      </c>
      <c r="J628">
        <v>5798743.9799999995</v>
      </c>
      <c r="K628">
        <v>7688871</v>
      </c>
      <c r="L628" s="14">
        <v>4529639</v>
      </c>
      <c r="M628" s="14">
        <v>30053759</v>
      </c>
      <c r="N628" s="14">
        <v>32332604</v>
      </c>
      <c r="O628" s="14">
        <v>35583515</v>
      </c>
      <c r="P628" s="14">
        <v>2335652</v>
      </c>
      <c r="Q628" s="14">
        <v>45383273</v>
      </c>
      <c r="R628" s="14">
        <v>905738</v>
      </c>
      <c r="S628" s="14">
        <v>7699668</v>
      </c>
      <c r="T628" s="14">
        <v>64901314</v>
      </c>
      <c r="U628" s="14">
        <v>25883259</v>
      </c>
      <c r="V628" s="14">
        <v>905738</v>
      </c>
      <c r="W628" s="14">
        <v>7699668</v>
      </c>
      <c r="X628" s="14">
        <v>64901314</v>
      </c>
      <c r="Y628" s="14">
        <v>25883259</v>
      </c>
      <c r="Z628" s="14">
        <v>336135</v>
      </c>
      <c r="AA628" s="14">
        <v>61.460084712700002</v>
      </c>
      <c r="AB628">
        <v>141.55000000000001</v>
      </c>
      <c r="AC628">
        <v>19084996312</v>
      </c>
      <c r="AD628">
        <v>16961829274</v>
      </c>
      <c r="AE628" s="14">
        <f>INDEX(CONFAZ!$DS$2:$FB$408,MATCH(DATE(YEAR($A628),MONTH($A628),15),CONFAZ!$DS$2:$DS$408,0),2)</f>
        <v>260384155</v>
      </c>
      <c r="AF628" s="14">
        <f>INDEX(CONFAZ!$DS$2:$FB$408,MATCH(DATE(YEAR($A628),MONTH($A628),15),CONFAZ!$DS$2:$DS$408,0),3)</f>
        <v>368700738</v>
      </c>
      <c r="AG628">
        <v>510</v>
      </c>
      <c r="AH628">
        <v>459818672000</v>
      </c>
      <c r="AI628">
        <v>10.66</v>
      </c>
      <c r="AJ628">
        <v>-7.0000000000000007E-2</v>
      </c>
      <c r="AK628">
        <v>0</v>
      </c>
      <c r="AL628">
        <v>0</v>
      </c>
      <c r="AM628">
        <v>0</v>
      </c>
      <c r="AN628">
        <v>0</v>
      </c>
      <c r="AO628">
        <v>6.7173689619732704</v>
      </c>
      <c r="AP628">
        <v>1.04</v>
      </c>
      <c r="AQ628">
        <v>136.33000000000001</v>
      </c>
      <c r="AR628">
        <v>-1.66</v>
      </c>
      <c r="AS628" s="14">
        <v>332382600000</v>
      </c>
      <c r="AT628">
        <v>0</v>
      </c>
      <c r="AU628">
        <v>0</v>
      </c>
      <c r="AV628">
        <v>172062295</v>
      </c>
      <c r="AW628">
        <v>25812383</v>
      </c>
      <c r="AX628">
        <v>0</v>
      </c>
      <c r="AY628" s="14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18114750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125197367</v>
      </c>
      <c r="BL628">
        <v>0</v>
      </c>
      <c r="BM628">
        <v>2937795</v>
      </c>
      <c r="BN628">
        <v>11395641000</v>
      </c>
      <c r="BO628">
        <v>0.4</v>
      </c>
      <c r="BP628" s="3">
        <v>3704</v>
      </c>
      <c r="BQ628">
        <v>11901.27</v>
      </c>
      <c r="BR628">
        <v>1117909000</v>
      </c>
      <c r="BS628">
        <v>17031000</v>
      </c>
      <c r="BT628">
        <v>2466595000</v>
      </c>
      <c r="BU628">
        <v>5684821000</v>
      </c>
      <c r="BV628">
        <v>2109285000</v>
      </c>
      <c r="BW628">
        <v>9286355000</v>
      </c>
      <c r="BX628">
        <v>9276732000</v>
      </c>
      <c r="BY628">
        <v>0.4</v>
      </c>
      <c r="BZ628">
        <v>3704</v>
      </c>
      <c r="CA628">
        <v>9477.43</v>
      </c>
      <c r="CB628">
        <v>11395641000</v>
      </c>
      <c r="CC628">
        <v>0.4</v>
      </c>
      <c r="CD628">
        <v>147433.95000000001</v>
      </c>
      <c r="CE628">
        <v>105319261.72</v>
      </c>
      <c r="CF628">
        <v>21329.61</v>
      </c>
      <c r="CG628">
        <v>28427.83</v>
      </c>
      <c r="CH628">
        <v>40.418357999999998</v>
      </c>
      <c r="CI628">
        <v>2.54</v>
      </c>
      <c r="CJ628">
        <v>-23473.33</v>
      </c>
      <c r="CK628">
        <v>20846.669999999998</v>
      </c>
      <c r="CL628">
        <v>44320</v>
      </c>
      <c r="CM628">
        <v>1746.67</v>
      </c>
      <c r="CN628">
        <v>3791160</v>
      </c>
      <c r="CO628">
        <v>-94153.33</v>
      </c>
      <c r="CP628">
        <v>-109450</v>
      </c>
      <c r="CQ628">
        <v>275231.34999999998</v>
      </c>
      <c r="CR628">
        <v>151621791.84999999</v>
      </c>
      <c r="CS628">
        <v>15152.89</v>
      </c>
      <c r="CT628">
        <v>151912176.09</v>
      </c>
      <c r="CU628">
        <v>0.52876480000000003</v>
      </c>
      <c r="CV628">
        <v>0</v>
      </c>
      <c r="CW628" s="14">
        <v>317541.15000000002</v>
      </c>
      <c r="CX628" s="14">
        <f t="shared" si="9"/>
        <v>-1740489.7199999997</v>
      </c>
      <c r="CY628" s="14">
        <f>IFERROR(INDEX(CONFAZ!$A$2:$FB$440,MATCH(DATE(YEAR($A628),MONTH($A628),15),CONFAZ!$A$2:$A$440,0),2),0)</f>
        <v>2058030.8699999999</v>
      </c>
      <c r="DA628"/>
      <c r="DB628"/>
      <c r="DC628"/>
      <c r="DI628"/>
    </row>
    <row r="629" spans="1:113" x14ac:dyDescent="0.25">
      <c r="A629" s="1">
        <v>40442</v>
      </c>
      <c r="B629" t="s">
        <v>70</v>
      </c>
      <c r="C629" t="s">
        <v>75</v>
      </c>
      <c r="D629" s="12">
        <v>1.7186999999999999</v>
      </c>
      <c r="E629">
        <v>136273756.65000001</v>
      </c>
      <c r="F629">
        <v>812682.11999999988</v>
      </c>
      <c r="G629">
        <v>275723331</v>
      </c>
      <c r="H629">
        <v>38091473.609999992</v>
      </c>
      <c r="I629">
        <v>83022862.26000002</v>
      </c>
      <c r="J629">
        <v>5712499.8300000001</v>
      </c>
      <c r="K629">
        <v>5853324</v>
      </c>
      <c r="L629" s="14">
        <v>8893813</v>
      </c>
      <c r="M629" s="14">
        <v>30861687</v>
      </c>
      <c r="N629" s="14">
        <v>33300590</v>
      </c>
      <c r="O629" s="14">
        <v>37528775</v>
      </c>
      <c r="P629" s="14">
        <v>2894345</v>
      </c>
      <c r="Q629" s="14">
        <v>44902240</v>
      </c>
      <c r="R629" s="14">
        <v>1071340</v>
      </c>
      <c r="S629" s="14">
        <v>7655905</v>
      </c>
      <c r="T629" s="14">
        <v>79766438</v>
      </c>
      <c r="U629" s="14">
        <v>28035616</v>
      </c>
      <c r="V629" s="14">
        <v>1071340</v>
      </c>
      <c r="W629" s="14">
        <v>7655905</v>
      </c>
      <c r="X629" s="14">
        <v>79766438</v>
      </c>
      <c r="Y629" s="14">
        <v>28035616</v>
      </c>
      <c r="Z629" s="14">
        <v>812582</v>
      </c>
      <c r="AA629" s="14">
        <v>81.2853455849</v>
      </c>
      <c r="AB629">
        <v>139.46</v>
      </c>
      <c r="AC629">
        <v>18726305741</v>
      </c>
      <c r="AD629">
        <v>17891795638</v>
      </c>
      <c r="AE629" s="14">
        <f>INDEX(CONFAZ!$DS$2:$FB$408,MATCH(DATE(YEAR($A629),MONTH($A629),15),CONFAZ!$DS$2:$DS$408,0),2)</f>
        <v>233838742</v>
      </c>
      <c r="AF629" s="14">
        <f>INDEX(CONFAZ!$DS$2:$FB$408,MATCH(DATE(YEAR($A629),MONTH($A629),15),CONFAZ!$DS$2:$DS$408,0),3)</f>
        <v>383838301</v>
      </c>
      <c r="AG629">
        <v>510</v>
      </c>
      <c r="AH629">
        <v>472996552200</v>
      </c>
      <c r="AI629">
        <v>10.66</v>
      </c>
      <c r="AJ629">
        <v>0.54</v>
      </c>
      <c r="AK629">
        <v>0</v>
      </c>
      <c r="AL629">
        <v>0</v>
      </c>
      <c r="AM629">
        <v>0</v>
      </c>
      <c r="AN629">
        <v>0</v>
      </c>
      <c r="AO629">
        <v>6.2079159139431699</v>
      </c>
      <c r="AP629">
        <v>1.45</v>
      </c>
      <c r="AQ629">
        <v>135.21</v>
      </c>
      <c r="AR629">
        <v>7.4489999999999998</v>
      </c>
      <c r="AS629" s="14">
        <v>336660800000</v>
      </c>
      <c r="AT629">
        <v>0</v>
      </c>
      <c r="AU629">
        <v>0</v>
      </c>
      <c r="AV629">
        <v>174981482</v>
      </c>
      <c r="AW629">
        <v>48955769</v>
      </c>
      <c r="AX629">
        <v>0</v>
      </c>
      <c r="AY629" s="14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30436795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94809783</v>
      </c>
      <c r="BL629">
        <v>0</v>
      </c>
      <c r="BM629">
        <v>744014</v>
      </c>
      <c r="BN629">
        <v>11395641000</v>
      </c>
      <c r="BO629">
        <v>0.4</v>
      </c>
      <c r="BP629" s="3">
        <v>3704</v>
      </c>
      <c r="BQ629">
        <v>11901.27</v>
      </c>
      <c r="BR629">
        <v>1117909000</v>
      </c>
      <c r="BS629">
        <v>17031000</v>
      </c>
      <c r="BT629">
        <v>2466595000</v>
      </c>
      <c r="BU629">
        <v>5684821000</v>
      </c>
      <c r="BV629">
        <v>2109285000</v>
      </c>
      <c r="BW629">
        <v>9286355000</v>
      </c>
      <c r="BX629">
        <v>9276732000</v>
      </c>
      <c r="BY629">
        <v>0.4</v>
      </c>
      <c r="BZ629">
        <v>3704</v>
      </c>
      <c r="CA629">
        <v>9477.43</v>
      </c>
      <c r="CB629">
        <v>11395641000</v>
      </c>
      <c r="CC629">
        <v>0.4</v>
      </c>
      <c r="CD629">
        <v>111351.73</v>
      </c>
      <c r="CE629">
        <v>121959740.55</v>
      </c>
      <c r="CF629">
        <v>17335.55</v>
      </c>
      <c r="CG629">
        <v>27771.83</v>
      </c>
      <c r="CH629">
        <v>40.418357999999998</v>
      </c>
      <c r="CI629">
        <v>2.54</v>
      </c>
      <c r="CJ629">
        <v>-23473.33</v>
      </c>
      <c r="CK629">
        <v>20846.669999999998</v>
      </c>
      <c r="CL629">
        <v>44320</v>
      </c>
      <c r="CM629">
        <v>1746.67</v>
      </c>
      <c r="CN629">
        <v>3791160</v>
      </c>
      <c r="CO629">
        <v>-94153.33</v>
      </c>
      <c r="CP629">
        <v>-109450</v>
      </c>
      <c r="CQ629">
        <v>501744.66</v>
      </c>
      <c r="CR629">
        <v>171646316.77000001</v>
      </c>
      <c r="CS629">
        <v>18367.93</v>
      </c>
      <c r="CT629">
        <v>172166429.36000001</v>
      </c>
      <c r="CU629">
        <v>0.52876480000000003</v>
      </c>
      <c r="CV629">
        <v>0</v>
      </c>
      <c r="CW629" s="14">
        <v>328882.99</v>
      </c>
      <c r="CX629" s="14">
        <f t="shared" si="9"/>
        <v>-1151461.2200000002</v>
      </c>
      <c r="CY629" s="14">
        <f>IFERROR(INDEX(CONFAZ!$A$2:$FB$440,MATCH(DATE(YEAR($A629),MONTH($A629),15),CONFAZ!$A$2:$A$440,0),2),0)</f>
        <v>1480344.2100000002</v>
      </c>
      <c r="CZ629"/>
      <c r="DA629"/>
      <c r="DB629"/>
      <c r="DC629"/>
      <c r="DI629"/>
    </row>
    <row r="630" spans="1:113" x14ac:dyDescent="0.25">
      <c r="A630" s="1">
        <v>40472</v>
      </c>
      <c r="B630" t="s">
        <v>70</v>
      </c>
      <c r="C630" t="s">
        <v>75</v>
      </c>
      <c r="D630" s="12">
        <v>1.6835</v>
      </c>
      <c r="E630">
        <v>132563470.87999998</v>
      </c>
      <c r="F630">
        <v>11836.329999999998</v>
      </c>
      <c r="G630">
        <v>271524127</v>
      </c>
      <c r="H630">
        <v>37532141.520000003</v>
      </c>
      <c r="I630">
        <v>83276471.799999997</v>
      </c>
      <c r="J630">
        <v>5875100.5999999987</v>
      </c>
      <c r="K630">
        <v>4486633</v>
      </c>
      <c r="L630" s="14">
        <v>7644566</v>
      </c>
      <c r="M630" s="14">
        <v>29450375</v>
      </c>
      <c r="N630" s="14">
        <v>32096473</v>
      </c>
      <c r="O630" s="14">
        <v>38746027</v>
      </c>
      <c r="P630" s="14">
        <v>3495574</v>
      </c>
      <c r="Q630" s="14">
        <v>41724600</v>
      </c>
      <c r="R630" s="14">
        <v>961147</v>
      </c>
      <c r="S630" s="14">
        <v>6858199</v>
      </c>
      <c r="T630" s="14">
        <v>81871550</v>
      </c>
      <c r="U630" s="14">
        <v>28663780</v>
      </c>
      <c r="V630" s="14">
        <v>961147</v>
      </c>
      <c r="W630" s="14">
        <v>6858199</v>
      </c>
      <c r="X630" s="14">
        <v>81871550</v>
      </c>
      <c r="Y630" s="14">
        <v>28663780</v>
      </c>
      <c r="Z630" s="14">
        <v>11836</v>
      </c>
      <c r="AA630" s="14">
        <v>83.945276531800005</v>
      </c>
      <c r="AB630">
        <v>139.33000000000001</v>
      </c>
      <c r="AC630">
        <v>18136570769</v>
      </c>
      <c r="AD630">
        <v>16685019583</v>
      </c>
      <c r="AE630" s="14">
        <f>INDEX(CONFAZ!$DS$2:$FB$408,MATCH(DATE(YEAR($A630),MONTH($A630),15),CONFAZ!$DS$2:$DS$408,0),2)</f>
        <v>228791180</v>
      </c>
      <c r="AF630" s="14">
        <f>INDEX(CONFAZ!$DS$2:$FB$408,MATCH(DATE(YEAR($A630),MONTH($A630),15),CONFAZ!$DS$2:$DS$408,0),3)</f>
        <v>343383802</v>
      </c>
      <c r="AG630">
        <v>510</v>
      </c>
      <c r="AH630">
        <v>479679655000</v>
      </c>
      <c r="AI630">
        <v>10.66</v>
      </c>
      <c r="AJ630">
        <v>0.92</v>
      </c>
      <c r="AK630">
        <v>0</v>
      </c>
      <c r="AL630">
        <v>0</v>
      </c>
      <c r="AM630">
        <v>0</v>
      </c>
      <c r="AN630">
        <v>0</v>
      </c>
      <c r="AO630">
        <v>6.0446996104162398</v>
      </c>
      <c r="AP630">
        <v>1.75</v>
      </c>
      <c r="AQ630">
        <v>140.44999999999999</v>
      </c>
      <c r="AR630">
        <v>-1.39</v>
      </c>
      <c r="AS630" s="14">
        <v>350937700000</v>
      </c>
      <c r="AT630">
        <v>0</v>
      </c>
      <c r="AU630">
        <v>0</v>
      </c>
      <c r="AV630">
        <v>157289893</v>
      </c>
      <c r="AW630">
        <v>41421614</v>
      </c>
      <c r="AX630">
        <v>0</v>
      </c>
      <c r="AY630" s="14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7933432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103639916</v>
      </c>
      <c r="BL630">
        <v>2501277</v>
      </c>
      <c r="BM630">
        <v>1793654</v>
      </c>
      <c r="BN630">
        <v>11395641000</v>
      </c>
      <c r="BO630">
        <v>0.4</v>
      </c>
      <c r="BP630" s="3">
        <v>3704</v>
      </c>
      <c r="BQ630">
        <v>11901.27</v>
      </c>
      <c r="BR630">
        <v>1117909000</v>
      </c>
      <c r="BS630">
        <v>17031000</v>
      </c>
      <c r="BT630">
        <v>2466595000</v>
      </c>
      <c r="BU630">
        <v>5684821000</v>
      </c>
      <c r="BV630">
        <v>2109285000</v>
      </c>
      <c r="BW630">
        <v>9286355000</v>
      </c>
      <c r="BX630">
        <v>9276732000</v>
      </c>
      <c r="BY630">
        <v>0.4</v>
      </c>
      <c r="BZ630">
        <v>3704</v>
      </c>
      <c r="CA630">
        <v>9477.43</v>
      </c>
      <c r="CB630">
        <v>11395641000</v>
      </c>
      <c r="CC630">
        <v>0.4</v>
      </c>
      <c r="CD630">
        <v>197036.58</v>
      </c>
      <c r="CE630">
        <v>128250938.86</v>
      </c>
      <c r="CF630">
        <v>12925.57</v>
      </c>
      <c r="CG630">
        <v>26999.83</v>
      </c>
      <c r="CH630">
        <v>40.418357999999998</v>
      </c>
      <c r="CI630">
        <v>2.57</v>
      </c>
      <c r="CJ630">
        <v>9006.67</v>
      </c>
      <c r="CK630">
        <v>44173.33</v>
      </c>
      <c r="CL630">
        <v>35166.67</v>
      </c>
      <c r="CM630">
        <v>-7036.67</v>
      </c>
      <c r="CN630">
        <v>3738383.33</v>
      </c>
      <c r="CO630">
        <v>-86846.67</v>
      </c>
      <c r="CP630">
        <v>-111120</v>
      </c>
      <c r="CQ630">
        <v>3402.31</v>
      </c>
      <c r="CR630">
        <v>166774208.58000001</v>
      </c>
      <c r="CS630">
        <v>6540.08</v>
      </c>
      <c r="CT630">
        <v>166784150.97</v>
      </c>
      <c r="CU630">
        <v>0.52876480000000003</v>
      </c>
      <c r="CV630">
        <v>0</v>
      </c>
      <c r="CW630" s="14">
        <v>342274.5</v>
      </c>
      <c r="CX630" s="14">
        <f t="shared" si="9"/>
        <v>-639620.56000000006</v>
      </c>
      <c r="CY630" s="14">
        <f>IFERROR(INDEX(CONFAZ!$A$2:$FB$440,MATCH(DATE(YEAR($A630),MONTH($A630),15),CONFAZ!$A$2:$A$440,0),2),0)</f>
        <v>981895.06</v>
      </c>
      <c r="CZ630"/>
      <c r="DA630"/>
      <c r="DB630"/>
      <c r="DC630"/>
      <c r="DI630"/>
    </row>
    <row r="631" spans="1:113" x14ac:dyDescent="0.25">
      <c r="A631" s="1">
        <v>40503</v>
      </c>
      <c r="B631" t="s">
        <v>70</v>
      </c>
      <c r="C631" t="s">
        <v>75</v>
      </c>
      <c r="D631" s="12">
        <v>1.7133</v>
      </c>
      <c r="E631">
        <v>134685740.70999998</v>
      </c>
      <c r="F631">
        <v>28875.22</v>
      </c>
      <c r="G631">
        <v>254639515</v>
      </c>
      <c r="H631">
        <v>37831684.239999995</v>
      </c>
      <c r="I631">
        <v>64562634.579999991</v>
      </c>
      <c r="J631">
        <v>5867616.7399999993</v>
      </c>
      <c r="K631">
        <v>4136329</v>
      </c>
      <c r="L631" s="14">
        <v>5454986</v>
      </c>
      <c r="M631" s="14">
        <v>31333491</v>
      </c>
      <c r="N631" s="14">
        <v>32054243</v>
      </c>
      <c r="O631" s="14">
        <v>42904579</v>
      </c>
      <c r="P631" s="14">
        <v>2639229</v>
      </c>
      <c r="Q631" s="14">
        <v>44094605</v>
      </c>
      <c r="R631" s="14">
        <v>984617</v>
      </c>
      <c r="S631" s="14">
        <v>9017302</v>
      </c>
      <c r="T631" s="14">
        <v>60431226</v>
      </c>
      <c r="U631" s="14">
        <v>25696412</v>
      </c>
      <c r="V631" s="14">
        <v>984617</v>
      </c>
      <c r="W631" s="14">
        <v>9017302</v>
      </c>
      <c r="X631" s="14">
        <v>60431226</v>
      </c>
      <c r="Y631" s="14">
        <v>25696412</v>
      </c>
      <c r="Z631" s="14">
        <v>28825</v>
      </c>
      <c r="AA631" s="14">
        <v>28.350080155699999</v>
      </c>
      <c r="AB631">
        <v>139.68</v>
      </c>
      <c r="AC631">
        <v>17558595004</v>
      </c>
      <c r="AD631">
        <v>17538417516</v>
      </c>
      <c r="AE631" s="14">
        <f>INDEX(CONFAZ!$DS$2:$FB$408,MATCH(DATE(YEAR($A631),MONTH($A631),15),CONFAZ!$DS$2:$DS$408,0),2)</f>
        <v>167691617</v>
      </c>
      <c r="AF631" s="14">
        <f>INDEX(CONFAZ!$DS$2:$FB$408,MATCH(DATE(YEAR($A631),MONTH($A631),15),CONFAZ!$DS$2:$DS$408,0),3)</f>
        <v>552671583</v>
      </c>
      <c r="AG631">
        <v>510</v>
      </c>
      <c r="AH631">
        <v>489080331300</v>
      </c>
      <c r="AI631">
        <v>10.66</v>
      </c>
      <c r="AJ631">
        <v>1.03</v>
      </c>
      <c r="AK631">
        <v>0</v>
      </c>
      <c r="AL631">
        <v>0</v>
      </c>
      <c r="AM631">
        <v>0</v>
      </c>
      <c r="AN631">
        <v>0</v>
      </c>
      <c r="AO631">
        <v>5.69563074901445</v>
      </c>
      <c r="AP631">
        <v>1.83</v>
      </c>
      <c r="AQ631">
        <v>146.79</v>
      </c>
      <c r="AR631">
        <v>14.259</v>
      </c>
      <c r="AS631" s="14">
        <v>358427100000</v>
      </c>
      <c r="AT631">
        <v>0</v>
      </c>
      <c r="AU631">
        <v>0</v>
      </c>
      <c r="AV631">
        <v>130873826</v>
      </c>
      <c r="AW631">
        <v>42454741</v>
      </c>
      <c r="AX631">
        <v>0</v>
      </c>
      <c r="AY631" s="14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22345337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64277589</v>
      </c>
      <c r="BL631">
        <v>0</v>
      </c>
      <c r="BM631">
        <v>1796159</v>
      </c>
      <c r="BN631">
        <v>11395641000</v>
      </c>
      <c r="BO631">
        <v>0.4</v>
      </c>
      <c r="BP631" s="3">
        <v>3704</v>
      </c>
      <c r="BQ631">
        <v>11901.27</v>
      </c>
      <c r="BR631">
        <v>1117909000</v>
      </c>
      <c r="BS631">
        <v>17031000</v>
      </c>
      <c r="BT631">
        <v>2466595000</v>
      </c>
      <c r="BU631">
        <v>5684821000</v>
      </c>
      <c r="BV631">
        <v>2109285000</v>
      </c>
      <c r="BW631">
        <v>9286355000</v>
      </c>
      <c r="BX631">
        <v>9276732000</v>
      </c>
      <c r="BY631">
        <v>0.4</v>
      </c>
      <c r="BZ631">
        <v>3704</v>
      </c>
      <c r="CA631">
        <v>9477.43</v>
      </c>
      <c r="CB631">
        <v>11395641000</v>
      </c>
      <c r="CC631">
        <v>0.4</v>
      </c>
      <c r="CD631">
        <v>156048.73000000001</v>
      </c>
      <c r="CE631">
        <v>130563896.81999999</v>
      </c>
      <c r="CF631">
        <v>21767.96</v>
      </c>
      <c r="CG631">
        <v>28692.83</v>
      </c>
      <c r="CH631">
        <v>40.418357999999998</v>
      </c>
      <c r="CI631">
        <v>2.59</v>
      </c>
      <c r="CJ631">
        <v>9006.67</v>
      </c>
      <c r="CK631">
        <v>44173.33</v>
      </c>
      <c r="CL631">
        <v>35166.67</v>
      </c>
      <c r="CM631">
        <v>-7036.67</v>
      </c>
      <c r="CN631">
        <v>3738383.33</v>
      </c>
      <c r="CO631">
        <v>-86846.67</v>
      </c>
      <c r="CP631">
        <v>-111120</v>
      </c>
      <c r="CQ631">
        <v>9877.07</v>
      </c>
      <c r="CR631">
        <v>153103462.81</v>
      </c>
      <c r="CS631">
        <v>8184.03</v>
      </c>
      <c r="CT631">
        <v>153122123.91</v>
      </c>
      <c r="CU631">
        <v>0.52876480000000003</v>
      </c>
      <c r="CV631">
        <v>0</v>
      </c>
      <c r="CW631" s="14">
        <v>364617.38</v>
      </c>
      <c r="CX631" s="14">
        <f t="shared" si="9"/>
        <v>-716769.03999999992</v>
      </c>
      <c r="CY631" s="14">
        <f>IFERROR(INDEX(CONFAZ!$A$2:$FB$440,MATCH(DATE(YEAR($A631),MONTH($A631),15),CONFAZ!$A$2:$A$440,0),2),0)</f>
        <v>1081386.42</v>
      </c>
      <c r="CZ631"/>
      <c r="DA631"/>
      <c r="DB631"/>
      <c r="DC631"/>
      <c r="DI631"/>
    </row>
    <row r="632" spans="1:113" x14ac:dyDescent="0.25">
      <c r="A632" s="1">
        <v>40533</v>
      </c>
      <c r="B632" t="s">
        <v>70</v>
      </c>
      <c r="C632" t="s">
        <v>75</v>
      </c>
      <c r="D632" s="12">
        <v>1.6934</v>
      </c>
      <c r="E632">
        <v>136772987.86000001</v>
      </c>
      <c r="F632">
        <v>45747.9</v>
      </c>
      <c r="G632">
        <v>282313489</v>
      </c>
      <c r="H632">
        <v>40549349.440000013</v>
      </c>
      <c r="I632">
        <v>86244068.489999995</v>
      </c>
      <c r="J632">
        <v>6615274.2000000011</v>
      </c>
      <c r="K632">
        <v>4343031</v>
      </c>
      <c r="L632" s="14">
        <v>5322024</v>
      </c>
      <c r="M632" s="14">
        <v>31572531</v>
      </c>
      <c r="N632" s="14">
        <v>32878473</v>
      </c>
      <c r="O632" s="14">
        <v>39746588</v>
      </c>
      <c r="P632" s="14">
        <v>2996794</v>
      </c>
      <c r="Q632" s="14">
        <v>47690452</v>
      </c>
      <c r="R632" s="14">
        <v>654869</v>
      </c>
      <c r="S632" s="14">
        <v>12185759</v>
      </c>
      <c r="T632" s="14">
        <v>84275134</v>
      </c>
      <c r="U632" s="14">
        <v>24945239</v>
      </c>
      <c r="V632" s="14">
        <v>654869</v>
      </c>
      <c r="W632" s="14">
        <v>12185759</v>
      </c>
      <c r="X632" s="14">
        <v>84275134</v>
      </c>
      <c r="Y632" s="14">
        <v>24945239</v>
      </c>
      <c r="Z632" s="14">
        <v>45626</v>
      </c>
      <c r="AA632" s="14">
        <v>5.9263885249000001</v>
      </c>
      <c r="AB632">
        <v>136.69</v>
      </c>
      <c r="AC632">
        <v>20795902805</v>
      </c>
      <c r="AD632">
        <v>15707163779</v>
      </c>
      <c r="AE632" s="14">
        <f>INDEX(CONFAZ!$DS$2:$FB$408,MATCH(DATE(YEAR($A632),MONTH($A632),15),CONFAZ!$DS$2:$DS$408,0),2)</f>
        <v>254380673</v>
      </c>
      <c r="AF632" s="14">
        <f>INDEX(CONFAZ!$DS$2:$FB$408,MATCH(DATE(YEAR($A632),MONTH($A632),15),CONFAZ!$DS$2:$DS$408,0),3)</f>
        <v>232187786</v>
      </c>
      <c r="AG632">
        <v>510</v>
      </c>
      <c r="AH632">
        <v>488672905000</v>
      </c>
      <c r="AI632">
        <v>10.66</v>
      </c>
      <c r="AJ632">
        <v>0.6</v>
      </c>
      <c r="AK632">
        <v>0</v>
      </c>
      <c r="AL632">
        <v>0</v>
      </c>
      <c r="AM632">
        <v>0</v>
      </c>
      <c r="AN632">
        <v>0</v>
      </c>
      <c r="AO632">
        <v>5.2644577073471899</v>
      </c>
      <c r="AP632">
        <v>1.63</v>
      </c>
      <c r="AQ632">
        <v>152.66999999999999</v>
      </c>
      <c r="AR632">
        <v>18.46</v>
      </c>
      <c r="AS632" s="14">
        <v>348004900000</v>
      </c>
      <c r="AT632">
        <v>0</v>
      </c>
      <c r="AU632">
        <v>0</v>
      </c>
      <c r="AV632">
        <v>172478731</v>
      </c>
      <c r="AW632">
        <v>64003030</v>
      </c>
      <c r="AX632">
        <v>0</v>
      </c>
      <c r="AY632" s="14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29944368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76853890</v>
      </c>
      <c r="BL632">
        <v>0</v>
      </c>
      <c r="BM632">
        <v>1677443</v>
      </c>
      <c r="BN632">
        <v>11395641000</v>
      </c>
      <c r="BO632">
        <v>0.4</v>
      </c>
      <c r="BP632" s="3">
        <v>3704</v>
      </c>
      <c r="BQ632">
        <v>11901.27</v>
      </c>
      <c r="BR632">
        <v>1117909000</v>
      </c>
      <c r="BS632">
        <v>17031000</v>
      </c>
      <c r="BT632">
        <v>2466595000</v>
      </c>
      <c r="BU632">
        <v>5684821000</v>
      </c>
      <c r="BV632">
        <v>2109285000</v>
      </c>
      <c r="BW632">
        <v>9286355000</v>
      </c>
      <c r="BX632">
        <v>7902078000</v>
      </c>
      <c r="BY632">
        <v>0.4</v>
      </c>
      <c r="BZ632">
        <v>3704</v>
      </c>
      <c r="CA632">
        <v>8238.85</v>
      </c>
      <c r="CB632">
        <v>11395641000</v>
      </c>
      <c r="CC632">
        <v>0.4</v>
      </c>
      <c r="CD632">
        <v>201000.4</v>
      </c>
      <c r="CE632">
        <v>116533628.39</v>
      </c>
      <c r="CF632">
        <v>23194.26</v>
      </c>
      <c r="CG632">
        <v>30206.83</v>
      </c>
      <c r="CH632">
        <v>40.418357999999998</v>
      </c>
      <c r="CI632">
        <v>2.6</v>
      </c>
      <c r="CJ632">
        <v>9006.67</v>
      </c>
      <c r="CK632">
        <v>44173.33</v>
      </c>
      <c r="CL632">
        <v>35166.67</v>
      </c>
      <c r="CM632">
        <v>-7036.67</v>
      </c>
      <c r="CN632">
        <v>3738383.33</v>
      </c>
      <c r="CO632">
        <v>-86846.67</v>
      </c>
      <c r="CP632">
        <v>-111120</v>
      </c>
      <c r="CQ632">
        <v>13697.58</v>
      </c>
      <c r="CR632">
        <v>179705888.46000001</v>
      </c>
      <c r="CS632">
        <v>6594.83</v>
      </c>
      <c r="CT632">
        <v>179726180.87</v>
      </c>
      <c r="CU632">
        <v>0.52876480000000003</v>
      </c>
      <c r="CV632">
        <v>0</v>
      </c>
      <c r="CW632" s="14">
        <v>407310.73</v>
      </c>
      <c r="CX632" s="14">
        <f t="shared" si="9"/>
        <v>-437063.53</v>
      </c>
      <c r="CY632" s="14">
        <f>IFERROR(INDEX(CONFAZ!$A$2:$FB$440,MATCH(DATE(YEAR($A632),MONTH($A632),15),CONFAZ!$A$2:$A$440,0),2),0)</f>
        <v>844374.26</v>
      </c>
      <c r="CZ632"/>
      <c r="DA632"/>
      <c r="DB632"/>
      <c r="DC632"/>
      <c r="DI632"/>
    </row>
    <row r="633" spans="1:113" x14ac:dyDescent="0.25">
      <c r="A633" s="1">
        <v>40564</v>
      </c>
      <c r="B633" t="s">
        <v>70</v>
      </c>
      <c r="C633" t="s">
        <v>75</v>
      </c>
      <c r="D633" s="12">
        <v>1.6749000000000001</v>
      </c>
      <c r="E633">
        <v>141091656.44</v>
      </c>
      <c r="F633">
        <v>55965.100000000006</v>
      </c>
      <c r="G633">
        <v>279147070</v>
      </c>
      <c r="H633">
        <v>37355342.629999995</v>
      </c>
      <c r="I633">
        <v>81980036.530000016</v>
      </c>
      <c r="J633">
        <v>7182863.6900000004</v>
      </c>
      <c r="K633">
        <v>7778398</v>
      </c>
      <c r="L633" s="14">
        <v>5703030</v>
      </c>
      <c r="M633" s="14">
        <v>32034558</v>
      </c>
      <c r="N633" s="14">
        <v>46115509</v>
      </c>
      <c r="O633" s="14">
        <v>44258309</v>
      </c>
      <c r="P633" s="14">
        <v>3011510</v>
      </c>
      <c r="Q633" s="14">
        <v>48095862</v>
      </c>
      <c r="R633" s="14">
        <v>616650</v>
      </c>
      <c r="S633" s="14">
        <v>7722730</v>
      </c>
      <c r="T633" s="14">
        <v>70558213</v>
      </c>
      <c r="U633" s="14">
        <v>20974734</v>
      </c>
      <c r="V633" s="14">
        <v>616650</v>
      </c>
      <c r="W633" s="14">
        <v>7722730</v>
      </c>
      <c r="X633" s="14">
        <v>70558213</v>
      </c>
      <c r="Y633" s="14">
        <v>20974734</v>
      </c>
      <c r="Z633" s="14">
        <v>55965</v>
      </c>
      <c r="AA633" s="14">
        <v>9.9369781689999996</v>
      </c>
      <c r="AB633">
        <v>132.66</v>
      </c>
      <c r="AC633">
        <v>15031610457</v>
      </c>
      <c r="AD633">
        <v>14962070227</v>
      </c>
      <c r="AE633" s="14">
        <f>INDEX(CONFAZ!$DS$2:$FB$408,MATCH(DATE(YEAR($A633),MONTH($A633),15),CONFAZ!$DS$2:$DS$408,0),2)</f>
        <v>175419864</v>
      </c>
      <c r="AF633" s="14">
        <f>INDEX(CONFAZ!$DS$2:$FB$408,MATCH(DATE(YEAR($A633),MONTH($A633),15),CONFAZ!$DS$2:$DS$408,0),3)</f>
        <v>161227180</v>
      </c>
      <c r="AG633">
        <v>540</v>
      </c>
      <c r="AH633">
        <v>498611030400</v>
      </c>
      <c r="AI633">
        <v>10.85</v>
      </c>
      <c r="AJ633">
        <v>0.94</v>
      </c>
      <c r="AK633">
        <v>0</v>
      </c>
      <c r="AL633">
        <v>0</v>
      </c>
      <c r="AM633">
        <v>0</v>
      </c>
      <c r="AN633">
        <v>0</v>
      </c>
      <c r="AO633">
        <v>6.0266467438675102</v>
      </c>
      <c r="AP633">
        <v>1.83</v>
      </c>
      <c r="AQ633">
        <v>162.06</v>
      </c>
      <c r="AR633">
        <v>7.9</v>
      </c>
      <c r="AS633" s="14">
        <v>327590900000</v>
      </c>
      <c r="AT633">
        <v>0</v>
      </c>
      <c r="AU633">
        <v>0</v>
      </c>
      <c r="AV633">
        <v>101716727</v>
      </c>
      <c r="AW633">
        <v>52651809</v>
      </c>
      <c r="AX633">
        <v>0</v>
      </c>
      <c r="AY633" s="14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8369435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39864143</v>
      </c>
      <c r="BL633">
        <v>0</v>
      </c>
      <c r="BM633">
        <v>831340</v>
      </c>
      <c r="BN633">
        <v>13932770000</v>
      </c>
      <c r="BO633">
        <v>0.4</v>
      </c>
      <c r="BP633" s="3">
        <v>3704</v>
      </c>
      <c r="BQ633">
        <v>14118.77</v>
      </c>
      <c r="BR633">
        <v>1279579000</v>
      </c>
      <c r="BS633">
        <v>23471000</v>
      </c>
      <c r="BT633">
        <v>3323598000</v>
      </c>
      <c r="BU633">
        <v>6723049000</v>
      </c>
      <c r="BV633">
        <v>2583073000</v>
      </c>
      <c r="BW633">
        <v>11349697000</v>
      </c>
      <c r="BX633">
        <v>7902078000</v>
      </c>
      <c r="BY633">
        <v>0.4</v>
      </c>
      <c r="BZ633">
        <v>3704</v>
      </c>
      <c r="CA633">
        <v>8238.85</v>
      </c>
      <c r="CB633">
        <v>11395641000</v>
      </c>
      <c r="CC633">
        <v>0.4</v>
      </c>
      <c r="CD633">
        <v>202125.6</v>
      </c>
      <c r="CE633">
        <v>107960358.98</v>
      </c>
      <c r="CF633">
        <v>23695.82</v>
      </c>
      <c r="CG633">
        <v>28418</v>
      </c>
      <c r="CH633">
        <v>41.468921000000002</v>
      </c>
      <c r="CI633">
        <v>2.61</v>
      </c>
      <c r="CJ633">
        <v>118773.33</v>
      </c>
      <c r="CK633">
        <v>170360</v>
      </c>
      <c r="CL633">
        <v>51583.33</v>
      </c>
      <c r="CM633">
        <v>-930</v>
      </c>
      <c r="CN633">
        <v>3894286.67</v>
      </c>
      <c r="CO633">
        <v>-72150</v>
      </c>
      <c r="CP633">
        <v>-105756.67</v>
      </c>
      <c r="CQ633">
        <v>27477.49</v>
      </c>
      <c r="CR633">
        <v>175495151.22999999</v>
      </c>
      <c r="CS633">
        <v>18941.36</v>
      </c>
      <c r="CT633">
        <v>175543570.08000001</v>
      </c>
      <c r="CU633">
        <v>0.52720370000000005</v>
      </c>
      <c r="CV633">
        <v>0</v>
      </c>
      <c r="CW633" s="14">
        <v>396546.98</v>
      </c>
      <c r="CX633" s="14">
        <f t="shared" si="9"/>
        <v>-1362990.89</v>
      </c>
      <c r="CY633" s="14">
        <f>IFERROR(INDEX(CONFAZ!$A$2:$FB$440,MATCH(DATE(YEAR($A633),MONTH($A633),15),CONFAZ!$A$2:$A$440,0),2),0)</f>
        <v>1759537.8699999999</v>
      </c>
      <c r="CZ633" s="14"/>
      <c r="DA633" s="14"/>
      <c r="DB633"/>
      <c r="DC633"/>
      <c r="DI633"/>
    </row>
    <row r="634" spans="1:113" x14ac:dyDescent="0.25">
      <c r="A634" s="1">
        <v>40595</v>
      </c>
      <c r="B634" t="s">
        <v>70</v>
      </c>
      <c r="C634" t="s">
        <v>75</v>
      </c>
      <c r="D634" s="12">
        <v>1.6679999999999999</v>
      </c>
      <c r="E634">
        <v>129788530.31</v>
      </c>
      <c r="F634">
        <v>29593.170000000002</v>
      </c>
      <c r="G634">
        <v>250499585</v>
      </c>
      <c r="H634">
        <v>32174667.41</v>
      </c>
      <c r="I634">
        <v>71447761.329999998</v>
      </c>
      <c r="J634">
        <v>5530441.0799999991</v>
      </c>
      <c r="K634">
        <v>28341474</v>
      </c>
      <c r="L634" s="14">
        <v>6979066</v>
      </c>
      <c r="M634" s="14">
        <v>32708464</v>
      </c>
      <c r="N634" s="14">
        <v>31456259</v>
      </c>
      <c r="O634" s="14">
        <v>37753450</v>
      </c>
      <c r="P634" s="14">
        <v>2019272</v>
      </c>
      <c r="Q634" s="14">
        <v>42205652</v>
      </c>
      <c r="R634" s="14">
        <v>436157</v>
      </c>
      <c r="S634" s="14">
        <v>9602900</v>
      </c>
      <c r="T634" s="14">
        <v>67336127</v>
      </c>
      <c r="U634" s="14">
        <v>19972740</v>
      </c>
      <c r="V634" s="14">
        <v>436157</v>
      </c>
      <c r="W634" s="14">
        <v>9602900</v>
      </c>
      <c r="X634" s="14">
        <v>67336127</v>
      </c>
      <c r="Y634" s="14">
        <v>19972740</v>
      </c>
      <c r="Z634" s="14">
        <v>29498</v>
      </c>
      <c r="AA634" s="14">
        <v>12.011683212599999</v>
      </c>
      <c r="AB634">
        <v>136.18</v>
      </c>
      <c r="AC634">
        <v>16621034760</v>
      </c>
      <c r="AD634">
        <v>15689000891</v>
      </c>
      <c r="AE634" s="14">
        <f>INDEX(CONFAZ!$DS$2:$FB$408,MATCH(DATE(YEAR($A634),MONTH($A634),15),CONFAZ!$DS$2:$DS$408,0),2)</f>
        <v>184462595</v>
      </c>
      <c r="AF634" s="14">
        <f>INDEX(CONFAZ!$DS$2:$FB$408,MATCH(DATE(YEAR($A634),MONTH($A634),15),CONFAZ!$DS$2:$DS$408,0),3)</f>
        <v>285495823</v>
      </c>
      <c r="AG634">
        <v>540</v>
      </c>
      <c r="AH634">
        <v>512936688000</v>
      </c>
      <c r="AI634">
        <v>11.17</v>
      </c>
      <c r="AJ634">
        <v>0.54</v>
      </c>
      <c r="AK634">
        <v>0</v>
      </c>
      <c r="AL634">
        <v>0</v>
      </c>
      <c r="AM634">
        <v>0</v>
      </c>
      <c r="AN634">
        <v>0</v>
      </c>
      <c r="AO634">
        <v>6.3439133835576902</v>
      </c>
      <c r="AP634">
        <v>1.8</v>
      </c>
      <c r="AQ634">
        <v>181.53</v>
      </c>
      <c r="AR634">
        <v>4.8689999999999998</v>
      </c>
      <c r="AS634" s="14">
        <v>332322400000</v>
      </c>
      <c r="AT634">
        <v>0</v>
      </c>
      <c r="AU634">
        <v>0</v>
      </c>
      <c r="AV634">
        <v>151734080</v>
      </c>
      <c r="AW634">
        <v>44307703</v>
      </c>
      <c r="AX634">
        <v>0</v>
      </c>
      <c r="AY634" s="1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16222555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90425090</v>
      </c>
      <c r="BL634">
        <v>0</v>
      </c>
      <c r="BM634">
        <v>778732</v>
      </c>
      <c r="BN634">
        <v>13932770000</v>
      </c>
      <c r="BO634">
        <v>0.4</v>
      </c>
      <c r="BP634" s="3">
        <v>3704</v>
      </c>
      <c r="BQ634">
        <v>14118.77</v>
      </c>
      <c r="BR634">
        <v>1279579000</v>
      </c>
      <c r="BS634">
        <v>23471000</v>
      </c>
      <c r="BT634">
        <v>3323598000</v>
      </c>
      <c r="BU634">
        <v>6723049000</v>
      </c>
      <c r="BV634">
        <v>2583073000</v>
      </c>
      <c r="BW634">
        <v>11349697000</v>
      </c>
      <c r="BX634">
        <v>7902078000</v>
      </c>
      <c r="BY634">
        <v>0.4</v>
      </c>
      <c r="BZ634">
        <v>3704</v>
      </c>
      <c r="CA634">
        <v>8238.85</v>
      </c>
      <c r="CB634">
        <v>11395641000</v>
      </c>
      <c r="CC634">
        <v>0.4</v>
      </c>
      <c r="CD634">
        <v>206420.58</v>
      </c>
      <c r="CE634">
        <v>121730750.42</v>
      </c>
      <c r="CF634">
        <v>20121.599999999999</v>
      </c>
      <c r="CG634">
        <v>29764</v>
      </c>
      <c r="CH634">
        <v>41.468921000000002</v>
      </c>
      <c r="CI634">
        <v>2.62</v>
      </c>
      <c r="CJ634">
        <v>118773.33</v>
      </c>
      <c r="CK634">
        <v>170360</v>
      </c>
      <c r="CL634">
        <v>51583.33</v>
      </c>
      <c r="CM634">
        <v>-930</v>
      </c>
      <c r="CN634">
        <v>3894286.67</v>
      </c>
      <c r="CO634">
        <v>-72150</v>
      </c>
      <c r="CP634">
        <v>-105756.67</v>
      </c>
      <c r="CQ634">
        <v>8130.56</v>
      </c>
      <c r="CR634">
        <v>162528811.12</v>
      </c>
      <c r="CS634">
        <v>83377.16</v>
      </c>
      <c r="CT634">
        <v>162629838.84</v>
      </c>
      <c r="CU634">
        <v>0.52720370000000005</v>
      </c>
      <c r="CV634">
        <v>0</v>
      </c>
      <c r="CW634" s="14">
        <v>394851.31</v>
      </c>
      <c r="CX634" s="14">
        <f t="shared" si="9"/>
        <v>-5911134.7599999998</v>
      </c>
      <c r="CY634" s="14">
        <f>IFERROR(INDEX(CONFAZ!$A$2:$FB$440,MATCH(DATE(YEAR($A634),MONTH($A634),15),CONFAZ!$A$2:$A$440,0),2),0)</f>
        <v>6305986.0699999994</v>
      </c>
      <c r="CZ634"/>
      <c r="DA634"/>
      <c r="DB634"/>
      <c r="DC634"/>
      <c r="DI634"/>
    </row>
    <row r="635" spans="1:113" x14ac:dyDescent="0.25">
      <c r="A635" s="1">
        <v>40623</v>
      </c>
      <c r="B635" t="s">
        <v>70</v>
      </c>
      <c r="C635" t="s">
        <v>75</v>
      </c>
      <c r="D635" s="12">
        <v>1.6591</v>
      </c>
      <c r="E635">
        <v>135431136.81</v>
      </c>
      <c r="F635">
        <v>32705.050000000003</v>
      </c>
      <c r="G635">
        <v>255084275</v>
      </c>
      <c r="H635">
        <v>33770764.599999994</v>
      </c>
      <c r="I635">
        <v>68533956.290000007</v>
      </c>
      <c r="J635">
        <v>5632399.4299999997</v>
      </c>
      <c r="K635">
        <v>50431551</v>
      </c>
      <c r="L635" s="14">
        <v>8104788</v>
      </c>
      <c r="M635" s="14">
        <v>31781709</v>
      </c>
      <c r="N635" s="14">
        <v>32657611</v>
      </c>
      <c r="O635" s="14">
        <v>37457838</v>
      </c>
      <c r="P635" s="14">
        <v>2288678</v>
      </c>
      <c r="Q635" s="14">
        <v>42611021</v>
      </c>
      <c r="R635" s="14">
        <v>558882</v>
      </c>
      <c r="S635" s="14">
        <v>9074316</v>
      </c>
      <c r="T635" s="14">
        <v>72053039</v>
      </c>
      <c r="U635" s="14">
        <v>18463801</v>
      </c>
      <c r="V635" s="14">
        <v>558882</v>
      </c>
      <c r="W635" s="14">
        <v>9074316</v>
      </c>
      <c r="X635" s="14">
        <v>72053039</v>
      </c>
      <c r="Y635" s="14">
        <v>18463801</v>
      </c>
      <c r="Z635" s="14">
        <v>32592</v>
      </c>
      <c r="AA635" s="14">
        <v>13.6199210219</v>
      </c>
      <c r="AB635">
        <v>144.93</v>
      </c>
      <c r="AC635">
        <v>19172557483</v>
      </c>
      <c r="AD635">
        <v>17872299348</v>
      </c>
      <c r="AE635" s="14">
        <f>INDEX(CONFAZ!$DS$2:$FB$408,MATCH(DATE(YEAR($A635),MONTH($A635),15),CONFAZ!$DS$2:$DS$408,0),2)</f>
        <v>203046150</v>
      </c>
      <c r="AF635" s="14">
        <f>INDEX(CONFAZ!$DS$2:$FB$408,MATCH(DATE(YEAR($A635),MONTH($A635),15),CONFAZ!$DS$2:$DS$408,0),3)</f>
        <v>394802020</v>
      </c>
      <c r="AG635">
        <v>545</v>
      </c>
      <c r="AH635">
        <v>526176928600</v>
      </c>
      <c r="AI635">
        <v>11.62</v>
      </c>
      <c r="AJ635">
        <v>0.66</v>
      </c>
      <c r="AK635">
        <v>0</v>
      </c>
      <c r="AL635">
        <v>0</v>
      </c>
      <c r="AM635">
        <v>0</v>
      </c>
      <c r="AN635">
        <v>0</v>
      </c>
      <c r="AO635">
        <v>6.4442169907881199</v>
      </c>
      <c r="AP635">
        <v>1.79</v>
      </c>
      <c r="AQ635">
        <v>187.11</v>
      </c>
      <c r="AR635">
        <v>15.909000000000001</v>
      </c>
      <c r="AS635" s="14">
        <v>356617300000</v>
      </c>
      <c r="AT635">
        <v>0</v>
      </c>
      <c r="AU635">
        <v>0</v>
      </c>
      <c r="AV635">
        <v>154614921</v>
      </c>
      <c r="AW635">
        <v>70820812</v>
      </c>
      <c r="AX635">
        <v>0</v>
      </c>
      <c r="AY635" s="14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7089921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74547921</v>
      </c>
      <c r="BL635">
        <v>0</v>
      </c>
      <c r="BM635">
        <v>2156267</v>
      </c>
      <c r="BN635">
        <v>13932770000</v>
      </c>
      <c r="BO635">
        <v>0.4</v>
      </c>
      <c r="BP635" s="3">
        <v>3704</v>
      </c>
      <c r="BQ635">
        <v>14118.77</v>
      </c>
      <c r="BR635">
        <v>1279579000</v>
      </c>
      <c r="BS635">
        <v>23471000</v>
      </c>
      <c r="BT635">
        <v>3323598000</v>
      </c>
      <c r="BU635">
        <v>6723049000</v>
      </c>
      <c r="BV635">
        <v>2583073000</v>
      </c>
      <c r="BW635">
        <v>11349697000</v>
      </c>
      <c r="BX635">
        <v>7902078000</v>
      </c>
      <c r="BY635">
        <v>0.4</v>
      </c>
      <c r="BZ635">
        <v>3704</v>
      </c>
      <c r="CA635">
        <v>8238.85</v>
      </c>
      <c r="CB635">
        <v>11395641000</v>
      </c>
      <c r="CC635">
        <v>0.4</v>
      </c>
      <c r="CD635">
        <v>157508.04999999999</v>
      </c>
      <c r="CE635">
        <v>103129592.59999999</v>
      </c>
      <c r="CF635">
        <v>17236.73</v>
      </c>
      <c r="CG635">
        <v>30176</v>
      </c>
      <c r="CH635">
        <v>41.468921000000002</v>
      </c>
      <c r="CI635">
        <v>2.67</v>
      </c>
      <c r="CJ635">
        <v>118773.33</v>
      </c>
      <c r="CK635">
        <v>170360</v>
      </c>
      <c r="CL635">
        <v>51583.33</v>
      </c>
      <c r="CM635">
        <v>-930</v>
      </c>
      <c r="CN635">
        <v>3894286.67</v>
      </c>
      <c r="CO635">
        <v>-72150</v>
      </c>
      <c r="CP635">
        <v>-105756.67</v>
      </c>
      <c r="CQ635">
        <v>6297.23</v>
      </c>
      <c r="CR635">
        <v>163437672.02000001</v>
      </c>
      <c r="CS635">
        <v>179663.88</v>
      </c>
      <c r="CT635">
        <v>163623633.13</v>
      </c>
      <c r="CU635">
        <v>0.52720370000000005</v>
      </c>
      <c r="CV635">
        <v>0</v>
      </c>
      <c r="CW635" s="14">
        <v>290025.88</v>
      </c>
      <c r="CX635" s="14">
        <f t="shared" si="9"/>
        <v>-11184988.789999999</v>
      </c>
      <c r="CY635" s="14">
        <f>IFERROR(INDEX(CONFAZ!$A$2:$FB$440,MATCH(DATE(YEAR($A635),MONTH($A635),15),CONFAZ!$A$2:$A$440,0),2),0)</f>
        <v>11475014.67</v>
      </c>
      <c r="DA635"/>
      <c r="DB635"/>
      <c r="DC635"/>
      <c r="DI635"/>
    </row>
    <row r="636" spans="1:113" x14ac:dyDescent="0.25">
      <c r="A636" s="1">
        <v>40654</v>
      </c>
      <c r="B636" t="s">
        <v>70</v>
      </c>
      <c r="C636" t="s">
        <v>75</v>
      </c>
      <c r="D636" s="12">
        <v>1.5864</v>
      </c>
      <c r="E636">
        <v>143246652.37</v>
      </c>
      <c r="F636">
        <v>27457.53</v>
      </c>
      <c r="G636">
        <v>268330686</v>
      </c>
      <c r="H636">
        <v>37915811.630000003</v>
      </c>
      <c r="I636">
        <v>69818663.75999999</v>
      </c>
      <c r="J636">
        <v>5531039.5</v>
      </c>
      <c r="K636">
        <v>34224494</v>
      </c>
      <c r="L636" s="14">
        <v>13430989</v>
      </c>
      <c r="M636" s="14">
        <v>32001222</v>
      </c>
      <c r="N636" s="14">
        <v>32492378</v>
      </c>
      <c r="O636" s="14">
        <v>43823690</v>
      </c>
      <c r="P636" s="14">
        <v>2669400</v>
      </c>
      <c r="Q636" s="14">
        <v>43689506</v>
      </c>
      <c r="R636" s="14">
        <v>447544</v>
      </c>
      <c r="S636" s="14">
        <v>9288886</v>
      </c>
      <c r="T636" s="14">
        <v>72502995</v>
      </c>
      <c r="U636" s="14">
        <v>17956620</v>
      </c>
      <c r="V636" s="14">
        <v>447544</v>
      </c>
      <c r="W636" s="14">
        <v>9288886</v>
      </c>
      <c r="X636" s="14">
        <v>72502995</v>
      </c>
      <c r="Y636" s="14">
        <v>17956620</v>
      </c>
      <c r="Z636" s="14">
        <v>27456</v>
      </c>
      <c r="AA636" s="14">
        <v>12.802432292000001</v>
      </c>
      <c r="AB636">
        <v>139.88999999999999</v>
      </c>
      <c r="AC636">
        <v>20083002562</v>
      </c>
      <c r="AD636">
        <v>18458870399</v>
      </c>
      <c r="AE636" s="14">
        <f>INDEX(CONFAZ!$DS$2:$FB$408,MATCH(DATE(YEAR($A636),MONTH($A636),15),CONFAZ!$DS$2:$DS$408,0),2)</f>
        <v>295152945</v>
      </c>
      <c r="AF636" s="14">
        <f>INDEX(CONFAZ!$DS$2:$FB$408,MATCH(DATE(YEAR($A636),MONTH($A636),15),CONFAZ!$DS$2:$DS$408,0),3)</f>
        <v>595126020</v>
      </c>
      <c r="AG636">
        <v>545</v>
      </c>
      <c r="AH636">
        <v>520437556800</v>
      </c>
      <c r="AI636">
        <v>11.74</v>
      </c>
      <c r="AJ636">
        <v>0.72</v>
      </c>
      <c r="AK636">
        <v>0</v>
      </c>
      <c r="AL636">
        <v>0</v>
      </c>
      <c r="AM636">
        <v>0</v>
      </c>
      <c r="AN636">
        <v>0</v>
      </c>
      <c r="AO636">
        <v>6.43525900486528</v>
      </c>
      <c r="AP636">
        <v>1.77</v>
      </c>
      <c r="AQ636">
        <v>194.22</v>
      </c>
      <c r="AR636">
        <v>12.77</v>
      </c>
      <c r="AS636" s="14">
        <v>354617800000</v>
      </c>
      <c r="AT636">
        <v>0</v>
      </c>
      <c r="AU636">
        <v>0</v>
      </c>
      <c r="AV636">
        <v>181102016</v>
      </c>
      <c r="AW636">
        <v>61635845</v>
      </c>
      <c r="AX636">
        <v>0</v>
      </c>
      <c r="AY636" s="14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33759872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77936616</v>
      </c>
      <c r="BL636">
        <v>0</v>
      </c>
      <c r="BM636">
        <v>7769683</v>
      </c>
      <c r="BN636">
        <v>13932770000</v>
      </c>
      <c r="BO636">
        <v>0.4</v>
      </c>
      <c r="BP636" s="3">
        <v>3704</v>
      </c>
      <c r="BQ636">
        <v>14118.77</v>
      </c>
      <c r="BR636">
        <v>1279579000</v>
      </c>
      <c r="BS636">
        <v>23471000</v>
      </c>
      <c r="BT636">
        <v>3323598000</v>
      </c>
      <c r="BU636">
        <v>6723049000</v>
      </c>
      <c r="BV636">
        <v>2583073000</v>
      </c>
      <c r="BW636">
        <v>11349697000</v>
      </c>
      <c r="BX636">
        <v>7902078000</v>
      </c>
      <c r="BY636">
        <v>0.4</v>
      </c>
      <c r="BZ636">
        <v>3704</v>
      </c>
      <c r="CA636">
        <v>8238.85</v>
      </c>
      <c r="CB636">
        <v>11395641000</v>
      </c>
      <c r="CC636">
        <v>0.4</v>
      </c>
      <c r="CD636">
        <v>129588.4</v>
      </c>
      <c r="CE636">
        <v>114859728.45</v>
      </c>
      <c r="CF636">
        <v>6126.17</v>
      </c>
      <c r="CG636">
        <v>29222</v>
      </c>
      <c r="CH636">
        <v>41.468921000000002</v>
      </c>
      <c r="CI636">
        <v>2.82</v>
      </c>
      <c r="CJ636">
        <v>-216770</v>
      </c>
      <c r="CK636">
        <v>-173896.67</v>
      </c>
      <c r="CL636">
        <v>42876.67</v>
      </c>
      <c r="CM636">
        <v>-2903.33</v>
      </c>
      <c r="CN636">
        <v>3923983.33</v>
      </c>
      <c r="CO636">
        <v>-98643.33</v>
      </c>
      <c r="CP636">
        <v>-108350</v>
      </c>
      <c r="CQ636">
        <v>7104.82</v>
      </c>
      <c r="CR636">
        <v>172611717.91</v>
      </c>
      <c r="CS636">
        <v>116083.57</v>
      </c>
      <c r="CT636">
        <v>172734906.30000001</v>
      </c>
      <c r="CU636">
        <v>0.52720370000000005</v>
      </c>
      <c r="CV636">
        <v>0</v>
      </c>
      <c r="CW636" s="14">
        <v>380066.48000000004</v>
      </c>
      <c r="CX636" s="14">
        <f t="shared" si="9"/>
        <v>-9761880.2299999986</v>
      </c>
      <c r="CY636" s="14">
        <f>IFERROR(INDEX(CONFAZ!$A$2:$FB$440,MATCH(DATE(YEAR($A636),MONTH($A636),15),CONFAZ!$A$2:$A$440,0),2),0)</f>
        <v>10141946.709999999</v>
      </c>
      <c r="CZ636"/>
      <c r="DA636"/>
      <c r="DB636"/>
      <c r="DC636"/>
      <c r="DI636"/>
    </row>
    <row r="637" spans="1:113" x14ac:dyDescent="0.25">
      <c r="A637" s="1">
        <v>40684</v>
      </c>
      <c r="B637" t="s">
        <v>70</v>
      </c>
      <c r="C637" t="s">
        <v>75</v>
      </c>
      <c r="D637" s="12">
        <v>1.6134999999999999</v>
      </c>
      <c r="E637">
        <v>139912992.00000003</v>
      </c>
      <c r="F637">
        <v>25416.83</v>
      </c>
      <c r="G637">
        <v>254378358</v>
      </c>
      <c r="H637">
        <v>35948648.429999992</v>
      </c>
      <c r="I637">
        <v>60809913.310000002</v>
      </c>
      <c r="J637">
        <v>5873101.9600000009</v>
      </c>
      <c r="K637">
        <v>25977269</v>
      </c>
      <c r="L637" s="14">
        <v>6322977</v>
      </c>
      <c r="M637" s="14">
        <v>31670859</v>
      </c>
      <c r="N637" s="14">
        <v>42718631</v>
      </c>
      <c r="O637" s="14">
        <v>37519248</v>
      </c>
      <c r="P637" s="14">
        <v>2867992</v>
      </c>
      <c r="Q637" s="14">
        <v>36158354</v>
      </c>
      <c r="R637" s="14">
        <v>758142</v>
      </c>
      <c r="S637" s="14">
        <v>9199735</v>
      </c>
      <c r="T637" s="14">
        <v>65449308</v>
      </c>
      <c r="U637" s="14">
        <v>21687695</v>
      </c>
      <c r="V637" s="14">
        <v>758142</v>
      </c>
      <c r="W637" s="14">
        <v>9199735</v>
      </c>
      <c r="X637" s="14">
        <v>65449308</v>
      </c>
      <c r="Y637" s="14">
        <v>21687695</v>
      </c>
      <c r="Z637" s="14">
        <v>25417</v>
      </c>
      <c r="AA637" s="14">
        <v>12.9695004447</v>
      </c>
      <c r="AB637">
        <v>143.22999999999999</v>
      </c>
      <c r="AC637">
        <v>23057404066</v>
      </c>
      <c r="AD637">
        <v>19826222541</v>
      </c>
      <c r="AE637" s="14">
        <f>INDEX(CONFAZ!$DS$2:$FB$408,MATCH(DATE(YEAR($A637),MONTH($A637),15),CONFAZ!$DS$2:$DS$408,0),2)</f>
        <v>234825357</v>
      </c>
      <c r="AF637" s="14">
        <f>INDEX(CONFAZ!$DS$2:$FB$408,MATCH(DATE(YEAR($A637),MONTH($A637),15),CONFAZ!$DS$2:$DS$408,0),3)</f>
        <v>463907895</v>
      </c>
      <c r="AG637">
        <v>545</v>
      </c>
      <c r="AH637">
        <v>537322929500</v>
      </c>
      <c r="AI637">
        <v>11.92</v>
      </c>
      <c r="AJ637">
        <v>0.56999999999999995</v>
      </c>
      <c r="AK637">
        <v>0</v>
      </c>
      <c r="AL637">
        <v>0</v>
      </c>
      <c r="AM637">
        <v>0</v>
      </c>
      <c r="AN637">
        <v>0</v>
      </c>
      <c r="AO637">
        <v>6.3431316668023703</v>
      </c>
      <c r="AP637">
        <v>1.47</v>
      </c>
      <c r="AQ637">
        <v>186.2</v>
      </c>
      <c r="AR637">
        <v>4.41</v>
      </c>
      <c r="AS637" s="14">
        <v>368272700000</v>
      </c>
      <c r="AT637">
        <v>0</v>
      </c>
      <c r="AU637">
        <v>0</v>
      </c>
      <c r="AV637">
        <v>139500570</v>
      </c>
      <c r="AW637">
        <v>76376665</v>
      </c>
      <c r="AX637">
        <v>0</v>
      </c>
      <c r="AY637" s="14">
        <v>12031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3617383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55593563</v>
      </c>
      <c r="BL637">
        <v>0</v>
      </c>
      <c r="BM637">
        <v>1521136</v>
      </c>
      <c r="BN637">
        <v>13932770000</v>
      </c>
      <c r="BO637">
        <v>0.4</v>
      </c>
      <c r="BP637" s="3">
        <v>3704</v>
      </c>
      <c r="BQ637">
        <v>14118.77</v>
      </c>
      <c r="BR637">
        <v>1279579000</v>
      </c>
      <c r="BS637">
        <v>23471000</v>
      </c>
      <c r="BT637">
        <v>3323598000</v>
      </c>
      <c r="BU637">
        <v>6723049000</v>
      </c>
      <c r="BV637">
        <v>2583073000</v>
      </c>
      <c r="BW637">
        <v>11349697000</v>
      </c>
      <c r="BX637">
        <v>7902078000</v>
      </c>
      <c r="BY637">
        <v>0.4</v>
      </c>
      <c r="BZ637">
        <v>3704</v>
      </c>
      <c r="CA637">
        <v>8238.85</v>
      </c>
      <c r="CB637">
        <v>11395641000</v>
      </c>
      <c r="CC637">
        <v>0.4</v>
      </c>
      <c r="CD637">
        <v>197454.35</v>
      </c>
      <c r="CE637">
        <v>107986799.09999999</v>
      </c>
      <c r="CF637">
        <v>24875.23</v>
      </c>
      <c r="CG637">
        <v>31879</v>
      </c>
      <c r="CH637">
        <v>41.468921000000002</v>
      </c>
      <c r="CI637">
        <v>2.84</v>
      </c>
      <c r="CJ637">
        <v>-216770</v>
      </c>
      <c r="CK637">
        <v>-173896.67</v>
      </c>
      <c r="CL637">
        <v>42876.67</v>
      </c>
      <c r="CM637">
        <v>-2903.33</v>
      </c>
      <c r="CN637">
        <v>3923983.33</v>
      </c>
      <c r="CO637">
        <v>-98643.33</v>
      </c>
      <c r="CP637">
        <v>-108350</v>
      </c>
      <c r="CQ637">
        <v>8756.6299999999992</v>
      </c>
      <c r="CR637">
        <v>157405993.09</v>
      </c>
      <c r="CS637">
        <v>60672.61</v>
      </c>
      <c r="CT637">
        <v>157475422.33000001</v>
      </c>
      <c r="CU637">
        <v>0.52720370000000005</v>
      </c>
      <c r="CV637">
        <v>0</v>
      </c>
      <c r="CW637" s="14">
        <v>330190.25</v>
      </c>
      <c r="CX637" s="14">
        <f t="shared" si="9"/>
        <v>-7524259.6299999999</v>
      </c>
      <c r="CY637" s="14">
        <f>IFERROR(INDEX(CONFAZ!$A$2:$FB$440,MATCH(DATE(YEAR($A637),MONTH($A637),15),CONFAZ!$A$2:$A$440,0),2),0)</f>
        <v>7854449.8799999999</v>
      </c>
      <c r="CZ637"/>
      <c r="DA637"/>
      <c r="DB637"/>
      <c r="DC637"/>
      <c r="DI637"/>
    </row>
    <row r="638" spans="1:113" x14ac:dyDescent="0.25">
      <c r="A638" s="1">
        <v>40715</v>
      </c>
      <c r="B638" t="s">
        <v>70</v>
      </c>
      <c r="C638" t="s">
        <v>75</v>
      </c>
      <c r="D638" s="12">
        <v>1.587</v>
      </c>
      <c r="E638">
        <v>139921380.10999998</v>
      </c>
      <c r="F638">
        <v>65334.74</v>
      </c>
      <c r="G638">
        <v>272346469</v>
      </c>
      <c r="H638">
        <v>36698695.150000006</v>
      </c>
      <c r="I638">
        <v>76575786.50999999</v>
      </c>
      <c r="J638">
        <v>6411130.129999999</v>
      </c>
      <c r="K638">
        <v>18270722</v>
      </c>
      <c r="L638" s="14">
        <v>5804819</v>
      </c>
      <c r="M638" s="14">
        <v>33336567</v>
      </c>
      <c r="N638" s="14">
        <v>37069326</v>
      </c>
      <c r="O638" s="14">
        <v>39246551</v>
      </c>
      <c r="P638" s="14">
        <v>2391129</v>
      </c>
      <c r="Q638" s="14">
        <v>41060235</v>
      </c>
      <c r="R638" s="14">
        <v>1108656</v>
      </c>
      <c r="S638" s="14">
        <v>8622563</v>
      </c>
      <c r="T638" s="14">
        <v>82038733</v>
      </c>
      <c r="U638" s="14">
        <v>21604128</v>
      </c>
      <c r="V638" s="14">
        <v>1108656</v>
      </c>
      <c r="W638" s="14">
        <v>8622563</v>
      </c>
      <c r="X638" s="14">
        <v>82038733</v>
      </c>
      <c r="Y638" s="14">
        <v>21604128</v>
      </c>
      <c r="Z638" s="14">
        <v>63762</v>
      </c>
      <c r="AA638" s="14">
        <v>16.858917014300001</v>
      </c>
      <c r="AB638">
        <v>141.75</v>
      </c>
      <c r="AC638">
        <v>22518366011</v>
      </c>
      <c r="AD638">
        <v>19398620585</v>
      </c>
      <c r="AE638" s="14">
        <f>INDEX(CONFAZ!$DS$2:$FB$408,MATCH(DATE(YEAR($A638),MONTH($A638),15),CONFAZ!$DS$2:$DS$408,0),2)</f>
        <v>297856224</v>
      </c>
      <c r="AF638" s="14">
        <f>INDEX(CONFAZ!$DS$2:$FB$408,MATCH(DATE(YEAR($A638),MONTH($A638),15),CONFAZ!$DS$2:$DS$408,0),3)</f>
        <v>492406384</v>
      </c>
      <c r="AG638">
        <v>545</v>
      </c>
      <c r="AH638">
        <v>532874925000</v>
      </c>
      <c r="AI638">
        <v>12.1</v>
      </c>
      <c r="AJ638">
        <v>0.22</v>
      </c>
      <c r="AK638">
        <v>0</v>
      </c>
      <c r="AL638">
        <v>0</v>
      </c>
      <c r="AM638">
        <v>0</v>
      </c>
      <c r="AN638">
        <v>0</v>
      </c>
      <c r="AO638">
        <v>6.1741511052997096</v>
      </c>
      <c r="AP638">
        <v>1.1499999999999999</v>
      </c>
      <c r="AQ638">
        <v>177.52</v>
      </c>
      <c r="AR638">
        <v>-4.3899999999999997</v>
      </c>
      <c r="AS638" s="14">
        <v>363821700000</v>
      </c>
      <c r="AT638">
        <v>0</v>
      </c>
      <c r="AU638">
        <v>0</v>
      </c>
      <c r="AV638">
        <v>176331022</v>
      </c>
      <c r="AW638">
        <v>69657238</v>
      </c>
      <c r="AX638">
        <v>0</v>
      </c>
      <c r="AY638" s="14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2300270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101959819</v>
      </c>
      <c r="BL638">
        <v>0</v>
      </c>
      <c r="BM638">
        <v>2413695</v>
      </c>
      <c r="BN638">
        <v>13932770000</v>
      </c>
      <c r="BO638">
        <v>0.4</v>
      </c>
      <c r="BP638" s="3">
        <v>3704</v>
      </c>
      <c r="BQ638">
        <v>14118.77</v>
      </c>
      <c r="BR638">
        <v>1279579000</v>
      </c>
      <c r="BS638">
        <v>23471000</v>
      </c>
      <c r="BT638">
        <v>3323598000</v>
      </c>
      <c r="BU638">
        <v>6723049000</v>
      </c>
      <c r="BV638">
        <v>2583073000</v>
      </c>
      <c r="BW638">
        <v>11349697000</v>
      </c>
      <c r="BX638">
        <v>7902078000</v>
      </c>
      <c r="BY638">
        <v>0.4</v>
      </c>
      <c r="BZ638">
        <v>3704</v>
      </c>
      <c r="CA638">
        <v>8238.85</v>
      </c>
      <c r="CB638">
        <v>11395641000</v>
      </c>
      <c r="CC638">
        <v>0.4</v>
      </c>
      <c r="CD638">
        <v>96526.42</v>
      </c>
      <c r="CE638">
        <v>121059976.5</v>
      </c>
      <c r="CF638">
        <v>16345.83</v>
      </c>
      <c r="CG638">
        <v>30756</v>
      </c>
      <c r="CH638">
        <v>41.468921000000002</v>
      </c>
      <c r="CI638">
        <v>2.74</v>
      </c>
      <c r="CJ638">
        <v>-216770</v>
      </c>
      <c r="CK638">
        <v>-173896.67</v>
      </c>
      <c r="CL638">
        <v>42876.67</v>
      </c>
      <c r="CM638">
        <v>-2903.33</v>
      </c>
      <c r="CN638">
        <v>3923983.33</v>
      </c>
      <c r="CO638">
        <v>-98643.33</v>
      </c>
      <c r="CP638">
        <v>-108350</v>
      </c>
      <c r="CQ638">
        <v>19531.439999999999</v>
      </c>
      <c r="CR638">
        <v>171473556.93000001</v>
      </c>
      <c r="CS638">
        <v>49709.7</v>
      </c>
      <c r="CT638">
        <v>171542798.06999999</v>
      </c>
      <c r="CU638">
        <v>0.52720370000000005</v>
      </c>
      <c r="CV638">
        <v>0</v>
      </c>
      <c r="CW638" s="14">
        <v>365029.60999999993</v>
      </c>
      <c r="CX638" s="14">
        <f t="shared" si="9"/>
        <v>-4025068.6700000004</v>
      </c>
      <c r="CY638" s="14">
        <f>IFERROR(INDEX(CONFAZ!$A$2:$FB$440,MATCH(DATE(YEAR($A638),MONTH($A638),15),CONFAZ!$A$2:$A$440,0),2),0)</f>
        <v>4390098.28</v>
      </c>
      <c r="CZ638"/>
      <c r="DA638"/>
      <c r="DB638"/>
      <c r="DC638"/>
      <c r="DI638"/>
    </row>
    <row r="639" spans="1:113" x14ac:dyDescent="0.25">
      <c r="A639" s="1">
        <v>40745</v>
      </c>
      <c r="B639" t="s">
        <v>70</v>
      </c>
      <c r="C639" t="s">
        <v>75</v>
      </c>
      <c r="D639" s="12">
        <v>1.5639000000000001</v>
      </c>
      <c r="E639">
        <v>151861075.48999998</v>
      </c>
      <c r="F639">
        <v>2238624.2599999998</v>
      </c>
      <c r="G639">
        <v>277187622</v>
      </c>
      <c r="H639">
        <v>37218616.469999999</v>
      </c>
      <c r="I639">
        <v>66543147.670000009</v>
      </c>
      <c r="J639">
        <v>6633459.580000001</v>
      </c>
      <c r="K639">
        <v>12183663</v>
      </c>
      <c r="L639" s="14">
        <v>10118580</v>
      </c>
      <c r="M639" s="14">
        <v>32770026</v>
      </c>
      <c r="N639" s="14">
        <v>38354684</v>
      </c>
      <c r="O639" s="14">
        <v>44715728</v>
      </c>
      <c r="P639" s="14">
        <v>2671722</v>
      </c>
      <c r="Q639" s="14">
        <v>44018133</v>
      </c>
      <c r="R639" s="14">
        <v>1250312</v>
      </c>
      <c r="S639" s="14">
        <v>9839569</v>
      </c>
      <c r="T639" s="14">
        <v>69552213</v>
      </c>
      <c r="U639" s="14">
        <v>21660225</v>
      </c>
      <c r="V639" s="14">
        <v>1250312</v>
      </c>
      <c r="W639" s="14">
        <v>9839569</v>
      </c>
      <c r="X639" s="14">
        <v>69552213</v>
      </c>
      <c r="Y639" s="14">
        <v>21660225</v>
      </c>
      <c r="Z639" s="14">
        <v>2236430</v>
      </c>
      <c r="AA639" s="14">
        <v>17.9992594653</v>
      </c>
      <c r="AB639">
        <v>145.19</v>
      </c>
      <c r="AC639">
        <v>22193042186</v>
      </c>
      <c r="AD639">
        <v>19259092355</v>
      </c>
      <c r="AE639" s="14">
        <f>INDEX(CONFAZ!$DS$2:$FB$408,MATCH(DATE(YEAR($A639),MONTH($A639),15),CONFAZ!$DS$2:$DS$408,0),2)</f>
        <v>272654135</v>
      </c>
      <c r="AF639" s="14">
        <f>INDEX(CONFAZ!$DS$2:$FB$408,MATCH(DATE(YEAR($A639),MONTH($A639),15),CONFAZ!$DS$2:$DS$408,0),3)</f>
        <v>461284180</v>
      </c>
      <c r="AG639">
        <v>545</v>
      </c>
      <c r="AH639">
        <v>541334601600</v>
      </c>
      <c r="AI639">
        <v>12.25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6.0252751732572296</v>
      </c>
      <c r="AP639">
        <v>1.1599999999999999</v>
      </c>
      <c r="AQ639">
        <v>178.54</v>
      </c>
      <c r="AR639">
        <v>-15.23</v>
      </c>
      <c r="AS639" s="14">
        <v>367333100000</v>
      </c>
      <c r="AT639">
        <v>0</v>
      </c>
      <c r="AU639">
        <v>0</v>
      </c>
      <c r="AV639">
        <v>210073930</v>
      </c>
      <c r="AW639">
        <v>102502087</v>
      </c>
      <c r="AX639">
        <v>0</v>
      </c>
      <c r="AY639" s="14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25912091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73773086</v>
      </c>
      <c r="BL639">
        <v>0</v>
      </c>
      <c r="BM639">
        <v>7886666</v>
      </c>
      <c r="BN639">
        <v>13932770000</v>
      </c>
      <c r="BO639">
        <v>0.4</v>
      </c>
      <c r="BP639" s="3">
        <v>3704</v>
      </c>
      <c r="BQ639">
        <v>14118.77</v>
      </c>
      <c r="BR639">
        <v>1279579000</v>
      </c>
      <c r="BS639">
        <v>23471000</v>
      </c>
      <c r="BT639">
        <v>3323598000</v>
      </c>
      <c r="BU639">
        <v>6723049000</v>
      </c>
      <c r="BV639">
        <v>2583073000</v>
      </c>
      <c r="BW639">
        <v>11349697000</v>
      </c>
      <c r="BX639">
        <v>7902078000</v>
      </c>
      <c r="BY639">
        <v>0.4</v>
      </c>
      <c r="BZ639">
        <v>3704</v>
      </c>
      <c r="CA639">
        <v>8238.85</v>
      </c>
      <c r="CB639">
        <v>11395641000</v>
      </c>
      <c r="CC639">
        <v>0.4</v>
      </c>
      <c r="CD639">
        <v>95401.93</v>
      </c>
      <c r="CE639">
        <v>133509341.64</v>
      </c>
      <c r="CF639">
        <v>16530.86</v>
      </c>
      <c r="CG639">
        <v>30745</v>
      </c>
      <c r="CH639">
        <v>41.468921000000002</v>
      </c>
      <c r="CI639">
        <v>2.74</v>
      </c>
      <c r="CJ639">
        <v>-93173.33</v>
      </c>
      <c r="CK639">
        <v>-61393.33</v>
      </c>
      <c r="CL639">
        <v>31780</v>
      </c>
      <c r="CM639">
        <v>-63223.33</v>
      </c>
      <c r="CN639">
        <v>3961456.67</v>
      </c>
      <c r="CO639">
        <v>-107760</v>
      </c>
      <c r="CP639">
        <v>-109033.33</v>
      </c>
      <c r="CQ639">
        <v>1031842.54</v>
      </c>
      <c r="CR639">
        <v>167907228.68000001</v>
      </c>
      <c r="CS639">
        <v>24378.71</v>
      </c>
      <c r="CT639">
        <v>168964649.93000001</v>
      </c>
      <c r="CU639">
        <v>0.52720370000000005</v>
      </c>
      <c r="CV639">
        <v>0</v>
      </c>
      <c r="CW639" s="14">
        <v>311294.83999999997</v>
      </c>
      <c r="CX639" s="14">
        <f t="shared" si="9"/>
        <v>-2887000.54</v>
      </c>
      <c r="CY639" s="14">
        <f>IFERROR(INDEX(CONFAZ!$A$2:$FB$440,MATCH(DATE(YEAR($A639),MONTH($A639),15),CONFAZ!$A$2:$A$440,0),2),0)</f>
        <v>3198295.38</v>
      </c>
      <c r="CZ639"/>
      <c r="DA639"/>
      <c r="DB639"/>
      <c r="DC639"/>
      <c r="DI639"/>
    </row>
    <row r="640" spans="1:113" x14ac:dyDescent="0.25">
      <c r="A640" s="1">
        <v>40776</v>
      </c>
      <c r="B640" t="s">
        <v>70</v>
      </c>
      <c r="C640" t="s">
        <v>75</v>
      </c>
      <c r="D640" s="12">
        <v>1.597</v>
      </c>
      <c r="E640">
        <v>160292259.07000002</v>
      </c>
      <c r="F640">
        <v>218756.54</v>
      </c>
      <c r="G640">
        <v>296849458</v>
      </c>
      <c r="H640">
        <v>39256015.020000003</v>
      </c>
      <c r="I640">
        <v>76177828.410000011</v>
      </c>
      <c r="J640">
        <v>7005525.6500000004</v>
      </c>
      <c r="K640">
        <v>10213529</v>
      </c>
      <c r="L640" s="14">
        <v>10092894</v>
      </c>
      <c r="M640" s="14">
        <v>33640481</v>
      </c>
      <c r="N640" s="14">
        <v>42815783</v>
      </c>
      <c r="O640" s="14">
        <v>44628468</v>
      </c>
      <c r="P640" s="14">
        <v>3402185</v>
      </c>
      <c r="Q640" s="14">
        <v>47152724</v>
      </c>
      <c r="R640" s="14">
        <v>1061309</v>
      </c>
      <c r="S640" s="14">
        <v>10877759</v>
      </c>
      <c r="T640" s="14">
        <v>80945895</v>
      </c>
      <c r="U640" s="14">
        <v>22013203</v>
      </c>
      <c r="V640" s="14">
        <v>1061309</v>
      </c>
      <c r="W640" s="14">
        <v>10877759</v>
      </c>
      <c r="X640" s="14">
        <v>80945895</v>
      </c>
      <c r="Y640" s="14">
        <v>22013203</v>
      </c>
      <c r="Z640" s="14">
        <v>218757</v>
      </c>
      <c r="AA640" s="14">
        <v>17.700560750099999</v>
      </c>
      <c r="AB640">
        <v>147.51</v>
      </c>
      <c r="AC640">
        <v>26076703082</v>
      </c>
      <c r="AD640">
        <v>22405400011</v>
      </c>
      <c r="AE640" s="14">
        <f>INDEX(CONFAZ!$DS$2:$FB$408,MATCH(DATE(YEAR($A640),MONTH($A640),15),CONFAZ!$DS$2:$DS$408,0),2)</f>
        <v>323602147</v>
      </c>
      <c r="AF640" s="14">
        <f>INDEX(CONFAZ!$DS$2:$FB$408,MATCH(DATE(YEAR($A640),MONTH($A640),15),CONFAZ!$DS$2:$DS$408,0),3)</f>
        <v>722189150</v>
      </c>
      <c r="AG640">
        <v>545</v>
      </c>
      <c r="AH640">
        <v>564375009000</v>
      </c>
      <c r="AI640">
        <v>12.42</v>
      </c>
      <c r="AJ640">
        <v>0.42</v>
      </c>
      <c r="AK640">
        <v>0</v>
      </c>
      <c r="AL640">
        <v>0</v>
      </c>
      <c r="AM640">
        <v>0</v>
      </c>
      <c r="AN640">
        <v>0</v>
      </c>
      <c r="AO640">
        <v>5.9764991896272202</v>
      </c>
      <c r="AP640">
        <v>1.37</v>
      </c>
      <c r="AQ640">
        <v>175.5</v>
      </c>
      <c r="AR640">
        <v>-4.6100000000000003</v>
      </c>
      <c r="AS640" s="14">
        <v>374887300000</v>
      </c>
      <c r="AT640">
        <v>0</v>
      </c>
      <c r="AU640">
        <v>0</v>
      </c>
      <c r="AV640">
        <v>146800592</v>
      </c>
      <c r="AW640">
        <v>60122939</v>
      </c>
      <c r="AX640">
        <v>0</v>
      </c>
      <c r="AY640" s="14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21616518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61062743</v>
      </c>
      <c r="BL640">
        <v>7286</v>
      </c>
      <c r="BM640">
        <v>3991106</v>
      </c>
      <c r="BN640">
        <v>13932770000</v>
      </c>
      <c r="BO640">
        <v>0.4</v>
      </c>
      <c r="BP640" s="3">
        <v>3704</v>
      </c>
      <c r="BQ640">
        <v>14118.77</v>
      </c>
      <c r="BR640">
        <v>1279579000</v>
      </c>
      <c r="BS640">
        <v>23471000</v>
      </c>
      <c r="BT640">
        <v>3323598000</v>
      </c>
      <c r="BU640">
        <v>6723049000</v>
      </c>
      <c r="BV640">
        <v>2583073000</v>
      </c>
      <c r="BW640">
        <v>11349697000</v>
      </c>
      <c r="BX640">
        <v>7902078000</v>
      </c>
      <c r="BY640">
        <v>0.4</v>
      </c>
      <c r="BZ640">
        <v>3704</v>
      </c>
      <c r="CA640">
        <v>8238.85</v>
      </c>
      <c r="CB640">
        <v>13932770000</v>
      </c>
      <c r="CC640">
        <v>0.4</v>
      </c>
      <c r="CD640">
        <v>290353.28000000003</v>
      </c>
      <c r="CE640">
        <v>130094610.7</v>
      </c>
      <c r="CF640">
        <v>22703.91</v>
      </c>
      <c r="CG640">
        <v>32971</v>
      </c>
      <c r="CH640">
        <v>41.468921000000002</v>
      </c>
      <c r="CI640">
        <v>2.74</v>
      </c>
      <c r="CJ640">
        <v>-93173.33</v>
      </c>
      <c r="CK640">
        <v>-61393.33</v>
      </c>
      <c r="CL640">
        <v>31780</v>
      </c>
      <c r="CM640">
        <v>-63223.33</v>
      </c>
      <c r="CN640">
        <v>3961456.67</v>
      </c>
      <c r="CO640">
        <v>-107760</v>
      </c>
      <c r="CP640">
        <v>-109033.33</v>
      </c>
      <c r="CQ640">
        <v>172561.5</v>
      </c>
      <c r="CR640">
        <v>185341414.24000001</v>
      </c>
      <c r="CS640">
        <v>11957.37</v>
      </c>
      <c r="CT640">
        <v>185530333.11000001</v>
      </c>
      <c r="CU640">
        <v>0.52720370000000005</v>
      </c>
      <c r="CV640">
        <v>0</v>
      </c>
      <c r="CW640" s="14">
        <v>359982.23</v>
      </c>
      <c r="CX640" s="14">
        <f t="shared" si="9"/>
        <v>-2201797.4500000002</v>
      </c>
      <c r="CY640" s="14">
        <f>IFERROR(INDEX(CONFAZ!$A$2:$FB$440,MATCH(DATE(YEAR($A640),MONTH($A640),15),CONFAZ!$A$2:$A$440,0),2),0)</f>
        <v>2561779.6800000002</v>
      </c>
      <c r="CZ640" s="14"/>
      <c r="DA640" s="14"/>
      <c r="DB640"/>
      <c r="DC640"/>
      <c r="DI640"/>
    </row>
    <row r="641" spans="1:113" x14ac:dyDescent="0.25">
      <c r="A641" s="1">
        <v>40807</v>
      </c>
      <c r="B641" t="s">
        <v>70</v>
      </c>
      <c r="C641" t="s">
        <v>75</v>
      </c>
      <c r="D641" s="12">
        <v>1.7498</v>
      </c>
      <c r="E641">
        <v>163545640.22000003</v>
      </c>
      <c r="F641">
        <v>140497.42000000001</v>
      </c>
      <c r="G641">
        <v>315600189</v>
      </c>
      <c r="H641">
        <v>40958933.760000013</v>
      </c>
      <c r="I641">
        <v>89749440.030000016</v>
      </c>
      <c r="J641">
        <v>7021306.2699999996</v>
      </c>
      <c r="K641">
        <v>7002813</v>
      </c>
      <c r="L641" s="14">
        <v>6205004</v>
      </c>
      <c r="M641" s="14">
        <v>33429811</v>
      </c>
      <c r="N641" s="14">
        <v>38609938</v>
      </c>
      <c r="O641" s="14">
        <v>53686521</v>
      </c>
      <c r="P641" s="14">
        <v>3602298</v>
      </c>
      <c r="Q641" s="14">
        <v>48979688</v>
      </c>
      <c r="R641" s="14">
        <v>839855</v>
      </c>
      <c r="S641" s="14">
        <v>11191096</v>
      </c>
      <c r="T641" s="14">
        <v>95297042</v>
      </c>
      <c r="U641" s="14">
        <v>23618439</v>
      </c>
      <c r="V641" s="14">
        <v>839855</v>
      </c>
      <c r="W641" s="14">
        <v>11191096</v>
      </c>
      <c r="X641" s="14">
        <v>95297042</v>
      </c>
      <c r="Y641" s="14">
        <v>23618439</v>
      </c>
      <c r="Z641" s="14">
        <v>140497</v>
      </c>
      <c r="AA641" s="14">
        <v>21.018183670399999</v>
      </c>
      <c r="AB641">
        <v>142.30000000000001</v>
      </c>
      <c r="AC641">
        <v>23191369933</v>
      </c>
      <c r="AD641">
        <v>20356258250</v>
      </c>
      <c r="AE641" s="14">
        <f>INDEX(CONFAZ!$DS$2:$FB$408,MATCH(DATE(YEAR($A641),MONTH($A641),15),CONFAZ!$DS$2:$DS$408,0),2)</f>
        <v>345676092</v>
      </c>
      <c r="AF641" s="14">
        <f>INDEX(CONFAZ!$DS$2:$FB$408,MATCH(DATE(YEAR($A641),MONTH($A641),15),CONFAZ!$DS$2:$DS$408,0),3)</f>
        <v>694349603</v>
      </c>
      <c r="AG641">
        <v>545</v>
      </c>
      <c r="AH641">
        <v>611919058400</v>
      </c>
      <c r="AI641">
        <v>11.91</v>
      </c>
      <c r="AJ641">
        <v>0.45</v>
      </c>
      <c r="AK641">
        <v>0</v>
      </c>
      <c r="AL641">
        <v>0</v>
      </c>
      <c r="AM641">
        <v>0</v>
      </c>
      <c r="AN641">
        <v>0</v>
      </c>
      <c r="AO641">
        <v>6.0072815533980499</v>
      </c>
      <c r="AP641">
        <v>1.53</v>
      </c>
      <c r="AQ641">
        <v>193.08</v>
      </c>
      <c r="AR641">
        <v>0.32</v>
      </c>
      <c r="AS641" s="14">
        <v>370113800000</v>
      </c>
      <c r="AT641">
        <v>0</v>
      </c>
      <c r="AU641">
        <v>0</v>
      </c>
      <c r="AV641">
        <v>183778094</v>
      </c>
      <c r="AW641">
        <v>79735271</v>
      </c>
      <c r="AX641">
        <v>0</v>
      </c>
      <c r="AY641" s="14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27494706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68779975</v>
      </c>
      <c r="BL641">
        <v>3318900</v>
      </c>
      <c r="BM641">
        <v>4449242</v>
      </c>
      <c r="BN641">
        <v>13932770000</v>
      </c>
      <c r="BO641">
        <v>0.4</v>
      </c>
      <c r="BP641" s="3">
        <v>3704</v>
      </c>
      <c r="BQ641">
        <v>14118.77</v>
      </c>
      <c r="BR641">
        <v>1279579000</v>
      </c>
      <c r="BS641">
        <v>23471000</v>
      </c>
      <c r="BT641">
        <v>3323598000</v>
      </c>
      <c r="BU641">
        <v>6723049000</v>
      </c>
      <c r="BV641">
        <v>2583073000</v>
      </c>
      <c r="BW641">
        <v>11349697000</v>
      </c>
      <c r="BX641">
        <v>7902078000</v>
      </c>
      <c r="BY641">
        <v>0.4</v>
      </c>
      <c r="BZ641">
        <v>3704</v>
      </c>
      <c r="CA641">
        <v>8238.85</v>
      </c>
      <c r="CB641">
        <v>13932770000</v>
      </c>
      <c r="CC641">
        <v>0.4</v>
      </c>
      <c r="CD641">
        <v>186569.05</v>
      </c>
      <c r="CE641">
        <v>143100871.33000001</v>
      </c>
      <c r="CF641">
        <v>12538.06</v>
      </c>
      <c r="CG641">
        <v>30782</v>
      </c>
      <c r="CH641">
        <v>41.468921000000002</v>
      </c>
      <c r="CI641">
        <v>2.74</v>
      </c>
      <c r="CJ641">
        <v>-93173.33</v>
      </c>
      <c r="CK641">
        <v>-61393.33</v>
      </c>
      <c r="CL641">
        <v>31780</v>
      </c>
      <c r="CM641">
        <v>-63223.33</v>
      </c>
      <c r="CN641">
        <v>3961456.67</v>
      </c>
      <c r="CO641">
        <v>-107760</v>
      </c>
      <c r="CP641">
        <v>-109033.33</v>
      </c>
      <c r="CQ641">
        <v>101524.48</v>
      </c>
      <c r="CR641">
        <v>206865513.19999999</v>
      </c>
      <c r="CS641">
        <v>20779.560000000001</v>
      </c>
      <c r="CT641">
        <v>207015087.65000001</v>
      </c>
      <c r="CU641">
        <v>0.52720370000000005</v>
      </c>
      <c r="CV641">
        <v>0</v>
      </c>
      <c r="CW641" s="14">
        <v>333712.95</v>
      </c>
      <c r="CX641" s="14">
        <f t="shared" si="9"/>
        <v>-1378147.9800000002</v>
      </c>
      <c r="CY641" s="14">
        <f>IFERROR(INDEX(CONFAZ!$A$2:$FB$440,MATCH(DATE(YEAR($A641),MONTH($A641),15),CONFAZ!$A$2:$A$440,0),2),0)</f>
        <v>1711860.9300000002</v>
      </c>
      <c r="CZ641"/>
      <c r="DA641"/>
      <c r="DB641"/>
      <c r="DC641"/>
      <c r="DI641"/>
    </row>
    <row r="642" spans="1:113" x14ac:dyDescent="0.25">
      <c r="A642" s="1">
        <v>40837</v>
      </c>
      <c r="B642" t="s">
        <v>70</v>
      </c>
      <c r="C642" t="s">
        <v>75</v>
      </c>
      <c r="D642" s="12">
        <v>1.7726</v>
      </c>
      <c r="E642">
        <v>159711535.72999999</v>
      </c>
      <c r="F642">
        <v>33879.370000000003</v>
      </c>
      <c r="G642">
        <v>305895677</v>
      </c>
      <c r="H642">
        <v>40410204.849999994</v>
      </c>
      <c r="I642">
        <v>84369701.820000023</v>
      </c>
      <c r="J642">
        <v>6666760.2400000021</v>
      </c>
      <c r="K642">
        <v>5021161</v>
      </c>
      <c r="L642" s="14">
        <v>8356066</v>
      </c>
      <c r="M642" s="14">
        <v>34100975</v>
      </c>
      <c r="N642" s="14">
        <v>36884523</v>
      </c>
      <c r="O642" s="14">
        <v>43260615</v>
      </c>
      <c r="P642" s="14">
        <v>2763673</v>
      </c>
      <c r="Q642" s="14">
        <v>50644648</v>
      </c>
      <c r="R642" s="14">
        <v>876197</v>
      </c>
      <c r="S642" s="14">
        <v>9985589</v>
      </c>
      <c r="T642" s="14">
        <v>89998695</v>
      </c>
      <c r="U642" s="14">
        <v>28991477</v>
      </c>
      <c r="V642" s="14">
        <v>876197</v>
      </c>
      <c r="W642" s="14">
        <v>9985589</v>
      </c>
      <c r="X642" s="14">
        <v>89998695</v>
      </c>
      <c r="Y642" s="14">
        <v>28991477</v>
      </c>
      <c r="Z642" s="14">
        <v>33219</v>
      </c>
      <c r="AA642" s="14">
        <v>9.1862670137000002</v>
      </c>
      <c r="AB642">
        <v>142.02000000000001</v>
      </c>
      <c r="AC642">
        <v>22056074475</v>
      </c>
      <c r="AD642">
        <v>19918996728</v>
      </c>
      <c r="AE642" s="14">
        <f>INDEX(CONFAZ!$DS$2:$FB$408,MATCH(DATE(YEAR($A642),MONTH($A642),15),CONFAZ!$DS$2:$DS$408,0),2)</f>
        <v>225699981</v>
      </c>
      <c r="AF642" s="14">
        <f>INDEX(CONFAZ!$DS$2:$FB$408,MATCH(DATE(YEAR($A642),MONTH($A642),15),CONFAZ!$DS$2:$DS$408,0),3)</f>
        <v>647947303</v>
      </c>
      <c r="AG642">
        <v>545</v>
      </c>
      <c r="AH642">
        <v>625600172800</v>
      </c>
      <c r="AI642">
        <v>11.7</v>
      </c>
      <c r="AJ642">
        <v>0.32</v>
      </c>
      <c r="AK642">
        <v>0</v>
      </c>
      <c r="AL642">
        <v>0</v>
      </c>
      <c r="AM642">
        <v>0</v>
      </c>
      <c r="AN642">
        <v>0</v>
      </c>
      <c r="AO642">
        <v>5.7362770913510204</v>
      </c>
      <c r="AP642">
        <v>1.43</v>
      </c>
      <c r="AQ642">
        <v>191.93</v>
      </c>
      <c r="AR642">
        <v>30.89</v>
      </c>
      <c r="AS642" s="14">
        <v>383776100000</v>
      </c>
      <c r="AT642">
        <v>0</v>
      </c>
      <c r="AU642">
        <v>0</v>
      </c>
      <c r="AV642">
        <v>145921183</v>
      </c>
      <c r="AW642">
        <v>61724118</v>
      </c>
      <c r="AX642">
        <v>0</v>
      </c>
      <c r="AY642" s="14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3599413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71536656</v>
      </c>
      <c r="BL642">
        <v>1404671</v>
      </c>
      <c r="BM642">
        <v>7656325</v>
      </c>
      <c r="BN642">
        <v>13932770000</v>
      </c>
      <c r="BO642">
        <v>0.4</v>
      </c>
      <c r="BP642" s="3">
        <v>3704</v>
      </c>
      <c r="BQ642">
        <v>14118.77</v>
      </c>
      <c r="BR642">
        <v>1279579000</v>
      </c>
      <c r="BS642">
        <v>23471000</v>
      </c>
      <c r="BT642">
        <v>3323598000</v>
      </c>
      <c r="BU642">
        <v>6723049000</v>
      </c>
      <c r="BV642">
        <v>2583073000</v>
      </c>
      <c r="BW642">
        <v>11349697000</v>
      </c>
      <c r="BX642">
        <v>7902078000</v>
      </c>
      <c r="BY642">
        <v>0.4</v>
      </c>
      <c r="BZ642">
        <v>3704</v>
      </c>
      <c r="CA642">
        <v>8238.85</v>
      </c>
      <c r="CB642">
        <v>13932770000</v>
      </c>
      <c r="CC642">
        <v>0.4</v>
      </c>
      <c r="CD642">
        <v>307547.87</v>
      </c>
      <c r="CE642">
        <v>150128477.44999999</v>
      </c>
      <c r="CF642">
        <v>23551.57</v>
      </c>
      <c r="CG642">
        <v>28603</v>
      </c>
      <c r="CH642">
        <v>41.468921000000002</v>
      </c>
      <c r="CI642">
        <v>2.75</v>
      </c>
      <c r="CJ642">
        <v>-23100</v>
      </c>
      <c r="CK642">
        <v>910</v>
      </c>
      <c r="CL642">
        <v>24010</v>
      </c>
      <c r="CM642">
        <v>74350</v>
      </c>
      <c r="CN642">
        <v>3934776.67</v>
      </c>
      <c r="CO642">
        <v>-100460</v>
      </c>
      <c r="CP642">
        <v>-109046.67</v>
      </c>
      <c r="CQ642">
        <v>21092.87</v>
      </c>
      <c r="CR642">
        <v>195214427</v>
      </c>
      <c r="CS642">
        <v>11630.33</v>
      </c>
      <c r="CT642">
        <v>195247150.19999999</v>
      </c>
      <c r="CU642">
        <v>0.52720370000000005</v>
      </c>
      <c r="CV642">
        <v>0</v>
      </c>
      <c r="CW642" s="14">
        <v>440955.30000000005</v>
      </c>
      <c r="CX642" s="14">
        <f t="shared" si="9"/>
        <v>-1058390.26</v>
      </c>
      <c r="CY642" s="14">
        <f>IFERROR(INDEX(CONFAZ!$A$2:$FB$440,MATCH(DATE(YEAR($A642),MONTH($A642),15),CONFAZ!$A$2:$A$440,0),2),0)</f>
        <v>1499345.56</v>
      </c>
      <c r="DA642"/>
      <c r="DB642"/>
      <c r="DC642"/>
      <c r="DI642"/>
    </row>
    <row r="643" spans="1:113" x14ac:dyDescent="0.25">
      <c r="A643" s="1">
        <v>40868</v>
      </c>
      <c r="B643" t="s">
        <v>70</v>
      </c>
      <c r="C643" t="s">
        <v>75</v>
      </c>
      <c r="D643" s="12">
        <v>1.7905</v>
      </c>
      <c r="E643">
        <v>160448084.11999997</v>
      </c>
      <c r="F643">
        <v>528322.42000000004</v>
      </c>
      <c r="G643">
        <v>312120959</v>
      </c>
      <c r="H643">
        <v>38010350.359999999</v>
      </c>
      <c r="I643">
        <v>92310768.679999992</v>
      </c>
      <c r="J643">
        <v>6879147.0899999989</v>
      </c>
      <c r="K643">
        <v>4889607</v>
      </c>
      <c r="L643" s="14">
        <v>8291503</v>
      </c>
      <c r="M643" s="14">
        <v>34251639</v>
      </c>
      <c r="N643" s="14">
        <v>39449600</v>
      </c>
      <c r="O643" s="14">
        <v>44422064</v>
      </c>
      <c r="P643" s="14">
        <v>3407293</v>
      </c>
      <c r="Q643" s="14">
        <v>44230536</v>
      </c>
      <c r="R643" s="14">
        <v>800063</v>
      </c>
      <c r="S643" s="14">
        <v>10944354</v>
      </c>
      <c r="T643" s="14">
        <v>96781556</v>
      </c>
      <c r="U643" s="14">
        <v>29014029</v>
      </c>
      <c r="V643" s="14">
        <v>800063</v>
      </c>
      <c r="W643" s="14">
        <v>10944354</v>
      </c>
      <c r="X643" s="14">
        <v>96781556</v>
      </c>
      <c r="Y643" s="14">
        <v>29014029</v>
      </c>
      <c r="Z643" s="14">
        <v>528322</v>
      </c>
      <c r="AA643" s="14">
        <v>7.8065907426000001</v>
      </c>
      <c r="AB643">
        <v>141.87</v>
      </c>
      <c r="AC643">
        <v>21666081911</v>
      </c>
      <c r="AD643">
        <v>21345663330</v>
      </c>
      <c r="AE643" s="14">
        <f>INDEX(CONFAZ!$DS$2:$FB$408,MATCH(DATE(YEAR($A643),MONTH($A643),15),CONFAZ!$DS$2:$DS$408,0),2)</f>
        <v>263750615</v>
      </c>
      <c r="AF643" s="14">
        <f>INDEX(CONFAZ!$DS$2:$FB$408,MATCH(DATE(YEAR($A643),MONTH($A643),15),CONFAZ!$DS$2:$DS$408,0),3)</f>
        <v>765070265</v>
      </c>
      <c r="AG643">
        <v>545</v>
      </c>
      <c r="AH643">
        <v>630386706500</v>
      </c>
      <c r="AI643">
        <v>11.4</v>
      </c>
      <c r="AJ643">
        <v>0.56999999999999995</v>
      </c>
      <c r="AK643">
        <v>0</v>
      </c>
      <c r="AL643">
        <v>0</v>
      </c>
      <c r="AM643">
        <v>0</v>
      </c>
      <c r="AN643">
        <v>0</v>
      </c>
      <c r="AO643">
        <v>5.1819764382008797</v>
      </c>
      <c r="AP643">
        <v>1.52</v>
      </c>
      <c r="AQ643">
        <v>201.43</v>
      </c>
      <c r="AR643">
        <v>13.45</v>
      </c>
      <c r="AS643" s="14">
        <v>391538000000</v>
      </c>
      <c r="AT643">
        <v>0</v>
      </c>
      <c r="AU643">
        <v>0</v>
      </c>
      <c r="AV643">
        <v>137249977</v>
      </c>
      <c r="AW643">
        <v>33782021</v>
      </c>
      <c r="AX643">
        <v>0</v>
      </c>
      <c r="AY643" s="14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35579138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63023436</v>
      </c>
      <c r="BL643">
        <v>1481219</v>
      </c>
      <c r="BM643">
        <v>3384163</v>
      </c>
      <c r="BN643">
        <v>13932770000</v>
      </c>
      <c r="BO643">
        <v>0.4</v>
      </c>
      <c r="BP643" s="3">
        <v>3704</v>
      </c>
      <c r="BQ643">
        <v>14118.77</v>
      </c>
      <c r="BR643">
        <v>1279579000</v>
      </c>
      <c r="BS643">
        <v>23471000</v>
      </c>
      <c r="BT643">
        <v>3323598000</v>
      </c>
      <c r="BU643">
        <v>6723049000</v>
      </c>
      <c r="BV643">
        <v>2583073000</v>
      </c>
      <c r="BW643">
        <v>11349697000</v>
      </c>
      <c r="BX643">
        <v>7902078000</v>
      </c>
      <c r="BY643">
        <v>0.4</v>
      </c>
      <c r="BZ643">
        <v>3704</v>
      </c>
      <c r="CA643">
        <v>8238.85</v>
      </c>
      <c r="CB643">
        <v>13932770000</v>
      </c>
      <c r="CC643">
        <v>0.4</v>
      </c>
      <c r="CD643">
        <v>372289.95</v>
      </c>
      <c r="CE643">
        <v>157021686.31</v>
      </c>
      <c r="CF643">
        <v>15684.7</v>
      </c>
      <c r="CG643">
        <v>29667</v>
      </c>
      <c r="CH643">
        <v>41.468921000000002</v>
      </c>
      <c r="CI643">
        <v>2.75</v>
      </c>
      <c r="CJ643">
        <v>-23100</v>
      </c>
      <c r="CK643">
        <v>910</v>
      </c>
      <c r="CL643">
        <v>24010</v>
      </c>
      <c r="CM643">
        <v>74350</v>
      </c>
      <c r="CN643">
        <v>3934776.67</v>
      </c>
      <c r="CO643">
        <v>-100460</v>
      </c>
      <c r="CP643">
        <v>-109046.67</v>
      </c>
      <c r="CQ643">
        <v>28412.71</v>
      </c>
      <c r="CR643">
        <v>204982723.41</v>
      </c>
      <c r="CS643">
        <v>8922.48</v>
      </c>
      <c r="CT643">
        <v>205025100.75</v>
      </c>
      <c r="CU643">
        <v>0.52720370000000005</v>
      </c>
      <c r="CV643">
        <v>0</v>
      </c>
      <c r="CW643" s="14">
        <v>442005.16000000003</v>
      </c>
      <c r="CX643" s="14">
        <f t="shared" ref="CX643:CX706" si="10">CW643-CY643</f>
        <v>-573561.53000000014</v>
      </c>
      <c r="CY643" s="14">
        <f>IFERROR(INDEX(CONFAZ!$A$2:$FB$440,MATCH(DATE(YEAR($A643),MONTH($A643),15),CONFAZ!$A$2:$A$440,0),2),0)</f>
        <v>1015566.6900000002</v>
      </c>
      <c r="CZ643"/>
      <c r="DA643"/>
      <c r="DB643"/>
      <c r="DC643"/>
      <c r="DI643"/>
    </row>
    <row r="644" spans="1:113" x14ac:dyDescent="0.25">
      <c r="A644" s="1">
        <v>40898</v>
      </c>
      <c r="B644" t="s">
        <v>70</v>
      </c>
      <c r="C644" t="s">
        <v>75</v>
      </c>
      <c r="D644" s="12">
        <v>1.8369</v>
      </c>
      <c r="E644">
        <v>171031680.72000003</v>
      </c>
      <c r="F644">
        <v>71720.489999999991</v>
      </c>
      <c r="G644">
        <v>324927753</v>
      </c>
      <c r="H644">
        <v>42214837.489999995</v>
      </c>
      <c r="I644">
        <v>90117973.280000001</v>
      </c>
      <c r="J644">
        <v>7696859.0200000005</v>
      </c>
      <c r="K644">
        <v>4536858</v>
      </c>
      <c r="L644" s="14">
        <v>7140154</v>
      </c>
      <c r="M644" s="14">
        <v>35076897</v>
      </c>
      <c r="N644" s="14">
        <v>42417798</v>
      </c>
      <c r="O644" s="14">
        <v>47798658</v>
      </c>
      <c r="P644" s="14">
        <v>2971748</v>
      </c>
      <c r="Q644" s="14">
        <v>55275112</v>
      </c>
      <c r="R644" s="14">
        <v>896911</v>
      </c>
      <c r="S644" s="14">
        <v>10648267</v>
      </c>
      <c r="T644" s="14">
        <v>94554876</v>
      </c>
      <c r="U644" s="14">
        <v>28075612</v>
      </c>
      <c r="V644" s="14">
        <v>896911</v>
      </c>
      <c r="W644" s="14">
        <v>10648267</v>
      </c>
      <c r="X644" s="14">
        <v>94554876</v>
      </c>
      <c r="Y644" s="14">
        <v>28075612</v>
      </c>
      <c r="Z644" s="14">
        <v>71720</v>
      </c>
      <c r="AA644" s="14">
        <v>7.4812412054999999</v>
      </c>
      <c r="AB644">
        <v>139.22999999999999</v>
      </c>
      <c r="AC644">
        <v>21999062581</v>
      </c>
      <c r="AD644">
        <v>18477262036</v>
      </c>
      <c r="AE644" s="14">
        <f>INDEX(CONFAZ!$DS$2:$FB$408,MATCH(DATE(YEAR($A644),MONTH($A644),15),CONFAZ!$DS$2:$DS$408,0),2)</f>
        <v>224392275</v>
      </c>
      <c r="AF644" s="14">
        <f>INDEX(CONFAZ!$DS$2:$FB$408,MATCH(DATE(YEAR($A644),MONTH($A644),15),CONFAZ!$DS$2:$DS$408,0),3)</f>
        <v>600532415</v>
      </c>
      <c r="AG644">
        <v>545</v>
      </c>
      <c r="AH644">
        <v>646610842800</v>
      </c>
      <c r="AI644">
        <v>10.9</v>
      </c>
      <c r="AJ644">
        <v>0.51</v>
      </c>
      <c r="AK644">
        <v>0</v>
      </c>
      <c r="AL644">
        <v>0</v>
      </c>
      <c r="AM644">
        <v>0</v>
      </c>
      <c r="AN644">
        <v>0</v>
      </c>
      <c r="AO644">
        <v>4.7342837302397696</v>
      </c>
      <c r="AP644">
        <v>1.5</v>
      </c>
      <c r="AQ644">
        <v>196.02</v>
      </c>
      <c r="AR644">
        <v>8.52</v>
      </c>
      <c r="AS644" s="14">
        <v>385490900000</v>
      </c>
      <c r="AT644">
        <v>0</v>
      </c>
      <c r="AU644">
        <v>0</v>
      </c>
      <c r="AV644">
        <v>164377055</v>
      </c>
      <c r="AW644">
        <v>80463668</v>
      </c>
      <c r="AX644">
        <v>0</v>
      </c>
      <c r="AY644" s="1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21266248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56594070</v>
      </c>
      <c r="BL644">
        <v>0</v>
      </c>
      <c r="BM644">
        <v>6053069</v>
      </c>
      <c r="BN644">
        <v>13932770000</v>
      </c>
      <c r="BO644">
        <v>0.4</v>
      </c>
      <c r="BP644" s="3">
        <v>3704</v>
      </c>
      <c r="BQ644">
        <v>14118.77</v>
      </c>
      <c r="BR644">
        <v>1279579000</v>
      </c>
      <c r="BS644">
        <v>23471000</v>
      </c>
      <c r="BT644">
        <v>3323598000</v>
      </c>
      <c r="BU644">
        <v>6723049000</v>
      </c>
      <c r="BV644">
        <v>2583073000</v>
      </c>
      <c r="BW644">
        <v>11349697000</v>
      </c>
      <c r="BX644">
        <v>6763404000</v>
      </c>
      <c r="BY644">
        <v>0.4</v>
      </c>
      <c r="BZ644">
        <v>3704</v>
      </c>
      <c r="CA644">
        <v>7198.79</v>
      </c>
      <c r="CB644">
        <v>13932770000</v>
      </c>
      <c r="CC644">
        <v>0.4</v>
      </c>
      <c r="CD644">
        <v>317695.90999999997</v>
      </c>
      <c r="CE644">
        <v>170177455.97999999</v>
      </c>
      <c r="CF644">
        <v>12664.27</v>
      </c>
      <c r="CG644">
        <v>31905</v>
      </c>
      <c r="CH644">
        <v>41.468921000000002</v>
      </c>
      <c r="CI644">
        <v>2.75</v>
      </c>
      <c r="CJ644">
        <v>-23100</v>
      </c>
      <c r="CK644">
        <v>910</v>
      </c>
      <c r="CL644">
        <v>24010</v>
      </c>
      <c r="CM644">
        <v>74350</v>
      </c>
      <c r="CN644">
        <v>3934776.67</v>
      </c>
      <c r="CO644">
        <v>-100460</v>
      </c>
      <c r="CP644">
        <v>-109046.67</v>
      </c>
      <c r="CQ644">
        <v>17753.73</v>
      </c>
      <c r="CR644">
        <v>208592689.34</v>
      </c>
      <c r="CS644">
        <v>11685.06</v>
      </c>
      <c r="CT644">
        <v>208622128.13</v>
      </c>
      <c r="CU644">
        <v>0.52720370000000005</v>
      </c>
      <c r="CV644">
        <v>0</v>
      </c>
      <c r="CW644" s="14">
        <v>549586.04</v>
      </c>
      <c r="CX644" s="14">
        <f t="shared" si="10"/>
        <v>-364120.25</v>
      </c>
      <c r="CY644" s="14">
        <f>IFERROR(INDEX(CONFAZ!$A$2:$FB$440,MATCH(DATE(YEAR($A644),MONTH($A644),15),CONFAZ!$A$2:$A$440,0),2),0)</f>
        <v>913706.29</v>
      </c>
      <c r="CZ644"/>
      <c r="DA644"/>
      <c r="DB644"/>
      <c r="DC644"/>
      <c r="DI644"/>
    </row>
    <row r="645" spans="1:113" x14ac:dyDescent="0.25">
      <c r="A645" s="1">
        <v>40929</v>
      </c>
      <c r="B645" t="s">
        <v>70</v>
      </c>
      <c r="C645" t="s">
        <v>75</v>
      </c>
      <c r="D645" s="12">
        <v>1.7897000000000001</v>
      </c>
      <c r="E645">
        <v>185074680.67000002</v>
      </c>
      <c r="F645">
        <v>400846.02</v>
      </c>
      <c r="G645">
        <v>331270199</v>
      </c>
      <c r="H645">
        <v>40055723.999999993</v>
      </c>
      <c r="I645">
        <v>81605726.86999999</v>
      </c>
      <c r="J645">
        <v>8743004.4299999997</v>
      </c>
      <c r="K645">
        <v>10753933</v>
      </c>
      <c r="L645" s="14">
        <v>5963401</v>
      </c>
      <c r="M645" s="14">
        <v>37202239</v>
      </c>
      <c r="N645" s="14">
        <v>60046768</v>
      </c>
      <c r="O645" s="14">
        <v>46332267</v>
      </c>
      <c r="P645" s="14">
        <v>3430626</v>
      </c>
      <c r="Q645" s="14">
        <v>48678187</v>
      </c>
      <c r="R645" s="14">
        <v>796335</v>
      </c>
      <c r="S645" s="14">
        <v>10676857</v>
      </c>
      <c r="T645" s="14">
        <v>87354048</v>
      </c>
      <c r="U645" s="14">
        <v>30391742</v>
      </c>
      <c r="V645" s="14">
        <v>796335</v>
      </c>
      <c r="W645" s="14">
        <v>10676857</v>
      </c>
      <c r="X645" s="14">
        <v>87354048</v>
      </c>
      <c r="Y645" s="14">
        <v>30391742</v>
      </c>
      <c r="Z645" s="14">
        <v>397729</v>
      </c>
      <c r="AA645" s="14">
        <v>8.4803065231999994</v>
      </c>
      <c r="AB645">
        <v>133.34</v>
      </c>
      <c r="AC645">
        <v>15949177033</v>
      </c>
      <c r="AD645">
        <v>17589407302</v>
      </c>
      <c r="AE645" s="14">
        <f>INDEX(CONFAZ!$DS$2:$FB$408,MATCH(DATE(YEAR($A645),MONTH($A645),15),CONFAZ!$DS$2:$DS$408,0),2)</f>
        <v>170404629</v>
      </c>
      <c r="AF645" s="14">
        <f>INDEX(CONFAZ!$DS$2:$FB$408,MATCH(DATE(YEAR($A645),MONTH($A645),15),CONFAZ!$DS$2:$DS$408,0),3)</f>
        <v>522529148</v>
      </c>
      <c r="AG645">
        <v>622</v>
      </c>
      <c r="AH645">
        <v>635477727500</v>
      </c>
      <c r="AI645">
        <v>10.7</v>
      </c>
      <c r="AJ645">
        <v>0.51</v>
      </c>
      <c r="AK645">
        <v>0</v>
      </c>
      <c r="AL645">
        <v>0</v>
      </c>
      <c r="AM645">
        <v>0</v>
      </c>
      <c r="AN645">
        <v>0</v>
      </c>
      <c r="AO645">
        <v>5.4991816693944298</v>
      </c>
      <c r="AP645">
        <v>1.56</v>
      </c>
      <c r="AQ645">
        <v>201.5</v>
      </c>
      <c r="AR645">
        <v>0.25994</v>
      </c>
      <c r="AS645" s="14">
        <v>364190600000</v>
      </c>
      <c r="AT645">
        <v>0</v>
      </c>
      <c r="AU645">
        <v>0</v>
      </c>
      <c r="AV645">
        <v>127407370</v>
      </c>
      <c r="AW645">
        <v>78150398</v>
      </c>
      <c r="AX645">
        <v>0</v>
      </c>
      <c r="AY645" s="14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1308653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40939454</v>
      </c>
      <c r="BL645">
        <v>0</v>
      </c>
      <c r="BM645">
        <v>7008865</v>
      </c>
      <c r="BN645">
        <v>14775476000</v>
      </c>
      <c r="BO645">
        <v>0.4</v>
      </c>
      <c r="BP645" s="3">
        <v>3704</v>
      </c>
      <c r="BQ645">
        <v>14818.48</v>
      </c>
      <c r="BR645">
        <v>1632246000</v>
      </c>
      <c r="BS645">
        <v>15686000</v>
      </c>
      <c r="BT645">
        <v>3142392000</v>
      </c>
      <c r="BU645">
        <v>7559371000</v>
      </c>
      <c r="BV645">
        <v>2425781000</v>
      </c>
      <c r="BW645">
        <v>12349695000</v>
      </c>
      <c r="BX645">
        <v>6763404000</v>
      </c>
      <c r="BY645">
        <v>0.4</v>
      </c>
      <c r="BZ645">
        <v>3704</v>
      </c>
      <c r="CA645">
        <v>7198.79</v>
      </c>
      <c r="CB645">
        <v>13932770000</v>
      </c>
      <c r="CC645">
        <v>0.4</v>
      </c>
      <c r="CD645">
        <v>380262.05</v>
      </c>
      <c r="CE645">
        <v>137894718.93000001</v>
      </c>
      <c r="CF645">
        <v>32020.880000000001</v>
      </c>
      <c r="CG645">
        <v>31186.5</v>
      </c>
      <c r="CH645">
        <v>40.653455200000003</v>
      </c>
      <c r="CI645">
        <v>2.74</v>
      </c>
      <c r="CJ645">
        <v>-15203.33</v>
      </c>
      <c r="CK645">
        <v>-90223.33</v>
      </c>
      <c r="CL645">
        <v>-75020</v>
      </c>
      <c r="CM645">
        <v>75073.33</v>
      </c>
      <c r="CN645">
        <v>4330610</v>
      </c>
      <c r="CO645">
        <v>-74320</v>
      </c>
      <c r="CP645">
        <v>-59756.67</v>
      </c>
      <c r="CQ645">
        <v>20247.45</v>
      </c>
      <c r="CR645">
        <v>204416163.63999999</v>
      </c>
      <c r="CS645">
        <v>21411.96</v>
      </c>
      <c r="CT645">
        <v>204457823.05000001</v>
      </c>
      <c r="CU645">
        <v>0.52698149999999999</v>
      </c>
      <c r="CV645">
        <v>0</v>
      </c>
      <c r="CW645" s="14">
        <v>158640.67000000001</v>
      </c>
      <c r="CX645" s="14">
        <f t="shared" si="10"/>
        <v>-1598294.7200000002</v>
      </c>
      <c r="CY645" s="14">
        <f>IFERROR(INDEX(CONFAZ!$A$2:$FB$440,MATCH(DATE(YEAR($A645),MONTH($A645),15),CONFAZ!$A$2:$A$440,0),2),0)</f>
        <v>1756935.3900000001</v>
      </c>
      <c r="CZ645"/>
      <c r="DA645"/>
      <c r="DB645"/>
      <c r="DC645"/>
      <c r="DI645"/>
    </row>
    <row r="646" spans="1:113" x14ac:dyDescent="0.25">
      <c r="A646" s="1">
        <v>40960</v>
      </c>
      <c r="B646" t="s">
        <v>70</v>
      </c>
      <c r="C646" t="s">
        <v>75</v>
      </c>
      <c r="D646" s="12">
        <v>1.7183999999999999</v>
      </c>
      <c r="E646">
        <v>161285567.02000001</v>
      </c>
      <c r="F646">
        <v>40402.18</v>
      </c>
      <c r="G646">
        <v>290083865</v>
      </c>
      <c r="H646">
        <v>34219447.800000012</v>
      </c>
      <c r="I646">
        <v>78369771.460000008</v>
      </c>
      <c r="J646">
        <v>671170.4</v>
      </c>
      <c r="K646">
        <v>33520511</v>
      </c>
      <c r="L646" s="14">
        <v>8443470</v>
      </c>
      <c r="M646" s="14">
        <v>35515527</v>
      </c>
      <c r="N646" s="14">
        <v>33169122</v>
      </c>
      <c r="O646" s="14">
        <v>45993120</v>
      </c>
      <c r="P646" s="14">
        <v>2600641</v>
      </c>
      <c r="Q646" s="14">
        <v>39612601</v>
      </c>
      <c r="R646" s="14">
        <v>591420</v>
      </c>
      <c r="S646" s="14">
        <v>10511734</v>
      </c>
      <c r="T646" s="14">
        <v>86121566</v>
      </c>
      <c r="U646" s="14">
        <v>27485390</v>
      </c>
      <c r="V646" s="14">
        <v>591420</v>
      </c>
      <c r="W646" s="14">
        <v>10511734</v>
      </c>
      <c r="X646" s="14">
        <v>86121566</v>
      </c>
      <c r="Y646" s="14">
        <v>27485390</v>
      </c>
      <c r="Z646" s="14">
        <v>39274</v>
      </c>
      <c r="AA646" s="14">
        <v>13.219950431999999</v>
      </c>
      <c r="AB646">
        <v>135.35</v>
      </c>
      <c r="AC646">
        <v>17926499266</v>
      </c>
      <c r="AD646">
        <v>16476146495</v>
      </c>
      <c r="AE646" s="14">
        <f>INDEX(CONFAZ!$DS$2:$FB$408,MATCH(DATE(YEAR($A646),MONTH($A646),15),CONFAZ!$DS$2:$DS$408,0),2)</f>
        <v>181596697</v>
      </c>
      <c r="AF646" s="14">
        <f>INDEX(CONFAZ!$DS$2:$FB$408,MATCH(DATE(YEAR($A646),MONTH($A646),15),CONFAZ!$DS$2:$DS$408,0),3)</f>
        <v>741611665</v>
      </c>
      <c r="AG646">
        <v>622</v>
      </c>
      <c r="AH646">
        <v>612317472000</v>
      </c>
      <c r="AI646">
        <v>10.4</v>
      </c>
      <c r="AJ646">
        <v>0.39</v>
      </c>
      <c r="AK646">
        <v>0</v>
      </c>
      <c r="AL646">
        <v>0</v>
      </c>
      <c r="AM646">
        <v>0</v>
      </c>
      <c r="AN646">
        <v>0</v>
      </c>
      <c r="AO646">
        <v>5.7456318569687097</v>
      </c>
      <c r="AP646">
        <v>1.45</v>
      </c>
      <c r="AQ646">
        <v>203.24</v>
      </c>
      <c r="AR646">
        <v>-8.93</v>
      </c>
      <c r="AS646" s="14">
        <v>367525200000</v>
      </c>
      <c r="AT646">
        <v>0</v>
      </c>
      <c r="AU646">
        <v>0</v>
      </c>
      <c r="AV646">
        <v>128217175</v>
      </c>
      <c r="AW646">
        <v>34827486</v>
      </c>
      <c r="AX646">
        <v>0</v>
      </c>
      <c r="AY646" s="14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25661029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61591790</v>
      </c>
      <c r="BL646">
        <v>0</v>
      </c>
      <c r="BM646">
        <v>6136870</v>
      </c>
      <c r="BN646">
        <v>14775476000</v>
      </c>
      <c r="BO646">
        <v>0.4</v>
      </c>
      <c r="BP646" s="3">
        <v>3704</v>
      </c>
      <c r="BQ646">
        <v>14818.48</v>
      </c>
      <c r="BR646">
        <v>1632246000</v>
      </c>
      <c r="BS646">
        <v>15686000</v>
      </c>
      <c r="BT646">
        <v>3142392000</v>
      </c>
      <c r="BU646">
        <v>7559371000</v>
      </c>
      <c r="BV646">
        <v>2425781000</v>
      </c>
      <c r="BW646">
        <v>12349695000</v>
      </c>
      <c r="BX646">
        <v>6763404000</v>
      </c>
      <c r="BY646">
        <v>0.4</v>
      </c>
      <c r="BZ646">
        <v>3704</v>
      </c>
      <c r="CA646">
        <v>7198.79</v>
      </c>
      <c r="CB646">
        <v>13932770000</v>
      </c>
      <c r="CC646">
        <v>0.4</v>
      </c>
      <c r="CD646">
        <v>425499.85</v>
      </c>
      <c r="CE646">
        <v>128585500.94</v>
      </c>
      <c r="CF646">
        <v>15630.42</v>
      </c>
      <c r="CG646">
        <v>30811.5</v>
      </c>
      <c r="CH646">
        <v>40.653455200000003</v>
      </c>
      <c r="CI646">
        <v>2.73</v>
      </c>
      <c r="CJ646">
        <v>-15203.33</v>
      </c>
      <c r="CK646">
        <v>-90223.33</v>
      </c>
      <c r="CL646">
        <v>-75020</v>
      </c>
      <c r="CM646">
        <v>75073.33</v>
      </c>
      <c r="CN646">
        <v>4330610</v>
      </c>
      <c r="CO646">
        <v>-74320</v>
      </c>
      <c r="CP646">
        <v>-59756.67</v>
      </c>
      <c r="CQ646">
        <v>29707.24</v>
      </c>
      <c r="CR646">
        <v>189655774.27000001</v>
      </c>
      <c r="CS646">
        <v>77283.009999999995</v>
      </c>
      <c r="CT646">
        <v>189762764.52000001</v>
      </c>
      <c r="CU646">
        <v>0.52698149999999999</v>
      </c>
      <c r="CV646">
        <v>0</v>
      </c>
      <c r="CW646" s="14">
        <v>372593.49</v>
      </c>
      <c r="CX646" s="14">
        <f t="shared" si="10"/>
        <v>-7081759.4700000007</v>
      </c>
      <c r="CY646" s="14">
        <f>IFERROR(INDEX(CONFAZ!$A$2:$FB$440,MATCH(DATE(YEAR($A646),MONTH($A646),15),CONFAZ!$A$2:$A$440,0),2),0)</f>
        <v>7454352.9600000009</v>
      </c>
      <c r="CZ646"/>
      <c r="DA646"/>
      <c r="DB646"/>
      <c r="DC646"/>
      <c r="DI646"/>
    </row>
    <row r="647" spans="1:113" x14ac:dyDescent="0.25">
      <c r="A647" s="1">
        <v>40989</v>
      </c>
      <c r="B647" t="s">
        <v>70</v>
      </c>
      <c r="C647" t="s">
        <v>75</v>
      </c>
      <c r="D647" s="12">
        <v>1.7952999999999999</v>
      </c>
      <c r="E647">
        <v>162780771.29000002</v>
      </c>
      <c r="F647">
        <v>32709.720000000005</v>
      </c>
      <c r="G647">
        <v>309324223</v>
      </c>
      <c r="H647">
        <v>35615379.519999996</v>
      </c>
      <c r="I647">
        <v>84052279.420000002</v>
      </c>
      <c r="J647">
        <v>10865510.08</v>
      </c>
      <c r="K647">
        <v>60287029</v>
      </c>
      <c r="L647" s="14">
        <v>6643540</v>
      </c>
      <c r="M647" s="14">
        <v>33968937</v>
      </c>
      <c r="N647" s="14">
        <v>41932779</v>
      </c>
      <c r="O647" s="14">
        <v>41555755</v>
      </c>
      <c r="P647" s="14">
        <v>2995068</v>
      </c>
      <c r="Q647" s="14">
        <v>50536014</v>
      </c>
      <c r="R647" s="14">
        <v>916517</v>
      </c>
      <c r="S647" s="14">
        <v>14280358</v>
      </c>
      <c r="T647" s="14">
        <v>89371934</v>
      </c>
      <c r="U647" s="14">
        <v>27090611</v>
      </c>
      <c r="V647" s="14">
        <v>916517</v>
      </c>
      <c r="W647" s="14">
        <v>14280358</v>
      </c>
      <c r="X647" s="14">
        <v>89371934</v>
      </c>
      <c r="Y647" s="14">
        <v>27090611</v>
      </c>
      <c r="Z647" s="14">
        <v>32710</v>
      </c>
      <c r="AA647" s="14">
        <v>15.2514638463</v>
      </c>
      <c r="AB647">
        <v>146.35</v>
      </c>
      <c r="AC647">
        <v>20739368495</v>
      </c>
      <c r="AD647">
        <v>19033764217</v>
      </c>
      <c r="AE647" s="14">
        <f>INDEX(CONFAZ!$DS$2:$FB$408,MATCH(DATE(YEAR($A647),MONTH($A647),15),CONFAZ!$DS$2:$DS$408,0),2)</f>
        <v>259606341</v>
      </c>
      <c r="AF647" s="14">
        <f>INDEX(CONFAZ!$DS$2:$FB$408,MATCH(DATE(YEAR($A647),MONTH($A647),15),CONFAZ!$DS$2:$DS$408,0),3)</f>
        <v>595485868</v>
      </c>
      <c r="AG647">
        <v>622</v>
      </c>
      <c r="AH647">
        <v>655672284800</v>
      </c>
      <c r="AI647">
        <v>9.82</v>
      </c>
      <c r="AJ647">
        <v>0.18</v>
      </c>
      <c r="AK647">
        <v>0</v>
      </c>
      <c r="AL647">
        <v>0</v>
      </c>
      <c r="AM647">
        <v>0</v>
      </c>
      <c r="AN647">
        <v>0</v>
      </c>
      <c r="AO647">
        <v>7.9998745609633701</v>
      </c>
      <c r="AP647">
        <v>1.21</v>
      </c>
      <c r="AQ647">
        <v>221.12</v>
      </c>
      <c r="AR647">
        <v>-2.23</v>
      </c>
      <c r="AS647" s="14">
        <v>397758400000</v>
      </c>
      <c r="AT647">
        <v>0</v>
      </c>
      <c r="AU647">
        <v>0</v>
      </c>
      <c r="AV647">
        <v>127004907</v>
      </c>
      <c r="AW647">
        <v>69324630</v>
      </c>
      <c r="AX647">
        <v>0</v>
      </c>
      <c r="AY647" s="14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1933952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51428992</v>
      </c>
      <c r="BL647">
        <v>0</v>
      </c>
      <c r="BM647">
        <v>4317333</v>
      </c>
      <c r="BN647">
        <v>14775476000</v>
      </c>
      <c r="BO647">
        <v>0.4</v>
      </c>
      <c r="BP647" s="3">
        <v>3704</v>
      </c>
      <c r="BQ647">
        <v>14818.48</v>
      </c>
      <c r="BR647">
        <v>1632246000</v>
      </c>
      <c r="BS647">
        <v>15686000</v>
      </c>
      <c r="BT647">
        <v>3142392000</v>
      </c>
      <c r="BU647">
        <v>7559371000</v>
      </c>
      <c r="BV647">
        <v>2425781000</v>
      </c>
      <c r="BW647">
        <v>12349695000</v>
      </c>
      <c r="BX647">
        <v>6763404000</v>
      </c>
      <c r="BY647">
        <v>0.4</v>
      </c>
      <c r="BZ647">
        <v>3704</v>
      </c>
      <c r="CA647">
        <v>7198.79</v>
      </c>
      <c r="CB647">
        <v>13932770000</v>
      </c>
      <c r="CC647">
        <v>0.4</v>
      </c>
      <c r="CD647">
        <v>395160.98</v>
      </c>
      <c r="CE647">
        <v>108207185.73999999</v>
      </c>
      <c r="CF647">
        <v>17069.060000000001</v>
      </c>
      <c r="CG647">
        <v>32308.5</v>
      </c>
      <c r="CH647">
        <v>40.653455200000003</v>
      </c>
      <c r="CI647">
        <v>2.74</v>
      </c>
      <c r="CJ647">
        <v>-15203.33</v>
      </c>
      <c r="CK647">
        <v>-90223.33</v>
      </c>
      <c r="CL647">
        <v>-75020</v>
      </c>
      <c r="CM647">
        <v>75073.33</v>
      </c>
      <c r="CN647">
        <v>4330610</v>
      </c>
      <c r="CO647">
        <v>-74320</v>
      </c>
      <c r="CP647">
        <v>-59756.67</v>
      </c>
      <c r="CQ647">
        <v>8437.5499999999993</v>
      </c>
      <c r="CR647">
        <v>194548451.06</v>
      </c>
      <c r="CS647">
        <v>166005.53</v>
      </c>
      <c r="CT647">
        <v>194722894.13999999</v>
      </c>
      <c r="CU647">
        <v>0.52698149999999999</v>
      </c>
      <c r="CV647">
        <v>0</v>
      </c>
      <c r="CW647" s="14">
        <v>336757.5</v>
      </c>
      <c r="CX647" s="14">
        <f t="shared" si="10"/>
        <v>-13472087.640000001</v>
      </c>
      <c r="CY647" s="14">
        <f>IFERROR(INDEX(CONFAZ!$A$2:$FB$440,MATCH(DATE(YEAR($A647),MONTH($A647),15),CONFAZ!$A$2:$A$440,0),2),0)</f>
        <v>13808845.140000001</v>
      </c>
      <c r="CZ647" s="14"/>
      <c r="DA647" s="14"/>
      <c r="DB647"/>
      <c r="DC647"/>
      <c r="DI647"/>
    </row>
    <row r="648" spans="1:113" x14ac:dyDescent="0.25">
      <c r="A648" s="1">
        <v>41020</v>
      </c>
      <c r="B648" t="s">
        <v>70</v>
      </c>
      <c r="C648" t="s">
        <v>75</v>
      </c>
      <c r="D648" s="12">
        <v>1.8548</v>
      </c>
      <c r="E648">
        <v>156557316.47</v>
      </c>
      <c r="F648">
        <v>63371.159999999996</v>
      </c>
      <c r="G648">
        <v>289694560</v>
      </c>
      <c r="H648">
        <v>41779595.639999993</v>
      </c>
      <c r="I648">
        <v>70825958.50999999</v>
      </c>
      <c r="J648">
        <v>6401479.5599999996</v>
      </c>
      <c r="K648">
        <v>39717306</v>
      </c>
      <c r="L648" s="14">
        <v>5322614</v>
      </c>
      <c r="M648" s="14">
        <v>35165914</v>
      </c>
      <c r="N648" s="14">
        <v>40223744</v>
      </c>
      <c r="O648" s="14">
        <v>47174606</v>
      </c>
      <c r="P648" s="14">
        <v>2841059</v>
      </c>
      <c r="Q648" s="14">
        <v>41656196</v>
      </c>
      <c r="R648" s="14">
        <v>784600</v>
      </c>
      <c r="S648" s="14">
        <v>15474160</v>
      </c>
      <c r="T648" s="14">
        <v>73359047</v>
      </c>
      <c r="U648" s="14">
        <v>27629508</v>
      </c>
      <c r="V648" s="14">
        <v>784600</v>
      </c>
      <c r="W648" s="14">
        <v>15474160</v>
      </c>
      <c r="X648" s="14">
        <v>73359047</v>
      </c>
      <c r="Y648" s="14">
        <v>27629508</v>
      </c>
      <c r="Z648" s="14">
        <v>63112</v>
      </c>
      <c r="AA648" s="14">
        <v>14.9253452955</v>
      </c>
      <c r="AB648">
        <v>139.85</v>
      </c>
      <c r="AC648">
        <v>19461604595</v>
      </c>
      <c r="AD648">
        <v>18849751858</v>
      </c>
      <c r="AE648" s="14">
        <f>INDEX(CONFAZ!$DS$2:$FB$408,MATCH(DATE(YEAR($A648),MONTH($A648),15),CONFAZ!$DS$2:$DS$408,0),2)</f>
        <v>318905810</v>
      </c>
      <c r="AF648" s="14">
        <f>INDEX(CONFAZ!$DS$2:$FB$408,MATCH(DATE(YEAR($A648),MONTH($A648),15),CONFAZ!$DS$2:$DS$408,0),3)</f>
        <v>582255821</v>
      </c>
      <c r="AG648">
        <v>622</v>
      </c>
      <c r="AH648">
        <v>694199705600</v>
      </c>
      <c r="AI648">
        <v>9.35</v>
      </c>
      <c r="AJ648">
        <v>0.64</v>
      </c>
      <c r="AK648">
        <v>0</v>
      </c>
      <c r="AL648">
        <v>0</v>
      </c>
      <c r="AM648">
        <v>0</v>
      </c>
      <c r="AN648">
        <v>0</v>
      </c>
      <c r="AO648">
        <v>7.8169744760323701</v>
      </c>
      <c r="AP648">
        <v>1.64</v>
      </c>
      <c r="AQ648">
        <v>226.14</v>
      </c>
      <c r="AR648">
        <v>24.84</v>
      </c>
      <c r="AS648" s="14">
        <v>385880000000</v>
      </c>
      <c r="AT648">
        <v>0</v>
      </c>
      <c r="AU648">
        <v>0</v>
      </c>
      <c r="AV648">
        <v>178266541</v>
      </c>
      <c r="AW648">
        <v>83996099</v>
      </c>
      <c r="AX648">
        <v>0</v>
      </c>
      <c r="AY648" s="14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22984402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59799608</v>
      </c>
      <c r="BL648">
        <v>0</v>
      </c>
      <c r="BM648">
        <v>11486432</v>
      </c>
      <c r="BN648">
        <v>14775476000</v>
      </c>
      <c r="BO648">
        <v>0.4</v>
      </c>
      <c r="BP648" s="3">
        <v>3704</v>
      </c>
      <c r="BQ648">
        <v>14818.48</v>
      </c>
      <c r="BR648">
        <v>1632246000</v>
      </c>
      <c r="BS648">
        <v>15686000</v>
      </c>
      <c r="BT648">
        <v>3142392000</v>
      </c>
      <c r="BU648">
        <v>7559371000</v>
      </c>
      <c r="BV648">
        <v>2425781000</v>
      </c>
      <c r="BW648">
        <v>12349695000</v>
      </c>
      <c r="BX648">
        <v>6763404000</v>
      </c>
      <c r="BY648">
        <v>0.4</v>
      </c>
      <c r="BZ648">
        <v>3704</v>
      </c>
      <c r="CA648">
        <v>7198.79</v>
      </c>
      <c r="CB648">
        <v>13932770000</v>
      </c>
      <c r="CC648">
        <v>0.4</v>
      </c>
      <c r="CD648">
        <v>406338.47</v>
      </c>
      <c r="CE648">
        <v>103085736.73</v>
      </c>
      <c r="CF648">
        <v>25578.3</v>
      </c>
      <c r="CG648">
        <v>30608.5</v>
      </c>
      <c r="CH648">
        <v>40.653455200000003</v>
      </c>
      <c r="CI648">
        <v>2.74</v>
      </c>
      <c r="CJ648">
        <v>-219826.67</v>
      </c>
      <c r="CK648">
        <v>-89030</v>
      </c>
      <c r="CL648">
        <v>130796.67</v>
      </c>
      <c r="CM648">
        <v>-3720</v>
      </c>
      <c r="CN648">
        <v>4506150</v>
      </c>
      <c r="CO648">
        <v>-93343.33</v>
      </c>
      <c r="CP648">
        <v>-84186.67</v>
      </c>
      <c r="CQ648">
        <v>10070.790000000001</v>
      </c>
      <c r="CR648">
        <v>168603582.09</v>
      </c>
      <c r="CS648">
        <v>95360.42</v>
      </c>
      <c r="CT648">
        <v>168713813.30000001</v>
      </c>
      <c r="CU648">
        <v>0.52698149999999999</v>
      </c>
      <c r="CV648">
        <v>0</v>
      </c>
      <c r="CW648" s="14">
        <v>335107.44999999995</v>
      </c>
      <c r="CX648" s="14">
        <f t="shared" si="10"/>
        <v>-12123695.450000001</v>
      </c>
      <c r="CY648" s="14">
        <f>IFERROR(INDEX(CONFAZ!$A$2:$FB$440,MATCH(DATE(YEAR($A648),MONTH($A648),15),CONFAZ!$A$2:$A$440,0),2),0)</f>
        <v>12458802.9</v>
      </c>
      <c r="CZ648"/>
      <c r="DA648"/>
      <c r="DB648"/>
      <c r="DC648"/>
      <c r="DI648"/>
    </row>
    <row r="649" spans="1:113" x14ac:dyDescent="0.25">
      <c r="A649" s="1">
        <v>41050</v>
      </c>
      <c r="B649" t="s">
        <v>70</v>
      </c>
      <c r="C649" t="s">
        <v>75</v>
      </c>
      <c r="D649" s="12">
        <v>1.986</v>
      </c>
      <c r="E649">
        <v>167127368.09999996</v>
      </c>
      <c r="F649">
        <v>56138.680000000008</v>
      </c>
      <c r="G649">
        <v>293427933</v>
      </c>
      <c r="H649">
        <v>37126985.079999991</v>
      </c>
      <c r="I649">
        <v>69133994.10999997</v>
      </c>
      <c r="J649">
        <v>6409924.5499999989</v>
      </c>
      <c r="K649">
        <v>28266233</v>
      </c>
      <c r="L649" s="14">
        <v>9978081</v>
      </c>
      <c r="M649" s="14">
        <v>27603211</v>
      </c>
      <c r="N649" s="14">
        <v>41368945</v>
      </c>
      <c r="O649" s="14">
        <v>45458200</v>
      </c>
      <c r="P649" s="14">
        <v>3338829</v>
      </c>
      <c r="Q649" s="14">
        <v>45020478</v>
      </c>
      <c r="R649" s="14">
        <v>640536</v>
      </c>
      <c r="S649" s="14">
        <v>19554056</v>
      </c>
      <c r="T649" s="14">
        <v>72928673</v>
      </c>
      <c r="U649" s="14">
        <v>27480785</v>
      </c>
      <c r="V649" s="14">
        <v>640536</v>
      </c>
      <c r="W649" s="14">
        <v>19554056</v>
      </c>
      <c r="X649" s="14">
        <v>72928673</v>
      </c>
      <c r="Y649" s="14">
        <v>27480785</v>
      </c>
      <c r="Z649" s="14">
        <v>56139</v>
      </c>
      <c r="AA649" s="14">
        <v>22.6331036833</v>
      </c>
      <c r="AB649">
        <v>144.56</v>
      </c>
      <c r="AC649">
        <v>23146072472</v>
      </c>
      <c r="AD649">
        <v>20417070958</v>
      </c>
      <c r="AE649" s="14">
        <f>INDEX(CONFAZ!$DS$2:$FB$408,MATCH(DATE(YEAR($A649),MONTH($A649),15),CONFAZ!$DS$2:$DS$408,0),2)</f>
        <v>285610754</v>
      </c>
      <c r="AF649" s="14">
        <f>INDEX(CONFAZ!$DS$2:$FB$408,MATCH(DATE(YEAR($A649),MONTH($A649),15),CONFAZ!$DS$2:$DS$408,0),3)</f>
        <v>574461509</v>
      </c>
      <c r="AG649">
        <v>622</v>
      </c>
      <c r="AH649">
        <v>739604274000</v>
      </c>
      <c r="AI649">
        <v>8.8699999999999992</v>
      </c>
      <c r="AJ649">
        <v>0.55000000000000004</v>
      </c>
      <c r="AK649">
        <v>0</v>
      </c>
      <c r="AL649">
        <v>0</v>
      </c>
      <c r="AM649">
        <v>0</v>
      </c>
      <c r="AN649">
        <v>0</v>
      </c>
      <c r="AO649">
        <v>7.688255889613</v>
      </c>
      <c r="AP649">
        <v>1.36</v>
      </c>
      <c r="AQ649">
        <v>221.89</v>
      </c>
      <c r="AR649">
        <v>33.01</v>
      </c>
      <c r="AS649" s="14">
        <v>401862300000</v>
      </c>
      <c r="AT649">
        <v>0</v>
      </c>
      <c r="AU649">
        <v>0</v>
      </c>
      <c r="AV649">
        <v>136511625</v>
      </c>
      <c r="AW649">
        <v>63381819</v>
      </c>
      <c r="AX649">
        <v>0</v>
      </c>
      <c r="AY649" s="14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12651125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55065470</v>
      </c>
      <c r="BL649">
        <v>0</v>
      </c>
      <c r="BM649">
        <v>5413211</v>
      </c>
      <c r="BN649">
        <v>14775476000</v>
      </c>
      <c r="BO649">
        <v>0.4</v>
      </c>
      <c r="BP649" s="3">
        <v>3704</v>
      </c>
      <c r="BQ649">
        <v>14818.48</v>
      </c>
      <c r="BR649">
        <v>1632246000</v>
      </c>
      <c r="BS649">
        <v>15686000</v>
      </c>
      <c r="BT649">
        <v>3142392000</v>
      </c>
      <c r="BU649">
        <v>7559371000</v>
      </c>
      <c r="BV649">
        <v>2425781000</v>
      </c>
      <c r="BW649">
        <v>12349695000</v>
      </c>
      <c r="BX649">
        <v>6763404000</v>
      </c>
      <c r="BY649">
        <v>0.4</v>
      </c>
      <c r="BZ649">
        <v>3704</v>
      </c>
      <c r="CA649">
        <v>7198.79</v>
      </c>
      <c r="CB649">
        <v>13932770000</v>
      </c>
      <c r="CC649">
        <v>0.4</v>
      </c>
      <c r="CD649">
        <v>325925.71999999997</v>
      </c>
      <c r="CE649">
        <v>114036754.53</v>
      </c>
      <c r="CF649">
        <v>21989.72</v>
      </c>
      <c r="CG649">
        <v>32658.5</v>
      </c>
      <c r="CH649">
        <v>40.653455200000003</v>
      </c>
      <c r="CI649">
        <v>2.74</v>
      </c>
      <c r="CJ649">
        <v>-219826.67</v>
      </c>
      <c r="CK649">
        <v>-89030</v>
      </c>
      <c r="CL649">
        <v>130796.67</v>
      </c>
      <c r="CM649">
        <v>-3720</v>
      </c>
      <c r="CN649">
        <v>4506150</v>
      </c>
      <c r="CO649">
        <v>-93343.33</v>
      </c>
      <c r="CP649">
        <v>-84186.67</v>
      </c>
      <c r="CQ649">
        <v>18265.71</v>
      </c>
      <c r="CR649">
        <v>182280065.31999999</v>
      </c>
      <c r="CS649">
        <v>61734.28</v>
      </c>
      <c r="CT649">
        <v>182367070.08000001</v>
      </c>
      <c r="CU649">
        <v>0.52698149999999999</v>
      </c>
      <c r="CV649">
        <v>0</v>
      </c>
      <c r="CW649" s="14">
        <v>404440.19</v>
      </c>
      <c r="CX649" s="14">
        <f t="shared" si="10"/>
        <v>-6447968.4699999997</v>
      </c>
      <c r="CY649" s="14">
        <f>IFERROR(INDEX(CONFAZ!$A$2:$FB$440,MATCH(DATE(YEAR($A649),MONTH($A649),15),CONFAZ!$A$2:$A$440,0),2),0)</f>
        <v>6852408.6600000001</v>
      </c>
      <c r="DA649"/>
      <c r="DB649"/>
      <c r="DC649"/>
      <c r="DI649"/>
    </row>
    <row r="650" spans="1:113" x14ac:dyDescent="0.25">
      <c r="A650" s="1">
        <v>41081</v>
      </c>
      <c r="B650" t="s">
        <v>70</v>
      </c>
      <c r="C650" t="s">
        <v>75</v>
      </c>
      <c r="D650" s="12">
        <v>2.0491999999999999</v>
      </c>
      <c r="E650">
        <v>165452820.81999996</v>
      </c>
      <c r="F650">
        <v>26651.13</v>
      </c>
      <c r="G650">
        <v>309805632</v>
      </c>
      <c r="H650">
        <v>44239305.93</v>
      </c>
      <c r="I650">
        <v>77813259.829999983</v>
      </c>
      <c r="J650">
        <v>6497741.4199999999</v>
      </c>
      <c r="K650">
        <v>18239563</v>
      </c>
      <c r="L650" s="14">
        <v>5916248</v>
      </c>
      <c r="M650" s="14">
        <v>34738467</v>
      </c>
      <c r="N650" s="14">
        <v>40435387</v>
      </c>
      <c r="O650" s="14">
        <v>49221783</v>
      </c>
      <c r="P650" s="14">
        <v>3867146</v>
      </c>
      <c r="Q650" s="14">
        <v>46606517</v>
      </c>
      <c r="R650" s="14">
        <v>710538</v>
      </c>
      <c r="S650" s="14">
        <v>13633496</v>
      </c>
      <c r="T650" s="14">
        <v>84859503</v>
      </c>
      <c r="U650" s="14">
        <v>29789896</v>
      </c>
      <c r="V650" s="14">
        <v>710538</v>
      </c>
      <c r="W650" s="14">
        <v>13633496</v>
      </c>
      <c r="X650" s="14">
        <v>84859503</v>
      </c>
      <c r="Y650" s="14">
        <v>29789896</v>
      </c>
      <c r="Z650" s="14">
        <v>26651</v>
      </c>
      <c r="AA650" s="14">
        <v>25.622344860399998</v>
      </c>
      <c r="AB650">
        <v>142.28</v>
      </c>
      <c r="AC650">
        <v>19181689510</v>
      </c>
      <c r="AD650">
        <v>18709216579</v>
      </c>
      <c r="AE650" s="14">
        <f>INDEX(CONFAZ!$DS$2:$FB$408,MATCH(DATE(YEAR($A650),MONTH($A650),15),CONFAZ!$DS$2:$DS$408,0),2)</f>
        <v>236318656</v>
      </c>
      <c r="AF650" s="14">
        <f>INDEX(CONFAZ!$DS$2:$FB$408,MATCH(DATE(YEAR($A650),MONTH($A650),15),CONFAZ!$DS$2:$DS$408,0),3)</f>
        <v>674594281</v>
      </c>
      <c r="AG650">
        <v>622</v>
      </c>
      <c r="AH650">
        <v>766216372000</v>
      </c>
      <c r="AI650">
        <v>8.39</v>
      </c>
      <c r="AJ650">
        <v>0.26</v>
      </c>
      <c r="AK650">
        <v>0</v>
      </c>
      <c r="AL650">
        <v>0</v>
      </c>
      <c r="AM650">
        <v>0</v>
      </c>
      <c r="AN650">
        <v>0</v>
      </c>
      <c r="AO650">
        <v>7.5899391815276704</v>
      </c>
      <c r="AP650">
        <v>1.08</v>
      </c>
      <c r="AQ650">
        <v>195.9</v>
      </c>
      <c r="AR650">
        <v>33.57</v>
      </c>
      <c r="AS650" s="14">
        <v>395383300000</v>
      </c>
      <c r="AT650">
        <v>0</v>
      </c>
      <c r="AU650">
        <v>0</v>
      </c>
      <c r="AV650">
        <v>102361566</v>
      </c>
      <c r="AW650">
        <v>37674573</v>
      </c>
      <c r="AX650">
        <v>0</v>
      </c>
      <c r="AY650" s="14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1993036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54941504</v>
      </c>
      <c r="BL650">
        <v>0</v>
      </c>
      <c r="BM650">
        <v>7752453</v>
      </c>
      <c r="BN650">
        <v>14775476000</v>
      </c>
      <c r="BO650">
        <v>0.4</v>
      </c>
      <c r="BP650" s="3">
        <v>3704</v>
      </c>
      <c r="BQ650">
        <v>14818.48</v>
      </c>
      <c r="BR650">
        <v>1632246000</v>
      </c>
      <c r="BS650">
        <v>15686000</v>
      </c>
      <c r="BT650">
        <v>3142392000</v>
      </c>
      <c r="BU650">
        <v>7559371000</v>
      </c>
      <c r="BV650">
        <v>2425781000</v>
      </c>
      <c r="BW650">
        <v>12349695000</v>
      </c>
      <c r="BX650">
        <v>6763404000</v>
      </c>
      <c r="BY650">
        <v>0.4</v>
      </c>
      <c r="BZ650">
        <v>3704</v>
      </c>
      <c r="CA650">
        <v>7198.79</v>
      </c>
      <c r="CB650">
        <v>13932770000</v>
      </c>
      <c r="CC650">
        <v>0.4</v>
      </c>
      <c r="CD650">
        <v>447171.91</v>
      </c>
      <c r="CE650">
        <v>120164063.40000001</v>
      </c>
      <c r="CF650">
        <v>7576.46</v>
      </c>
      <c r="CG650">
        <v>32625.5</v>
      </c>
      <c r="CH650">
        <v>40.653455200000003</v>
      </c>
      <c r="CI650">
        <v>2.73</v>
      </c>
      <c r="CJ650">
        <v>-219826.67</v>
      </c>
      <c r="CK650">
        <v>-89030</v>
      </c>
      <c r="CL650">
        <v>130796.67</v>
      </c>
      <c r="CM650">
        <v>-3720</v>
      </c>
      <c r="CN650">
        <v>4506150</v>
      </c>
      <c r="CO650">
        <v>-93343.33</v>
      </c>
      <c r="CP650">
        <v>-84186.67</v>
      </c>
      <c r="CQ650">
        <v>8358.41</v>
      </c>
      <c r="CR650">
        <v>189054723.81999999</v>
      </c>
      <c r="CS650">
        <v>34351.11</v>
      </c>
      <c r="CT650">
        <v>189121737.34</v>
      </c>
      <c r="CU650">
        <v>0.52698149999999999</v>
      </c>
      <c r="CV650">
        <v>0</v>
      </c>
      <c r="CW650" s="14">
        <v>361310.65</v>
      </c>
      <c r="CX650" s="14">
        <f t="shared" si="10"/>
        <v>-4482196.1899999995</v>
      </c>
      <c r="CY650" s="14">
        <f>IFERROR(INDEX(CONFAZ!$A$2:$FB$440,MATCH(DATE(YEAR($A650),MONTH($A650),15),CONFAZ!$A$2:$A$440,0),2),0)</f>
        <v>4843506.84</v>
      </c>
      <c r="CZ650"/>
      <c r="DA650"/>
      <c r="DB650"/>
      <c r="DC650"/>
      <c r="DI650"/>
    </row>
    <row r="651" spans="1:113" x14ac:dyDescent="0.25">
      <c r="A651" s="1">
        <v>41111</v>
      </c>
      <c r="B651" t="s">
        <v>70</v>
      </c>
      <c r="C651" t="s">
        <v>75</v>
      </c>
      <c r="D651" s="12">
        <v>2.0287000000000002</v>
      </c>
      <c r="E651">
        <v>164064526.12</v>
      </c>
      <c r="F651">
        <v>40655.9</v>
      </c>
      <c r="G651">
        <v>324833929</v>
      </c>
      <c r="H651">
        <v>45630285.559999995</v>
      </c>
      <c r="I651">
        <v>92549914.910000011</v>
      </c>
      <c r="J651">
        <v>6761083.8700000001</v>
      </c>
      <c r="K651">
        <v>15774638</v>
      </c>
      <c r="L651" s="14">
        <v>7561149</v>
      </c>
      <c r="M651" s="14">
        <v>34272913</v>
      </c>
      <c r="N651" s="14">
        <v>41210083</v>
      </c>
      <c r="O651" s="14">
        <v>46491316</v>
      </c>
      <c r="P651" s="14">
        <v>3621829</v>
      </c>
      <c r="Q651" s="14">
        <v>46133932</v>
      </c>
      <c r="R651" s="14">
        <v>886349</v>
      </c>
      <c r="S651" s="14">
        <v>15018986</v>
      </c>
      <c r="T651" s="14">
        <v>100254608</v>
      </c>
      <c r="U651" s="14">
        <v>29342780</v>
      </c>
      <c r="V651" s="14">
        <v>886349</v>
      </c>
      <c r="W651" s="14">
        <v>15018986</v>
      </c>
      <c r="X651" s="14">
        <v>100254608</v>
      </c>
      <c r="Y651" s="14">
        <v>29342780</v>
      </c>
      <c r="Z651" s="14">
        <v>39984</v>
      </c>
      <c r="AA651" s="14">
        <v>23.6342662094</v>
      </c>
      <c r="AB651">
        <v>147.46</v>
      </c>
      <c r="AC651">
        <v>20837121787</v>
      </c>
      <c r="AD651">
        <v>18294468661</v>
      </c>
      <c r="AE651" s="14">
        <f>INDEX(CONFAZ!$DS$2:$FB$408,MATCH(DATE(YEAR($A651),MONTH($A651),15),CONFAZ!$DS$2:$DS$408,0),2)</f>
        <v>297758683</v>
      </c>
      <c r="AF651" s="14">
        <f>INDEX(CONFAZ!$DS$2:$FB$408,MATCH(DATE(YEAR($A651),MONTH($A651),15),CONFAZ!$DS$2:$DS$408,0),3)</f>
        <v>404088452</v>
      </c>
      <c r="AG651">
        <v>622</v>
      </c>
      <c r="AH651">
        <v>763103619800</v>
      </c>
      <c r="AI651">
        <v>8.07</v>
      </c>
      <c r="AJ651">
        <v>0.43</v>
      </c>
      <c r="AK651">
        <v>0</v>
      </c>
      <c r="AL651">
        <v>0</v>
      </c>
      <c r="AM651">
        <v>0</v>
      </c>
      <c r="AN651">
        <v>0</v>
      </c>
      <c r="AO651">
        <v>7.50958012279039</v>
      </c>
      <c r="AP651">
        <v>1.43</v>
      </c>
      <c r="AQ651">
        <v>205.26</v>
      </c>
      <c r="AR651">
        <v>23.05</v>
      </c>
      <c r="AS651" s="14">
        <v>409021000000</v>
      </c>
      <c r="AT651">
        <v>0</v>
      </c>
      <c r="AU651">
        <v>0</v>
      </c>
      <c r="AV651">
        <v>155006129</v>
      </c>
      <c r="AW651">
        <v>61305383</v>
      </c>
      <c r="AX651">
        <v>0</v>
      </c>
      <c r="AY651" s="14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27141029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56634712</v>
      </c>
      <c r="BL651">
        <v>0</v>
      </c>
      <c r="BM651">
        <v>9925005</v>
      </c>
      <c r="BN651">
        <v>14775476000</v>
      </c>
      <c r="BO651">
        <v>0.4</v>
      </c>
      <c r="BP651" s="3">
        <v>3704</v>
      </c>
      <c r="BQ651">
        <v>14818.48</v>
      </c>
      <c r="BR651">
        <v>1632246000</v>
      </c>
      <c r="BS651">
        <v>15686000</v>
      </c>
      <c r="BT651">
        <v>3142392000</v>
      </c>
      <c r="BU651">
        <v>7559371000</v>
      </c>
      <c r="BV651">
        <v>2425781000</v>
      </c>
      <c r="BW651">
        <v>12349695000</v>
      </c>
      <c r="BX651">
        <v>6763404000</v>
      </c>
      <c r="BY651">
        <v>0.4</v>
      </c>
      <c r="BZ651">
        <v>3704</v>
      </c>
      <c r="CA651">
        <v>7198.79</v>
      </c>
      <c r="CB651">
        <v>13932770000</v>
      </c>
      <c r="CC651">
        <v>0.4</v>
      </c>
      <c r="CD651">
        <v>354365.35</v>
      </c>
      <c r="CE651">
        <v>136735500.84</v>
      </c>
      <c r="CF651">
        <v>27850.9</v>
      </c>
      <c r="CG651">
        <v>33252.5</v>
      </c>
      <c r="CH651">
        <v>40.653455200000003</v>
      </c>
      <c r="CI651">
        <v>2.73</v>
      </c>
      <c r="CJ651">
        <v>-103010</v>
      </c>
      <c r="CK651">
        <v>-67576.67</v>
      </c>
      <c r="CL651">
        <v>35436.67</v>
      </c>
      <c r="CM651">
        <v>9736.67</v>
      </c>
      <c r="CN651">
        <v>5046920</v>
      </c>
      <c r="CO651">
        <v>-100700</v>
      </c>
      <c r="CP651">
        <v>-77543.33</v>
      </c>
      <c r="CQ651">
        <v>11541.08</v>
      </c>
      <c r="CR651">
        <v>200182495.36000001</v>
      </c>
      <c r="CS651">
        <v>28299.98</v>
      </c>
      <c r="CT651">
        <v>200235005.25</v>
      </c>
      <c r="CU651">
        <v>0.52698149999999999</v>
      </c>
      <c r="CV651">
        <v>0</v>
      </c>
      <c r="CW651" s="14">
        <v>336936.11</v>
      </c>
      <c r="CX651" s="14">
        <f t="shared" si="10"/>
        <v>-4223754.76</v>
      </c>
      <c r="CY651" s="14">
        <f>IFERROR(INDEX(CONFAZ!$A$2:$FB$440,MATCH(DATE(YEAR($A651),MONTH($A651),15),CONFAZ!$A$2:$A$440,0),2),0)</f>
        <v>4560690.87</v>
      </c>
      <c r="CZ651"/>
      <c r="DA651"/>
      <c r="DB651"/>
      <c r="DC651"/>
      <c r="DI651"/>
    </row>
    <row r="652" spans="1:113" x14ac:dyDescent="0.25">
      <c r="A652" s="1">
        <v>41142</v>
      </c>
      <c r="B652" t="s">
        <v>70</v>
      </c>
      <c r="C652" t="s">
        <v>75</v>
      </c>
      <c r="D652" s="12">
        <v>2.0293999999999999</v>
      </c>
      <c r="E652">
        <v>172707048.44999999</v>
      </c>
      <c r="F652">
        <v>24718.080000000002</v>
      </c>
      <c r="G652">
        <v>317085754</v>
      </c>
      <c r="H652">
        <v>44890958.189999998</v>
      </c>
      <c r="I652">
        <v>77593266.529999986</v>
      </c>
      <c r="J652">
        <v>6803673.5199999996</v>
      </c>
      <c r="K652">
        <v>11611766</v>
      </c>
      <c r="L652" s="14">
        <v>6650404</v>
      </c>
      <c r="M652" s="14">
        <v>35680330</v>
      </c>
      <c r="N652" s="14">
        <v>45099538</v>
      </c>
      <c r="O652" s="14">
        <v>48984435</v>
      </c>
      <c r="P652" s="14">
        <v>4154594</v>
      </c>
      <c r="Q652" s="14">
        <v>51340304</v>
      </c>
      <c r="R652" s="14">
        <v>979639</v>
      </c>
      <c r="S652" s="14">
        <v>15764084</v>
      </c>
      <c r="T652" s="14">
        <v>82925839</v>
      </c>
      <c r="U652" s="14">
        <v>25481869</v>
      </c>
      <c r="V652" s="14">
        <v>979639</v>
      </c>
      <c r="W652" s="14">
        <v>15764084</v>
      </c>
      <c r="X652" s="14">
        <v>82925839</v>
      </c>
      <c r="Y652" s="14">
        <v>25481869</v>
      </c>
      <c r="Z652" s="14">
        <v>24718</v>
      </c>
      <c r="AA652" s="14">
        <v>23.556629216400001</v>
      </c>
      <c r="AB652">
        <v>149.91</v>
      </c>
      <c r="AC652">
        <v>22241316256</v>
      </c>
      <c r="AD652">
        <v>19312716179</v>
      </c>
      <c r="AE652" s="14">
        <f>INDEX(CONFAZ!$DS$2:$FB$408,MATCH(DATE(YEAR($A652),MONTH($A652),15),CONFAZ!$DS$2:$DS$408,0),2)</f>
        <v>206697572</v>
      </c>
      <c r="AF652" s="14">
        <f>INDEX(CONFAZ!$DS$2:$FB$408,MATCH(DATE(YEAR($A652),MONTH($A652),15),CONFAZ!$DS$2:$DS$408,0),3)</f>
        <v>282258199</v>
      </c>
      <c r="AG652">
        <v>622</v>
      </c>
      <c r="AH652">
        <v>765532297400</v>
      </c>
      <c r="AI652">
        <v>7.85</v>
      </c>
      <c r="AJ652">
        <v>0.45</v>
      </c>
      <c r="AK652">
        <v>0</v>
      </c>
      <c r="AL652">
        <v>0</v>
      </c>
      <c r="AM652">
        <v>0</v>
      </c>
      <c r="AN652">
        <v>0</v>
      </c>
      <c r="AO652">
        <v>7.3647516118749099</v>
      </c>
      <c r="AP652">
        <v>1.41</v>
      </c>
      <c r="AQ652">
        <v>224.55</v>
      </c>
      <c r="AR652">
        <v>6.56</v>
      </c>
      <c r="AS652" s="14">
        <v>418752000000</v>
      </c>
      <c r="AT652">
        <v>0</v>
      </c>
      <c r="AU652">
        <v>0</v>
      </c>
      <c r="AV652">
        <v>107510541</v>
      </c>
      <c r="AW652">
        <v>59778849</v>
      </c>
      <c r="AX652">
        <v>0</v>
      </c>
      <c r="AY652" s="14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19891138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23870484</v>
      </c>
      <c r="BL652">
        <v>0</v>
      </c>
      <c r="BM652">
        <v>3970070</v>
      </c>
      <c r="BN652">
        <v>14775476000</v>
      </c>
      <c r="BO652">
        <v>0.4</v>
      </c>
      <c r="BP652" s="3">
        <v>3704</v>
      </c>
      <c r="BQ652">
        <v>14818.48</v>
      </c>
      <c r="BR652">
        <v>1632246000</v>
      </c>
      <c r="BS652">
        <v>15686000</v>
      </c>
      <c r="BT652">
        <v>3142392000</v>
      </c>
      <c r="BU652">
        <v>7559371000</v>
      </c>
      <c r="BV652">
        <v>2425781000</v>
      </c>
      <c r="BW652">
        <v>12349695000</v>
      </c>
      <c r="BX652">
        <v>6763404000</v>
      </c>
      <c r="BY652">
        <v>0.4</v>
      </c>
      <c r="BZ652">
        <v>3704</v>
      </c>
      <c r="CA652">
        <v>7198.79</v>
      </c>
      <c r="CB652">
        <v>14775476000</v>
      </c>
      <c r="CC652">
        <v>0.4</v>
      </c>
      <c r="CD652">
        <v>466080.87</v>
      </c>
      <c r="CE652">
        <v>133480376.65000001</v>
      </c>
      <c r="CF652">
        <v>20665.88</v>
      </c>
      <c r="CG652">
        <v>34670.5</v>
      </c>
      <c r="CH652">
        <v>40.653455200000003</v>
      </c>
      <c r="CI652">
        <v>2.73</v>
      </c>
      <c r="CJ652">
        <v>-103010</v>
      </c>
      <c r="CK652">
        <v>-67576.67</v>
      </c>
      <c r="CL652">
        <v>35436.67</v>
      </c>
      <c r="CM652">
        <v>9736.67</v>
      </c>
      <c r="CN652">
        <v>5046920</v>
      </c>
      <c r="CO652">
        <v>-100700</v>
      </c>
      <c r="CP652">
        <v>-77543.33</v>
      </c>
      <c r="CQ652">
        <v>11741.63</v>
      </c>
      <c r="CR652">
        <v>188700489.46000001</v>
      </c>
      <c r="CS652">
        <v>14203.47</v>
      </c>
      <c r="CT652">
        <v>188732034.56</v>
      </c>
      <c r="CU652">
        <v>0.52698149999999999</v>
      </c>
      <c r="CV652">
        <v>0</v>
      </c>
      <c r="CW652" s="14">
        <v>372420.12</v>
      </c>
      <c r="CX652" s="14">
        <f t="shared" si="10"/>
        <v>-2059357.3200000003</v>
      </c>
      <c r="CY652" s="14">
        <f>IFERROR(INDEX(CONFAZ!$A$2:$FB$440,MATCH(DATE(YEAR($A652),MONTH($A652),15),CONFAZ!$A$2:$A$440,0),2),0)</f>
        <v>2431777.4400000004</v>
      </c>
      <c r="CZ652"/>
      <c r="DA652"/>
      <c r="DB652"/>
      <c r="DC652"/>
      <c r="DI652"/>
    </row>
    <row r="653" spans="1:113" x14ac:dyDescent="0.25">
      <c r="A653" s="1">
        <v>41173</v>
      </c>
      <c r="B653" t="s">
        <v>70</v>
      </c>
      <c r="C653" t="s">
        <v>75</v>
      </c>
      <c r="D653" s="12">
        <v>2.0280999999999998</v>
      </c>
      <c r="E653">
        <v>179367000.32000005</v>
      </c>
      <c r="F653">
        <v>22147.4</v>
      </c>
      <c r="G653">
        <v>340891123</v>
      </c>
      <c r="H653">
        <v>50665167.719999991</v>
      </c>
      <c r="I653">
        <v>90116376.150000021</v>
      </c>
      <c r="J653">
        <v>6698577.5600000005</v>
      </c>
      <c r="K653">
        <v>7153816</v>
      </c>
      <c r="L653" s="14">
        <v>5704289</v>
      </c>
      <c r="M653" s="14">
        <v>36322974</v>
      </c>
      <c r="N653" s="14">
        <v>41453295</v>
      </c>
      <c r="O653" s="14">
        <v>50713015</v>
      </c>
      <c r="P653" s="14">
        <v>3946700</v>
      </c>
      <c r="Q653" s="14">
        <v>59100089</v>
      </c>
      <c r="R653" s="14">
        <v>722558</v>
      </c>
      <c r="S653" s="14">
        <v>15577226</v>
      </c>
      <c r="T653" s="14">
        <v>97521368</v>
      </c>
      <c r="U653" s="14">
        <v>29807982</v>
      </c>
      <c r="V653" s="14">
        <v>722558</v>
      </c>
      <c r="W653" s="14">
        <v>15577226</v>
      </c>
      <c r="X653" s="14">
        <v>97521368</v>
      </c>
      <c r="Y653" s="14">
        <v>29807982</v>
      </c>
      <c r="Z653" s="14">
        <v>21627</v>
      </c>
      <c r="AA653" s="14">
        <v>27.8574901466</v>
      </c>
      <c r="AB653">
        <v>141.6</v>
      </c>
      <c r="AC653" s="2">
        <v>19890116135</v>
      </c>
      <c r="AD653" s="2">
        <v>17605428014</v>
      </c>
      <c r="AE653" s="14">
        <f>INDEX(CONFAZ!$DS$2:$FB$408,MATCH(DATE(YEAR($A653),MONTH($A653),15),CONFAZ!$DS$2:$DS$408,0),2)</f>
        <v>371127997</v>
      </c>
      <c r="AF653" s="14">
        <f>INDEX(CONFAZ!$DS$2:$FB$408,MATCH(DATE(YEAR($A653),MONTH($A653),15),CONFAZ!$DS$2:$DS$408,0),3)</f>
        <v>393034108</v>
      </c>
      <c r="AG653">
        <v>622</v>
      </c>
      <c r="AH653">
        <v>768094200599.99902</v>
      </c>
      <c r="AI653">
        <v>7.39</v>
      </c>
      <c r="AJ653">
        <v>0.63</v>
      </c>
      <c r="AK653">
        <v>874.44055555555497</v>
      </c>
      <c r="AL653">
        <v>717.61400000000003</v>
      </c>
      <c r="AM653">
        <v>659.34761904761899</v>
      </c>
      <c r="AN653">
        <v>805.94039999999995</v>
      </c>
      <c r="AO653">
        <v>7.1374226316547</v>
      </c>
      <c r="AP653">
        <v>1.56999</v>
      </c>
      <c r="AQ653">
        <v>227.98</v>
      </c>
      <c r="AR653">
        <v>6.09</v>
      </c>
      <c r="AS653" s="14">
        <v>402675800000</v>
      </c>
      <c r="AT653">
        <v>0</v>
      </c>
      <c r="AU653">
        <v>0</v>
      </c>
      <c r="AV653">
        <v>159710063</v>
      </c>
      <c r="AW653">
        <v>61133522</v>
      </c>
      <c r="AX653">
        <v>0</v>
      </c>
      <c r="AY653" s="14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6594255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83139643</v>
      </c>
      <c r="BL653">
        <v>0</v>
      </c>
      <c r="BM653">
        <v>8842643</v>
      </c>
      <c r="BN653">
        <v>14775476000</v>
      </c>
      <c r="BO653" s="3">
        <v>0.4</v>
      </c>
      <c r="BP653" s="3">
        <v>3704</v>
      </c>
      <c r="BQ653" s="3">
        <v>14818.48</v>
      </c>
      <c r="BR653" s="3">
        <v>1632246000</v>
      </c>
      <c r="BS653" s="3">
        <v>15686000</v>
      </c>
      <c r="BT653" s="3">
        <v>3142392000</v>
      </c>
      <c r="BU653" s="3">
        <v>7559371000</v>
      </c>
      <c r="BV653">
        <v>2425781000</v>
      </c>
      <c r="BW653">
        <v>12349695000</v>
      </c>
      <c r="BX653">
        <v>6763404000</v>
      </c>
      <c r="BY653">
        <v>0.4</v>
      </c>
      <c r="BZ653">
        <v>3704</v>
      </c>
      <c r="CA653">
        <v>7198.79</v>
      </c>
      <c r="CB653">
        <v>14775476000</v>
      </c>
      <c r="CC653">
        <v>0.4</v>
      </c>
      <c r="CD653">
        <v>337974.94</v>
      </c>
      <c r="CE653">
        <v>138570478.83000001</v>
      </c>
      <c r="CF653">
        <v>18095.099999999999</v>
      </c>
      <c r="CG653">
        <v>30374.5</v>
      </c>
      <c r="CH653">
        <v>40.653455200000003</v>
      </c>
      <c r="CI653">
        <v>2.72</v>
      </c>
      <c r="CJ653">
        <v>-103010</v>
      </c>
      <c r="CK653">
        <v>-67576.67</v>
      </c>
      <c r="CL653">
        <v>35436.67</v>
      </c>
      <c r="CM653">
        <v>9736.67</v>
      </c>
      <c r="CN653">
        <v>5046920</v>
      </c>
      <c r="CO653">
        <v>-100700</v>
      </c>
      <c r="CP653">
        <v>-77543.33</v>
      </c>
      <c r="CQ653">
        <v>5001.24</v>
      </c>
      <c r="CR653">
        <v>211619775.44</v>
      </c>
      <c r="CS653">
        <v>11249.82</v>
      </c>
      <c r="CT653">
        <v>211636026.5</v>
      </c>
      <c r="CU653" s="3">
        <v>0.52698149999999999</v>
      </c>
      <c r="CV653">
        <v>0</v>
      </c>
      <c r="CW653" s="14">
        <v>375901.4</v>
      </c>
      <c r="CX653" s="14">
        <f t="shared" si="10"/>
        <v>-1706896.2200000002</v>
      </c>
      <c r="CY653" s="14">
        <f>IFERROR(INDEX(CONFAZ!$A$2:$FB$440,MATCH(DATE(YEAR($A653),MONTH($A653),15),CONFAZ!$A$2:$A$440,0),2),0)</f>
        <v>2082797.62</v>
      </c>
      <c r="CZ653"/>
      <c r="DA653"/>
      <c r="DB653"/>
      <c r="DC653"/>
      <c r="DI653"/>
    </row>
    <row r="654" spans="1:113" x14ac:dyDescent="0.25">
      <c r="A654" s="1">
        <v>41203</v>
      </c>
      <c r="B654" t="s">
        <v>70</v>
      </c>
      <c r="C654" t="s">
        <v>75</v>
      </c>
      <c r="D654" s="12">
        <v>2.0297999999999998</v>
      </c>
      <c r="E654">
        <v>189960756.65000007</v>
      </c>
      <c r="F654">
        <v>3909368.71</v>
      </c>
      <c r="G654">
        <v>334945022</v>
      </c>
      <c r="H654">
        <v>45584907.730000004</v>
      </c>
      <c r="I654">
        <v>72751112.61999999</v>
      </c>
      <c r="J654">
        <v>7024369.9300000006</v>
      </c>
      <c r="K654">
        <v>7391170</v>
      </c>
      <c r="L654" s="14">
        <v>6906153</v>
      </c>
      <c r="M654" s="14">
        <v>35792354</v>
      </c>
      <c r="N654" s="14">
        <v>46075897</v>
      </c>
      <c r="O654" s="14">
        <v>52252499</v>
      </c>
      <c r="P654" s="14">
        <v>4437740</v>
      </c>
      <c r="Q654" s="14">
        <v>58061723</v>
      </c>
      <c r="R654" s="14">
        <v>864905</v>
      </c>
      <c r="S654" s="14">
        <v>17644575</v>
      </c>
      <c r="T654" s="14">
        <v>77821644</v>
      </c>
      <c r="U654" s="14">
        <v>31178695</v>
      </c>
      <c r="V654" s="14">
        <v>864905</v>
      </c>
      <c r="W654" s="14">
        <v>17644575</v>
      </c>
      <c r="X654" s="14">
        <v>77821644</v>
      </c>
      <c r="Y654" s="14">
        <v>31178695</v>
      </c>
      <c r="Z654" s="14">
        <v>3908837</v>
      </c>
      <c r="AA654" s="14">
        <v>21.3938962426</v>
      </c>
      <c r="AB654">
        <v>147.71</v>
      </c>
      <c r="AC654" s="2">
        <v>21187492462</v>
      </c>
      <c r="AD654" s="2">
        <v>20395170133</v>
      </c>
      <c r="AE654" s="14">
        <f>INDEX(CONFAZ!$DS$2:$FB$408,MATCH(DATE(YEAR($A654),MONTH($A654),15),CONFAZ!$DS$2:$DS$408,0),2)</f>
        <v>370156019</v>
      </c>
      <c r="AF654" s="14">
        <f>INDEX(CONFAZ!$DS$2:$FB$408,MATCH(DATE(YEAR($A654),MONTH($A654),15),CONFAZ!$DS$2:$DS$408,0),3)</f>
        <v>734202529</v>
      </c>
      <c r="AG654">
        <v>622</v>
      </c>
      <c r="AH654">
        <v>766763039399.99902</v>
      </c>
      <c r="AI654">
        <v>7.23</v>
      </c>
      <c r="AJ654">
        <v>0.71</v>
      </c>
      <c r="AK654">
        <v>874.98611111111097</v>
      </c>
      <c r="AL654">
        <v>717.08249999999998</v>
      </c>
      <c r="AM654">
        <v>660.142857142857</v>
      </c>
      <c r="AN654">
        <v>806.19839999999999</v>
      </c>
      <c r="AO654">
        <v>6.9594997634572202</v>
      </c>
      <c r="AP654">
        <v>1.59</v>
      </c>
      <c r="AQ654">
        <v>226.36</v>
      </c>
      <c r="AR654">
        <v>13.659000000000001</v>
      </c>
      <c r="AS654" s="14">
        <v>431405500000</v>
      </c>
      <c r="AT654">
        <v>0</v>
      </c>
      <c r="AU654">
        <v>0</v>
      </c>
      <c r="AV654">
        <v>127443340</v>
      </c>
      <c r="AW654">
        <v>82930676</v>
      </c>
      <c r="AX654">
        <v>0</v>
      </c>
      <c r="AY654" s="1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12641320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24243610</v>
      </c>
      <c r="BL654">
        <v>0</v>
      </c>
      <c r="BM654">
        <v>7627734</v>
      </c>
      <c r="BN654">
        <v>14775476000</v>
      </c>
      <c r="BO654" s="3">
        <v>0.4</v>
      </c>
      <c r="BP654" s="3">
        <v>3704</v>
      </c>
      <c r="BQ654" s="3">
        <v>14818.48</v>
      </c>
      <c r="BR654" s="3">
        <v>1632246000</v>
      </c>
      <c r="BS654">
        <v>15686000</v>
      </c>
      <c r="BT654" s="3">
        <v>3142392000</v>
      </c>
      <c r="BU654">
        <v>7559371000</v>
      </c>
      <c r="BV654" s="3">
        <v>2425781000</v>
      </c>
      <c r="BW654" s="3">
        <v>12349695000</v>
      </c>
      <c r="BX654">
        <v>6763404000</v>
      </c>
      <c r="BY654">
        <v>0.4</v>
      </c>
      <c r="BZ654">
        <v>3704</v>
      </c>
      <c r="CA654">
        <v>7198.79</v>
      </c>
      <c r="CB654">
        <v>14775476000</v>
      </c>
      <c r="CC654">
        <v>0.4</v>
      </c>
      <c r="CD654">
        <v>500785.46</v>
      </c>
      <c r="CE654">
        <v>250320150.90000001</v>
      </c>
      <c r="CF654">
        <v>23158.36</v>
      </c>
      <c r="CG654">
        <v>32678.5</v>
      </c>
      <c r="CH654">
        <v>40.653455200000003</v>
      </c>
      <c r="CI654">
        <v>2.73</v>
      </c>
      <c r="CJ654">
        <v>-12740</v>
      </c>
      <c r="CK654">
        <v>31866.67</v>
      </c>
      <c r="CL654">
        <v>44606.67</v>
      </c>
      <c r="CM654">
        <v>-603.33000000000004</v>
      </c>
      <c r="CN654">
        <v>5048813.33</v>
      </c>
      <c r="CO654">
        <v>-92103.33</v>
      </c>
      <c r="CP654">
        <v>-38373.33</v>
      </c>
      <c r="CQ654">
        <v>503228.6</v>
      </c>
      <c r="CR654">
        <v>193897143.09</v>
      </c>
      <c r="CS654">
        <v>17037.78</v>
      </c>
      <c r="CT654">
        <v>194432209.47</v>
      </c>
      <c r="CU654" s="3">
        <v>0.52698149999999999</v>
      </c>
      <c r="CV654">
        <v>0</v>
      </c>
      <c r="CW654" s="14">
        <v>364017.43999999994</v>
      </c>
      <c r="CX654" s="14">
        <f t="shared" si="10"/>
        <v>-1418250.9800000004</v>
      </c>
      <c r="CY654" s="14">
        <f>IFERROR(INDEX(CONFAZ!$A$2:$FB$440,MATCH(DATE(YEAR($A654),MONTH($A654),15),CONFAZ!$A$2:$A$440,0),2),0)</f>
        <v>1782268.4200000004</v>
      </c>
      <c r="CZ654" s="14"/>
      <c r="DA654" s="14"/>
      <c r="DB654"/>
      <c r="DC654"/>
      <c r="DI654"/>
    </row>
    <row r="655" spans="1:113" x14ac:dyDescent="0.25">
      <c r="A655" s="1">
        <v>41234</v>
      </c>
      <c r="B655" t="s">
        <v>70</v>
      </c>
      <c r="C655" t="s">
        <v>75</v>
      </c>
      <c r="D655" s="12">
        <v>2.0678000000000001</v>
      </c>
      <c r="E655">
        <v>187204465.70000005</v>
      </c>
      <c r="F655">
        <v>756437.95000000007</v>
      </c>
      <c r="G655">
        <v>369257801</v>
      </c>
      <c r="H655">
        <v>53448977.060000002</v>
      </c>
      <c r="I655">
        <v>102456047.16999999</v>
      </c>
      <c r="J655">
        <v>7671749.0600000005</v>
      </c>
      <c r="K655">
        <v>6006544</v>
      </c>
      <c r="L655" s="14">
        <v>8093670</v>
      </c>
      <c r="M655" s="14">
        <v>37895316</v>
      </c>
      <c r="N655" s="14">
        <v>44528516</v>
      </c>
      <c r="O655" s="14">
        <v>55458572</v>
      </c>
      <c r="P655" s="14">
        <v>5108083</v>
      </c>
      <c r="Q655" s="14">
        <v>57142021</v>
      </c>
      <c r="R655" s="14">
        <v>815862</v>
      </c>
      <c r="S655" s="14">
        <v>17090706</v>
      </c>
      <c r="T655" s="14">
        <v>109350944</v>
      </c>
      <c r="U655" s="14">
        <v>33017673</v>
      </c>
      <c r="V655" s="14">
        <v>815862</v>
      </c>
      <c r="W655" s="14">
        <v>17090706</v>
      </c>
      <c r="X655" s="14">
        <v>109350944</v>
      </c>
      <c r="Y655" s="14">
        <v>33017673</v>
      </c>
      <c r="Z655" s="14">
        <v>756438</v>
      </c>
      <c r="AA655" s="14">
        <v>19.9387266337</v>
      </c>
      <c r="AB655">
        <v>144.15</v>
      </c>
      <c r="AC655" s="2">
        <v>19707711615</v>
      </c>
      <c r="AD655" s="2">
        <v>20821071301</v>
      </c>
      <c r="AE655" s="14">
        <f>INDEX(CONFAZ!$DS$2:$FB$408,MATCH(DATE(YEAR($A655),MONTH($A655),15),CONFAZ!$DS$2:$DS$408,0),2)</f>
        <v>126431728</v>
      </c>
      <c r="AF655" s="14">
        <f>INDEX(CONFAZ!$DS$2:$FB$408,MATCH(DATE(YEAR($A655),MONTH($A655),15),CONFAZ!$DS$2:$DS$408,0),3)</f>
        <v>1259271312</v>
      </c>
      <c r="AG655">
        <v>622</v>
      </c>
      <c r="AH655">
        <v>782786368000</v>
      </c>
      <c r="AI655">
        <v>7.14</v>
      </c>
      <c r="AJ655">
        <v>0.54</v>
      </c>
      <c r="AK655">
        <v>877.37888888888801</v>
      </c>
      <c r="AL655">
        <v>717.30899999999997</v>
      </c>
      <c r="AM655">
        <v>660.84619047619003</v>
      </c>
      <c r="AN655">
        <v>806.75599999999997</v>
      </c>
      <c r="AO655">
        <v>6.8239579367610803</v>
      </c>
      <c r="AP655">
        <v>1.6</v>
      </c>
      <c r="AQ655">
        <v>226.01</v>
      </c>
      <c r="AR655">
        <v>5.79</v>
      </c>
      <c r="AS655" s="14">
        <v>426600400000</v>
      </c>
      <c r="AT655">
        <v>0</v>
      </c>
      <c r="AU655">
        <v>0</v>
      </c>
      <c r="AV655">
        <v>46760976</v>
      </c>
      <c r="AW655">
        <v>14523192</v>
      </c>
      <c r="AX655">
        <v>0</v>
      </c>
      <c r="AY655" s="14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17427638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8927310</v>
      </c>
      <c r="BL655">
        <v>0</v>
      </c>
      <c r="BM655">
        <v>5882836</v>
      </c>
      <c r="BN655">
        <v>14775476000</v>
      </c>
      <c r="BO655" s="3">
        <v>0.4</v>
      </c>
      <c r="BP655" s="3">
        <v>3704</v>
      </c>
      <c r="BQ655" s="3">
        <v>14818.48</v>
      </c>
      <c r="BR655" s="3">
        <v>1632246000</v>
      </c>
      <c r="BS655" s="3">
        <v>15686000</v>
      </c>
      <c r="BT655" s="3">
        <v>3142392000</v>
      </c>
      <c r="BU655">
        <v>7559371000</v>
      </c>
      <c r="BV655" s="3">
        <v>2425781000</v>
      </c>
      <c r="BW655" s="3">
        <v>12349695000</v>
      </c>
      <c r="BX655">
        <v>6763404000</v>
      </c>
      <c r="BY655">
        <v>0.4</v>
      </c>
      <c r="BZ655">
        <v>3704</v>
      </c>
      <c r="CA655">
        <v>7198.79</v>
      </c>
      <c r="CB655">
        <v>14775476000</v>
      </c>
      <c r="CC655">
        <v>0.4</v>
      </c>
      <c r="CD655">
        <v>407914.81</v>
      </c>
      <c r="CE655">
        <v>234774435.91</v>
      </c>
      <c r="CF655">
        <v>19889.740000000002</v>
      </c>
      <c r="CG655">
        <v>31729.5</v>
      </c>
      <c r="CH655">
        <v>40.653455200000003</v>
      </c>
      <c r="CI655">
        <v>2.75</v>
      </c>
      <c r="CJ655">
        <v>-12740</v>
      </c>
      <c r="CK655">
        <v>31866.67</v>
      </c>
      <c r="CL655">
        <v>44606.67</v>
      </c>
      <c r="CM655">
        <v>-603.33000000000004</v>
      </c>
      <c r="CN655">
        <v>5048813.33</v>
      </c>
      <c r="CO655">
        <v>-92103.33</v>
      </c>
      <c r="CP655">
        <v>-38373.33</v>
      </c>
      <c r="CQ655">
        <v>668457.11</v>
      </c>
      <c r="CR655">
        <v>222021210.84</v>
      </c>
      <c r="CS655">
        <v>13326.11</v>
      </c>
      <c r="CT655">
        <v>222702994.06</v>
      </c>
      <c r="CU655" s="3">
        <v>0.52698149999999999</v>
      </c>
      <c r="CV655">
        <v>0</v>
      </c>
      <c r="CW655" s="14">
        <v>368524.17000000004</v>
      </c>
      <c r="CX655" s="14">
        <f t="shared" si="10"/>
        <v>-782108.96000000008</v>
      </c>
      <c r="CY655" s="14">
        <f>IFERROR(INDEX(CONFAZ!$A$2:$FB$440,MATCH(DATE(YEAR($A655),MONTH($A655),15),CONFAZ!$A$2:$A$440,0),2),0)</f>
        <v>1150633.1300000001</v>
      </c>
      <c r="CZ655"/>
      <c r="DA655"/>
      <c r="DB655"/>
      <c r="DC655"/>
      <c r="DI655"/>
    </row>
    <row r="656" spans="1:113" x14ac:dyDescent="0.25">
      <c r="A656" s="1">
        <v>41264</v>
      </c>
      <c r="B656" t="s">
        <v>70</v>
      </c>
      <c r="C656" t="s">
        <v>75</v>
      </c>
      <c r="D656" s="12">
        <v>2.0777999999999999</v>
      </c>
      <c r="E656">
        <v>182670931.02999997</v>
      </c>
      <c r="F656">
        <v>1041310.39</v>
      </c>
      <c r="G656">
        <v>348307865</v>
      </c>
      <c r="H656">
        <v>51798459.43</v>
      </c>
      <c r="I656">
        <v>86031011.75999999</v>
      </c>
      <c r="J656">
        <v>8041200.0099999998</v>
      </c>
      <c r="K656">
        <v>6289645</v>
      </c>
      <c r="L656" s="14">
        <v>6590947</v>
      </c>
      <c r="M656" s="14">
        <v>34226480</v>
      </c>
      <c r="N656" s="14">
        <v>44332158</v>
      </c>
      <c r="O656" s="14">
        <v>55280829</v>
      </c>
      <c r="P656" s="14">
        <v>4818049</v>
      </c>
      <c r="Q656" s="14">
        <v>61253809</v>
      </c>
      <c r="R656" s="14">
        <v>864858</v>
      </c>
      <c r="S656" s="14">
        <v>17031210</v>
      </c>
      <c r="T656" s="14">
        <v>92399365</v>
      </c>
      <c r="U656" s="14">
        <v>30468850</v>
      </c>
      <c r="V656" s="14">
        <v>864858</v>
      </c>
      <c r="W656" s="14">
        <v>17031210</v>
      </c>
      <c r="X656" s="14">
        <v>92399365</v>
      </c>
      <c r="Y656" s="14">
        <v>30468850</v>
      </c>
      <c r="Z656" s="14">
        <v>1041310</v>
      </c>
      <c r="AA656" s="14">
        <v>20.425072379700001</v>
      </c>
      <c r="AB656">
        <v>139.52000000000001</v>
      </c>
      <c r="AC656" s="2">
        <v>19684368532</v>
      </c>
      <c r="AD656" s="2">
        <v>17662214372</v>
      </c>
      <c r="AE656" s="14">
        <f>INDEX(CONFAZ!$DS$2:$FB$408,MATCH(DATE(YEAR($A656),MONTH($A656),15),CONFAZ!$DS$2:$DS$408,0),2)</f>
        <v>199258194</v>
      </c>
      <c r="AF656" s="14">
        <f>INDEX(CONFAZ!$DS$2:$FB$408,MATCH(DATE(YEAR($A656),MONTH($A656),15),CONFAZ!$DS$2:$DS$408,0),3)</f>
        <v>296754571</v>
      </c>
      <c r="AG656">
        <v>622</v>
      </c>
      <c r="AH656">
        <v>775324836600</v>
      </c>
      <c r="AI656">
        <v>7.16</v>
      </c>
      <c r="AJ656">
        <v>0.74</v>
      </c>
      <c r="AK656">
        <v>889.25277777777706</v>
      </c>
      <c r="AL656">
        <v>727.89699999999903</v>
      </c>
      <c r="AM656">
        <v>669.18952380952305</v>
      </c>
      <c r="AN656">
        <v>818.274</v>
      </c>
      <c r="AO656">
        <v>6.9151177008518001</v>
      </c>
      <c r="AP656">
        <v>1.79</v>
      </c>
      <c r="AQ656">
        <v>228.68</v>
      </c>
      <c r="AR656">
        <v>5.99</v>
      </c>
      <c r="AS656" s="14">
        <v>413705300000</v>
      </c>
      <c r="AT656">
        <v>0</v>
      </c>
      <c r="AU656">
        <v>0</v>
      </c>
      <c r="AV656">
        <v>120634338</v>
      </c>
      <c r="AW656">
        <v>95458432</v>
      </c>
      <c r="AX656">
        <v>0</v>
      </c>
      <c r="AY656" s="14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11590637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9981120</v>
      </c>
      <c r="BL656">
        <v>0</v>
      </c>
      <c r="BM656">
        <v>3604048</v>
      </c>
      <c r="BN656">
        <v>14775476000</v>
      </c>
      <c r="BO656" s="3">
        <v>0.4</v>
      </c>
      <c r="BP656" s="3">
        <v>3704</v>
      </c>
      <c r="BQ656" s="3">
        <v>14818.48</v>
      </c>
      <c r="BR656" s="3">
        <v>1632246000</v>
      </c>
      <c r="BS656" s="3">
        <v>15686000</v>
      </c>
      <c r="BT656" s="3">
        <v>3142392000</v>
      </c>
      <c r="BU656" s="3">
        <v>7559371000</v>
      </c>
      <c r="BV656" s="3">
        <v>2425781000</v>
      </c>
      <c r="BW656" s="3">
        <v>12349695000</v>
      </c>
      <c r="BX656">
        <v>5744808000</v>
      </c>
      <c r="BY656">
        <v>0.4</v>
      </c>
      <c r="BZ656">
        <v>3704</v>
      </c>
      <c r="CA656">
        <v>6245.02</v>
      </c>
      <c r="CB656">
        <v>14775476000</v>
      </c>
      <c r="CC656">
        <v>0.4</v>
      </c>
      <c r="CD656">
        <v>465374.81</v>
      </c>
      <c r="CE656">
        <v>229098991.44</v>
      </c>
      <c r="CF656">
        <v>19178.439999999999</v>
      </c>
      <c r="CG656">
        <v>34182.5</v>
      </c>
      <c r="CH656">
        <v>40.653455200000003</v>
      </c>
      <c r="CI656">
        <v>2.75</v>
      </c>
      <c r="CJ656">
        <v>-12740</v>
      </c>
      <c r="CK656">
        <v>31866.67</v>
      </c>
      <c r="CL656">
        <v>44606.67</v>
      </c>
      <c r="CM656">
        <v>-603.33000000000004</v>
      </c>
      <c r="CN656">
        <v>5048813.33</v>
      </c>
      <c r="CO656">
        <v>-92103.33</v>
      </c>
      <c r="CP656">
        <v>-38373.33</v>
      </c>
      <c r="CQ656">
        <v>561459.05000000005</v>
      </c>
      <c r="CR656">
        <v>203926248.24000001</v>
      </c>
      <c r="CS656">
        <v>17023.57</v>
      </c>
      <c r="CT656">
        <v>204514130.86000001</v>
      </c>
      <c r="CU656" s="3">
        <v>0.52698149999999999</v>
      </c>
      <c r="CV656">
        <v>0</v>
      </c>
      <c r="CW656" s="14">
        <v>420891.88999999996</v>
      </c>
      <c r="CX656" s="14">
        <f t="shared" si="10"/>
        <v>-384355.25999999995</v>
      </c>
      <c r="CY656" s="14">
        <f>IFERROR(INDEX(CONFAZ!$A$2:$FB$440,MATCH(DATE(YEAR($A656),MONTH($A656),15),CONFAZ!$A$2:$A$440,0),2),0)</f>
        <v>805247.14999999991</v>
      </c>
      <c r="DA656"/>
      <c r="DB656"/>
      <c r="DC656"/>
      <c r="DI656"/>
    </row>
    <row r="657" spans="1:113" x14ac:dyDescent="0.25">
      <c r="A657" s="1">
        <v>41295</v>
      </c>
      <c r="B657" t="s">
        <v>70</v>
      </c>
      <c r="C657" t="s">
        <v>75</v>
      </c>
      <c r="D657" s="12">
        <v>2.0310999999999999</v>
      </c>
      <c r="E657">
        <v>230450284.26999995</v>
      </c>
      <c r="F657">
        <v>72851.330000000016</v>
      </c>
      <c r="G657">
        <v>383895201</v>
      </c>
      <c r="H657">
        <v>50703478.059999995</v>
      </c>
      <c r="I657">
        <v>74877655.75999999</v>
      </c>
      <c r="J657">
        <v>9186322.790000001</v>
      </c>
      <c r="K657">
        <v>14765777</v>
      </c>
      <c r="L657" s="14">
        <v>8477736</v>
      </c>
      <c r="M657" s="14">
        <v>38006861</v>
      </c>
      <c r="N657" s="14">
        <v>68668976</v>
      </c>
      <c r="O657" s="14">
        <v>53730231</v>
      </c>
      <c r="P657" s="14">
        <v>5160368</v>
      </c>
      <c r="Q657" s="14">
        <v>66604895</v>
      </c>
      <c r="R657" s="14">
        <v>816983</v>
      </c>
      <c r="S657" s="14">
        <v>18816205</v>
      </c>
      <c r="T657" s="14">
        <v>93755253</v>
      </c>
      <c r="U657" s="14">
        <v>29784842</v>
      </c>
      <c r="V657" s="14">
        <v>816983</v>
      </c>
      <c r="W657" s="14">
        <v>18816205</v>
      </c>
      <c r="X657" s="14">
        <v>93755253</v>
      </c>
      <c r="Y657" s="14">
        <v>29784842</v>
      </c>
      <c r="Z657" s="14">
        <v>72851</v>
      </c>
      <c r="AA657" s="14">
        <v>23.608735510500001</v>
      </c>
      <c r="AB657">
        <v>139.32</v>
      </c>
      <c r="AC657" s="2">
        <v>15757148192</v>
      </c>
      <c r="AD657" s="2">
        <v>20156726433</v>
      </c>
      <c r="AE657" s="14">
        <f>INDEX(CONFAZ!$DS$2:$FB$408,MATCH(DATE(YEAR($A657),MONTH($A657),15),CONFAZ!$DS$2:$DS$408,0),2)</f>
        <v>173325757</v>
      </c>
      <c r="AF657" s="14">
        <f>INDEX(CONFAZ!$DS$2:$FB$408,MATCH(DATE(YEAR($A657),MONTH($A657),15),CONFAZ!$DS$2:$DS$408,0),3)</f>
        <v>1241458349</v>
      </c>
      <c r="AG657">
        <v>678</v>
      </c>
      <c r="AH657">
        <v>758447268700</v>
      </c>
      <c r="AI657">
        <v>7.11</v>
      </c>
      <c r="AJ657">
        <v>0.92</v>
      </c>
      <c r="AK657">
        <v>888.66611111111104</v>
      </c>
      <c r="AL657">
        <v>736.44050000000004</v>
      </c>
      <c r="AM657">
        <v>680.10761904761898</v>
      </c>
      <c r="AN657">
        <v>820.46839999999997</v>
      </c>
      <c r="AO657">
        <v>7.26691933976314</v>
      </c>
      <c r="AP657">
        <v>1.86</v>
      </c>
      <c r="AQ657">
        <v>227.02</v>
      </c>
      <c r="AR657">
        <v>8.64</v>
      </c>
      <c r="AS657" s="14">
        <v>408889700000</v>
      </c>
      <c r="AT657">
        <v>0</v>
      </c>
      <c r="AU657">
        <v>0</v>
      </c>
      <c r="AV657">
        <v>90976723</v>
      </c>
      <c r="AW657">
        <v>80958888</v>
      </c>
      <c r="AX657">
        <v>0</v>
      </c>
      <c r="AY657" s="14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3847426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6170409</v>
      </c>
      <c r="BN657">
        <v>18211488000</v>
      </c>
      <c r="BO657" s="3">
        <v>0.4</v>
      </c>
      <c r="BP657" s="3">
        <v>3704</v>
      </c>
      <c r="BQ657" s="3">
        <v>17996.55</v>
      </c>
      <c r="BR657" s="3">
        <v>1871630000</v>
      </c>
      <c r="BS657" s="3">
        <v>17679000</v>
      </c>
      <c r="BT657">
        <v>3901623000</v>
      </c>
      <c r="BU657">
        <v>8985524000</v>
      </c>
      <c r="BV657" s="3">
        <v>3435031000</v>
      </c>
      <c r="BW657">
        <v>14776457000</v>
      </c>
      <c r="BX657">
        <v>5744808000</v>
      </c>
      <c r="BY657">
        <v>0.4</v>
      </c>
      <c r="BZ657">
        <v>3704</v>
      </c>
      <c r="CA657">
        <v>6245.02</v>
      </c>
      <c r="CB657">
        <v>14775476000</v>
      </c>
      <c r="CC657">
        <v>0.4</v>
      </c>
      <c r="CD657">
        <v>659966.97</v>
      </c>
      <c r="CE657">
        <v>413542084.13</v>
      </c>
      <c r="CF657">
        <v>16851.490000000002</v>
      </c>
      <c r="CG657">
        <v>33784.910000000003</v>
      </c>
      <c r="CH657">
        <v>38.131496400000003</v>
      </c>
      <c r="CI657">
        <v>2.76</v>
      </c>
      <c r="CJ657">
        <v>91423.33</v>
      </c>
      <c r="CK657">
        <v>116293.33</v>
      </c>
      <c r="CL657">
        <v>24870</v>
      </c>
      <c r="CM657">
        <v>50243.33</v>
      </c>
      <c r="CN657">
        <v>5001793.33</v>
      </c>
      <c r="CO657">
        <v>-88190</v>
      </c>
      <c r="CP657">
        <v>-7746.67</v>
      </c>
      <c r="CQ657">
        <v>42361.599999999999</v>
      </c>
      <c r="CR657">
        <v>227667345.62</v>
      </c>
      <c r="CS657">
        <v>28415.759999999998</v>
      </c>
      <c r="CT657">
        <v>227739922.97999999</v>
      </c>
      <c r="CU657" s="3">
        <v>0.53078559999999997</v>
      </c>
      <c r="CV657">
        <v>0</v>
      </c>
      <c r="CW657" s="14">
        <v>426845.02000000008</v>
      </c>
      <c r="CX657" s="14">
        <f t="shared" si="10"/>
        <v>-2381541.5499999998</v>
      </c>
      <c r="CY657" s="14">
        <f>IFERROR(INDEX(CONFAZ!$A$2:$FB$440,MATCH(DATE(YEAR($A657),MONTH($A657),15),CONFAZ!$A$2:$A$440,0),2),0)</f>
        <v>2808386.57</v>
      </c>
      <c r="CZ657"/>
      <c r="DA657"/>
      <c r="DB657"/>
      <c r="DC657"/>
      <c r="DI657"/>
    </row>
    <row r="658" spans="1:113" x14ac:dyDescent="0.25">
      <c r="A658" s="1">
        <v>41326</v>
      </c>
      <c r="B658" t="s">
        <v>70</v>
      </c>
      <c r="C658" t="s">
        <v>75</v>
      </c>
      <c r="D658" s="12">
        <v>1.9732000000000001</v>
      </c>
      <c r="E658">
        <v>192478249.55000001</v>
      </c>
      <c r="F658">
        <v>42820.630000000005</v>
      </c>
      <c r="G658">
        <v>359357830</v>
      </c>
      <c r="H658">
        <v>47736995.320000008</v>
      </c>
      <c r="I658">
        <v>94957518.829999998</v>
      </c>
      <c r="J658">
        <v>6873949.8300000001</v>
      </c>
      <c r="K658">
        <v>38699100</v>
      </c>
      <c r="L658" s="14">
        <v>5250177</v>
      </c>
      <c r="M658" s="14">
        <v>36441134</v>
      </c>
      <c r="N658" s="14">
        <v>44182672</v>
      </c>
      <c r="O658" s="14">
        <v>51104558</v>
      </c>
      <c r="P658" s="14">
        <v>4091516</v>
      </c>
      <c r="Q658" s="14">
        <v>53778155</v>
      </c>
      <c r="R658" s="14">
        <v>758067</v>
      </c>
      <c r="S658" s="14">
        <v>14574522</v>
      </c>
      <c r="T658" s="14">
        <v>119636394</v>
      </c>
      <c r="U658" s="14">
        <v>29497814</v>
      </c>
      <c r="V658" s="14">
        <v>758067</v>
      </c>
      <c r="W658" s="14">
        <v>14574522</v>
      </c>
      <c r="X658" s="14">
        <v>119636394</v>
      </c>
      <c r="Y658" s="14">
        <v>29497814</v>
      </c>
      <c r="Z658" s="14">
        <v>42821</v>
      </c>
      <c r="AA658" s="14">
        <v>21.835082719999999</v>
      </c>
      <c r="AB658">
        <v>136.13999999999999</v>
      </c>
      <c r="AC658" s="2">
        <v>15478937787</v>
      </c>
      <c r="AD658" s="2">
        <v>16981570962</v>
      </c>
      <c r="AE658" s="14">
        <f>INDEX(CONFAZ!$DS$2:$FB$408,MATCH(DATE(YEAR($A658),MONTH($A658),15),CONFAZ!$DS$2:$DS$408,0),2)</f>
        <v>126611985</v>
      </c>
      <c r="AF658" s="14">
        <f>INDEX(CONFAZ!$DS$2:$FB$408,MATCH(DATE(YEAR($A658),MONTH($A658),15),CONFAZ!$DS$2:$DS$408,0),3)</f>
        <v>597827834</v>
      </c>
      <c r="AG658">
        <v>678</v>
      </c>
      <c r="AH658">
        <v>737467714400</v>
      </c>
      <c r="AI658">
        <v>7.12</v>
      </c>
      <c r="AJ658">
        <v>0.52</v>
      </c>
      <c r="AK658">
        <v>891.79055555555499</v>
      </c>
      <c r="AL658">
        <v>738.86299999999903</v>
      </c>
      <c r="AM658">
        <v>681.30761904761903</v>
      </c>
      <c r="AN658">
        <v>824.51919999999996</v>
      </c>
      <c r="AO658">
        <v>7.7835220745117297</v>
      </c>
      <c r="AP658">
        <v>1.6</v>
      </c>
      <c r="AQ658">
        <v>226.97</v>
      </c>
      <c r="AR658">
        <v>-1.57</v>
      </c>
      <c r="AS658" s="14">
        <v>398093600000</v>
      </c>
      <c r="AT658">
        <v>0</v>
      </c>
      <c r="AU658">
        <v>0</v>
      </c>
      <c r="AV658">
        <v>100876607</v>
      </c>
      <c r="AW658">
        <v>82835952</v>
      </c>
      <c r="AX658">
        <v>0</v>
      </c>
      <c r="AY658" s="14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14401278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10000</v>
      </c>
      <c r="BM658">
        <v>3629377</v>
      </c>
      <c r="BN658">
        <v>18211488000</v>
      </c>
      <c r="BO658" s="3">
        <v>0.4</v>
      </c>
      <c r="BP658" s="3">
        <v>3704</v>
      </c>
      <c r="BQ658">
        <v>17996.55</v>
      </c>
      <c r="BR658" s="3">
        <v>1871630000</v>
      </c>
      <c r="BS658">
        <v>17679000</v>
      </c>
      <c r="BT658" s="3">
        <v>3901623000</v>
      </c>
      <c r="BU658" s="3">
        <v>8985524000</v>
      </c>
      <c r="BV658" s="3">
        <v>3435031000</v>
      </c>
      <c r="BW658" s="3">
        <v>14776457000</v>
      </c>
      <c r="BX658">
        <v>5744808000</v>
      </c>
      <c r="BY658">
        <v>0.4</v>
      </c>
      <c r="BZ658">
        <v>3704</v>
      </c>
      <c r="CA658">
        <v>6245.02</v>
      </c>
      <c r="CB658">
        <v>14775476000</v>
      </c>
      <c r="CC658">
        <v>0.4</v>
      </c>
      <c r="CD658">
        <v>488742.57</v>
      </c>
      <c r="CE658">
        <v>298984590.13999999</v>
      </c>
      <c r="CF658">
        <v>12166.04</v>
      </c>
      <c r="CG658">
        <v>32783.910000000003</v>
      </c>
      <c r="CH658">
        <v>38.131496400000003</v>
      </c>
      <c r="CI658">
        <v>2.89</v>
      </c>
      <c r="CJ658">
        <v>91423.33</v>
      </c>
      <c r="CK658">
        <v>116293.33</v>
      </c>
      <c r="CL658">
        <v>24870</v>
      </c>
      <c r="CM658">
        <v>50243.33</v>
      </c>
      <c r="CN658">
        <v>5001793.33</v>
      </c>
      <c r="CO658">
        <v>-88190</v>
      </c>
      <c r="CP658">
        <v>-7746.67</v>
      </c>
      <c r="CQ658">
        <v>26630.81</v>
      </c>
      <c r="CR658">
        <v>228503965.74000001</v>
      </c>
      <c r="CS658">
        <v>64045.34</v>
      </c>
      <c r="CT658">
        <v>228594641.88999999</v>
      </c>
      <c r="CU658" s="3">
        <v>0.53078559999999997</v>
      </c>
      <c r="CV658">
        <v>0</v>
      </c>
      <c r="CW658" s="14">
        <v>315691.96999999997</v>
      </c>
      <c r="CX658" s="14">
        <f t="shared" si="10"/>
        <v>-8155791.4200000009</v>
      </c>
      <c r="CY658" s="14">
        <f>IFERROR(INDEX(CONFAZ!$A$2:$FB$440,MATCH(DATE(YEAR($A658),MONTH($A658),15),CONFAZ!$A$2:$A$440,0),2),0)</f>
        <v>8471483.3900000006</v>
      </c>
      <c r="CZ658"/>
      <c r="DA658"/>
      <c r="DB658"/>
      <c r="DC658"/>
      <c r="DI658"/>
    </row>
    <row r="659" spans="1:113" x14ac:dyDescent="0.25">
      <c r="A659" s="1">
        <v>41354</v>
      </c>
      <c r="B659" t="s">
        <v>70</v>
      </c>
      <c r="C659" t="s">
        <v>75</v>
      </c>
      <c r="D659" s="12">
        <v>1.9827999999999999</v>
      </c>
      <c r="E659">
        <v>175253445.88999999</v>
      </c>
      <c r="F659">
        <v>80980.900000000009</v>
      </c>
      <c r="G659">
        <v>320393730</v>
      </c>
      <c r="H659">
        <v>43943061.229999989</v>
      </c>
      <c r="I659">
        <v>80116369.590000004</v>
      </c>
      <c r="J659">
        <v>6545974.4600000009</v>
      </c>
      <c r="K659">
        <v>66614800</v>
      </c>
      <c r="L659" s="14">
        <v>4320074</v>
      </c>
      <c r="M659" s="14">
        <v>35275698</v>
      </c>
      <c r="N659" s="14">
        <v>40364368</v>
      </c>
      <c r="O659" s="14">
        <v>47302059</v>
      </c>
      <c r="P659" s="14">
        <v>3926641</v>
      </c>
      <c r="Q659" s="14">
        <v>50220221</v>
      </c>
      <c r="R659" s="14">
        <v>615776</v>
      </c>
      <c r="S659" s="14">
        <v>17654758</v>
      </c>
      <c r="T659" s="14">
        <v>96258493</v>
      </c>
      <c r="U659" s="14">
        <v>24374661</v>
      </c>
      <c r="V659" s="14">
        <v>615776</v>
      </c>
      <c r="W659" s="14">
        <v>17654758</v>
      </c>
      <c r="X659" s="14">
        <v>96258493</v>
      </c>
      <c r="Y659" s="14">
        <v>24374661</v>
      </c>
      <c r="Z659" s="14">
        <v>80981</v>
      </c>
      <c r="AA659" s="14">
        <v>24.628607322099999</v>
      </c>
      <c r="AB659">
        <v>148.01</v>
      </c>
      <c r="AC659" s="2">
        <v>18360470433</v>
      </c>
      <c r="AD659" s="2">
        <v>19281997605</v>
      </c>
      <c r="AE659" s="14">
        <f>INDEX(CONFAZ!$DS$2:$FB$408,MATCH(DATE(YEAR($A659),MONTH($A659),15),CONFAZ!$DS$2:$DS$408,0),2)</f>
        <v>145683324</v>
      </c>
      <c r="AF659" s="14">
        <f>INDEX(CONFAZ!$DS$2:$FB$408,MATCH(DATE(YEAR($A659),MONTH($A659),15),CONFAZ!$DS$2:$DS$408,0),3)</f>
        <v>743903686</v>
      </c>
      <c r="AG659">
        <v>678</v>
      </c>
      <c r="AH659">
        <v>747384735200</v>
      </c>
      <c r="AI659">
        <v>7.15</v>
      </c>
      <c r="AJ659">
        <v>0.6</v>
      </c>
      <c r="AK659">
        <v>891.84222222222195</v>
      </c>
      <c r="AL659">
        <v>735.40549999999996</v>
      </c>
      <c r="AM659">
        <v>680.12857142857104</v>
      </c>
      <c r="AN659">
        <v>824.9384</v>
      </c>
      <c r="AO659">
        <v>8.0632265206962295</v>
      </c>
      <c r="AP659">
        <v>1.47</v>
      </c>
      <c r="AQ659">
        <v>217.33</v>
      </c>
      <c r="AR659">
        <v>-0.01</v>
      </c>
      <c r="AS659" s="14">
        <v>434630100000</v>
      </c>
      <c r="AT659">
        <v>0</v>
      </c>
      <c r="AU659">
        <v>0</v>
      </c>
      <c r="AV659">
        <v>55764801</v>
      </c>
      <c r="AW659">
        <v>42826535</v>
      </c>
      <c r="AX659">
        <v>0</v>
      </c>
      <c r="AY659" s="14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2950286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6912896</v>
      </c>
      <c r="BL659">
        <v>0</v>
      </c>
      <c r="BM659">
        <v>3075084</v>
      </c>
      <c r="BN659">
        <v>18211488000</v>
      </c>
      <c r="BO659" s="3">
        <v>0.4</v>
      </c>
      <c r="BP659" s="3">
        <v>3704</v>
      </c>
      <c r="BQ659">
        <v>17996.55</v>
      </c>
      <c r="BR659" s="3">
        <v>1871630000</v>
      </c>
      <c r="BS659" s="3">
        <v>17679000</v>
      </c>
      <c r="BT659" s="3">
        <v>3901623000</v>
      </c>
      <c r="BU659">
        <v>8985524000</v>
      </c>
      <c r="BV659" s="3">
        <v>3435031000</v>
      </c>
      <c r="BW659" s="3">
        <v>14776457000</v>
      </c>
      <c r="BX659">
        <v>5744808000</v>
      </c>
      <c r="BY659">
        <v>0.4</v>
      </c>
      <c r="BZ659">
        <v>3704</v>
      </c>
      <c r="CA659">
        <v>6245.02</v>
      </c>
      <c r="CB659">
        <v>14775476000</v>
      </c>
      <c r="CC659">
        <v>0.4</v>
      </c>
      <c r="CD659">
        <v>232235.11</v>
      </c>
      <c r="CE659">
        <v>123674177.06</v>
      </c>
      <c r="CF659">
        <v>16598.439999999999</v>
      </c>
      <c r="CG659">
        <v>34380.910000000003</v>
      </c>
      <c r="CH659">
        <v>38.131496400000003</v>
      </c>
      <c r="CI659">
        <v>2.89</v>
      </c>
      <c r="CJ659">
        <v>91423.33</v>
      </c>
      <c r="CK659">
        <v>116293.33</v>
      </c>
      <c r="CL659">
        <v>24870</v>
      </c>
      <c r="CM659">
        <v>50243.33</v>
      </c>
      <c r="CN659">
        <v>5001793.33</v>
      </c>
      <c r="CO659">
        <v>-88190</v>
      </c>
      <c r="CP659">
        <v>-7746.67</v>
      </c>
      <c r="CQ659">
        <v>19528.310000000001</v>
      </c>
      <c r="CR659">
        <v>197075815.94</v>
      </c>
      <c r="CS659">
        <v>116507.94</v>
      </c>
      <c r="CT659">
        <v>197211852.19</v>
      </c>
      <c r="CU659" s="3">
        <v>0.53078559999999997</v>
      </c>
      <c r="CV659">
        <v>0</v>
      </c>
      <c r="CW659" s="14">
        <v>278688.46999999997</v>
      </c>
      <c r="CX659" s="14">
        <f t="shared" si="10"/>
        <v>-16115836.409999998</v>
      </c>
      <c r="CY659" s="14">
        <f>IFERROR(INDEX(CONFAZ!$A$2:$FB$440,MATCH(DATE(YEAR($A659),MONTH($A659),15),CONFAZ!$A$2:$A$440,0),2),0)</f>
        <v>16394524.879999999</v>
      </c>
      <c r="CZ659"/>
      <c r="DA659"/>
      <c r="DB659"/>
      <c r="DC659"/>
      <c r="DI659"/>
    </row>
    <row r="660" spans="1:113" x14ac:dyDescent="0.25">
      <c r="A660" s="1">
        <v>41385</v>
      </c>
      <c r="B660" t="s">
        <v>70</v>
      </c>
      <c r="C660" t="s">
        <v>75</v>
      </c>
      <c r="D660" s="12">
        <v>2.0022000000000002</v>
      </c>
      <c r="E660">
        <v>183837888.06</v>
      </c>
      <c r="F660">
        <v>55866.66</v>
      </c>
      <c r="G660">
        <v>332909068</v>
      </c>
      <c r="H660">
        <v>50966610.419999994</v>
      </c>
      <c r="I660">
        <v>76083323.670000017</v>
      </c>
      <c r="J660">
        <v>7247766.8100000005</v>
      </c>
      <c r="K660">
        <v>51142080</v>
      </c>
      <c r="L660" s="14">
        <v>6080245</v>
      </c>
      <c r="M660" s="14">
        <v>35747834</v>
      </c>
      <c r="N660" s="14">
        <v>47393780</v>
      </c>
      <c r="O660" s="14">
        <v>54211770</v>
      </c>
      <c r="P660" s="14">
        <v>5010039</v>
      </c>
      <c r="Q660" s="14">
        <v>56073184</v>
      </c>
      <c r="R660" s="14">
        <v>533921</v>
      </c>
      <c r="S660" s="14">
        <v>19676864</v>
      </c>
      <c r="T660" s="14">
        <v>84783054</v>
      </c>
      <c r="U660" s="14">
        <v>23342510</v>
      </c>
      <c r="V660" s="14">
        <v>533921</v>
      </c>
      <c r="W660" s="14">
        <v>19676864</v>
      </c>
      <c r="X660" s="14">
        <v>84783054</v>
      </c>
      <c r="Y660" s="14">
        <v>23342510</v>
      </c>
      <c r="Z660" s="14">
        <v>55867</v>
      </c>
      <c r="AA660" s="14">
        <v>25.270852797</v>
      </c>
      <c r="AB660">
        <v>149.79</v>
      </c>
      <c r="AC660" s="2">
        <v>20550843458</v>
      </c>
      <c r="AD660" s="2">
        <v>21788737806</v>
      </c>
      <c r="AE660" s="14">
        <f>INDEX(CONFAZ!$DS$2:$FB$408,MATCH(DATE(YEAR($A660),MONTH($A660),15),CONFAZ!$DS$2:$DS$408,0),2)</f>
        <v>284417058</v>
      </c>
      <c r="AF660" s="14">
        <f>INDEX(CONFAZ!$DS$2:$FB$408,MATCH(DATE(YEAR($A660),MONTH($A660),15),CONFAZ!$DS$2:$DS$408,0),3)</f>
        <v>445383627</v>
      </c>
      <c r="AG660">
        <v>678</v>
      </c>
      <c r="AH660">
        <v>758163063000</v>
      </c>
      <c r="AI660">
        <v>7.26</v>
      </c>
      <c r="AJ660">
        <v>0.59</v>
      </c>
      <c r="AK660">
        <v>891.81666666666604</v>
      </c>
      <c r="AL660">
        <v>735.572</v>
      </c>
      <c r="AM660">
        <v>680.37809523809506</v>
      </c>
      <c r="AN660">
        <v>823.60519999999997</v>
      </c>
      <c r="AO660">
        <v>7.93074902654143</v>
      </c>
      <c r="AP660">
        <v>1.55</v>
      </c>
      <c r="AQ660">
        <v>208.19</v>
      </c>
      <c r="AR660">
        <v>5.98</v>
      </c>
      <c r="AS660" s="14">
        <v>446504900000</v>
      </c>
      <c r="AT660">
        <v>0</v>
      </c>
      <c r="AU660">
        <v>0</v>
      </c>
      <c r="AV660">
        <v>111272126</v>
      </c>
      <c r="AW660">
        <v>51816650</v>
      </c>
      <c r="AX660">
        <v>0</v>
      </c>
      <c r="AY660" s="14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54881830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4573646</v>
      </c>
      <c r="BN660">
        <v>18211488000</v>
      </c>
      <c r="BO660" s="3">
        <v>0.4</v>
      </c>
      <c r="BP660" s="3">
        <v>3704</v>
      </c>
      <c r="BQ660">
        <v>17996.55</v>
      </c>
      <c r="BR660" s="3">
        <v>1871630000</v>
      </c>
      <c r="BS660" s="3">
        <v>17679000</v>
      </c>
      <c r="BT660" s="3">
        <v>3901623000</v>
      </c>
      <c r="BU660" s="3">
        <v>8985524000</v>
      </c>
      <c r="BV660" s="3">
        <v>3435031000</v>
      </c>
      <c r="BW660" s="3">
        <v>14776457000</v>
      </c>
      <c r="BX660">
        <v>5744808000</v>
      </c>
      <c r="BY660">
        <v>0.4</v>
      </c>
      <c r="BZ660">
        <v>3704</v>
      </c>
      <c r="CA660">
        <v>6245.02</v>
      </c>
      <c r="CB660">
        <v>14775476000</v>
      </c>
      <c r="CC660">
        <v>0.4</v>
      </c>
      <c r="CD660">
        <v>388096.63</v>
      </c>
      <c r="CE660">
        <v>201476740.94</v>
      </c>
      <c r="CF660">
        <v>10578.97</v>
      </c>
      <c r="CG660">
        <v>35553.910000000003</v>
      </c>
      <c r="CH660">
        <v>38.131496400000003</v>
      </c>
      <c r="CI660">
        <v>2.88</v>
      </c>
      <c r="CJ660">
        <v>-195580</v>
      </c>
      <c r="CK660">
        <v>-168270</v>
      </c>
      <c r="CL660">
        <v>27306.67</v>
      </c>
      <c r="CM660">
        <v>-4916.67</v>
      </c>
      <c r="CN660">
        <v>4955310</v>
      </c>
      <c r="CO660">
        <v>-103413.33</v>
      </c>
      <c r="CP660">
        <v>-38406.67</v>
      </c>
      <c r="CQ660">
        <v>33148.01</v>
      </c>
      <c r="CR660">
        <v>190209669.61000001</v>
      </c>
      <c r="CS660">
        <v>89934.25</v>
      </c>
      <c r="CT660">
        <v>190332751.87</v>
      </c>
      <c r="CU660" s="3">
        <v>0.53078559999999997</v>
      </c>
      <c r="CV660">
        <v>0</v>
      </c>
      <c r="CW660" s="14">
        <v>255541.75999999998</v>
      </c>
      <c r="CX660" s="14">
        <f t="shared" si="10"/>
        <v>-12627568.540000001</v>
      </c>
      <c r="CY660" s="14">
        <f>IFERROR(INDEX(CONFAZ!$A$2:$FB$440,MATCH(DATE(YEAR($A660),MONTH($A660),15),CONFAZ!$A$2:$A$440,0),2),0)</f>
        <v>12883110.300000001</v>
      </c>
      <c r="CZ660"/>
      <c r="DA660"/>
      <c r="DB660"/>
      <c r="DC660"/>
      <c r="DI660"/>
    </row>
    <row r="661" spans="1:113" x14ac:dyDescent="0.25">
      <c r="A661" s="1">
        <v>41415</v>
      </c>
      <c r="B661" t="s">
        <v>70</v>
      </c>
      <c r="C661" t="s">
        <v>75</v>
      </c>
      <c r="D661" s="12">
        <v>2.0348000000000002</v>
      </c>
      <c r="E661">
        <v>179854829.62</v>
      </c>
      <c r="F661">
        <v>240895.37</v>
      </c>
      <c r="G661">
        <v>344472322</v>
      </c>
      <c r="H661">
        <v>51380450.080000006</v>
      </c>
      <c r="I661">
        <v>87697850.510000005</v>
      </c>
      <c r="J661">
        <v>7467310.3100000005</v>
      </c>
      <c r="K661">
        <v>33870360</v>
      </c>
      <c r="L661" s="14">
        <v>4617815</v>
      </c>
      <c r="M661" s="14">
        <v>36561240</v>
      </c>
      <c r="N661" s="14">
        <v>44045474</v>
      </c>
      <c r="O661" s="14">
        <v>55893677</v>
      </c>
      <c r="P661" s="14">
        <v>4908996</v>
      </c>
      <c r="Q661" s="14">
        <v>56260912</v>
      </c>
      <c r="R661" s="14">
        <v>745440</v>
      </c>
      <c r="S661" s="14">
        <v>18961725</v>
      </c>
      <c r="T661" s="14">
        <v>100088420</v>
      </c>
      <c r="U661" s="14">
        <v>22149152</v>
      </c>
      <c r="V661" s="14">
        <v>745440</v>
      </c>
      <c r="W661" s="14">
        <v>18961725</v>
      </c>
      <c r="X661" s="14">
        <v>100088420</v>
      </c>
      <c r="Y661" s="14">
        <v>22149152</v>
      </c>
      <c r="Z661" s="14">
        <v>239471</v>
      </c>
      <c r="AA661" s="14">
        <v>26.761438720899999</v>
      </c>
      <c r="AB661">
        <v>147.03</v>
      </c>
      <c r="AC661" s="2">
        <v>21654862456</v>
      </c>
      <c r="AD661" s="2">
        <v>21203755901</v>
      </c>
      <c r="AE661" s="14">
        <f>INDEX(CONFAZ!$DS$2:$FB$408,MATCH(DATE(YEAR($A661),MONTH($A661),15),CONFAZ!$DS$2:$DS$408,0),2)</f>
        <v>218218007</v>
      </c>
      <c r="AF661" s="14">
        <f>INDEX(CONFAZ!$DS$2:$FB$408,MATCH(DATE(YEAR($A661),MONTH($A661),15),CONFAZ!$DS$2:$DS$408,0),3)</f>
        <v>720568794</v>
      </c>
      <c r="AG661">
        <v>678</v>
      </c>
      <c r="AH661">
        <v>761863711600</v>
      </c>
      <c r="AI661">
        <v>7.42</v>
      </c>
      <c r="AJ661">
        <v>0.35</v>
      </c>
      <c r="AK661">
        <v>849.82500000000005</v>
      </c>
      <c r="AL661">
        <v>689.72249999999997</v>
      </c>
      <c r="AM661">
        <v>637.78619047618997</v>
      </c>
      <c r="AN661">
        <v>777.33519999999999</v>
      </c>
      <c r="AO661">
        <v>7.6683832152143898</v>
      </c>
      <c r="AP661">
        <v>1.37</v>
      </c>
      <c r="AQ661">
        <v>212.16</v>
      </c>
      <c r="AR661">
        <v>11.88</v>
      </c>
      <c r="AS661" s="14">
        <v>441335200000</v>
      </c>
      <c r="AT661">
        <v>0</v>
      </c>
      <c r="AU661">
        <v>0</v>
      </c>
      <c r="AV661">
        <v>109344195</v>
      </c>
      <c r="AW661">
        <v>87452155</v>
      </c>
      <c r="AX661">
        <v>0</v>
      </c>
      <c r="AY661" s="14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18960569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2931471</v>
      </c>
      <c r="BN661">
        <v>18211488000</v>
      </c>
      <c r="BO661" s="3">
        <v>0.4</v>
      </c>
      <c r="BP661" s="3">
        <v>3704</v>
      </c>
      <c r="BQ661" s="3">
        <v>17996.55</v>
      </c>
      <c r="BR661">
        <v>1871630000</v>
      </c>
      <c r="BS661" s="3">
        <v>17679000</v>
      </c>
      <c r="BT661" s="3">
        <v>3901623000</v>
      </c>
      <c r="BU661" s="3">
        <v>8985524000</v>
      </c>
      <c r="BV661" s="3">
        <v>3435031000</v>
      </c>
      <c r="BW661" s="3">
        <v>14776457000</v>
      </c>
      <c r="BX661">
        <v>5744808000</v>
      </c>
      <c r="BY661">
        <v>0.4</v>
      </c>
      <c r="BZ661">
        <v>3704</v>
      </c>
      <c r="CA661">
        <v>6245.02</v>
      </c>
      <c r="CB661">
        <v>14775476000</v>
      </c>
      <c r="CC661">
        <v>0.4</v>
      </c>
      <c r="CD661">
        <v>448624.03</v>
      </c>
      <c r="CE661">
        <v>136860545.66999999</v>
      </c>
      <c r="CF661">
        <v>16067.81</v>
      </c>
      <c r="CG661">
        <v>34883.910000000003</v>
      </c>
      <c r="CH661">
        <v>38.131496400000003</v>
      </c>
      <c r="CI661">
        <v>2.86</v>
      </c>
      <c r="CJ661">
        <v>-195580</v>
      </c>
      <c r="CK661">
        <v>-168270</v>
      </c>
      <c r="CL661">
        <v>27306.67</v>
      </c>
      <c r="CM661">
        <v>-4916.67</v>
      </c>
      <c r="CN661">
        <v>4955310</v>
      </c>
      <c r="CO661">
        <v>-103413.33</v>
      </c>
      <c r="CP661">
        <v>-38406.67</v>
      </c>
      <c r="CQ661">
        <v>157749.15</v>
      </c>
      <c r="CR661">
        <v>201048255.05000001</v>
      </c>
      <c r="CS661">
        <v>60838.62</v>
      </c>
      <c r="CT661">
        <v>201266842.81999999</v>
      </c>
      <c r="CU661" s="3">
        <v>0.53078559999999997</v>
      </c>
      <c r="CV661">
        <v>0</v>
      </c>
      <c r="CW661" s="14">
        <v>343625.39</v>
      </c>
      <c r="CX661" s="14">
        <f t="shared" si="10"/>
        <v>-7555015.2299999995</v>
      </c>
      <c r="CY661" s="14">
        <f>IFERROR(INDEX(CONFAZ!$A$2:$FB$440,MATCH(DATE(YEAR($A661),MONTH($A661),15),CONFAZ!$A$2:$A$440,0),2),0)</f>
        <v>7898640.6199999992</v>
      </c>
      <c r="CZ661" s="14"/>
      <c r="DA661" s="14"/>
      <c r="DB661"/>
      <c r="DC661"/>
      <c r="DI661"/>
    </row>
    <row r="662" spans="1:113" x14ac:dyDescent="0.25">
      <c r="A662" s="1">
        <v>41446</v>
      </c>
      <c r="B662" t="s">
        <v>70</v>
      </c>
      <c r="C662" t="s">
        <v>75</v>
      </c>
      <c r="D662" s="12">
        <v>2.173</v>
      </c>
      <c r="E662">
        <v>185583514.49000001</v>
      </c>
      <c r="F662">
        <v>1368360.53</v>
      </c>
      <c r="G662">
        <v>332679440</v>
      </c>
      <c r="H662">
        <v>55079428.710000001</v>
      </c>
      <c r="I662">
        <v>68301674.290000007</v>
      </c>
      <c r="J662">
        <v>7803498.3199999994</v>
      </c>
      <c r="K662">
        <v>19965144</v>
      </c>
      <c r="L662" s="14">
        <v>4949192</v>
      </c>
      <c r="M662" s="14">
        <v>37094494</v>
      </c>
      <c r="N662" s="14">
        <v>46601849</v>
      </c>
      <c r="O662" s="14">
        <v>51430216</v>
      </c>
      <c r="P662" s="14">
        <v>3916371</v>
      </c>
      <c r="Q662" s="14">
        <v>62470166</v>
      </c>
      <c r="R662" s="14">
        <v>496283</v>
      </c>
      <c r="S662" s="14">
        <v>17222197</v>
      </c>
      <c r="T662" s="14">
        <v>83853374</v>
      </c>
      <c r="U662" s="14">
        <v>23278480</v>
      </c>
      <c r="V662" s="14">
        <v>496283</v>
      </c>
      <c r="W662" s="14">
        <v>17222197</v>
      </c>
      <c r="X662" s="14">
        <v>83853374</v>
      </c>
      <c r="Y662" s="14">
        <v>23278480</v>
      </c>
      <c r="Z662" s="14">
        <v>1366818</v>
      </c>
      <c r="AA662" s="14">
        <v>23.428895827400002</v>
      </c>
      <c r="AB662">
        <v>144.87</v>
      </c>
      <c r="AC662" s="2">
        <v>19331841435</v>
      </c>
      <c r="AD662" s="2">
        <v>18986750021</v>
      </c>
      <c r="AE662" s="14">
        <f>INDEX(CONFAZ!$DS$2:$FB$408,MATCH(DATE(YEAR($A662),MONTH($A662),15),CONFAZ!$DS$2:$DS$408,0),2)</f>
        <v>220113537</v>
      </c>
      <c r="AF662" s="14">
        <f>INDEX(CONFAZ!$DS$2:$FB$408,MATCH(DATE(YEAR($A662),MONTH($A662),15),CONFAZ!$DS$2:$DS$408,0),3)</f>
        <v>459031872</v>
      </c>
      <c r="AG662">
        <v>678</v>
      </c>
      <c r="AH662">
        <v>802710546000</v>
      </c>
      <c r="AI662">
        <v>7.9</v>
      </c>
      <c r="AJ662">
        <v>0.28000000000000003</v>
      </c>
      <c r="AK662">
        <v>900.41</v>
      </c>
      <c r="AL662">
        <v>732.46100000000001</v>
      </c>
      <c r="AM662">
        <v>673.88142857142805</v>
      </c>
      <c r="AN662">
        <v>827.05679999999995</v>
      </c>
      <c r="AO662">
        <v>7.5252946804828804</v>
      </c>
      <c r="AP662">
        <v>1.26</v>
      </c>
      <c r="AQ662">
        <v>224.99</v>
      </c>
      <c r="AR662">
        <v>9.41</v>
      </c>
      <c r="AS662" s="14">
        <v>434739600000</v>
      </c>
      <c r="AT662">
        <v>0</v>
      </c>
      <c r="AU662">
        <v>0</v>
      </c>
      <c r="AV662">
        <v>57608966</v>
      </c>
      <c r="AW662">
        <v>53598458</v>
      </c>
      <c r="AX662">
        <v>0</v>
      </c>
      <c r="AY662" s="14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1814892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2195616</v>
      </c>
      <c r="BN662">
        <v>18211488000</v>
      </c>
      <c r="BO662" s="3">
        <v>0.4</v>
      </c>
      <c r="BP662" s="3">
        <v>3704</v>
      </c>
      <c r="BQ662" s="3">
        <v>17996.55</v>
      </c>
      <c r="BR662" s="3">
        <v>1871630000</v>
      </c>
      <c r="BS662" s="3">
        <v>17679000</v>
      </c>
      <c r="BT662" s="3">
        <v>3901623000</v>
      </c>
      <c r="BU662">
        <v>8985524000</v>
      </c>
      <c r="BV662" s="3">
        <v>3435031000</v>
      </c>
      <c r="BW662" s="3">
        <v>14776457000</v>
      </c>
      <c r="BX662">
        <v>5744808000</v>
      </c>
      <c r="BY662">
        <v>0.4</v>
      </c>
      <c r="BZ662">
        <v>3704</v>
      </c>
      <c r="CA662">
        <v>6245.02</v>
      </c>
      <c r="CB662">
        <v>14775476000</v>
      </c>
      <c r="CC662">
        <v>0.4</v>
      </c>
      <c r="CD662">
        <v>392636.88</v>
      </c>
      <c r="CE662">
        <v>117936590.55</v>
      </c>
      <c r="CF662">
        <v>14906.87</v>
      </c>
      <c r="CG662">
        <v>34397.910000000003</v>
      </c>
      <c r="CH662">
        <v>38.131496400000003</v>
      </c>
      <c r="CI662">
        <v>2.85</v>
      </c>
      <c r="CJ662">
        <v>-195580</v>
      </c>
      <c r="CK662">
        <v>-168270</v>
      </c>
      <c r="CL662">
        <v>27306.67</v>
      </c>
      <c r="CM662">
        <v>-4916.67</v>
      </c>
      <c r="CN662">
        <v>4955310</v>
      </c>
      <c r="CO662">
        <v>-103413.33</v>
      </c>
      <c r="CP662">
        <v>-38406.67</v>
      </c>
      <c r="CQ662">
        <v>1121061.9099999999</v>
      </c>
      <c r="CR662">
        <v>188545659.80000001</v>
      </c>
      <c r="CS662">
        <v>35420.69</v>
      </c>
      <c r="CT662">
        <v>189702142.40000001</v>
      </c>
      <c r="CU662" s="3">
        <v>0.53078559999999997</v>
      </c>
      <c r="CV662">
        <v>0</v>
      </c>
      <c r="CW662" s="14">
        <v>357895.08</v>
      </c>
      <c r="CX662" s="14">
        <f t="shared" si="10"/>
        <v>-4983166.4399999995</v>
      </c>
      <c r="CY662" s="14">
        <f>IFERROR(INDEX(CONFAZ!$A$2:$FB$440,MATCH(DATE(YEAR($A662),MONTH($A662),15),CONFAZ!$A$2:$A$440,0),2),0)</f>
        <v>5341061.5199999996</v>
      </c>
      <c r="CZ662"/>
      <c r="DA662"/>
      <c r="DB662"/>
      <c r="DC662"/>
      <c r="DI662"/>
    </row>
    <row r="663" spans="1:113" x14ac:dyDescent="0.25">
      <c r="A663" s="1">
        <v>41476</v>
      </c>
      <c r="B663" t="s">
        <v>70</v>
      </c>
      <c r="C663" t="s">
        <v>75</v>
      </c>
      <c r="D663" s="12">
        <v>2.2522000000000002</v>
      </c>
      <c r="E663">
        <v>195324928.36000004</v>
      </c>
      <c r="F663">
        <v>9636951.4700000007</v>
      </c>
      <c r="G663">
        <v>366418175</v>
      </c>
      <c r="H663">
        <v>56829002.560000002</v>
      </c>
      <c r="I663">
        <v>80524951.140000015</v>
      </c>
      <c r="J663">
        <v>8049425.8300000001</v>
      </c>
      <c r="K663">
        <v>16478927</v>
      </c>
      <c r="L663" s="14">
        <v>6174392</v>
      </c>
      <c r="M663" s="14">
        <v>37127864</v>
      </c>
      <c r="N663" s="14">
        <v>48996711</v>
      </c>
      <c r="O663" s="14">
        <v>56047492</v>
      </c>
      <c r="P663" s="14">
        <v>5038151</v>
      </c>
      <c r="Q663" s="14">
        <v>62069356</v>
      </c>
      <c r="R663" s="14">
        <v>861727</v>
      </c>
      <c r="S663" s="14">
        <v>18512563</v>
      </c>
      <c r="T663" s="14">
        <v>96468090</v>
      </c>
      <c r="U663" s="14">
        <v>25474738</v>
      </c>
      <c r="V663" s="14">
        <v>861727</v>
      </c>
      <c r="W663" s="14">
        <v>18512563</v>
      </c>
      <c r="X663" s="14">
        <v>96468090</v>
      </c>
      <c r="Y663" s="14">
        <v>25474738</v>
      </c>
      <c r="Z663" s="14">
        <v>9647091</v>
      </c>
      <c r="AA663" s="14">
        <v>25.075471855899998</v>
      </c>
      <c r="AB663">
        <v>152.13</v>
      </c>
      <c r="AC663" s="2">
        <v>20357391663</v>
      </c>
      <c r="AD663" s="2">
        <v>22867575854</v>
      </c>
      <c r="AE663" s="14">
        <f>INDEX(CONFAZ!$DS$2:$FB$408,MATCH(DATE(YEAR($A663),MONTH($A663),15),CONFAZ!$DS$2:$DS$408,0),2)</f>
        <v>235879249</v>
      </c>
      <c r="AF663" s="14">
        <f>INDEX(CONFAZ!$DS$2:$FB$408,MATCH(DATE(YEAR($A663),MONTH($A663),15),CONFAZ!$DS$2:$DS$408,0),3)</f>
        <v>360227500</v>
      </c>
      <c r="AG663">
        <v>678</v>
      </c>
      <c r="AH663">
        <v>837741825200</v>
      </c>
      <c r="AI663">
        <v>8.23</v>
      </c>
      <c r="AJ663">
        <v>-0.13</v>
      </c>
      <c r="AK663">
        <v>854.72555555555505</v>
      </c>
      <c r="AL663">
        <v>689.40800000000002</v>
      </c>
      <c r="AM663">
        <v>633.46190476190395</v>
      </c>
      <c r="AN663">
        <v>781.43719999999996</v>
      </c>
      <c r="AO663">
        <v>7.3808240903591704</v>
      </c>
      <c r="AP663">
        <v>1.03</v>
      </c>
      <c r="AQ663">
        <v>238.29</v>
      </c>
      <c r="AR663">
        <v>28.84</v>
      </c>
      <c r="AS663" s="14">
        <v>452597500000</v>
      </c>
      <c r="AT663">
        <v>0</v>
      </c>
      <c r="AU663">
        <v>0</v>
      </c>
      <c r="AV663">
        <v>73856404</v>
      </c>
      <c r="AW663">
        <v>58385804</v>
      </c>
      <c r="AX663">
        <v>0</v>
      </c>
      <c r="AY663" s="14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14107426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1363174</v>
      </c>
      <c r="BN663">
        <v>18211488000</v>
      </c>
      <c r="BO663" s="3">
        <v>0.4</v>
      </c>
      <c r="BP663" s="3">
        <v>3704</v>
      </c>
      <c r="BQ663" s="3">
        <v>17996.55</v>
      </c>
      <c r="BR663" s="3">
        <v>1871630000</v>
      </c>
      <c r="BS663" s="3">
        <v>17679000</v>
      </c>
      <c r="BT663">
        <v>3901623000</v>
      </c>
      <c r="BU663" s="3">
        <v>8985524000</v>
      </c>
      <c r="BV663" s="3">
        <v>3435031000</v>
      </c>
      <c r="BW663" s="3">
        <v>14776457000</v>
      </c>
      <c r="BX663">
        <v>5744808000</v>
      </c>
      <c r="BY663">
        <v>0.4</v>
      </c>
      <c r="BZ663">
        <v>3704</v>
      </c>
      <c r="CA663">
        <v>6245.02</v>
      </c>
      <c r="CB663">
        <v>14775476000</v>
      </c>
      <c r="CC663">
        <v>0.4</v>
      </c>
      <c r="CD663">
        <v>376176.84</v>
      </c>
      <c r="CE663">
        <v>204687031.03</v>
      </c>
      <c r="CF663">
        <v>11050.93</v>
      </c>
      <c r="CG663">
        <v>35183.910000000003</v>
      </c>
      <c r="CH663">
        <v>38.131496400000003</v>
      </c>
      <c r="CI663">
        <v>2.84</v>
      </c>
      <c r="CJ663">
        <v>-13366.67</v>
      </c>
      <c r="CK663">
        <v>7183.33</v>
      </c>
      <c r="CL663">
        <v>20550</v>
      </c>
      <c r="CM663">
        <v>6713.33</v>
      </c>
      <c r="CN663">
        <v>5095290</v>
      </c>
      <c r="CO663">
        <v>-80373.33</v>
      </c>
      <c r="CP663">
        <v>-27106.67</v>
      </c>
      <c r="CQ663">
        <v>5795348.1100000003</v>
      </c>
      <c r="CR663">
        <v>208091123.03</v>
      </c>
      <c r="CS663">
        <v>21261.32</v>
      </c>
      <c r="CT663">
        <v>213915329.31999999</v>
      </c>
      <c r="CU663" s="3">
        <v>0.53078559999999997</v>
      </c>
      <c r="CV663">
        <v>0</v>
      </c>
      <c r="CW663" s="14">
        <v>352535.58</v>
      </c>
      <c r="CX663" s="14">
        <f t="shared" si="10"/>
        <v>-3530020.08</v>
      </c>
      <c r="CY663" s="14">
        <f>IFERROR(INDEX(CONFAZ!$A$2:$FB$440,MATCH(DATE(YEAR($A663),MONTH($A663),15),CONFAZ!$A$2:$A$440,0),2),0)</f>
        <v>3882555.66</v>
      </c>
      <c r="DA663"/>
      <c r="DB663"/>
      <c r="DC663"/>
      <c r="DI663"/>
    </row>
    <row r="664" spans="1:113" x14ac:dyDescent="0.25">
      <c r="A664" s="1">
        <v>41507</v>
      </c>
      <c r="B664" t="s">
        <v>70</v>
      </c>
      <c r="C664" t="s">
        <v>75</v>
      </c>
      <c r="D664" s="12">
        <v>2.3422000000000001</v>
      </c>
      <c r="E664">
        <v>199280756.95000002</v>
      </c>
      <c r="F664">
        <v>525281.83000000007</v>
      </c>
      <c r="G664">
        <v>383635706</v>
      </c>
      <c r="H664">
        <v>53930832.550000004</v>
      </c>
      <c r="I664">
        <v>104158921.67999999</v>
      </c>
      <c r="J664">
        <v>8079245.3299999991</v>
      </c>
      <c r="K664">
        <v>11351446</v>
      </c>
      <c r="L664" s="14">
        <v>6677943</v>
      </c>
      <c r="M664" s="14">
        <v>38640636</v>
      </c>
      <c r="N664" s="14">
        <v>47564473</v>
      </c>
      <c r="O664" s="14">
        <v>56555794</v>
      </c>
      <c r="P664" s="14">
        <v>5375210</v>
      </c>
      <c r="Q664" s="14">
        <v>66580986</v>
      </c>
      <c r="R664" s="14">
        <v>760521</v>
      </c>
      <c r="S664" s="14">
        <v>19278260</v>
      </c>
      <c r="T664" s="14">
        <v>114700706</v>
      </c>
      <c r="U664" s="14">
        <v>26975895</v>
      </c>
      <c r="V664" s="14">
        <v>760521</v>
      </c>
      <c r="W664" s="14">
        <v>19278260</v>
      </c>
      <c r="X664" s="14">
        <v>114700706</v>
      </c>
      <c r="Y664" s="14">
        <v>26975895</v>
      </c>
      <c r="Z664" s="14">
        <v>525282</v>
      </c>
      <c r="AA664" s="14">
        <v>25.829981981300001</v>
      </c>
      <c r="AB664">
        <v>151.81</v>
      </c>
      <c r="AC664" s="2">
        <v>21214505830</v>
      </c>
      <c r="AD664" s="2">
        <v>20364218693</v>
      </c>
      <c r="AE664" s="14">
        <f>INDEX(CONFAZ!$DS$2:$FB$408,MATCH(DATE(YEAR($A664),MONTH($A664),15),CONFAZ!$DS$2:$DS$408,0),2)</f>
        <v>194682695</v>
      </c>
      <c r="AF664" s="14">
        <f>INDEX(CONFAZ!$DS$2:$FB$408,MATCH(DATE(YEAR($A664),MONTH($A664),15),CONFAZ!$DS$2:$DS$408,0),3)</f>
        <v>205071958</v>
      </c>
      <c r="AG664">
        <v>678</v>
      </c>
      <c r="AH664">
        <v>859592084400</v>
      </c>
      <c r="AI664">
        <v>8.4499999999999993</v>
      </c>
      <c r="AJ664">
        <v>0.16</v>
      </c>
      <c r="AK664">
        <v>851.32222222222197</v>
      </c>
      <c r="AL664">
        <v>688.46550000000002</v>
      </c>
      <c r="AM664">
        <v>632.50666666666598</v>
      </c>
      <c r="AN664">
        <v>778.04279999999903</v>
      </c>
      <c r="AO664">
        <v>7.2006184455452598</v>
      </c>
      <c r="AP664">
        <v>1.24</v>
      </c>
      <c r="AQ664">
        <v>263.25</v>
      </c>
      <c r="AR664">
        <v>18.420000000000002</v>
      </c>
      <c r="AS664" s="14">
        <v>453781600000</v>
      </c>
      <c r="AT664">
        <v>0</v>
      </c>
      <c r="AU664">
        <v>0</v>
      </c>
      <c r="AV664">
        <v>69275434</v>
      </c>
      <c r="AW664">
        <v>63945407</v>
      </c>
      <c r="AX664">
        <v>0</v>
      </c>
      <c r="AY664" s="1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1504925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3825102</v>
      </c>
      <c r="BN664">
        <v>18211488000</v>
      </c>
      <c r="BO664" s="3">
        <v>0.4</v>
      </c>
      <c r="BP664" s="3">
        <v>3704</v>
      </c>
      <c r="BQ664" s="3">
        <v>17996.55</v>
      </c>
      <c r="BR664" s="3">
        <v>1871630000</v>
      </c>
      <c r="BS664" s="3">
        <v>17679000</v>
      </c>
      <c r="BT664" s="3">
        <v>3901623000</v>
      </c>
      <c r="BU664">
        <v>8985524000</v>
      </c>
      <c r="BV664" s="3">
        <v>3435031000</v>
      </c>
      <c r="BW664" s="3">
        <v>14776457000</v>
      </c>
      <c r="BX664">
        <v>5744808000</v>
      </c>
      <c r="BY664">
        <v>0.4</v>
      </c>
      <c r="BZ664">
        <v>3704</v>
      </c>
      <c r="CA664">
        <v>6245.02</v>
      </c>
      <c r="CB664">
        <v>18211488000</v>
      </c>
      <c r="CC664">
        <v>0.4</v>
      </c>
      <c r="CD664">
        <v>506719.23</v>
      </c>
      <c r="CE664">
        <v>193756208.19</v>
      </c>
      <c r="CF664">
        <v>13989.29</v>
      </c>
      <c r="CG664">
        <v>35190.910000000003</v>
      </c>
      <c r="CH664">
        <v>38.131496400000003</v>
      </c>
      <c r="CI664">
        <v>2.84</v>
      </c>
      <c r="CJ664">
        <v>-13366.67</v>
      </c>
      <c r="CK664">
        <v>7183.33</v>
      </c>
      <c r="CL664">
        <v>20550</v>
      </c>
      <c r="CM664">
        <v>6713.33</v>
      </c>
      <c r="CN664">
        <v>5095290</v>
      </c>
      <c r="CO664">
        <v>-80373.33</v>
      </c>
      <c r="CP664">
        <v>-27106.67</v>
      </c>
      <c r="CQ664">
        <v>179636.06</v>
      </c>
      <c r="CR664">
        <v>230154963.15000001</v>
      </c>
      <c r="CS664">
        <v>18086.45</v>
      </c>
      <c r="CT664">
        <v>230354285.66</v>
      </c>
      <c r="CU664" s="3">
        <v>0.53078559999999997</v>
      </c>
      <c r="CV664">
        <v>0</v>
      </c>
      <c r="CW664" s="14">
        <v>377215.4</v>
      </c>
      <c r="CX664" s="14">
        <f t="shared" si="10"/>
        <v>-2048283.2000000002</v>
      </c>
      <c r="CY664" s="14">
        <f>IFERROR(INDEX(CONFAZ!$A$2:$FB$440,MATCH(DATE(YEAR($A664),MONTH($A664),15),CONFAZ!$A$2:$A$440,0),2),0)</f>
        <v>2425498.6</v>
      </c>
      <c r="CZ664"/>
      <c r="DA664"/>
      <c r="DB664"/>
      <c r="DC664"/>
      <c r="DI664"/>
    </row>
    <row r="665" spans="1:113" x14ac:dyDescent="0.25">
      <c r="A665" s="1">
        <v>41538</v>
      </c>
      <c r="B665" t="s">
        <v>70</v>
      </c>
      <c r="C665" t="s">
        <v>75</v>
      </c>
      <c r="D665" s="12">
        <v>2.2705000000000002</v>
      </c>
      <c r="E665">
        <v>195954192.37</v>
      </c>
      <c r="F665">
        <v>3550013.3200000003</v>
      </c>
      <c r="G665">
        <v>403898875</v>
      </c>
      <c r="H665">
        <v>61696141.030000001</v>
      </c>
      <c r="I665">
        <v>117409632.21000001</v>
      </c>
      <c r="J665">
        <v>7965059.2999999989</v>
      </c>
      <c r="K665">
        <v>8800958</v>
      </c>
      <c r="L665" s="14">
        <v>6562486</v>
      </c>
      <c r="M665" s="14">
        <v>38987846</v>
      </c>
      <c r="N665" s="14">
        <v>48441796</v>
      </c>
      <c r="O665" s="14">
        <v>58571691</v>
      </c>
      <c r="P665" s="14">
        <v>7096869</v>
      </c>
      <c r="Q665" s="14">
        <v>65807134</v>
      </c>
      <c r="R665" s="14">
        <v>854525</v>
      </c>
      <c r="S665" s="14">
        <v>20284451</v>
      </c>
      <c r="T665" s="14">
        <v>128112171</v>
      </c>
      <c r="U665" s="14">
        <v>25630247</v>
      </c>
      <c r="V665" s="14">
        <v>854525</v>
      </c>
      <c r="W665" s="14">
        <v>20284451</v>
      </c>
      <c r="X665" s="14">
        <v>128112171</v>
      </c>
      <c r="Y665" s="14">
        <v>25630247</v>
      </c>
      <c r="Z665" s="14">
        <v>3549659</v>
      </c>
      <c r="AA665" s="14">
        <v>28.411340093900002</v>
      </c>
      <c r="AB665">
        <v>147.27000000000001</v>
      </c>
      <c r="AC665" s="2">
        <v>20745602464</v>
      </c>
      <c r="AD665" s="2">
        <v>19035573348</v>
      </c>
      <c r="AE665" s="14">
        <f>INDEX(CONFAZ!$DS$2:$FB$408,MATCH(DATE(YEAR($A665),MONTH($A665),15),CONFAZ!$DS$2:$DS$408,0),2)</f>
        <v>213093215</v>
      </c>
      <c r="AF665" s="14">
        <f>INDEX(CONFAZ!$DS$2:$FB$408,MATCH(DATE(YEAR($A665),MONTH($A665),15),CONFAZ!$DS$2:$DS$408,0),3)</f>
        <v>398962688</v>
      </c>
      <c r="AG665">
        <v>678</v>
      </c>
      <c r="AH665">
        <v>837028907000</v>
      </c>
      <c r="AI665">
        <v>8.9</v>
      </c>
      <c r="AJ665">
        <v>0.27</v>
      </c>
      <c r="AK665">
        <v>863.74111111111097</v>
      </c>
      <c r="AL665">
        <v>697.72149999999999</v>
      </c>
      <c r="AM665">
        <v>640.72095238095199</v>
      </c>
      <c r="AN665">
        <v>789.15120000000002</v>
      </c>
      <c r="AO665">
        <v>7.0317424812412304</v>
      </c>
      <c r="AP665">
        <v>1.35</v>
      </c>
      <c r="AQ665">
        <v>256.42</v>
      </c>
      <c r="AR665">
        <v>27.199200000000001</v>
      </c>
      <c r="AS665" s="14">
        <v>447754900000</v>
      </c>
      <c r="AT665">
        <v>0</v>
      </c>
      <c r="AU665">
        <v>0</v>
      </c>
      <c r="AV665">
        <v>44437822</v>
      </c>
      <c r="AW665">
        <v>38888082</v>
      </c>
      <c r="AX665">
        <v>0</v>
      </c>
      <c r="AY665" s="14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1801701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3748039</v>
      </c>
      <c r="BN665">
        <v>18211488000</v>
      </c>
      <c r="BO665" s="3">
        <v>0.4</v>
      </c>
      <c r="BP665" s="3">
        <v>3704</v>
      </c>
      <c r="BQ665">
        <v>17996.55</v>
      </c>
      <c r="BR665" s="3">
        <v>1871630000</v>
      </c>
      <c r="BS665" s="3">
        <v>17679000</v>
      </c>
      <c r="BT665" s="3">
        <v>3901623000</v>
      </c>
      <c r="BU665" s="3">
        <v>8985524000</v>
      </c>
      <c r="BV665" s="3">
        <v>3435031000</v>
      </c>
      <c r="BW665" s="3">
        <v>14776457000</v>
      </c>
      <c r="BX665">
        <v>5744808000</v>
      </c>
      <c r="BY665">
        <v>0.4</v>
      </c>
      <c r="BZ665">
        <v>3704</v>
      </c>
      <c r="CA665">
        <v>6245.02</v>
      </c>
      <c r="CB665">
        <v>18211488000</v>
      </c>
      <c r="CC665">
        <v>0.4</v>
      </c>
      <c r="CD665">
        <v>359217.39</v>
      </c>
      <c r="CE665">
        <v>205651388.52000001</v>
      </c>
      <c r="CF665">
        <v>22020.35</v>
      </c>
      <c r="CG665">
        <v>33462.910000000003</v>
      </c>
      <c r="CH665">
        <v>38.131496400000003</v>
      </c>
      <c r="CI665">
        <v>2.83</v>
      </c>
      <c r="CJ665">
        <v>-13366.67</v>
      </c>
      <c r="CK665">
        <v>7183.33</v>
      </c>
      <c r="CL665">
        <v>20550</v>
      </c>
      <c r="CM665">
        <v>6713.33</v>
      </c>
      <c r="CN665">
        <v>5095290</v>
      </c>
      <c r="CO665">
        <v>-80373.33</v>
      </c>
      <c r="CP665">
        <v>-27106.67</v>
      </c>
      <c r="CQ665">
        <v>2742061.48</v>
      </c>
      <c r="CR665">
        <v>242722899.22999999</v>
      </c>
      <c r="CS665">
        <v>7321.41</v>
      </c>
      <c r="CT665">
        <v>245472282.12</v>
      </c>
      <c r="CU665" s="3">
        <v>0.53078559999999997</v>
      </c>
      <c r="CV665">
        <v>0</v>
      </c>
      <c r="CW665" s="14">
        <v>343126.19</v>
      </c>
      <c r="CX665" s="14">
        <f t="shared" si="10"/>
        <v>-1958692.2600000002</v>
      </c>
      <c r="CY665" s="14">
        <f>IFERROR(INDEX(CONFAZ!$A$2:$FB$440,MATCH(DATE(YEAR($A665),MONTH($A665),15),CONFAZ!$A$2:$A$440,0),2),0)</f>
        <v>2301818.4500000002</v>
      </c>
      <c r="CZ665"/>
      <c r="DA665"/>
      <c r="DB665"/>
      <c r="DC665"/>
      <c r="DI665"/>
    </row>
    <row r="666" spans="1:113" x14ac:dyDescent="0.25">
      <c r="A666" s="1">
        <v>41568</v>
      </c>
      <c r="B666" t="s">
        <v>70</v>
      </c>
      <c r="C666" t="s">
        <v>75</v>
      </c>
      <c r="D666" s="12">
        <v>2.1886000000000001</v>
      </c>
      <c r="E666">
        <v>192574301.99999997</v>
      </c>
      <c r="F666">
        <v>431592.70999999996</v>
      </c>
      <c r="G666">
        <v>364972896</v>
      </c>
      <c r="H666">
        <v>56151058.32</v>
      </c>
      <c r="I666">
        <v>89181706.049999997</v>
      </c>
      <c r="J666">
        <v>8367449.0100000007</v>
      </c>
      <c r="K666">
        <v>7633384</v>
      </c>
      <c r="L666" s="14">
        <v>5999909</v>
      </c>
      <c r="M666" s="14">
        <v>39163357</v>
      </c>
      <c r="N666" s="14">
        <v>46223134</v>
      </c>
      <c r="O666" s="14">
        <v>54918314</v>
      </c>
      <c r="P666" s="14">
        <v>5724496</v>
      </c>
      <c r="Q666" s="14">
        <v>59348233</v>
      </c>
      <c r="R666" s="14">
        <v>1077150</v>
      </c>
      <c r="S666" s="14">
        <v>23141302</v>
      </c>
      <c r="T666" s="14">
        <v>103428214</v>
      </c>
      <c r="U666" s="14">
        <v>25517194</v>
      </c>
      <c r="V666" s="14">
        <v>1077150</v>
      </c>
      <c r="W666" s="14">
        <v>23141302</v>
      </c>
      <c r="X666" s="14">
        <v>103428214</v>
      </c>
      <c r="Y666" s="14">
        <v>25517194</v>
      </c>
      <c r="Z666" s="14">
        <v>431593</v>
      </c>
      <c r="AA666" s="14">
        <v>26.253209445100001</v>
      </c>
      <c r="AB666">
        <v>151.9</v>
      </c>
      <c r="AC666" s="2">
        <v>20636722332</v>
      </c>
      <c r="AD666" s="2">
        <v>23201590344</v>
      </c>
      <c r="AE666" s="14">
        <f>INDEX(CONFAZ!$DS$2:$FB$408,MATCH(DATE(YEAR($A666),MONTH($A666),15),CONFAZ!$DS$2:$DS$408,0),2)</f>
        <v>219579675</v>
      </c>
      <c r="AF666" s="14">
        <f>INDEX(CONFAZ!$DS$2:$FB$408,MATCH(DATE(YEAR($A666),MONTH($A666),15),CONFAZ!$DS$2:$DS$408,0),3)</f>
        <v>620315024</v>
      </c>
      <c r="AG666">
        <v>678</v>
      </c>
      <c r="AH666">
        <v>797755643000</v>
      </c>
      <c r="AI666">
        <v>9.25</v>
      </c>
      <c r="AJ666">
        <v>0.61</v>
      </c>
      <c r="AK666">
        <v>866.33777777777698</v>
      </c>
      <c r="AL666">
        <v>702.44550000000004</v>
      </c>
      <c r="AM666">
        <v>646.33000000000004</v>
      </c>
      <c r="AN666">
        <v>792.87959999999998</v>
      </c>
      <c r="AO666">
        <v>6.7936469175747503</v>
      </c>
      <c r="AP666">
        <v>1.5699000000000001</v>
      </c>
      <c r="AQ666">
        <v>239.44</v>
      </c>
      <c r="AR666">
        <v>0.28999999999999998</v>
      </c>
      <c r="AS666" s="14">
        <v>475713600000</v>
      </c>
      <c r="AT666">
        <v>0</v>
      </c>
      <c r="AU666">
        <v>0</v>
      </c>
      <c r="AV666">
        <v>95305059</v>
      </c>
      <c r="AW666">
        <v>90896637</v>
      </c>
      <c r="AX666">
        <v>0</v>
      </c>
      <c r="AY666" s="14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1490419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2918003</v>
      </c>
      <c r="BN666">
        <v>18211488000</v>
      </c>
      <c r="BO666" s="3">
        <v>0.4</v>
      </c>
      <c r="BP666" s="3">
        <v>3704</v>
      </c>
      <c r="BQ666">
        <v>17996.55</v>
      </c>
      <c r="BR666" s="3">
        <v>1871630000</v>
      </c>
      <c r="BS666">
        <v>17679000</v>
      </c>
      <c r="BT666" s="3">
        <v>3901623000</v>
      </c>
      <c r="BU666" s="3">
        <v>8985524000</v>
      </c>
      <c r="BV666" s="3">
        <v>3435031000</v>
      </c>
      <c r="BW666" s="3">
        <v>14776457000</v>
      </c>
      <c r="BX666">
        <v>5744808000</v>
      </c>
      <c r="BY666">
        <v>0.4</v>
      </c>
      <c r="BZ666">
        <v>3704</v>
      </c>
      <c r="CA666">
        <v>6245.02</v>
      </c>
      <c r="CB666">
        <v>18211488000</v>
      </c>
      <c r="CC666">
        <v>0.4</v>
      </c>
      <c r="CD666">
        <v>410312.48</v>
      </c>
      <c r="CE666">
        <v>150351101.22</v>
      </c>
      <c r="CF666">
        <v>25117.11</v>
      </c>
      <c r="CG666">
        <v>34006.910000000003</v>
      </c>
      <c r="CH666">
        <v>38.131496400000003</v>
      </c>
      <c r="CI666">
        <v>2.83</v>
      </c>
      <c r="CJ666">
        <v>12250</v>
      </c>
      <c r="CK666">
        <v>41443.33</v>
      </c>
      <c r="CL666">
        <v>29196.67</v>
      </c>
      <c r="CM666">
        <v>12620</v>
      </c>
      <c r="CN666">
        <v>5225070</v>
      </c>
      <c r="CO666">
        <v>-59996.67</v>
      </c>
      <c r="CP666">
        <v>-11466.67</v>
      </c>
      <c r="CQ666">
        <v>152348.96</v>
      </c>
      <c r="CR666">
        <v>206136253.11000001</v>
      </c>
      <c r="CS666">
        <v>4238.1400000000003</v>
      </c>
      <c r="CT666">
        <v>206302695.74000001</v>
      </c>
      <c r="CU666" s="3">
        <v>0.53078559999999997</v>
      </c>
      <c r="CV666">
        <v>0</v>
      </c>
      <c r="CW666" s="14">
        <v>366804.39</v>
      </c>
      <c r="CX666" s="14">
        <f t="shared" si="10"/>
        <v>-1362131.9500000002</v>
      </c>
      <c r="CY666" s="14">
        <f>IFERROR(INDEX(CONFAZ!$A$2:$FB$440,MATCH(DATE(YEAR($A666),MONTH($A666),15),CONFAZ!$A$2:$A$440,0),2),0)</f>
        <v>1728936.34</v>
      </c>
      <c r="CZ666"/>
      <c r="DA666"/>
      <c r="DB666"/>
      <c r="DC666"/>
      <c r="DI666"/>
    </row>
    <row r="667" spans="1:113" x14ac:dyDescent="0.25">
      <c r="A667" s="1">
        <v>41599</v>
      </c>
      <c r="B667" t="s">
        <v>70</v>
      </c>
      <c r="C667" t="s">
        <v>75</v>
      </c>
      <c r="D667" s="12">
        <v>2.2953999999999999</v>
      </c>
      <c r="E667">
        <v>196880741.47999996</v>
      </c>
      <c r="F667">
        <v>465972.51</v>
      </c>
      <c r="G667">
        <v>401678095</v>
      </c>
      <c r="H667">
        <v>65332926.220000006</v>
      </c>
      <c r="I667">
        <v>112580341.85000002</v>
      </c>
      <c r="J667">
        <v>8236175.54</v>
      </c>
      <c r="K667">
        <v>6303664</v>
      </c>
      <c r="L667" s="14">
        <v>6773709</v>
      </c>
      <c r="M667" s="14">
        <v>39281134</v>
      </c>
      <c r="N667" s="14">
        <v>46188819</v>
      </c>
      <c r="O667" s="14">
        <v>63197367</v>
      </c>
      <c r="P667" s="14">
        <v>6336206</v>
      </c>
      <c r="Q667" s="14">
        <v>59985944</v>
      </c>
      <c r="R667" s="14">
        <v>1257373</v>
      </c>
      <c r="S667" s="14">
        <v>21867068</v>
      </c>
      <c r="T667" s="14">
        <v>126374847</v>
      </c>
      <c r="U667" s="14">
        <v>29949670</v>
      </c>
      <c r="V667" s="14">
        <v>1257373</v>
      </c>
      <c r="W667" s="14">
        <v>21867068</v>
      </c>
      <c r="X667" s="14">
        <v>126374847</v>
      </c>
      <c r="Y667" s="14">
        <v>29949670</v>
      </c>
      <c r="Z667" s="14">
        <v>465958</v>
      </c>
      <c r="AA667" s="14">
        <v>28.8333434388</v>
      </c>
      <c r="AB667">
        <v>147.79</v>
      </c>
      <c r="AC667" s="2">
        <v>18918406070</v>
      </c>
      <c r="AD667" s="2">
        <v>19280001764</v>
      </c>
      <c r="AE667" s="14">
        <f>INDEX(CONFAZ!$DS$2:$FB$408,MATCH(DATE(YEAR($A667),MONTH($A667),15),CONFAZ!$DS$2:$DS$408,0),2)</f>
        <v>151016927</v>
      </c>
      <c r="AF667" s="14">
        <f>INDEX(CONFAZ!$DS$2:$FB$408,MATCH(DATE(YEAR($A667),MONTH($A667),15),CONFAZ!$DS$2:$DS$408,0),3)</f>
        <v>299164243</v>
      </c>
      <c r="AG667">
        <v>678</v>
      </c>
      <c r="AH667">
        <v>831875914000</v>
      </c>
      <c r="AI667">
        <v>9.4499999999999993</v>
      </c>
      <c r="AJ667">
        <v>0.54</v>
      </c>
      <c r="AK667">
        <v>880.44111111111101</v>
      </c>
      <c r="AL667">
        <v>717.18049999999903</v>
      </c>
      <c r="AM667">
        <v>663.09809523809497</v>
      </c>
      <c r="AN667">
        <v>806.56</v>
      </c>
      <c r="AO667">
        <v>6.5657847966282397</v>
      </c>
      <c r="AP667">
        <v>1.54</v>
      </c>
      <c r="AQ667">
        <v>245.97</v>
      </c>
      <c r="AR667">
        <v>-6.63</v>
      </c>
      <c r="AS667" s="14">
        <v>470325000000</v>
      </c>
      <c r="AT667">
        <v>0</v>
      </c>
      <c r="AU667">
        <v>0</v>
      </c>
      <c r="AV667">
        <v>74595231</v>
      </c>
      <c r="AW667">
        <v>71142559</v>
      </c>
      <c r="AX667">
        <v>0</v>
      </c>
      <c r="AY667" s="14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1307673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2144999</v>
      </c>
      <c r="BN667">
        <v>18211488000</v>
      </c>
      <c r="BO667" s="3">
        <v>0.4</v>
      </c>
      <c r="BP667" s="3">
        <v>3704</v>
      </c>
      <c r="BQ667" s="3">
        <v>17996.55</v>
      </c>
      <c r="BR667" s="3">
        <v>1871630000</v>
      </c>
      <c r="BS667" s="3">
        <v>17679000</v>
      </c>
      <c r="BT667" s="3">
        <v>3901623000</v>
      </c>
      <c r="BU667" s="3">
        <v>8985524000</v>
      </c>
      <c r="BV667">
        <v>3435031000</v>
      </c>
      <c r="BW667" s="3">
        <v>14776457000</v>
      </c>
      <c r="BX667">
        <v>5744808000</v>
      </c>
      <c r="BY667">
        <v>0.4</v>
      </c>
      <c r="BZ667">
        <v>3704</v>
      </c>
      <c r="CA667">
        <v>6245.02</v>
      </c>
      <c r="CB667">
        <v>18211488000</v>
      </c>
      <c r="CC667">
        <v>0.4</v>
      </c>
      <c r="CD667">
        <v>571452.17000000004</v>
      </c>
      <c r="CE667">
        <v>166696743.43000001</v>
      </c>
      <c r="CF667">
        <v>25817.66</v>
      </c>
      <c r="CG667">
        <v>33155.910000000003</v>
      </c>
      <c r="CH667">
        <v>38.131496400000003</v>
      </c>
      <c r="CI667">
        <v>2.84</v>
      </c>
      <c r="CJ667">
        <v>12250</v>
      </c>
      <c r="CK667">
        <v>41443.33</v>
      </c>
      <c r="CL667">
        <v>29196.67</v>
      </c>
      <c r="CM667">
        <v>12620</v>
      </c>
      <c r="CN667">
        <v>5225070</v>
      </c>
      <c r="CO667">
        <v>-59996.67</v>
      </c>
      <c r="CP667">
        <v>-11466.67</v>
      </c>
      <c r="CQ667">
        <v>165897.25</v>
      </c>
      <c r="CR667">
        <v>234904306.66999999</v>
      </c>
      <c r="CS667">
        <v>9470.07</v>
      </c>
      <c r="CT667">
        <v>235079673.99000001</v>
      </c>
      <c r="CU667" s="3">
        <v>0.53078559999999997</v>
      </c>
      <c r="CV667">
        <v>0</v>
      </c>
      <c r="CW667" s="14">
        <v>406881.35000000003</v>
      </c>
      <c r="CX667" s="14">
        <f t="shared" si="10"/>
        <v>-893856.67999999993</v>
      </c>
      <c r="CY667" s="14">
        <f>IFERROR(INDEX(CONFAZ!$A$2:$FB$440,MATCH(DATE(YEAR($A667),MONTH($A667),15),CONFAZ!$A$2:$A$440,0),2),0)</f>
        <v>1300738.03</v>
      </c>
      <c r="CZ667"/>
      <c r="DA667"/>
      <c r="DB667"/>
      <c r="DC667"/>
      <c r="DI667"/>
    </row>
    <row r="668" spans="1:113" x14ac:dyDescent="0.25">
      <c r="A668" s="1">
        <v>41629</v>
      </c>
      <c r="B668" t="s">
        <v>70</v>
      </c>
      <c r="C668" t="s">
        <v>75</v>
      </c>
      <c r="D668" s="12">
        <v>2.3454999999999999</v>
      </c>
      <c r="E668">
        <v>212913070.29000002</v>
      </c>
      <c r="F668">
        <v>2170821.77</v>
      </c>
      <c r="G668">
        <v>395999509</v>
      </c>
      <c r="H668">
        <v>60194869.259999998</v>
      </c>
      <c r="I668">
        <v>94332315.789999992</v>
      </c>
      <c r="J668">
        <v>9166968.9299999997</v>
      </c>
      <c r="K668">
        <v>7322648</v>
      </c>
      <c r="L668" s="14">
        <v>12988275</v>
      </c>
      <c r="M668" s="14">
        <v>39191611</v>
      </c>
      <c r="N668" s="14">
        <v>49634503</v>
      </c>
      <c r="O668" s="14">
        <v>60927799</v>
      </c>
      <c r="P668" s="14">
        <v>4694258</v>
      </c>
      <c r="Q668" s="14">
        <v>66006521</v>
      </c>
      <c r="R668" s="14">
        <v>1246125</v>
      </c>
      <c r="S668" s="14">
        <v>21560586</v>
      </c>
      <c r="T668" s="14">
        <v>108530530</v>
      </c>
      <c r="U668" s="14">
        <v>29048479</v>
      </c>
      <c r="V668" s="14">
        <v>1246125</v>
      </c>
      <c r="W668" s="14">
        <v>21560586</v>
      </c>
      <c r="X668" s="14">
        <v>108530530</v>
      </c>
      <c r="Y668" s="14">
        <v>29048479</v>
      </c>
      <c r="Z668" s="14">
        <v>2170822</v>
      </c>
      <c r="AA668" s="14">
        <v>29.700412500399999</v>
      </c>
      <c r="AB668">
        <v>145.77000000000001</v>
      </c>
      <c r="AC668" s="2">
        <v>19537523486</v>
      </c>
      <c r="AD668" s="2">
        <v>18352387728</v>
      </c>
      <c r="AE668" s="14">
        <f>INDEX(CONFAZ!$DS$2:$FB$408,MATCH(DATE(YEAR($A668),MONTH($A668),15),CONFAZ!$DS$2:$DS$408,0),2)</f>
        <v>159285516</v>
      </c>
      <c r="AF668" s="14">
        <f>INDEX(CONFAZ!$DS$2:$FB$408,MATCH(DATE(YEAR($A668),MONTH($A668),15),CONFAZ!$DS$2:$DS$408,0),3)</f>
        <v>742094282</v>
      </c>
      <c r="AG668">
        <v>678</v>
      </c>
      <c r="AH668">
        <v>841584164000</v>
      </c>
      <c r="AI668">
        <v>9.9</v>
      </c>
      <c r="AJ668">
        <v>0.72</v>
      </c>
      <c r="AK668">
        <v>882.53166666666596</v>
      </c>
      <c r="AL668">
        <v>718.32500000000005</v>
      </c>
      <c r="AM668">
        <v>664.57714285714201</v>
      </c>
      <c r="AN668">
        <v>808.78279999999995</v>
      </c>
      <c r="AO668">
        <v>6.2560388930136996</v>
      </c>
      <c r="AP668">
        <v>1.92</v>
      </c>
      <c r="AQ668">
        <v>259.49</v>
      </c>
      <c r="AR668">
        <v>21.82</v>
      </c>
      <c r="AS668" s="14">
        <v>467253200000</v>
      </c>
      <c r="AT668">
        <v>0</v>
      </c>
      <c r="AU668">
        <v>0</v>
      </c>
      <c r="AV668">
        <v>69701445</v>
      </c>
      <c r="AW668">
        <v>66224057</v>
      </c>
      <c r="AX668">
        <v>0</v>
      </c>
      <c r="AY668" s="14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1177218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2300170</v>
      </c>
      <c r="BN668">
        <v>18211488000</v>
      </c>
      <c r="BO668" s="3">
        <v>0.4</v>
      </c>
      <c r="BP668" s="3">
        <v>3704</v>
      </c>
      <c r="BQ668">
        <v>17996.55</v>
      </c>
      <c r="BR668" s="3">
        <v>1871630000</v>
      </c>
      <c r="BS668" s="3">
        <v>17679000</v>
      </c>
      <c r="BT668">
        <v>3901623000</v>
      </c>
      <c r="BU668" s="3">
        <v>8985524000</v>
      </c>
      <c r="BV668" s="3">
        <v>3435031000</v>
      </c>
      <c r="BW668" s="3">
        <v>14776457000</v>
      </c>
      <c r="BX668">
        <v>27308046000</v>
      </c>
      <c r="BY668">
        <v>0.4</v>
      </c>
      <c r="BZ668">
        <v>3704</v>
      </c>
      <c r="CA668">
        <v>25660.71</v>
      </c>
      <c r="CB668">
        <v>18211488000</v>
      </c>
      <c r="CC668">
        <v>0.4</v>
      </c>
      <c r="CD668">
        <v>431628.42</v>
      </c>
      <c r="CE668">
        <v>162552704.72999999</v>
      </c>
      <c r="CF668">
        <v>64985.89</v>
      </c>
      <c r="CG668">
        <v>35777.910000000003</v>
      </c>
      <c r="CH668">
        <v>38.131496400000003</v>
      </c>
      <c r="CI668">
        <v>2.95</v>
      </c>
      <c r="CJ668">
        <v>12250</v>
      </c>
      <c r="CK668">
        <v>41443.33</v>
      </c>
      <c r="CL668">
        <v>29196.67</v>
      </c>
      <c r="CM668">
        <v>12620</v>
      </c>
      <c r="CN668">
        <v>5225070</v>
      </c>
      <c r="CO668">
        <v>-59996.67</v>
      </c>
      <c r="CP668">
        <v>-11466.67</v>
      </c>
      <c r="CQ668">
        <v>977442.35</v>
      </c>
      <c r="CR668">
        <v>232715518.52000001</v>
      </c>
      <c r="CS668">
        <v>11761.88</v>
      </c>
      <c r="CT668">
        <v>233705602.75</v>
      </c>
      <c r="CU668" s="3">
        <v>0.53078559999999997</v>
      </c>
      <c r="CV668">
        <v>0</v>
      </c>
      <c r="CW668" s="14">
        <v>434868.38</v>
      </c>
      <c r="CX668" s="14">
        <f t="shared" si="10"/>
        <v>-1110145.6000000001</v>
      </c>
      <c r="CY668" s="14">
        <f>IFERROR(INDEX(CONFAZ!$A$2:$FB$440,MATCH(DATE(YEAR($A668),MONTH($A668),15),CONFAZ!$A$2:$A$440,0),2),0)</f>
        <v>1545013.9800000002</v>
      </c>
      <c r="CZ668" s="14"/>
      <c r="DA668" s="14"/>
      <c r="DB668"/>
      <c r="DC668"/>
      <c r="DI668"/>
    </row>
    <row r="669" spans="1:113" x14ac:dyDescent="0.25">
      <c r="A669" s="1">
        <v>41660</v>
      </c>
      <c r="B669" t="s">
        <v>70</v>
      </c>
      <c r="C669" t="s">
        <v>75</v>
      </c>
      <c r="D669" s="12">
        <v>2.3822000000000001</v>
      </c>
      <c r="E669">
        <v>209297378.42000002</v>
      </c>
      <c r="F669">
        <v>1078402.21</v>
      </c>
      <c r="G669">
        <v>408968190</v>
      </c>
      <c r="H669">
        <v>59260900.059999995</v>
      </c>
      <c r="I669">
        <v>110233885.31999998</v>
      </c>
      <c r="J669">
        <v>10049869.33</v>
      </c>
      <c r="K669">
        <v>36080528</v>
      </c>
      <c r="L669" s="14">
        <v>6145083</v>
      </c>
      <c r="M669" s="14">
        <v>39492994</v>
      </c>
      <c r="N669" s="14">
        <v>63839353</v>
      </c>
      <c r="O669" s="14">
        <v>57773868</v>
      </c>
      <c r="P669" s="14">
        <v>5490411</v>
      </c>
      <c r="Q669" s="14">
        <v>60687473</v>
      </c>
      <c r="R669" s="14">
        <v>1372349</v>
      </c>
      <c r="S669" s="14">
        <v>17566068</v>
      </c>
      <c r="T669" s="14">
        <v>128203584</v>
      </c>
      <c r="U669" s="14">
        <v>27319023</v>
      </c>
      <c r="V669" s="14">
        <v>1372349</v>
      </c>
      <c r="W669" s="14">
        <v>17566068</v>
      </c>
      <c r="X669" s="14">
        <v>128203584</v>
      </c>
      <c r="Y669" s="14">
        <v>27319023</v>
      </c>
      <c r="Z669" s="14">
        <v>1077984</v>
      </c>
      <c r="AA669" s="14">
        <v>31.4951749568</v>
      </c>
      <c r="AB669">
        <v>142.72</v>
      </c>
      <c r="AC669" s="2">
        <v>15741666773</v>
      </c>
      <c r="AD669" s="2">
        <v>20238121344</v>
      </c>
      <c r="AE669" s="14">
        <f>INDEX(CONFAZ!$DS$2:$FB$408,MATCH(DATE(YEAR($A669),MONTH($A669),15),CONFAZ!$DS$2:$DS$408,0),2)</f>
        <v>124244864</v>
      </c>
      <c r="AF669" s="14">
        <f>INDEX(CONFAZ!$DS$2:$FB$408,MATCH(DATE(YEAR($A669),MONTH($A669),15),CONFAZ!$DS$2:$DS$408,0),3)</f>
        <v>622440259</v>
      </c>
      <c r="AG669">
        <v>724</v>
      </c>
      <c r="AH669">
        <v>859821739200</v>
      </c>
      <c r="AI669">
        <v>10.17</v>
      </c>
      <c r="AJ669">
        <v>0.63</v>
      </c>
      <c r="AK669">
        <v>887.21444444444398</v>
      </c>
      <c r="AL669">
        <v>720.17049999999995</v>
      </c>
      <c r="AM669">
        <v>663.80904761904696</v>
      </c>
      <c r="AN669">
        <v>812.46680000000003</v>
      </c>
      <c r="AO669">
        <v>6.4774566591674896</v>
      </c>
      <c r="AP669">
        <v>1.55</v>
      </c>
      <c r="AQ669">
        <v>258.98</v>
      </c>
      <c r="AR669">
        <v>9.4499999999999993</v>
      </c>
      <c r="AS669" s="14">
        <v>453279800000</v>
      </c>
      <c r="AT669">
        <v>0</v>
      </c>
      <c r="AU669">
        <v>0</v>
      </c>
      <c r="AV669">
        <v>71073929</v>
      </c>
      <c r="AW669">
        <v>64609275</v>
      </c>
      <c r="AX669">
        <v>0</v>
      </c>
      <c r="AY669" s="14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825022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5639632</v>
      </c>
      <c r="BN669">
        <v>19952970000</v>
      </c>
      <c r="BO669" s="3">
        <v>0.4</v>
      </c>
      <c r="BP669" s="3">
        <v>3704</v>
      </c>
      <c r="BQ669">
        <v>19420.27</v>
      </c>
      <c r="BR669" s="3">
        <v>1978456000</v>
      </c>
      <c r="BS669" s="3">
        <v>17243000</v>
      </c>
      <c r="BT669">
        <v>4755647000</v>
      </c>
      <c r="BU669" s="3">
        <v>9151223000</v>
      </c>
      <c r="BV669">
        <v>4050400000</v>
      </c>
      <c r="BW669" s="3">
        <v>15902570000</v>
      </c>
      <c r="BX669">
        <v>0</v>
      </c>
      <c r="BY669">
        <v>0</v>
      </c>
      <c r="BZ669">
        <v>0</v>
      </c>
      <c r="CA669">
        <v>0</v>
      </c>
      <c r="CB669">
        <v>18211488000</v>
      </c>
      <c r="CC669">
        <v>0.4</v>
      </c>
      <c r="CD669">
        <v>425729.18</v>
      </c>
      <c r="CE669">
        <v>160815502.22</v>
      </c>
      <c r="CF669">
        <v>35712.050000000003</v>
      </c>
      <c r="CG669">
        <v>35489.67</v>
      </c>
      <c r="CH669">
        <v>36.417150700000001</v>
      </c>
      <c r="CI669">
        <v>2.96</v>
      </c>
      <c r="CJ669">
        <v>-98936.67</v>
      </c>
      <c r="CK669">
        <v>-72023.33</v>
      </c>
      <c r="CL669">
        <v>26913.33</v>
      </c>
      <c r="CM669">
        <v>27313.33</v>
      </c>
      <c r="CN669">
        <v>5313706.67</v>
      </c>
      <c r="CO669">
        <v>-72436.67</v>
      </c>
      <c r="CP669">
        <v>-180</v>
      </c>
      <c r="CQ669">
        <v>298368.06</v>
      </c>
      <c r="CR669">
        <v>239848735.65000001</v>
      </c>
      <c r="CS669">
        <v>54392.11</v>
      </c>
      <c r="CT669">
        <v>240206895.81999999</v>
      </c>
      <c r="CU669" s="3">
        <v>0.53101100000000001</v>
      </c>
      <c r="CV669">
        <v>131960894.09999999</v>
      </c>
      <c r="CW669" s="14">
        <v>344321.06999999995</v>
      </c>
      <c r="CX669" s="14">
        <f t="shared" si="10"/>
        <v>-3646415.7800000003</v>
      </c>
      <c r="CY669" s="14">
        <f>IFERROR(INDEX(CONFAZ!$A$2:$FB$440,MATCH(DATE(YEAR($A669),MONTH($A669),15),CONFAZ!$A$2:$A$440,0),2),0)</f>
        <v>3990736.85</v>
      </c>
      <c r="CZ669"/>
      <c r="DA669"/>
      <c r="DB669"/>
      <c r="DC669"/>
      <c r="DI669"/>
    </row>
    <row r="670" spans="1:113" x14ac:dyDescent="0.25">
      <c r="A670" s="1">
        <v>41691</v>
      </c>
      <c r="B670" t="s">
        <v>70</v>
      </c>
      <c r="C670" t="s">
        <v>75</v>
      </c>
      <c r="D670" s="12">
        <v>2.3837000000000002</v>
      </c>
      <c r="E670">
        <v>180095103.95000002</v>
      </c>
      <c r="F670">
        <v>341233.74</v>
      </c>
      <c r="G670">
        <v>368326939</v>
      </c>
      <c r="H670">
        <v>49508847.280000009</v>
      </c>
      <c r="I670">
        <v>112045399.51000002</v>
      </c>
      <c r="J670">
        <v>7826411.3799999999</v>
      </c>
      <c r="K670">
        <v>36338235</v>
      </c>
      <c r="L670" s="14">
        <v>4588752</v>
      </c>
      <c r="M670" s="14">
        <v>37981875</v>
      </c>
      <c r="N670" s="14">
        <v>41559318</v>
      </c>
      <c r="O670" s="14">
        <v>51699312</v>
      </c>
      <c r="P670" s="14">
        <v>5905476</v>
      </c>
      <c r="Q670" s="14">
        <v>50725107</v>
      </c>
      <c r="R670" s="14">
        <v>1308159</v>
      </c>
      <c r="S670" s="14">
        <v>16351514</v>
      </c>
      <c r="T670" s="14">
        <v>129787464</v>
      </c>
      <c r="U670" s="14">
        <v>28078728</v>
      </c>
      <c r="V670" s="14">
        <v>1308159</v>
      </c>
      <c r="W670" s="14">
        <v>16351514</v>
      </c>
      <c r="X670" s="14">
        <v>129787464</v>
      </c>
      <c r="Y670" s="14">
        <v>28078728</v>
      </c>
      <c r="Z670" s="14">
        <v>341234</v>
      </c>
      <c r="AA670" s="14">
        <v>31.251538226299999</v>
      </c>
      <c r="AB670">
        <v>143.53</v>
      </c>
      <c r="AC670" s="2">
        <v>15825850012</v>
      </c>
      <c r="AD670" s="2">
        <v>18190582391</v>
      </c>
      <c r="AE670" s="14">
        <f>INDEX(CONFAZ!$DS$2:$FB$408,MATCH(DATE(YEAR($A670),MONTH($A670),15),CONFAZ!$DS$2:$DS$408,0),2)</f>
        <v>124927193</v>
      </c>
      <c r="AF670" s="14">
        <f>INDEX(CONFAZ!$DS$2:$FB$408,MATCH(DATE(YEAR($A670),MONTH($A670),15),CONFAZ!$DS$2:$DS$408,0),3)</f>
        <v>632266880</v>
      </c>
      <c r="AG670">
        <v>724</v>
      </c>
      <c r="AH670">
        <v>864546536700</v>
      </c>
      <c r="AI670">
        <v>10.43</v>
      </c>
      <c r="AJ670">
        <v>0.64</v>
      </c>
      <c r="AK670">
        <v>891.49277777777695</v>
      </c>
      <c r="AL670">
        <v>721.95699999999999</v>
      </c>
      <c r="AM670">
        <v>665.92190476190399</v>
      </c>
      <c r="AN670">
        <v>815.89480000000003</v>
      </c>
      <c r="AO670">
        <v>6.8251097382539401</v>
      </c>
      <c r="AP670">
        <v>1.69</v>
      </c>
      <c r="AQ670">
        <v>257.24</v>
      </c>
      <c r="AR670">
        <v>41.82</v>
      </c>
      <c r="AS670" s="14">
        <v>455502300000</v>
      </c>
      <c r="AT670">
        <v>0</v>
      </c>
      <c r="AU670">
        <v>0</v>
      </c>
      <c r="AV670">
        <v>66181943</v>
      </c>
      <c r="AW670">
        <v>62219776</v>
      </c>
      <c r="AX670">
        <v>0</v>
      </c>
      <c r="AY670" s="14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55080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3907087</v>
      </c>
      <c r="BN670">
        <v>19952970000</v>
      </c>
      <c r="BO670" s="3">
        <v>0.4</v>
      </c>
      <c r="BP670" s="3">
        <v>3704</v>
      </c>
      <c r="BQ670" s="3">
        <v>19420.27</v>
      </c>
      <c r="BR670" s="3">
        <v>1978456000</v>
      </c>
      <c r="BS670" s="3">
        <v>17243000</v>
      </c>
      <c r="BT670" s="3">
        <v>4755647000</v>
      </c>
      <c r="BU670" s="3">
        <v>9151223000</v>
      </c>
      <c r="BV670" s="3">
        <v>4050400000</v>
      </c>
      <c r="BW670" s="3">
        <v>15902570000</v>
      </c>
      <c r="BX670">
        <v>0</v>
      </c>
      <c r="BY670">
        <v>0</v>
      </c>
      <c r="BZ670">
        <v>0</v>
      </c>
      <c r="CA670">
        <v>0</v>
      </c>
      <c r="CB670">
        <v>18211488000</v>
      </c>
      <c r="CC670">
        <v>0.4</v>
      </c>
      <c r="CD670">
        <v>534518.97</v>
      </c>
      <c r="CE670">
        <v>172407518.66999999</v>
      </c>
      <c r="CF670">
        <v>38614.769999999997</v>
      </c>
      <c r="CG670">
        <v>34704.67</v>
      </c>
      <c r="CH670">
        <v>36.417150700000001</v>
      </c>
      <c r="CI670">
        <v>2.96</v>
      </c>
      <c r="CJ670">
        <v>-98936.67</v>
      </c>
      <c r="CK670">
        <v>-72023.33</v>
      </c>
      <c r="CL670">
        <v>26913.33</v>
      </c>
      <c r="CM670">
        <v>27313.33</v>
      </c>
      <c r="CN670">
        <v>5313706.67</v>
      </c>
      <c r="CO670">
        <v>-72436.67</v>
      </c>
      <c r="CP670">
        <v>-180</v>
      </c>
      <c r="CQ670">
        <v>107972.39</v>
      </c>
      <c r="CR670">
        <v>226970337.65000001</v>
      </c>
      <c r="CS670">
        <v>46179.22</v>
      </c>
      <c r="CT670">
        <v>227127489.25999999</v>
      </c>
      <c r="CU670" s="3">
        <v>0.53101100000000001</v>
      </c>
      <c r="CV670">
        <v>126401559.09999999</v>
      </c>
      <c r="CW670" s="14">
        <v>285388.79999999999</v>
      </c>
      <c r="CX670" s="14">
        <f t="shared" si="10"/>
        <v>-11796002.899999999</v>
      </c>
      <c r="CY670" s="14">
        <f>IFERROR(INDEX(CONFAZ!$A$2:$FB$440,MATCH(DATE(YEAR($A670),MONTH($A670),15),CONFAZ!$A$2:$A$440,0),2),0)</f>
        <v>12081391.699999999</v>
      </c>
      <c r="DA670"/>
      <c r="DB670"/>
      <c r="DC670"/>
      <c r="DI670"/>
    </row>
    <row r="671" spans="1:113" x14ac:dyDescent="0.25">
      <c r="A671" s="1">
        <v>41719</v>
      </c>
      <c r="B671" t="s">
        <v>70</v>
      </c>
      <c r="C671" t="s">
        <v>75</v>
      </c>
      <c r="D671" s="12">
        <v>2.3260999999999998</v>
      </c>
      <c r="E671">
        <v>181725438.09</v>
      </c>
      <c r="F671">
        <v>539250.41999999993</v>
      </c>
      <c r="G671">
        <v>370486561</v>
      </c>
      <c r="H671">
        <v>48880619.609999999</v>
      </c>
      <c r="I671">
        <v>114442002.04000002</v>
      </c>
      <c r="J671">
        <v>7770627.9099999992</v>
      </c>
      <c r="K671">
        <v>67309111</v>
      </c>
      <c r="L671" s="14">
        <v>4782023</v>
      </c>
      <c r="M671" s="14">
        <v>40925888</v>
      </c>
      <c r="N671" s="14">
        <v>40558006</v>
      </c>
      <c r="O671" s="14">
        <v>51153625</v>
      </c>
      <c r="P671" s="14">
        <v>4685342</v>
      </c>
      <c r="Q671" s="14">
        <v>50249691</v>
      </c>
      <c r="R671" s="14">
        <v>1142904</v>
      </c>
      <c r="S671" s="14">
        <v>16597360</v>
      </c>
      <c r="T671" s="14">
        <v>134456589</v>
      </c>
      <c r="U671" s="14">
        <v>25395883</v>
      </c>
      <c r="V671" s="14">
        <v>1142904</v>
      </c>
      <c r="W671" s="14">
        <v>16597360</v>
      </c>
      <c r="X671" s="14">
        <v>134456589</v>
      </c>
      <c r="Y671" s="14">
        <v>25395883</v>
      </c>
      <c r="Z671" s="14">
        <v>539250</v>
      </c>
      <c r="AA671" s="14">
        <v>31.785482936099999</v>
      </c>
      <c r="AB671">
        <v>149.03</v>
      </c>
      <c r="AC671" s="2">
        <v>17467727891</v>
      </c>
      <c r="AD671" s="2">
        <v>17640547408</v>
      </c>
      <c r="AE671" s="14">
        <f>INDEX(CONFAZ!$DS$2:$FB$408,MATCH(DATE(YEAR($A671),MONTH($A671),15),CONFAZ!$DS$2:$DS$408,0),2)</f>
        <v>124649529</v>
      </c>
      <c r="AF671" s="14">
        <f>INDEX(CONFAZ!$DS$2:$FB$408,MATCH(DATE(YEAR($A671),MONTH($A671),15),CONFAZ!$DS$2:$DS$408,0),3)</f>
        <v>565141622</v>
      </c>
      <c r="AG671">
        <v>724</v>
      </c>
      <c r="AH671">
        <v>846500355400</v>
      </c>
      <c r="AI671">
        <v>10.65</v>
      </c>
      <c r="AJ671">
        <v>0.82</v>
      </c>
      <c r="AK671">
        <v>905.89222222222202</v>
      </c>
      <c r="AL671">
        <v>724.84849999999994</v>
      </c>
      <c r="AM671">
        <v>668.05095238095203</v>
      </c>
      <c r="AN671">
        <v>823.71400000000006</v>
      </c>
      <c r="AO671">
        <v>7.24261387263304</v>
      </c>
      <c r="AP671">
        <v>1.92</v>
      </c>
      <c r="AQ671">
        <v>251.79</v>
      </c>
      <c r="AR671">
        <v>7.3998999999999997</v>
      </c>
      <c r="AS671" s="14">
        <v>477200000000</v>
      </c>
      <c r="AT671">
        <v>0</v>
      </c>
      <c r="AU671">
        <v>0</v>
      </c>
      <c r="AV671">
        <v>57313454</v>
      </c>
      <c r="AW671">
        <v>51134659</v>
      </c>
      <c r="AX671">
        <v>0</v>
      </c>
      <c r="AY671" s="14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56561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6122234</v>
      </c>
      <c r="BN671">
        <v>19952970000</v>
      </c>
      <c r="BO671" s="3">
        <v>0.4</v>
      </c>
      <c r="BP671" s="3">
        <v>3704</v>
      </c>
      <c r="BQ671" s="3">
        <v>19420.27</v>
      </c>
      <c r="BR671" s="3">
        <v>1978456000</v>
      </c>
      <c r="BS671">
        <v>17243000</v>
      </c>
      <c r="BT671" s="3">
        <v>4755647000</v>
      </c>
      <c r="BU671">
        <v>9151223000</v>
      </c>
      <c r="BV671">
        <v>4050400000</v>
      </c>
      <c r="BW671" s="3">
        <v>15902570000</v>
      </c>
      <c r="BX671">
        <v>0</v>
      </c>
      <c r="BY671">
        <v>0</v>
      </c>
      <c r="BZ671">
        <v>0</v>
      </c>
      <c r="CA671">
        <v>0</v>
      </c>
      <c r="CB671">
        <v>18211488000</v>
      </c>
      <c r="CC671">
        <v>0.4</v>
      </c>
      <c r="CD671">
        <v>437529.67</v>
      </c>
      <c r="CE671">
        <v>153880411.28999999</v>
      </c>
      <c r="CF671">
        <v>28895.89</v>
      </c>
      <c r="CG671">
        <v>34821.67</v>
      </c>
      <c r="CH671">
        <v>36.417150700000001</v>
      </c>
      <c r="CI671">
        <v>2.98</v>
      </c>
      <c r="CJ671">
        <v>-98936.67</v>
      </c>
      <c r="CK671">
        <v>-72023.33</v>
      </c>
      <c r="CL671">
        <v>26913.33</v>
      </c>
      <c r="CM671">
        <v>27313.33</v>
      </c>
      <c r="CN671">
        <v>5313706.67</v>
      </c>
      <c r="CO671">
        <v>-72436.67</v>
      </c>
      <c r="CP671">
        <v>-180</v>
      </c>
      <c r="CQ671">
        <v>205097.11</v>
      </c>
      <c r="CR671">
        <v>236390809.81</v>
      </c>
      <c r="CS671">
        <v>94067.83</v>
      </c>
      <c r="CT671">
        <v>236689974.75</v>
      </c>
      <c r="CU671" s="3">
        <v>0.53101100000000001</v>
      </c>
      <c r="CV671">
        <v>113608251.90000001</v>
      </c>
      <c r="CW671" s="14">
        <v>278861.68</v>
      </c>
      <c r="CX671" s="14">
        <f t="shared" si="10"/>
        <v>-16888924.370000001</v>
      </c>
      <c r="CY671" s="14">
        <f>IFERROR(INDEX(CONFAZ!$A$2:$FB$440,MATCH(DATE(YEAR($A671),MONTH($A671),15),CONFAZ!$A$2:$A$440,0),2),0)</f>
        <v>17167786.050000001</v>
      </c>
      <c r="CZ671"/>
      <c r="DA671"/>
      <c r="DB671"/>
      <c r="DC671"/>
      <c r="DI671"/>
    </row>
    <row r="672" spans="1:113" x14ac:dyDescent="0.25">
      <c r="A672" s="1">
        <v>41750</v>
      </c>
      <c r="B672" t="s">
        <v>70</v>
      </c>
      <c r="C672" t="s">
        <v>75</v>
      </c>
      <c r="D672" s="12">
        <v>2.2328000000000001</v>
      </c>
      <c r="E672">
        <v>181083609.44</v>
      </c>
      <c r="F672">
        <v>411627.1</v>
      </c>
      <c r="G672">
        <v>332790209</v>
      </c>
      <c r="H672">
        <v>50248534.63000001</v>
      </c>
      <c r="I672">
        <v>77864497.640000001</v>
      </c>
      <c r="J672">
        <v>7793150.3399999989</v>
      </c>
      <c r="K672">
        <v>48268482</v>
      </c>
      <c r="L672" s="14">
        <v>4951240</v>
      </c>
      <c r="M672" s="14">
        <v>37252926</v>
      </c>
      <c r="N672" s="14">
        <v>41915173</v>
      </c>
      <c r="O672" s="14">
        <v>53145562</v>
      </c>
      <c r="P672" s="14">
        <v>5216593</v>
      </c>
      <c r="Q672" s="14">
        <v>47935426</v>
      </c>
      <c r="R672" s="14">
        <v>1103084</v>
      </c>
      <c r="S672" s="14">
        <v>15809374</v>
      </c>
      <c r="T672" s="14">
        <v>100131212</v>
      </c>
      <c r="U672" s="14">
        <v>24917992</v>
      </c>
      <c r="V672" s="14">
        <v>1103084</v>
      </c>
      <c r="W672" s="14">
        <v>15809374</v>
      </c>
      <c r="X672" s="14">
        <v>100131212</v>
      </c>
      <c r="Y672" s="14">
        <v>24917992</v>
      </c>
      <c r="Z672" s="14">
        <v>411627</v>
      </c>
      <c r="AA672" s="14">
        <v>35.2818164571</v>
      </c>
      <c r="AB672">
        <v>147.69</v>
      </c>
      <c r="AC672" s="2">
        <v>19577249934</v>
      </c>
      <c r="AD672" s="2">
        <v>19352300589</v>
      </c>
      <c r="AE672" s="14">
        <f>INDEX(CONFAZ!$DS$2:$FB$408,MATCH(DATE(YEAR($A672),MONTH($A672),15),CONFAZ!$DS$2:$DS$408,0),2)</f>
        <v>268769815</v>
      </c>
      <c r="AF672" s="14">
        <f>INDEX(CONFAZ!$DS$2:$FB$408,MATCH(DATE(YEAR($A672),MONTH($A672),15),CONFAZ!$DS$2:$DS$408,0),3)</f>
        <v>534436147</v>
      </c>
      <c r="AG672">
        <v>724</v>
      </c>
      <c r="AH672">
        <v>818805717600</v>
      </c>
      <c r="AI672">
        <v>10.87</v>
      </c>
      <c r="AJ672">
        <v>0.78</v>
      </c>
      <c r="AK672">
        <v>902.56999999999903</v>
      </c>
      <c r="AL672">
        <v>724.34249999999997</v>
      </c>
      <c r="AM672">
        <v>667.76</v>
      </c>
      <c r="AN672">
        <v>821.39239999999995</v>
      </c>
      <c r="AO672">
        <v>7.21830985915493</v>
      </c>
      <c r="AP672">
        <v>1.67</v>
      </c>
      <c r="AQ672">
        <v>239.83</v>
      </c>
      <c r="AR672">
        <v>-8.1690000000000005</v>
      </c>
      <c r="AS672" s="14">
        <v>479719200000</v>
      </c>
      <c r="AT672">
        <v>0</v>
      </c>
      <c r="AU672">
        <v>0</v>
      </c>
      <c r="AV672">
        <v>99335185</v>
      </c>
      <c r="AW672">
        <v>95901750</v>
      </c>
      <c r="AX672">
        <v>0</v>
      </c>
      <c r="AY672" s="14">
        <v>0</v>
      </c>
      <c r="AZ672">
        <v>0</v>
      </c>
      <c r="BA672">
        <v>0</v>
      </c>
      <c r="BB672">
        <v>0</v>
      </c>
      <c r="BC672">
        <v>37000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3396435</v>
      </c>
      <c r="BN672">
        <v>19952970000</v>
      </c>
      <c r="BO672" s="3">
        <v>0.4</v>
      </c>
      <c r="BP672" s="3">
        <v>3704</v>
      </c>
      <c r="BQ672" s="3">
        <v>19420.27</v>
      </c>
      <c r="BR672" s="3">
        <v>1978456000</v>
      </c>
      <c r="BS672" s="3">
        <v>17243000</v>
      </c>
      <c r="BT672" s="3">
        <v>4755647000</v>
      </c>
      <c r="BU672" s="3">
        <v>9151223000</v>
      </c>
      <c r="BV672" s="3">
        <v>4050400000</v>
      </c>
      <c r="BW672">
        <v>15902570000</v>
      </c>
      <c r="BX672">
        <v>0</v>
      </c>
      <c r="BY672">
        <v>0</v>
      </c>
      <c r="BZ672">
        <v>0</v>
      </c>
      <c r="CA672">
        <v>0</v>
      </c>
      <c r="CB672">
        <v>18211488000</v>
      </c>
      <c r="CC672">
        <v>0.4</v>
      </c>
      <c r="CD672">
        <v>200078.98</v>
      </c>
      <c r="CE672">
        <v>138920788.28</v>
      </c>
      <c r="CF672">
        <v>30775.61</v>
      </c>
      <c r="CG672">
        <v>35732.67</v>
      </c>
      <c r="CH672">
        <v>36.417150700000001</v>
      </c>
      <c r="CI672">
        <v>2.99</v>
      </c>
      <c r="CJ672">
        <v>-165786.67000000001</v>
      </c>
      <c r="CK672">
        <v>-199903.33</v>
      </c>
      <c r="CL672">
        <v>-34116.67</v>
      </c>
      <c r="CM672">
        <v>-21836.67</v>
      </c>
      <c r="CN672">
        <v>5286606.67</v>
      </c>
      <c r="CO672">
        <v>-85496.67</v>
      </c>
      <c r="CP672">
        <v>-8013.33</v>
      </c>
      <c r="CQ672">
        <v>206402.21</v>
      </c>
      <c r="CR672">
        <v>199754573.97999999</v>
      </c>
      <c r="CS672">
        <v>70259.72</v>
      </c>
      <c r="CT672">
        <v>200048798.50999999</v>
      </c>
      <c r="CU672" s="3">
        <v>0.53101100000000001</v>
      </c>
      <c r="CV672">
        <v>120026404.40000001</v>
      </c>
      <c r="CW672" s="14">
        <v>304074.55</v>
      </c>
      <c r="CX672" s="14">
        <f t="shared" si="10"/>
        <v>-9184673.5700000003</v>
      </c>
      <c r="CY672" s="14">
        <f>IFERROR(INDEX(CONFAZ!$A$2:$FB$440,MATCH(DATE(YEAR($A672),MONTH($A672),15),CONFAZ!$A$2:$A$440,0),2),0)</f>
        <v>9488748.120000001</v>
      </c>
      <c r="CZ672"/>
      <c r="DA672"/>
      <c r="DB672"/>
      <c r="DC672"/>
      <c r="DI672"/>
    </row>
    <row r="673" spans="1:113" x14ac:dyDescent="0.25">
      <c r="A673" s="1">
        <v>41780</v>
      </c>
      <c r="B673" t="s">
        <v>70</v>
      </c>
      <c r="C673" t="s">
        <v>75</v>
      </c>
      <c r="D673" s="12">
        <v>2.2208999999999999</v>
      </c>
      <c r="E673">
        <v>184903368.41</v>
      </c>
      <c r="F673">
        <v>1324708.56</v>
      </c>
      <c r="G673">
        <v>379816299</v>
      </c>
      <c r="H673">
        <v>49155025.229999989</v>
      </c>
      <c r="I673">
        <v>119431583.81</v>
      </c>
      <c r="J673">
        <v>8260396.8599999994</v>
      </c>
      <c r="K673">
        <v>36208970</v>
      </c>
      <c r="L673" s="14">
        <v>5913382</v>
      </c>
      <c r="M673" s="14">
        <v>36139783</v>
      </c>
      <c r="N673" s="14">
        <v>48272401</v>
      </c>
      <c r="O673" s="14">
        <v>53059221</v>
      </c>
      <c r="P673" s="14">
        <v>4998989</v>
      </c>
      <c r="Q673" s="14">
        <v>45662235</v>
      </c>
      <c r="R673" s="14">
        <v>1043744</v>
      </c>
      <c r="S673" s="14">
        <v>16198398</v>
      </c>
      <c r="T673" s="14">
        <v>142293993</v>
      </c>
      <c r="U673" s="14">
        <v>24909444</v>
      </c>
      <c r="V673" s="14">
        <v>1043744</v>
      </c>
      <c r="W673" s="14">
        <v>16198398</v>
      </c>
      <c r="X673" s="14">
        <v>142293993</v>
      </c>
      <c r="Y673" s="14">
        <v>24909444</v>
      </c>
      <c r="Z673" s="14">
        <v>1324709</v>
      </c>
      <c r="AA673" s="14">
        <v>35.037019802300001</v>
      </c>
      <c r="AB673">
        <v>147.13999999999999</v>
      </c>
      <c r="AC673" s="2">
        <v>20540376531</v>
      </c>
      <c r="AD673" s="2">
        <v>20229371571</v>
      </c>
      <c r="AE673" s="14">
        <f>INDEX(CONFAZ!$DS$2:$FB$408,MATCH(DATE(YEAR($A673),MONTH($A673),15),CONFAZ!$DS$2:$DS$408,0),2)</f>
        <v>194445167</v>
      </c>
      <c r="AF673" s="14">
        <f>INDEX(CONFAZ!$DS$2:$FB$408,MATCH(DATE(YEAR($A673),MONTH($A673),15),CONFAZ!$DS$2:$DS$408,0),3)</f>
        <v>429533398</v>
      </c>
      <c r="AG673">
        <v>724</v>
      </c>
      <c r="AH673">
        <v>818961316800</v>
      </c>
      <c r="AI673">
        <v>10.9</v>
      </c>
      <c r="AJ673">
        <v>0.6</v>
      </c>
      <c r="AK673">
        <v>902.69555555555496</v>
      </c>
      <c r="AL673">
        <v>721.90099999999995</v>
      </c>
      <c r="AM673">
        <v>666.70952380952303</v>
      </c>
      <c r="AN673">
        <v>820.41759999999999</v>
      </c>
      <c r="AO673">
        <v>7.0521119922317501</v>
      </c>
      <c r="AP673">
        <v>1.46</v>
      </c>
      <c r="AQ673">
        <v>242.34</v>
      </c>
      <c r="AR673">
        <v>-22.47</v>
      </c>
      <c r="AS673" s="14">
        <v>481273000000</v>
      </c>
      <c r="AT673">
        <v>0</v>
      </c>
      <c r="AU673">
        <v>0</v>
      </c>
      <c r="AV673">
        <v>76277076</v>
      </c>
      <c r="AW673">
        <v>68418261</v>
      </c>
      <c r="AX673">
        <v>0</v>
      </c>
      <c r="AY673" s="14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7858815</v>
      </c>
      <c r="BN673">
        <v>19952970000</v>
      </c>
      <c r="BO673" s="3">
        <v>0.4</v>
      </c>
      <c r="BP673" s="3">
        <v>3704</v>
      </c>
      <c r="BQ673">
        <v>19420.27</v>
      </c>
      <c r="BR673">
        <v>1978456000</v>
      </c>
      <c r="BS673" s="3">
        <v>17243000</v>
      </c>
      <c r="BT673">
        <v>4755647000</v>
      </c>
      <c r="BU673" s="3">
        <v>9151223000</v>
      </c>
      <c r="BV673">
        <v>4050400000</v>
      </c>
      <c r="BW673" s="3">
        <v>15902570000</v>
      </c>
      <c r="BX673">
        <v>0</v>
      </c>
      <c r="BY673">
        <v>0</v>
      </c>
      <c r="BZ673">
        <v>0</v>
      </c>
      <c r="CA673">
        <v>0</v>
      </c>
      <c r="CB673">
        <v>18211488000</v>
      </c>
      <c r="CC673">
        <v>0.4</v>
      </c>
      <c r="CD673">
        <v>680176.43</v>
      </c>
      <c r="CE673">
        <v>167164285.18000001</v>
      </c>
      <c r="CF673">
        <v>31778.85</v>
      </c>
      <c r="CG673">
        <v>36283.67</v>
      </c>
      <c r="CH673">
        <v>36.417150700000001</v>
      </c>
      <c r="CI673">
        <v>2.98</v>
      </c>
      <c r="CJ673">
        <v>-165786.67000000001</v>
      </c>
      <c r="CK673">
        <v>-199903.33</v>
      </c>
      <c r="CL673">
        <v>-34116.67</v>
      </c>
      <c r="CM673">
        <v>-21836.67</v>
      </c>
      <c r="CN673">
        <v>5286606.67</v>
      </c>
      <c r="CO673">
        <v>-85496.67</v>
      </c>
      <c r="CP673">
        <v>-8013.33</v>
      </c>
      <c r="CQ673">
        <v>533428</v>
      </c>
      <c r="CR673">
        <v>240909930.34</v>
      </c>
      <c r="CS673">
        <v>54626.51</v>
      </c>
      <c r="CT673">
        <v>241497984.84999999</v>
      </c>
      <c r="CU673" s="3">
        <v>0.53101100000000001</v>
      </c>
      <c r="CV673">
        <v>121461440.90000001</v>
      </c>
      <c r="CW673" s="14">
        <v>330730.93000000005</v>
      </c>
      <c r="CX673" s="14">
        <f t="shared" si="10"/>
        <v>-7233905.1900000013</v>
      </c>
      <c r="CY673" s="14">
        <f>IFERROR(INDEX(CONFAZ!$A$2:$FB$440,MATCH(DATE(YEAR($A673),MONTH($A673),15),CONFAZ!$A$2:$A$440,0),2),0)</f>
        <v>7564636.120000001</v>
      </c>
      <c r="CZ673"/>
      <c r="DA673"/>
      <c r="DB673"/>
      <c r="DC673"/>
      <c r="DI673"/>
    </row>
    <row r="674" spans="1:113" x14ac:dyDescent="0.25">
      <c r="A674" s="1">
        <v>41811</v>
      </c>
      <c r="B674" t="s">
        <v>70</v>
      </c>
      <c r="C674" t="s">
        <v>75</v>
      </c>
      <c r="D674" s="12">
        <v>2.2355</v>
      </c>
      <c r="E674">
        <v>183547572.01999998</v>
      </c>
      <c r="F674">
        <v>913324.10000000009</v>
      </c>
      <c r="G674">
        <v>368954997</v>
      </c>
      <c r="H674">
        <v>55170304.649999991</v>
      </c>
      <c r="I674">
        <v>104588762.72999999</v>
      </c>
      <c r="J674">
        <v>8310100.2000000002</v>
      </c>
      <c r="K674">
        <v>22111417</v>
      </c>
      <c r="L674" s="14">
        <v>5907109</v>
      </c>
      <c r="M674" s="14">
        <v>39424136</v>
      </c>
      <c r="N674" s="14">
        <v>48939994</v>
      </c>
      <c r="O674" s="14">
        <v>54358989</v>
      </c>
      <c r="P674" s="14">
        <v>4925841</v>
      </c>
      <c r="Q674" s="14">
        <v>47445861</v>
      </c>
      <c r="R674" s="14">
        <v>986618</v>
      </c>
      <c r="S674" s="14">
        <v>15305536</v>
      </c>
      <c r="T674" s="14">
        <v>124874399</v>
      </c>
      <c r="U674" s="14">
        <v>25873190</v>
      </c>
      <c r="V674" s="14">
        <v>986618</v>
      </c>
      <c r="W674" s="14">
        <v>15305536</v>
      </c>
      <c r="X674" s="14">
        <v>124874399</v>
      </c>
      <c r="Y674" s="14">
        <v>25873190</v>
      </c>
      <c r="Z674" s="14">
        <v>913324</v>
      </c>
      <c r="AA674" s="14">
        <v>36.153228851999998</v>
      </c>
      <c r="AB674">
        <v>140.88</v>
      </c>
      <c r="AC674" s="2">
        <v>20288075461</v>
      </c>
      <c r="AD674" s="2">
        <v>18260985106</v>
      </c>
      <c r="AE674" s="14">
        <f>INDEX(CONFAZ!$DS$2:$FB$408,MATCH(DATE(YEAR($A674),MONTH($A674),15),CONFAZ!$DS$2:$DS$408,0),2)</f>
        <v>279182455</v>
      </c>
      <c r="AF674" s="14">
        <f>INDEX(CONFAZ!$DS$2:$FB$408,MATCH(DATE(YEAR($A674),MONTH($A674),15),CONFAZ!$DS$2:$DS$408,0),3)</f>
        <v>651956473</v>
      </c>
      <c r="AG674">
        <v>724</v>
      </c>
      <c r="AH674">
        <v>834995018000</v>
      </c>
      <c r="AI674">
        <v>10.9</v>
      </c>
      <c r="AJ674">
        <v>0.26</v>
      </c>
      <c r="AK674">
        <v>902.19222222222197</v>
      </c>
      <c r="AL674">
        <v>720.45899999999995</v>
      </c>
      <c r="AM674">
        <v>665.14761904761895</v>
      </c>
      <c r="AN674">
        <v>818.71360000000004</v>
      </c>
      <c r="AO674">
        <v>6.9317734064801604</v>
      </c>
      <c r="AP674">
        <v>1.4</v>
      </c>
      <c r="AQ674">
        <v>250.22</v>
      </c>
      <c r="AR674">
        <v>2.56</v>
      </c>
      <c r="AS674" s="14">
        <v>461330600000</v>
      </c>
      <c r="AT674">
        <v>0</v>
      </c>
      <c r="AU674">
        <v>0</v>
      </c>
      <c r="AV674">
        <v>76655579</v>
      </c>
      <c r="AW674">
        <v>72382049</v>
      </c>
      <c r="AX674">
        <v>0</v>
      </c>
      <c r="AY674" s="1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4273530</v>
      </c>
      <c r="BN674">
        <v>19952970000</v>
      </c>
      <c r="BO674" s="3">
        <v>0.4</v>
      </c>
      <c r="BP674" s="3">
        <v>3704</v>
      </c>
      <c r="BQ674">
        <v>19420.27</v>
      </c>
      <c r="BR674" s="3">
        <v>1978456000</v>
      </c>
      <c r="BS674" s="3">
        <v>17243000</v>
      </c>
      <c r="BT674" s="3">
        <v>4755647000</v>
      </c>
      <c r="BU674">
        <v>9151223000</v>
      </c>
      <c r="BV674" s="3">
        <v>4050400000</v>
      </c>
      <c r="BW674" s="3">
        <v>15902570000</v>
      </c>
      <c r="BX674">
        <v>0</v>
      </c>
      <c r="BY674">
        <v>0</v>
      </c>
      <c r="BZ674">
        <v>0</v>
      </c>
      <c r="CA674">
        <v>0</v>
      </c>
      <c r="CB674">
        <v>18211488000</v>
      </c>
      <c r="CC674">
        <v>0.4</v>
      </c>
      <c r="CD674">
        <v>355247.15</v>
      </c>
      <c r="CE674">
        <v>119365728.94</v>
      </c>
      <c r="CF674">
        <v>22545.32</v>
      </c>
      <c r="CG674">
        <v>34258.67</v>
      </c>
      <c r="CH674">
        <v>36.417150700000001</v>
      </c>
      <c r="CI674">
        <v>2.97</v>
      </c>
      <c r="CJ674">
        <v>-165786.67000000001</v>
      </c>
      <c r="CK674">
        <v>-199903.33</v>
      </c>
      <c r="CL674">
        <v>-34116.67</v>
      </c>
      <c r="CM674">
        <v>-21836.67</v>
      </c>
      <c r="CN674">
        <v>5286606.67</v>
      </c>
      <c r="CO674">
        <v>-85496.67</v>
      </c>
      <c r="CP674">
        <v>-8013.33</v>
      </c>
      <c r="CQ674">
        <v>378753.64</v>
      </c>
      <c r="CR674">
        <v>222512541.75999999</v>
      </c>
      <c r="CS674">
        <v>21714.639999999999</v>
      </c>
      <c r="CT674">
        <v>222913010.03999999</v>
      </c>
      <c r="CU674" s="3">
        <v>0.53101100000000001</v>
      </c>
      <c r="CV674">
        <v>115733842.09999999</v>
      </c>
      <c r="CW674" s="14">
        <v>315003.68</v>
      </c>
      <c r="CX674" s="14">
        <f t="shared" si="10"/>
        <v>-5745785.9400000004</v>
      </c>
      <c r="CY674" s="14">
        <f>IFERROR(INDEX(CONFAZ!$A$2:$FB$440,MATCH(DATE(YEAR($A674),MONTH($A674),15),CONFAZ!$A$2:$A$440,0),2),0)</f>
        <v>6060789.6200000001</v>
      </c>
      <c r="CZ674"/>
      <c r="DA674"/>
      <c r="DB674"/>
      <c r="DC674"/>
      <c r="DI674"/>
    </row>
    <row r="675" spans="1:113" x14ac:dyDescent="0.25">
      <c r="A675" s="1">
        <v>41841</v>
      </c>
      <c r="B675" t="s">
        <v>70</v>
      </c>
      <c r="C675" t="s">
        <v>75</v>
      </c>
      <c r="D675" s="12">
        <v>2.2246000000000001</v>
      </c>
      <c r="E675">
        <v>187296588.71000004</v>
      </c>
      <c r="F675">
        <v>1572939.3600000003</v>
      </c>
      <c r="G675">
        <v>371819620</v>
      </c>
      <c r="H675">
        <v>51986018.729999989</v>
      </c>
      <c r="I675">
        <v>105785154.76000001</v>
      </c>
      <c r="J675">
        <v>8351777.0500000007</v>
      </c>
      <c r="K675">
        <v>21415264</v>
      </c>
      <c r="L675" s="14">
        <v>7092525</v>
      </c>
      <c r="M675" s="14">
        <v>36569844</v>
      </c>
      <c r="N675" s="14">
        <v>45187121</v>
      </c>
      <c r="O675" s="14">
        <v>54370055</v>
      </c>
      <c r="P675" s="14">
        <v>5171804</v>
      </c>
      <c r="Q675" s="14">
        <v>49572232</v>
      </c>
      <c r="R675" s="14">
        <v>1226806</v>
      </c>
      <c r="S675" s="14">
        <v>17006870</v>
      </c>
      <c r="T675" s="14">
        <v>127584752</v>
      </c>
      <c r="U675" s="14">
        <v>26465674</v>
      </c>
      <c r="V675" s="14">
        <v>1226806</v>
      </c>
      <c r="W675" s="14">
        <v>17006870</v>
      </c>
      <c r="X675" s="14">
        <v>127584752</v>
      </c>
      <c r="Y675" s="14">
        <v>26465674</v>
      </c>
      <c r="Z675" s="14">
        <v>1571937</v>
      </c>
      <c r="AA675" s="14">
        <v>38.323561941100003</v>
      </c>
      <c r="AB675">
        <v>149.85</v>
      </c>
      <c r="AC675" s="2">
        <v>21921458082</v>
      </c>
      <c r="AD675" s="2">
        <v>21610393823</v>
      </c>
      <c r="AE675" s="14">
        <f>INDEX(CONFAZ!$DS$2:$FB$408,MATCH(DATE(YEAR($A675),MONTH($A675),15),CONFAZ!$DS$2:$DS$408,0),2)</f>
        <v>326379196</v>
      </c>
      <c r="AF675" s="14">
        <f>INDEX(CONFAZ!$DS$2:$FB$408,MATCH(DATE(YEAR($A675),MONTH($A675),15),CONFAZ!$DS$2:$DS$408,0),3)</f>
        <v>570414792</v>
      </c>
      <c r="AG675">
        <v>724</v>
      </c>
      <c r="AH675">
        <v>838211483200</v>
      </c>
      <c r="AI675">
        <v>10.9</v>
      </c>
      <c r="AJ675">
        <v>0.13</v>
      </c>
      <c r="AK675">
        <v>903.02111111111105</v>
      </c>
      <c r="AL675">
        <v>721.51049999999998</v>
      </c>
      <c r="AM675">
        <v>667.54047619047606</v>
      </c>
      <c r="AN675">
        <v>820.33879999999999</v>
      </c>
      <c r="AO675">
        <v>6.98595534000202</v>
      </c>
      <c r="AP675">
        <v>1.01</v>
      </c>
      <c r="AQ675">
        <v>242.95</v>
      </c>
      <c r="AR675">
        <v>-5.34</v>
      </c>
      <c r="AS675" s="14">
        <v>486915700000</v>
      </c>
      <c r="AT675">
        <v>0</v>
      </c>
      <c r="AU675">
        <v>0</v>
      </c>
      <c r="AV675">
        <v>113908512</v>
      </c>
      <c r="AW675">
        <v>108294016</v>
      </c>
      <c r="AX675">
        <v>0</v>
      </c>
      <c r="AY675" s="14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5614496</v>
      </c>
      <c r="BN675">
        <v>19952970000</v>
      </c>
      <c r="BO675" s="3">
        <v>0.4</v>
      </c>
      <c r="BP675" s="3">
        <v>3704</v>
      </c>
      <c r="BQ675" s="3">
        <v>19420.27</v>
      </c>
      <c r="BR675" s="3">
        <v>1978456000</v>
      </c>
      <c r="BS675" s="3">
        <v>17243000</v>
      </c>
      <c r="BT675">
        <v>4755647000</v>
      </c>
      <c r="BU675" s="3">
        <v>9151223000</v>
      </c>
      <c r="BV675">
        <v>4050400000</v>
      </c>
      <c r="BW675">
        <v>15902570000</v>
      </c>
      <c r="BX675">
        <v>0</v>
      </c>
      <c r="BY675">
        <v>0</v>
      </c>
      <c r="BZ675">
        <v>0</v>
      </c>
      <c r="CA675">
        <v>0</v>
      </c>
      <c r="CB675">
        <v>18211488000</v>
      </c>
      <c r="CC675">
        <v>0.4</v>
      </c>
      <c r="CD675">
        <v>359741.02</v>
      </c>
      <c r="CE675">
        <v>149889699.80000001</v>
      </c>
      <c r="CF675">
        <v>35316.35</v>
      </c>
      <c r="CG675">
        <v>36691.67</v>
      </c>
      <c r="CH675">
        <v>36.417150700000001</v>
      </c>
      <c r="CI675">
        <v>2.96</v>
      </c>
      <c r="CJ675">
        <v>90346.67</v>
      </c>
      <c r="CK675">
        <v>170813.33</v>
      </c>
      <c r="CL675">
        <v>80466.67</v>
      </c>
      <c r="CM675">
        <v>-15230</v>
      </c>
      <c r="CN675">
        <v>5487293.3300000001</v>
      </c>
      <c r="CO675">
        <v>-104603.33</v>
      </c>
      <c r="CP675">
        <v>-11020</v>
      </c>
      <c r="CQ675">
        <v>334705.34000000003</v>
      </c>
      <c r="CR675">
        <v>226095193.88999999</v>
      </c>
      <c r="CS675">
        <v>31633.52</v>
      </c>
      <c r="CT675">
        <v>226462132.75</v>
      </c>
      <c r="CU675" s="3">
        <v>0.53101100000000001</v>
      </c>
      <c r="CV675">
        <v>126386618.5</v>
      </c>
      <c r="CW675" s="14">
        <v>323606.89</v>
      </c>
      <c r="CX675" s="14">
        <f t="shared" si="10"/>
        <v>-3940699.19</v>
      </c>
      <c r="CY675" s="14">
        <f>IFERROR(INDEX(CONFAZ!$A$2:$FB$440,MATCH(DATE(YEAR($A675),MONTH($A675),15),CONFAZ!$A$2:$A$440,0),2),0)</f>
        <v>4264306.08</v>
      </c>
      <c r="CZ675" s="14"/>
      <c r="DA675" s="14"/>
      <c r="DB675"/>
      <c r="DC675"/>
      <c r="DI675"/>
    </row>
    <row r="676" spans="1:113" x14ac:dyDescent="0.25">
      <c r="A676" s="1">
        <v>41872</v>
      </c>
      <c r="B676" t="s">
        <v>70</v>
      </c>
      <c r="C676" t="s">
        <v>75</v>
      </c>
      <c r="D676" s="12">
        <v>2.2679999999999998</v>
      </c>
      <c r="E676">
        <v>195283644.34999999</v>
      </c>
      <c r="F676">
        <v>1905145.96</v>
      </c>
      <c r="G676">
        <v>404306209</v>
      </c>
      <c r="H676">
        <v>54994039.370000005</v>
      </c>
      <c r="I676">
        <v>123360833.8</v>
      </c>
      <c r="J676">
        <v>8647628.0099999998</v>
      </c>
      <c r="K676">
        <v>16214552</v>
      </c>
      <c r="L676" s="14">
        <v>6201537</v>
      </c>
      <c r="M676" s="14">
        <v>36183990</v>
      </c>
      <c r="N676" s="14">
        <v>49216650</v>
      </c>
      <c r="O676" s="14">
        <v>58613807</v>
      </c>
      <c r="P676" s="14">
        <v>6350384</v>
      </c>
      <c r="Q676" s="14">
        <v>51116543</v>
      </c>
      <c r="R676" s="14">
        <v>1681085</v>
      </c>
      <c r="S676" s="14">
        <v>16182605</v>
      </c>
      <c r="T676" s="14">
        <v>148931144</v>
      </c>
      <c r="U676" s="14">
        <v>27943409</v>
      </c>
      <c r="V676" s="14">
        <v>1681085</v>
      </c>
      <c r="W676" s="14">
        <v>16182605</v>
      </c>
      <c r="X676" s="14">
        <v>148931144</v>
      </c>
      <c r="Y676" s="14">
        <v>27943409</v>
      </c>
      <c r="Z676" s="14">
        <v>1885055</v>
      </c>
      <c r="AA676" s="14">
        <v>39.070714666199997</v>
      </c>
      <c r="AB676">
        <v>148.27000000000001</v>
      </c>
      <c r="AC676" s="2">
        <v>19224653901</v>
      </c>
      <c r="AD676" s="2">
        <v>19437036957</v>
      </c>
      <c r="AE676" s="14">
        <f>INDEX(CONFAZ!$DS$2:$FB$408,MATCH(DATE(YEAR($A676),MONTH($A676),15),CONFAZ!$DS$2:$DS$408,0),2)</f>
        <v>272558694</v>
      </c>
      <c r="AF676" s="14">
        <f>INDEX(CONFAZ!$DS$2:$FB$408,MATCH(DATE(YEAR($A676),MONTH($A676),15),CONFAZ!$DS$2:$DS$408,0),3)</f>
        <v>415612559</v>
      </c>
      <c r="AG676">
        <v>724</v>
      </c>
      <c r="AH676">
        <v>859928075999.99902</v>
      </c>
      <c r="AI676">
        <v>10.9</v>
      </c>
      <c r="AJ676">
        <v>0.18</v>
      </c>
      <c r="AK676">
        <v>901.97333333333302</v>
      </c>
      <c r="AL676">
        <v>720.16849999999999</v>
      </c>
      <c r="AM676">
        <v>666.19571428571396</v>
      </c>
      <c r="AN676">
        <v>817.89080000000001</v>
      </c>
      <c r="AO676">
        <v>6.9821959056645699</v>
      </c>
      <c r="AP676">
        <v>1.25</v>
      </c>
      <c r="AQ676">
        <v>236.02</v>
      </c>
      <c r="AR676">
        <v>-14.769</v>
      </c>
      <c r="AS676" s="14">
        <v>483783100000</v>
      </c>
      <c r="AT676">
        <v>0</v>
      </c>
      <c r="AU676">
        <v>0</v>
      </c>
      <c r="AV676">
        <v>62610707</v>
      </c>
      <c r="AW676">
        <v>61197556</v>
      </c>
      <c r="AX676">
        <v>0</v>
      </c>
      <c r="AY676" s="14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1413151</v>
      </c>
      <c r="BN676">
        <v>19952970000</v>
      </c>
      <c r="BO676" s="3">
        <v>0.4</v>
      </c>
      <c r="BP676" s="3">
        <v>3704</v>
      </c>
      <c r="BQ676" s="3">
        <v>19420.27</v>
      </c>
      <c r="BR676" s="3">
        <v>1978456000</v>
      </c>
      <c r="BS676" s="3">
        <v>17243000</v>
      </c>
      <c r="BT676" s="3">
        <v>4755647000</v>
      </c>
      <c r="BU676">
        <v>9151223000</v>
      </c>
      <c r="BV676" s="3">
        <v>4050400000</v>
      </c>
      <c r="BW676" s="3">
        <v>15902570000</v>
      </c>
      <c r="BX676">
        <v>0</v>
      </c>
      <c r="BY676">
        <v>0</v>
      </c>
      <c r="BZ676">
        <v>0</v>
      </c>
      <c r="CA676">
        <v>0</v>
      </c>
      <c r="CB676">
        <v>19952970000</v>
      </c>
      <c r="CC676">
        <v>0.4</v>
      </c>
      <c r="CD676">
        <v>314441.59999999998</v>
      </c>
      <c r="CE676">
        <v>150346780.34999999</v>
      </c>
      <c r="CF676">
        <v>31848.16</v>
      </c>
      <c r="CG676">
        <v>35577.67</v>
      </c>
      <c r="CH676">
        <v>36.417150700000001</v>
      </c>
      <c r="CI676">
        <v>2.96</v>
      </c>
      <c r="CJ676">
        <v>90346.67</v>
      </c>
      <c r="CK676">
        <v>170813.33</v>
      </c>
      <c r="CL676">
        <v>80466.67</v>
      </c>
      <c r="CM676">
        <v>-15230</v>
      </c>
      <c r="CN676">
        <v>5487293.3300000001</v>
      </c>
      <c r="CO676">
        <v>-104603.33</v>
      </c>
      <c r="CP676">
        <v>-11020</v>
      </c>
      <c r="CQ676">
        <v>310605.14</v>
      </c>
      <c r="CR676">
        <v>249013187.18000001</v>
      </c>
      <c r="CS676">
        <v>193509.02</v>
      </c>
      <c r="CT676">
        <v>249528101.34</v>
      </c>
      <c r="CU676" s="3">
        <v>0.53101100000000001</v>
      </c>
      <c r="CV676">
        <v>135004286.5</v>
      </c>
      <c r="CW676" s="14">
        <v>333567.13999999996</v>
      </c>
      <c r="CX676" s="14">
        <f t="shared" si="10"/>
        <v>-4027038.9499999997</v>
      </c>
      <c r="CY676" s="14">
        <f>IFERROR(INDEX(CONFAZ!$A$2:$FB$440,MATCH(DATE(YEAR($A676),MONTH($A676),15),CONFAZ!$A$2:$A$440,0),2),0)</f>
        <v>4360606.09</v>
      </c>
      <c r="CZ676"/>
      <c r="DA676"/>
      <c r="DB676"/>
      <c r="DC676"/>
      <c r="DI676"/>
    </row>
    <row r="677" spans="1:113" x14ac:dyDescent="0.25">
      <c r="A677" s="1">
        <v>41903</v>
      </c>
      <c r="B677" t="s">
        <v>70</v>
      </c>
      <c r="C677" t="s">
        <v>75</v>
      </c>
      <c r="D677" s="12">
        <v>2.3329</v>
      </c>
      <c r="E677">
        <v>208882834.09999999</v>
      </c>
      <c r="F677">
        <v>3414248.4899999993</v>
      </c>
      <c r="G677">
        <v>398901506</v>
      </c>
      <c r="H677">
        <v>58379521.089999989</v>
      </c>
      <c r="I677">
        <v>101034484.97999999</v>
      </c>
      <c r="J677">
        <v>9262166.4300000016</v>
      </c>
      <c r="K677">
        <v>12599932</v>
      </c>
      <c r="L677" s="14">
        <v>7177787</v>
      </c>
      <c r="M677" s="14">
        <v>36894524</v>
      </c>
      <c r="N677" s="14">
        <v>50760227</v>
      </c>
      <c r="O677" s="14">
        <v>60820194</v>
      </c>
      <c r="P677" s="14">
        <v>5160085</v>
      </c>
      <c r="Q677" s="14">
        <v>57598091</v>
      </c>
      <c r="R677" s="14">
        <v>1663067</v>
      </c>
      <c r="S677" s="14">
        <v>17858997</v>
      </c>
      <c r="T677" s="14">
        <v>130576152</v>
      </c>
      <c r="U677" s="14">
        <v>26978134</v>
      </c>
      <c r="V677" s="14">
        <v>1663067</v>
      </c>
      <c r="W677" s="14">
        <v>17858997</v>
      </c>
      <c r="X677" s="14">
        <v>130576152</v>
      </c>
      <c r="Y677" s="14">
        <v>26978134</v>
      </c>
      <c r="Z677" s="14">
        <v>3414248</v>
      </c>
      <c r="AA677" s="14">
        <v>40.778422608299998</v>
      </c>
      <c r="AB677">
        <v>148.12</v>
      </c>
      <c r="AC677" s="2">
        <v>19370174258</v>
      </c>
      <c r="AD677" s="2">
        <v>20722266356</v>
      </c>
      <c r="AE677" s="14">
        <f>INDEX(CONFAZ!$DS$2:$FB$408,MATCH(DATE(YEAR($A677),MONTH($A677),15),CONFAZ!$DS$2:$DS$408,0),2)</f>
        <v>315724988</v>
      </c>
      <c r="AF677" s="14">
        <f>INDEX(CONFAZ!$DS$2:$FB$408,MATCH(DATE(YEAR($A677),MONTH($A677),15),CONFAZ!$DS$2:$DS$408,0),3)</f>
        <v>656651583</v>
      </c>
      <c r="AG677">
        <v>724</v>
      </c>
      <c r="AH677">
        <v>876034277700</v>
      </c>
      <c r="AI677">
        <v>10.9</v>
      </c>
      <c r="AJ677">
        <v>0.49</v>
      </c>
      <c r="AK677">
        <v>912.44722222222197</v>
      </c>
      <c r="AL677">
        <v>723.55449999999996</v>
      </c>
      <c r="AM677">
        <v>669.275714285714</v>
      </c>
      <c r="AN677">
        <v>824.67039999999997</v>
      </c>
      <c r="AO677">
        <v>6.8656204960743397</v>
      </c>
      <c r="AP677">
        <v>1.56999</v>
      </c>
      <c r="AQ677">
        <v>232.3</v>
      </c>
      <c r="AR677">
        <v>12.09</v>
      </c>
      <c r="AS677" s="14">
        <v>491426800000</v>
      </c>
      <c r="AT677">
        <v>0</v>
      </c>
      <c r="AU677">
        <v>0</v>
      </c>
      <c r="AV677">
        <v>103048443</v>
      </c>
      <c r="AW677">
        <v>95164683</v>
      </c>
      <c r="AX677">
        <v>0</v>
      </c>
      <c r="AY677" s="14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7883760</v>
      </c>
      <c r="BN677">
        <v>19952970000</v>
      </c>
      <c r="BO677" s="3">
        <v>0.4</v>
      </c>
      <c r="BP677" s="3">
        <v>3704</v>
      </c>
      <c r="BQ677" s="3">
        <v>19420.27</v>
      </c>
      <c r="BR677" s="3">
        <v>1978456000</v>
      </c>
      <c r="BS677">
        <v>17243000</v>
      </c>
      <c r="BT677" s="3">
        <v>4755647000</v>
      </c>
      <c r="BU677">
        <v>9151223000</v>
      </c>
      <c r="BV677">
        <v>4050400000</v>
      </c>
      <c r="BW677" s="3">
        <v>15902570000</v>
      </c>
      <c r="BX677">
        <v>0</v>
      </c>
      <c r="BY677">
        <v>0</v>
      </c>
      <c r="BZ677">
        <v>0</v>
      </c>
      <c r="CA677">
        <v>0</v>
      </c>
      <c r="CB677">
        <v>19952970000</v>
      </c>
      <c r="CC677">
        <v>0.4</v>
      </c>
      <c r="CD677">
        <v>541844.73</v>
      </c>
      <c r="CE677">
        <v>117176604.98999999</v>
      </c>
      <c r="CF677">
        <v>33959.480000000003</v>
      </c>
      <c r="CG677">
        <v>35651.67</v>
      </c>
      <c r="CH677">
        <v>36.417150700000001</v>
      </c>
      <c r="CI677">
        <v>2.96</v>
      </c>
      <c r="CJ677">
        <v>90346.67</v>
      </c>
      <c r="CK677">
        <v>170813.33</v>
      </c>
      <c r="CL677">
        <v>80466.67</v>
      </c>
      <c r="CM677">
        <v>-15230</v>
      </c>
      <c r="CN677">
        <v>5487293.3300000001</v>
      </c>
      <c r="CO677">
        <v>-104603.33</v>
      </c>
      <c r="CP677">
        <v>-11020</v>
      </c>
      <c r="CQ677">
        <v>2429385.16</v>
      </c>
      <c r="CR677">
        <v>235521707.25999999</v>
      </c>
      <c r="CS677">
        <v>42885.31</v>
      </c>
      <c r="CT677">
        <v>237997977.72999999</v>
      </c>
      <c r="CU677" s="3">
        <v>0.53101100000000001</v>
      </c>
      <c r="CV677">
        <v>145247886</v>
      </c>
      <c r="CW677" s="14">
        <v>313903.97000000003</v>
      </c>
      <c r="CX677" s="14">
        <f t="shared" si="10"/>
        <v>-3005524.44</v>
      </c>
      <c r="CY677" s="14">
        <f>IFERROR(INDEX(CONFAZ!$A$2:$FB$440,MATCH(DATE(YEAR($A677),MONTH($A677),15),CONFAZ!$A$2:$A$440,0),2),0)</f>
        <v>3319428.41</v>
      </c>
      <c r="DA677"/>
      <c r="DB677"/>
      <c r="DC677"/>
      <c r="DI677"/>
    </row>
    <row r="678" spans="1:113" x14ac:dyDescent="0.25">
      <c r="A678" s="1">
        <v>41933</v>
      </c>
      <c r="B678" t="s">
        <v>70</v>
      </c>
      <c r="C678" t="s">
        <v>75</v>
      </c>
      <c r="D678" s="12">
        <v>2.4483000000000001</v>
      </c>
      <c r="E678">
        <v>215607354.77000004</v>
      </c>
      <c r="F678">
        <v>1970591.4000000001</v>
      </c>
      <c r="G678">
        <v>450620284</v>
      </c>
      <c r="H678">
        <v>62725765.420000032</v>
      </c>
      <c r="I678">
        <v>139837554.49000001</v>
      </c>
      <c r="J678">
        <v>9249164.3300000001</v>
      </c>
      <c r="K678">
        <v>9888773</v>
      </c>
      <c r="L678" s="14">
        <v>7242264</v>
      </c>
      <c r="M678" s="14">
        <v>36895502</v>
      </c>
      <c r="N678" s="14">
        <v>49558076</v>
      </c>
      <c r="O678" s="14">
        <v>63139838</v>
      </c>
      <c r="P678" s="14">
        <v>5437267</v>
      </c>
      <c r="Q678" s="14">
        <v>61120398</v>
      </c>
      <c r="R678" s="14">
        <v>1910935</v>
      </c>
      <c r="S678" s="14">
        <v>18721629</v>
      </c>
      <c r="T678" s="14">
        <v>170890498</v>
      </c>
      <c r="U678" s="14">
        <v>33733286</v>
      </c>
      <c r="V678" s="14">
        <v>1910935</v>
      </c>
      <c r="W678" s="14">
        <v>18721629</v>
      </c>
      <c r="X678" s="14">
        <v>170890498</v>
      </c>
      <c r="Y678" s="14">
        <v>33733286</v>
      </c>
      <c r="Z678" s="14">
        <v>1970591</v>
      </c>
      <c r="AA678" s="14">
        <v>45.710829028500001</v>
      </c>
      <c r="AB678">
        <v>149.69999999999999</v>
      </c>
      <c r="AC678" s="2">
        <v>18169787901</v>
      </c>
      <c r="AD678" s="2">
        <v>19635310320</v>
      </c>
      <c r="AE678" s="14">
        <f>INDEX(CONFAZ!$DS$2:$FB$408,MATCH(DATE(YEAR($A678),MONTH($A678),15),CONFAZ!$DS$2:$DS$408,0),2)</f>
        <v>332050826</v>
      </c>
      <c r="AF678" s="14">
        <f>INDEX(CONFAZ!$DS$2:$FB$408,MATCH(DATE(YEAR($A678),MONTH($A678),15),CONFAZ!$DS$2:$DS$408,0),3)</f>
        <v>615990886</v>
      </c>
      <c r="AG678">
        <v>724</v>
      </c>
      <c r="AH678">
        <v>920151933900</v>
      </c>
      <c r="AI678">
        <v>10.92</v>
      </c>
      <c r="AJ678">
        <v>0.38</v>
      </c>
      <c r="AK678">
        <v>914.46055555555495</v>
      </c>
      <c r="AL678">
        <v>723.55150000000003</v>
      </c>
      <c r="AM678">
        <v>669.38047619047597</v>
      </c>
      <c r="AN678">
        <v>825.35559999999998</v>
      </c>
      <c r="AO678">
        <v>6.7062553469880699</v>
      </c>
      <c r="AP678">
        <v>1.42</v>
      </c>
      <c r="AQ678">
        <v>219.8</v>
      </c>
      <c r="AR678">
        <v>24.6</v>
      </c>
      <c r="AS678" s="14">
        <v>508920800000</v>
      </c>
      <c r="AT678">
        <v>0</v>
      </c>
      <c r="AU678">
        <v>0</v>
      </c>
      <c r="AV678">
        <v>99813533</v>
      </c>
      <c r="AW678">
        <v>95463517</v>
      </c>
      <c r="AX678">
        <v>0</v>
      </c>
      <c r="AY678" s="14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14720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4335296</v>
      </c>
      <c r="BN678">
        <v>19952970000</v>
      </c>
      <c r="BO678" s="3">
        <v>0.4</v>
      </c>
      <c r="BP678" s="3">
        <v>3704</v>
      </c>
      <c r="BQ678" s="3">
        <v>19420.27</v>
      </c>
      <c r="BR678" s="3">
        <v>1978456000</v>
      </c>
      <c r="BS678" s="3">
        <v>17243000</v>
      </c>
      <c r="BT678" s="3">
        <v>4755647000</v>
      </c>
      <c r="BU678" s="3">
        <v>9151223000</v>
      </c>
      <c r="BV678" s="3">
        <v>4050400000</v>
      </c>
      <c r="BW678" s="3">
        <v>15902570000</v>
      </c>
      <c r="BX678">
        <v>0</v>
      </c>
      <c r="BY678">
        <v>0</v>
      </c>
      <c r="BZ678">
        <v>0</v>
      </c>
      <c r="CA678">
        <v>0</v>
      </c>
      <c r="CB678">
        <v>19952970000</v>
      </c>
      <c r="CC678">
        <v>0.4</v>
      </c>
      <c r="CD678">
        <v>369443.28</v>
      </c>
      <c r="CE678">
        <v>130335239.15000001</v>
      </c>
      <c r="CF678">
        <v>39540.339999999997</v>
      </c>
      <c r="CG678">
        <v>35825.67</v>
      </c>
      <c r="CH678">
        <v>36.417150700000001</v>
      </c>
      <c r="CI678">
        <v>2.96</v>
      </c>
      <c r="CJ678">
        <v>186006.67</v>
      </c>
      <c r="CK678">
        <v>199016.67</v>
      </c>
      <c r="CL678">
        <v>13010</v>
      </c>
      <c r="CM678">
        <v>333.33</v>
      </c>
      <c r="CN678">
        <v>5543293.3300000001</v>
      </c>
      <c r="CO678">
        <v>-114503.33</v>
      </c>
      <c r="CP678">
        <v>-29976.67</v>
      </c>
      <c r="CQ678">
        <v>533188.84</v>
      </c>
      <c r="CR678">
        <v>277914367.31</v>
      </c>
      <c r="CS678">
        <v>18262.21</v>
      </c>
      <c r="CT678">
        <v>278469519.36000001</v>
      </c>
      <c r="CU678" s="3">
        <v>0.53101100000000001</v>
      </c>
      <c r="CV678">
        <v>189334917</v>
      </c>
      <c r="CW678" s="14">
        <v>336164.79000000004</v>
      </c>
      <c r="CX678" s="14">
        <f t="shared" si="10"/>
        <v>-1394334.58</v>
      </c>
      <c r="CY678" s="14">
        <f>IFERROR(INDEX(CONFAZ!$A$2:$FB$440,MATCH(DATE(YEAR($A678),MONTH($A678),15),CONFAZ!$A$2:$A$440,0),2),0)</f>
        <v>1730499.37</v>
      </c>
      <c r="CZ678"/>
      <c r="DA678"/>
      <c r="DB678"/>
      <c r="DC678"/>
      <c r="DI678"/>
    </row>
    <row r="679" spans="1:113" x14ac:dyDescent="0.25">
      <c r="A679" s="1">
        <v>41964</v>
      </c>
      <c r="B679" t="s">
        <v>70</v>
      </c>
      <c r="C679" t="s">
        <v>75</v>
      </c>
      <c r="D679" s="12">
        <v>2.5484</v>
      </c>
      <c r="E679">
        <v>215619445.06</v>
      </c>
      <c r="F679">
        <v>1290485.95</v>
      </c>
      <c r="G679">
        <v>421482728</v>
      </c>
      <c r="H679">
        <v>60555963.460000001</v>
      </c>
      <c r="I679">
        <v>112546680.82999998</v>
      </c>
      <c r="J679">
        <v>9666442.0899999999</v>
      </c>
      <c r="K679">
        <v>7983555</v>
      </c>
      <c r="L679" s="14">
        <v>8418998</v>
      </c>
      <c r="M679" s="14">
        <v>37433047</v>
      </c>
      <c r="N679" s="14">
        <v>53657647</v>
      </c>
      <c r="O679" s="14">
        <v>61903491</v>
      </c>
      <c r="P679" s="14">
        <v>5381193</v>
      </c>
      <c r="Q679" s="14">
        <v>56819026</v>
      </c>
      <c r="R679" s="14">
        <v>1208286</v>
      </c>
      <c r="S679" s="14">
        <v>17466928</v>
      </c>
      <c r="T679" s="14">
        <v>140058199</v>
      </c>
      <c r="U679" s="14">
        <v>37845427</v>
      </c>
      <c r="V679" s="14">
        <v>1208286</v>
      </c>
      <c r="W679" s="14">
        <v>17466928</v>
      </c>
      <c r="X679" s="14">
        <v>140058199</v>
      </c>
      <c r="Y679" s="14">
        <v>37845427</v>
      </c>
      <c r="Z679" s="14">
        <v>1290486</v>
      </c>
      <c r="AA679" s="14">
        <v>40.9092905969</v>
      </c>
      <c r="AB679">
        <v>144.91999999999999</v>
      </c>
      <c r="AC679" s="2">
        <v>15506384370</v>
      </c>
      <c r="AD679" s="2">
        <v>18191864947</v>
      </c>
      <c r="AE679" s="14">
        <f>INDEX(CONFAZ!$DS$2:$FB$408,MATCH(DATE(YEAR($A679),MONTH($A679),15),CONFAZ!$DS$2:$DS$408,0),2)</f>
        <v>226443009</v>
      </c>
      <c r="AF679" s="14">
        <f>INDEX(CONFAZ!$DS$2:$FB$408,MATCH(DATE(YEAR($A679),MONTH($A679),15),CONFAZ!$DS$2:$DS$408,0),3)</f>
        <v>689658702</v>
      </c>
      <c r="AG679">
        <v>724</v>
      </c>
      <c r="AH679">
        <v>956735618400</v>
      </c>
      <c r="AI679">
        <v>11.15</v>
      </c>
      <c r="AJ679">
        <v>0.53</v>
      </c>
      <c r="AK679">
        <v>908.11444444444396</v>
      </c>
      <c r="AL679">
        <v>719.74950000000001</v>
      </c>
      <c r="AM679">
        <v>665.36095238095197</v>
      </c>
      <c r="AN679">
        <v>819.48919999999998</v>
      </c>
      <c r="AO679">
        <v>6.5933181809039096</v>
      </c>
      <c r="AP679">
        <v>1.51</v>
      </c>
      <c r="AQ679">
        <v>198.47</v>
      </c>
      <c r="AR679">
        <v>14.65</v>
      </c>
      <c r="AS679" s="14">
        <v>498489100000</v>
      </c>
      <c r="AT679">
        <v>0</v>
      </c>
      <c r="AU679">
        <v>0</v>
      </c>
      <c r="AV679">
        <v>104955980</v>
      </c>
      <c r="AW679">
        <v>101528013</v>
      </c>
      <c r="AX679">
        <v>0</v>
      </c>
      <c r="AY679" s="14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3427967</v>
      </c>
      <c r="BN679">
        <v>19952970000</v>
      </c>
      <c r="BO679" s="3">
        <v>0.4</v>
      </c>
      <c r="BP679" s="3">
        <v>3704</v>
      </c>
      <c r="BQ679">
        <v>19420.27</v>
      </c>
      <c r="BR679" s="3">
        <v>1978456000</v>
      </c>
      <c r="BS679">
        <v>17243000</v>
      </c>
      <c r="BT679" s="3">
        <v>4755647000</v>
      </c>
      <c r="BU679">
        <v>9151223000</v>
      </c>
      <c r="BV679" s="3">
        <v>4050400000</v>
      </c>
      <c r="BW679">
        <v>15902570000</v>
      </c>
      <c r="BX679">
        <v>0</v>
      </c>
      <c r="BY679">
        <v>0</v>
      </c>
      <c r="BZ679">
        <v>0</v>
      </c>
      <c r="CA679">
        <v>0</v>
      </c>
      <c r="CB679">
        <v>19952970000</v>
      </c>
      <c r="CC679">
        <v>0.4</v>
      </c>
      <c r="CD679">
        <v>449888.14</v>
      </c>
      <c r="CE679">
        <v>120722490.63</v>
      </c>
      <c r="CF679">
        <v>38422.31</v>
      </c>
      <c r="CG679">
        <v>31797.67</v>
      </c>
      <c r="CH679">
        <v>36.417150700000001</v>
      </c>
      <c r="CI679">
        <v>3.01</v>
      </c>
      <c r="CJ679">
        <v>186006.67</v>
      </c>
      <c r="CK679">
        <v>199016.67</v>
      </c>
      <c r="CL679">
        <v>13010</v>
      </c>
      <c r="CM679">
        <v>333.33</v>
      </c>
      <c r="CN679">
        <v>5543293.3300000001</v>
      </c>
      <c r="CO679">
        <v>-114503.33</v>
      </c>
      <c r="CP679">
        <v>-29976.67</v>
      </c>
      <c r="CQ679">
        <v>355862.47</v>
      </c>
      <c r="CR679">
        <v>256231379.27000001</v>
      </c>
      <c r="CS679">
        <v>11058.9</v>
      </c>
      <c r="CT679">
        <v>256599600.63999999</v>
      </c>
      <c r="CU679" s="3">
        <v>0.53101100000000001</v>
      </c>
      <c r="CV679">
        <v>129345929.2</v>
      </c>
      <c r="CW679" s="14">
        <v>386017.33999999997</v>
      </c>
      <c r="CX679" s="14">
        <f t="shared" si="10"/>
        <v>-1506822.8200000003</v>
      </c>
      <c r="CY679" s="14">
        <f>IFERROR(INDEX(CONFAZ!$A$2:$FB$440,MATCH(DATE(YEAR($A679),MONTH($A679),15),CONFAZ!$A$2:$A$440,0),2),0)</f>
        <v>1892840.1600000001</v>
      </c>
      <c r="CZ679"/>
      <c r="DA679"/>
      <c r="DB679"/>
      <c r="DC679"/>
      <c r="DI679"/>
    </row>
    <row r="680" spans="1:113" x14ac:dyDescent="0.25">
      <c r="A680" s="1">
        <v>41994</v>
      </c>
      <c r="B680" t="s">
        <v>70</v>
      </c>
      <c r="C680" t="s">
        <v>75</v>
      </c>
      <c r="D680" s="12">
        <v>2.6394000000000002</v>
      </c>
      <c r="E680">
        <v>220479532.93000001</v>
      </c>
      <c r="F680">
        <v>2545523.7400000002</v>
      </c>
      <c r="G680">
        <v>439152449</v>
      </c>
      <c r="H680">
        <v>61824875.460000001</v>
      </c>
      <c r="I680">
        <v>122533614.06999999</v>
      </c>
      <c r="J680">
        <v>10173551.409999998</v>
      </c>
      <c r="K680">
        <v>9459285</v>
      </c>
      <c r="L680" s="14">
        <v>11439375</v>
      </c>
      <c r="M680" s="14">
        <v>35180163</v>
      </c>
      <c r="N680" s="14">
        <v>56429168</v>
      </c>
      <c r="O680" s="14">
        <v>59261255</v>
      </c>
      <c r="P680" s="14">
        <v>6242466</v>
      </c>
      <c r="Q680" s="14">
        <v>56009451</v>
      </c>
      <c r="R680" s="14">
        <v>1657646</v>
      </c>
      <c r="S680" s="14">
        <v>17393321</v>
      </c>
      <c r="T680" s="14">
        <v>149491094</v>
      </c>
      <c r="U680" s="14">
        <v>43503302</v>
      </c>
      <c r="V680" s="14">
        <v>1657646</v>
      </c>
      <c r="W680" s="14">
        <v>17393321</v>
      </c>
      <c r="X680" s="14">
        <v>149491094</v>
      </c>
      <c r="Y680" s="14">
        <v>43503302</v>
      </c>
      <c r="Z680" s="14">
        <v>2545208</v>
      </c>
      <c r="AA680" s="14">
        <v>42.577529470100004</v>
      </c>
      <c r="AB680">
        <v>145.47999999999999</v>
      </c>
      <c r="AC680" s="2">
        <v>17289831724</v>
      </c>
      <c r="AD680" s="2">
        <v>17314237984</v>
      </c>
      <c r="AE680" s="14">
        <f>INDEX(CONFAZ!$DS$2:$FB$408,MATCH(DATE(YEAR($A680),MONTH($A680),15),CONFAZ!$DS$2:$DS$408,0),2)</f>
        <v>206112902</v>
      </c>
      <c r="AF680" s="14">
        <f>INDEX(CONFAZ!$DS$2:$FB$408,MATCH(DATE(YEAR($A680),MONTH($A680),15),CONFAZ!$DS$2:$DS$408,0),3)</f>
        <v>685883312</v>
      </c>
      <c r="AG680">
        <v>724</v>
      </c>
      <c r="AH680">
        <v>959556509400</v>
      </c>
      <c r="AI680">
        <v>11.58</v>
      </c>
      <c r="AJ680">
        <v>0.62</v>
      </c>
      <c r="AK680">
        <v>909.81999999999903</v>
      </c>
      <c r="AL680">
        <v>722.59050000000002</v>
      </c>
      <c r="AM680">
        <v>668.44714285714201</v>
      </c>
      <c r="AN680">
        <v>823.28639999999996</v>
      </c>
      <c r="AO680">
        <v>6.5868143131324297</v>
      </c>
      <c r="AP680">
        <v>1.78</v>
      </c>
      <c r="AQ680">
        <v>170.85</v>
      </c>
      <c r="AR680">
        <v>22.09</v>
      </c>
      <c r="AS680" s="14">
        <v>501112600000</v>
      </c>
      <c r="AT680">
        <v>0</v>
      </c>
      <c r="AU680">
        <v>0</v>
      </c>
      <c r="AV680">
        <v>75328096</v>
      </c>
      <c r="AW680">
        <v>73963134</v>
      </c>
      <c r="AX680">
        <v>0</v>
      </c>
      <c r="AY680" s="14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1364962</v>
      </c>
      <c r="BN680">
        <v>19952970000</v>
      </c>
      <c r="BO680" s="3">
        <v>0.4</v>
      </c>
      <c r="BP680" s="3">
        <v>3704</v>
      </c>
      <c r="BQ680" s="3">
        <v>19420.27</v>
      </c>
      <c r="BR680" s="3">
        <v>1978456000</v>
      </c>
      <c r="BS680">
        <v>17243000</v>
      </c>
      <c r="BT680">
        <v>4755647000</v>
      </c>
      <c r="BU680" s="3">
        <v>9151223000</v>
      </c>
      <c r="BV680">
        <v>4050400000</v>
      </c>
      <c r="BW680">
        <v>15902570000</v>
      </c>
      <c r="BX680">
        <v>0</v>
      </c>
      <c r="BY680">
        <v>0</v>
      </c>
      <c r="BZ680">
        <v>0</v>
      </c>
      <c r="CA680">
        <v>0</v>
      </c>
      <c r="CB680">
        <v>19952970000</v>
      </c>
      <c r="CC680">
        <v>0.4</v>
      </c>
      <c r="CD680">
        <v>800749.09</v>
      </c>
      <c r="CE680">
        <v>130249497.68000001</v>
      </c>
      <c r="CF680">
        <v>58014.8</v>
      </c>
      <c r="CG680">
        <v>30079.67</v>
      </c>
      <c r="CH680">
        <v>36.417150700000001</v>
      </c>
      <c r="CI680">
        <v>3.03</v>
      </c>
      <c r="CJ680">
        <v>186006.67</v>
      </c>
      <c r="CK680">
        <v>199016.67</v>
      </c>
      <c r="CL680">
        <v>13010</v>
      </c>
      <c r="CM680">
        <v>333.33</v>
      </c>
      <c r="CN680">
        <v>5543293.3300000001</v>
      </c>
      <c r="CO680">
        <v>-114503.33</v>
      </c>
      <c r="CP680">
        <v>-29976.67</v>
      </c>
      <c r="CQ680">
        <v>1128602.78</v>
      </c>
      <c r="CR680">
        <v>260787076.75</v>
      </c>
      <c r="CS680">
        <v>12455.65</v>
      </c>
      <c r="CT680">
        <v>261928135.18000001</v>
      </c>
      <c r="CU680" s="3">
        <v>0.53101100000000001</v>
      </c>
      <c r="CV680">
        <v>146729099.30000001</v>
      </c>
      <c r="CW680" s="14">
        <v>380886.82999999996</v>
      </c>
      <c r="CX680" s="14">
        <f t="shared" si="10"/>
        <v>-1409924.3600000003</v>
      </c>
      <c r="CY680" s="14">
        <f>IFERROR(INDEX(CONFAZ!$A$2:$FB$440,MATCH(DATE(YEAR($A680),MONTH($A680),15),CONFAZ!$A$2:$A$440,0),2),0)</f>
        <v>1790811.1900000002</v>
      </c>
      <c r="CZ680"/>
      <c r="DA680"/>
      <c r="DB680"/>
      <c r="DC680"/>
      <c r="DI680"/>
    </row>
    <row r="681" spans="1:113" x14ac:dyDescent="0.25">
      <c r="A681" s="1">
        <v>42025</v>
      </c>
      <c r="B681" t="s">
        <v>70</v>
      </c>
      <c r="C681" t="s">
        <v>75</v>
      </c>
      <c r="D681" s="12">
        <v>2.6341999999999999</v>
      </c>
      <c r="E681">
        <v>226614407.24999997</v>
      </c>
      <c r="F681">
        <v>1429841.9200000002</v>
      </c>
      <c r="G681">
        <v>394196775</v>
      </c>
      <c r="H681">
        <v>61400448.63000001</v>
      </c>
      <c r="I681">
        <v>73426144.51000002</v>
      </c>
      <c r="J681">
        <v>11621989.75</v>
      </c>
      <c r="K681">
        <v>50434917</v>
      </c>
      <c r="L681" s="14">
        <v>9271269</v>
      </c>
      <c r="M681" s="14">
        <v>39622925</v>
      </c>
      <c r="N681" s="14">
        <v>71410687</v>
      </c>
      <c r="O681" s="14">
        <v>61820943</v>
      </c>
      <c r="P681" s="14">
        <v>6771622</v>
      </c>
      <c r="Q681" s="14">
        <v>62912188</v>
      </c>
      <c r="R681" s="14">
        <v>1426988</v>
      </c>
      <c r="S681" s="14">
        <v>15545701</v>
      </c>
      <c r="T681" s="14">
        <v>87566298</v>
      </c>
      <c r="U681" s="14">
        <v>36418312</v>
      </c>
      <c r="V681" s="14">
        <v>1426988</v>
      </c>
      <c r="W681" s="14">
        <v>15545701</v>
      </c>
      <c r="X681" s="14">
        <v>87566298</v>
      </c>
      <c r="Y681" s="14">
        <v>36418312</v>
      </c>
      <c r="Z681" s="14">
        <v>1429842</v>
      </c>
      <c r="AA681" s="14">
        <v>45.212938099699997</v>
      </c>
      <c r="AB681">
        <v>138.72999999999999</v>
      </c>
      <c r="AC681" s="2">
        <v>13481501333</v>
      </c>
      <c r="AD681" s="2">
        <v>17000888866</v>
      </c>
      <c r="AE681" s="14">
        <f>INDEX(CONFAZ!$DS$2:$FB$408,MATCH(DATE(YEAR($A681),MONTH($A681),15),CONFAZ!$DS$2:$DS$408,0),2)</f>
        <v>242306269</v>
      </c>
      <c r="AF681" s="14">
        <f>INDEX(CONFAZ!$DS$2:$FB$408,MATCH(DATE(YEAR($A681),MONTH($A681),15),CONFAZ!$DS$2:$DS$408,0),3)</f>
        <v>752928998</v>
      </c>
      <c r="AG681">
        <v>788</v>
      </c>
      <c r="AH681">
        <v>952966631400</v>
      </c>
      <c r="AI681">
        <v>11.82</v>
      </c>
      <c r="AJ681">
        <v>1.48</v>
      </c>
      <c r="AK681">
        <v>908.09833333333302</v>
      </c>
      <c r="AL681">
        <v>724.54750000000001</v>
      </c>
      <c r="AM681">
        <v>668.79857142857099</v>
      </c>
      <c r="AN681">
        <v>823.202</v>
      </c>
      <c r="AO681">
        <v>6.8994940571795702</v>
      </c>
      <c r="AP681">
        <v>2.2400000000000002</v>
      </c>
      <c r="AQ681">
        <v>136.93</v>
      </c>
      <c r="AR681">
        <v>8.82</v>
      </c>
      <c r="AS681" s="14">
        <v>474246000000</v>
      </c>
      <c r="AT681">
        <v>0</v>
      </c>
      <c r="AU681">
        <v>0</v>
      </c>
      <c r="AV681">
        <v>122441905</v>
      </c>
      <c r="AW681">
        <v>119789752</v>
      </c>
      <c r="AX681">
        <v>0</v>
      </c>
      <c r="AY681" s="14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3234</v>
      </c>
      <c r="BK681">
        <v>0</v>
      </c>
      <c r="BL681">
        <v>3081</v>
      </c>
      <c r="BM681">
        <v>2645838</v>
      </c>
      <c r="BN681">
        <v>22677841000</v>
      </c>
      <c r="BO681" s="3">
        <v>0.4</v>
      </c>
      <c r="BP681" s="3">
        <v>3704</v>
      </c>
      <c r="BQ681">
        <v>21813.8</v>
      </c>
      <c r="BR681" s="3">
        <v>2192496000</v>
      </c>
      <c r="BS681">
        <v>18229000</v>
      </c>
      <c r="BT681" s="3">
        <v>5389738000</v>
      </c>
      <c r="BU681" s="3">
        <v>10405398000</v>
      </c>
      <c r="BV681" s="3">
        <v>4671980000</v>
      </c>
      <c r="BW681">
        <v>18005861000</v>
      </c>
      <c r="BX681">
        <v>0</v>
      </c>
      <c r="BY681">
        <v>0</v>
      </c>
      <c r="BZ681">
        <v>0</v>
      </c>
      <c r="CA681">
        <v>0</v>
      </c>
      <c r="CB681">
        <v>19952970000</v>
      </c>
      <c r="CC681">
        <v>0.4</v>
      </c>
      <c r="CD681">
        <v>1020945.96</v>
      </c>
      <c r="CE681">
        <v>121531260.25</v>
      </c>
      <c r="CF681">
        <v>634944.46</v>
      </c>
      <c r="CG681">
        <v>26902.75</v>
      </c>
      <c r="CH681">
        <v>33.148744999999998</v>
      </c>
      <c r="CI681">
        <v>3.03</v>
      </c>
      <c r="CJ681">
        <v>-18890</v>
      </c>
      <c r="CK681">
        <v>10526.67</v>
      </c>
      <c r="CL681">
        <v>29416.67</v>
      </c>
      <c r="CM681">
        <v>51800</v>
      </c>
      <c r="CN681">
        <v>5491053.3300000001</v>
      </c>
      <c r="CO681">
        <v>-84816.67</v>
      </c>
      <c r="CP681">
        <v>-35513.33</v>
      </c>
      <c r="CQ681">
        <v>434238.29</v>
      </c>
      <c r="CR681">
        <v>221871740.38999999</v>
      </c>
      <c r="CS681">
        <v>109948.47</v>
      </c>
      <c r="CT681">
        <v>222415927.15000001</v>
      </c>
      <c r="CU681" s="3">
        <v>0.5278716</v>
      </c>
      <c r="CV681">
        <v>109489870.09999999</v>
      </c>
      <c r="CW681" s="14">
        <v>356907.9</v>
      </c>
      <c r="CX681" s="14">
        <f t="shared" si="10"/>
        <v>-5712256.9799999995</v>
      </c>
      <c r="CY681" s="14">
        <f>IFERROR(INDEX(CONFAZ!$A$2:$FB$440,MATCH(DATE(YEAR($A681),MONTH($A681),15),CONFAZ!$A$2:$A$440,0),2),0)</f>
        <v>6069164.8799999999</v>
      </c>
      <c r="CZ681"/>
      <c r="DA681"/>
      <c r="DB681"/>
      <c r="DC681"/>
      <c r="DI681"/>
    </row>
    <row r="682" spans="1:113" x14ac:dyDescent="0.25">
      <c r="A682" s="1">
        <v>42056</v>
      </c>
      <c r="B682" t="s">
        <v>70</v>
      </c>
      <c r="C682" t="s">
        <v>75</v>
      </c>
      <c r="D682" s="12">
        <v>2.8163999999999998</v>
      </c>
      <c r="E682">
        <v>186462795.20999998</v>
      </c>
      <c r="F682">
        <v>1777840.27</v>
      </c>
      <c r="G682">
        <v>418874217</v>
      </c>
      <c r="H682">
        <v>49860966.510000013</v>
      </c>
      <c r="I682">
        <v>150233722.02000001</v>
      </c>
      <c r="J682">
        <v>8466216.7999999989</v>
      </c>
      <c r="K682">
        <v>58505803</v>
      </c>
      <c r="L682" s="14">
        <v>9124248</v>
      </c>
      <c r="M682" s="14">
        <v>38878159</v>
      </c>
      <c r="N682" s="14">
        <v>46684958</v>
      </c>
      <c r="O682" s="14">
        <v>53093135</v>
      </c>
      <c r="P682" s="14">
        <v>3874991</v>
      </c>
      <c r="Q682" s="14">
        <v>50801196</v>
      </c>
      <c r="R682" s="14">
        <v>1635248</v>
      </c>
      <c r="S682" s="14">
        <v>13824579</v>
      </c>
      <c r="T682" s="14">
        <v>164953101</v>
      </c>
      <c r="U682" s="14">
        <v>34226762</v>
      </c>
      <c r="V682" s="14">
        <v>1635248</v>
      </c>
      <c r="W682" s="14">
        <v>13824579</v>
      </c>
      <c r="X682" s="14">
        <v>164953101</v>
      </c>
      <c r="Y682" s="14">
        <v>34226762</v>
      </c>
      <c r="Z682" s="14">
        <v>1777840</v>
      </c>
      <c r="AA682" s="14">
        <v>4.33</v>
      </c>
      <c r="AB682">
        <v>136.56</v>
      </c>
      <c r="AC682" s="2">
        <v>12010576962</v>
      </c>
      <c r="AD682" s="2">
        <v>15063076630</v>
      </c>
      <c r="AE682" s="14">
        <f>INDEX(CONFAZ!$DS$2:$FB$408,MATCH(DATE(YEAR($A682),MONTH($A682),15),CONFAZ!$DS$2:$DS$408,0),2)</f>
        <v>153366084</v>
      </c>
      <c r="AF682" s="14">
        <f>INDEX(CONFAZ!$DS$2:$FB$408,MATCH(DATE(YEAR($A682),MONTH($A682),15),CONFAZ!$DS$2:$DS$408,0),3)</f>
        <v>474831301</v>
      </c>
      <c r="AG682">
        <v>788</v>
      </c>
      <c r="AH682">
        <v>1021077370799.99</v>
      </c>
      <c r="AI682">
        <v>12.15</v>
      </c>
      <c r="AJ682">
        <v>1.1599999999999999</v>
      </c>
      <c r="AK682">
        <v>909.32222222222197</v>
      </c>
      <c r="AL682">
        <v>724.53199999999902</v>
      </c>
      <c r="AM682">
        <v>668.25904761904701</v>
      </c>
      <c r="AN682">
        <v>822.9212</v>
      </c>
      <c r="AO682">
        <v>7.5236931214810898</v>
      </c>
      <c r="AP682">
        <v>2.2200000000000002</v>
      </c>
      <c r="AQ682">
        <v>159.79</v>
      </c>
      <c r="AR682">
        <v>-3.53</v>
      </c>
      <c r="AS682" s="14">
        <v>466790500000</v>
      </c>
      <c r="AT682">
        <v>0</v>
      </c>
      <c r="AU682">
        <v>0</v>
      </c>
      <c r="AV682">
        <v>63454998</v>
      </c>
      <c r="AW682">
        <v>59900359</v>
      </c>
      <c r="AX682">
        <v>0</v>
      </c>
      <c r="AY682" s="14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3624</v>
      </c>
      <c r="BK682">
        <v>0</v>
      </c>
      <c r="BL682">
        <v>2404</v>
      </c>
      <c r="BM682">
        <v>3548611</v>
      </c>
      <c r="BN682">
        <v>22677841000</v>
      </c>
      <c r="BO682" s="3">
        <v>0.4</v>
      </c>
      <c r="BP682" s="3">
        <v>3704</v>
      </c>
      <c r="BQ682" s="3">
        <v>21813.8</v>
      </c>
      <c r="BR682" s="3">
        <v>2192496000</v>
      </c>
      <c r="BS682" s="3">
        <v>18229000</v>
      </c>
      <c r="BT682" s="3">
        <v>5389738000</v>
      </c>
      <c r="BU682" s="3">
        <v>10405398000</v>
      </c>
      <c r="BV682" s="3">
        <v>4671980000</v>
      </c>
      <c r="BW682">
        <v>18005861000</v>
      </c>
      <c r="BX682">
        <v>0</v>
      </c>
      <c r="BY682">
        <v>0</v>
      </c>
      <c r="BZ682">
        <v>0</v>
      </c>
      <c r="CA682">
        <v>0</v>
      </c>
      <c r="CB682">
        <v>19952970000</v>
      </c>
      <c r="CC682">
        <v>0.4</v>
      </c>
      <c r="CD682">
        <v>680583.1</v>
      </c>
      <c r="CE682">
        <v>127623705.09999999</v>
      </c>
      <c r="CF682">
        <v>30317.29</v>
      </c>
      <c r="CG682">
        <v>25256.75</v>
      </c>
      <c r="CH682">
        <v>33.148744999999998</v>
      </c>
      <c r="CI682">
        <v>3.3</v>
      </c>
      <c r="CJ682">
        <v>-18890</v>
      </c>
      <c r="CK682">
        <v>10526.67</v>
      </c>
      <c r="CL682">
        <v>29416.67</v>
      </c>
      <c r="CM682">
        <v>51800</v>
      </c>
      <c r="CN682">
        <v>5491053.3300000001</v>
      </c>
      <c r="CO682">
        <v>-84816.67</v>
      </c>
      <c r="CP682">
        <v>-35513.33</v>
      </c>
      <c r="CQ682">
        <v>421127.8</v>
      </c>
      <c r="CR682">
        <v>274019820.73000002</v>
      </c>
      <c r="CS682">
        <v>100064.96000000001</v>
      </c>
      <c r="CT682">
        <v>274541287.35000002</v>
      </c>
      <c r="CU682" s="3">
        <v>0.5278716</v>
      </c>
      <c r="CV682">
        <v>118884992.2</v>
      </c>
      <c r="CW682" s="14">
        <v>232871.93</v>
      </c>
      <c r="CX682" s="14">
        <f t="shared" si="10"/>
        <v>-19741177.949999999</v>
      </c>
      <c r="CY682" s="14">
        <f>IFERROR(INDEX(CONFAZ!$A$2:$FB$440,MATCH(DATE(YEAR($A682),MONTH($A682),15),CONFAZ!$A$2:$A$440,0),2),0)</f>
        <v>19974049.879999999</v>
      </c>
      <c r="CZ682" s="14"/>
      <c r="DA682" s="14"/>
      <c r="DB682"/>
      <c r="DC682"/>
      <c r="DI682"/>
    </row>
    <row r="683" spans="1:113" x14ac:dyDescent="0.25">
      <c r="A683" s="1">
        <v>42084</v>
      </c>
      <c r="B683" t="s">
        <v>70</v>
      </c>
      <c r="C683" t="s">
        <v>75</v>
      </c>
      <c r="D683" s="12">
        <v>3.1395</v>
      </c>
      <c r="E683">
        <v>189877914.28</v>
      </c>
      <c r="F683">
        <v>3386533.6900000004</v>
      </c>
      <c r="G683">
        <v>381999281</v>
      </c>
      <c r="H683">
        <v>46350895.099999994</v>
      </c>
      <c r="I683">
        <v>113451190.37</v>
      </c>
      <c r="J683">
        <v>8365090.2799999993</v>
      </c>
      <c r="K683">
        <v>65500076</v>
      </c>
      <c r="L683" s="14">
        <v>8094178</v>
      </c>
      <c r="M683" s="14">
        <v>34619621</v>
      </c>
      <c r="N683" s="14">
        <v>46229174</v>
      </c>
      <c r="O683" s="14">
        <v>53779588</v>
      </c>
      <c r="P683" s="14">
        <v>3605164</v>
      </c>
      <c r="Q683" s="14">
        <v>44424788</v>
      </c>
      <c r="R683" s="14">
        <v>1575335</v>
      </c>
      <c r="S683" s="14">
        <v>19412914</v>
      </c>
      <c r="T683" s="14">
        <v>127877257</v>
      </c>
      <c r="U683" s="14">
        <v>38994803</v>
      </c>
      <c r="V683" s="14">
        <v>1575335</v>
      </c>
      <c r="W683" s="14">
        <v>19412914</v>
      </c>
      <c r="X683" s="14">
        <v>127877257</v>
      </c>
      <c r="Y683" s="14">
        <v>38994803</v>
      </c>
      <c r="Z683" s="14">
        <v>3386459</v>
      </c>
      <c r="AA683" s="14">
        <v>3.94</v>
      </c>
      <c r="AB683">
        <v>149.5</v>
      </c>
      <c r="AC683" s="2">
        <v>16748831110</v>
      </c>
      <c r="AD683" s="2">
        <v>16660194460</v>
      </c>
      <c r="AE683" s="14">
        <f>INDEX(CONFAZ!$DS$2:$FB$408,MATCH(DATE(YEAR($A683),MONTH($A683),15),CONFAZ!$DS$2:$DS$408,0),2)</f>
        <v>221346930</v>
      </c>
      <c r="AF683" s="14">
        <f>INDEX(CONFAZ!$DS$2:$FB$408,MATCH(DATE(YEAR($A683),MONTH($A683),15),CONFAZ!$DS$2:$DS$408,0),3)</f>
        <v>370016706</v>
      </c>
      <c r="AG683">
        <v>788</v>
      </c>
      <c r="AH683">
        <v>1138834788000</v>
      </c>
      <c r="AI683">
        <v>12.58</v>
      </c>
      <c r="AJ683">
        <v>1.51</v>
      </c>
      <c r="AK683">
        <v>928.04</v>
      </c>
      <c r="AL683">
        <v>744.34849999999994</v>
      </c>
      <c r="AM683">
        <v>687.00666666666598</v>
      </c>
      <c r="AN683">
        <v>842.55840000000001</v>
      </c>
      <c r="AO683">
        <v>8.0444368894177405</v>
      </c>
      <c r="AP683">
        <v>2.3199999999999998</v>
      </c>
      <c r="AQ683">
        <v>176.96</v>
      </c>
      <c r="AR683">
        <v>42.33</v>
      </c>
      <c r="AS683" s="14">
        <v>515617200000</v>
      </c>
      <c r="AT683">
        <v>0</v>
      </c>
      <c r="AU683">
        <v>0</v>
      </c>
      <c r="AV683">
        <v>103213470</v>
      </c>
      <c r="AW683">
        <v>101365165</v>
      </c>
      <c r="AX683">
        <v>0</v>
      </c>
      <c r="AY683" s="14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1848305</v>
      </c>
      <c r="BN683">
        <v>22677841000</v>
      </c>
      <c r="BO683" s="3">
        <v>0.4</v>
      </c>
      <c r="BP683" s="3">
        <v>3704</v>
      </c>
      <c r="BQ683" s="3">
        <v>21813.8</v>
      </c>
      <c r="BR683">
        <v>2192496000</v>
      </c>
      <c r="BS683" s="3">
        <v>18229000</v>
      </c>
      <c r="BT683" s="3">
        <v>5389738000</v>
      </c>
      <c r="BU683" s="3">
        <v>10405398000</v>
      </c>
      <c r="BV683" s="3">
        <v>4671980000</v>
      </c>
      <c r="BW683" s="3">
        <v>18005861000</v>
      </c>
      <c r="BX683">
        <v>0</v>
      </c>
      <c r="BY683">
        <v>0</v>
      </c>
      <c r="BZ683">
        <v>0</v>
      </c>
      <c r="CA683">
        <v>0</v>
      </c>
      <c r="CB683">
        <v>19952970000</v>
      </c>
      <c r="CC683">
        <v>0.4</v>
      </c>
      <c r="CD683">
        <v>551301.27</v>
      </c>
      <c r="CE683">
        <v>104092481.70999999</v>
      </c>
      <c r="CF683">
        <v>53343.21</v>
      </c>
      <c r="CG683">
        <v>26771.75</v>
      </c>
      <c r="CH683">
        <v>33.148744999999998</v>
      </c>
      <c r="CI683">
        <v>3.32</v>
      </c>
      <c r="CJ683">
        <v>-18890</v>
      </c>
      <c r="CK683">
        <v>10526.67</v>
      </c>
      <c r="CL683">
        <v>29416.67</v>
      </c>
      <c r="CM683">
        <v>51800</v>
      </c>
      <c r="CN683">
        <v>5491053.3300000001</v>
      </c>
      <c r="CO683">
        <v>-84816.67</v>
      </c>
      <c r="CP683">
        <v>-35513.33</v>
      </c>
      <c r="CQ683">
        <v>724313.46</v>
      </c>
      <c r="CR683">
        <v>234650243.22</v>
      </c>
      <c r="CS683">
        <v>128229.23</v>
      </c>
      <c r="CT683">
        <v>235507985.91</v>
      </c>
      <c r="CU683" s="3">
        <v>0.5278716</v>
      </c>
      <c r="CV683">
        <v>102173836.09999999</v>
      </c>
      <c r="CW683" s="14">
        <v>228423.18000000002</v>
      </c>
      <c r="CX683" s="14">
        <f t="shared" si="10"/>
        <v>-12418535.010000002</v>
      </c>
      <c r="CY683" s="14">
        <f>IFERROR(INDEX(CONFAZ!$A$2:$FB$440,MATCH(DATE(YEAR($A683),MONTH($A683),15),CONFAZ!$A$2:$A$440,0),2),0)</f>
        <v>12646958.190000001</v>
      </c>
      <c r="CZ683"/>
      <c r="DA683"/>
      <c r="DB683"/>
      <c r="DC683"/>
      <c r="DI683"/>
    </row>
    <row r="684" spans="1:113" x14ac:dyDescent="0.25">
      <c r="A684" s="1">
        <v>42115</v>
      </c>
      <c r="B684" t="s">
        <v>70</v>
      </c>
      <c r="C684" t="s">
        <v>75</v>
      </c>
      <c r="D684" s="12">
        <v>3.0432000000000001</v>
      </c>
      <c r="E684">
        <v>199249654.64000005</v>
      </c>
      <c r="F684">
        <v>1858267.7000000002</v>
      </c>
      <c r="G684">
        <v>385289171</v>
      </c>
      <c r="H684">
        <v>59674178.689999983</v>
      </c>
      <c r="I684">
        <v>98714114.349999994</v>
      </c>
      <c r="J684">
        <v>8844352.8399999999</v>
      </c>
      <c r="K684">
        <v>48411965</v>
      </c>
      <c r="L684" s="14">
        <v>7745469</v>
      </c>
      <c r="M684" s="14">
        <v>42279606</v>
      </c>
      <c r="N684" s="14">
        <v>50094442</v>
      </c>
      <c r="O684" s="14">
        <v>64764003</v>
      </c>
      <c r="P684" s="14">
        <v>3989438</v>
      </c>
      <c r="Q684" s="14">
        <v>48490605</v>
      </c>
      <c r="R684" s="14">
        <v>1461398</v>
      </c>
      <c r="S684" s="14">
        <v>16071413</v>
      </c>
      <c r="T684" s="14">
        <v>108325082</v>
      </c>
      <c r="U684" s="14">
        <v>40212068</v>
      </c>
      <c r="V684" s="14">
        <v>1461398</v>
      </c>
      <c r="W684" s="14">
        <v>16071413</v>
      </c>
      <c r="X684" s="14">
        <v>108325082</v>
      </c>
      <c r="Y684" s="14">
        <v>40212068</v>
      </c>
      <c r="Z684" s="14">
        <v>1855647</v>
      </c>
      <c r="AA684" s="14">
        <v>1.7509999999999999</v>
      </c>
      <c r="AB684">
        <v>142.41999999999999</v>
      </c>
      <c r="AC684" s="2">
        <v>14986768884</v>
      </c>
      <c r="AD684" s="2">
        <v>14799978318</v>
      </c>
      <c r="AE684" s="14">
        <f>INDEX(CONFAZ!$DS$2:$FB$408,MATCH(DATE(YEAR($A684),MONTH($A684),15),CONFAZ!$DS$2:$DS$408,0),2)</f>
        <v>279562647</v>
      </c>
      <c r="AF684" s="14">
        <f>INDEX(CONFAZ!$DS$2:$FB$408,MATCH(DATE(YEAR($A684),MONTH($A684),15),CONFAZ!$DS$2:$DS$408,0),3)</f>
        <v>389964319</v>
      </c>
      <c r="AG684">
        <v>788</v>
      </c>
      <c r="AH684">
        <v>1109164233600</v>
      </c>
      <c r="AI684">
        <v>12.68</v>
      </c>
      <c r="AJ684">
        <v>0.71</v>
      </c>
      <c r="AK684">
        <v>934.66055555555499</v>
      </c>
      <c r="AL684">
        <v>747.46600000000001</v>
      </c>
      <c r="AM684">
        <v>688.58666666666602</v>
      </c>
      <c r="AN684">
        <v>847.03240000000005</v>
      </c>
      <c r="AO684">
        <v>8.1264265850668291</v>
      </c>
      <c r="AP684">
        <v>1.71</v>
      </c>
      <c r="AQ684">
        <v>183.71</v>
      </c>
      <c r="AR684">
        <v>56.04</v>
      </c>
      <c r="AS684" s="14">
        <v>497123300000</v>
      </c>
      <c r="AT684">
        <v>0</v>
      </c>
      <c r="AU684">
        <v>0</v>
      </c>
      <c r="AV684">
        <v>89219450</v>
      </c>
      <c r="AW684">
        <v>88142328</v>
      </c>
      <c r="AX684">
        <v>0</v>
      </c>
      <c r="AY684" s="1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1077122</v>
      </c>
      <c r="BN684">
        <v>22677841000</v>
      </c>
      <c r="BO684" s="3">
        <v>0.4</v>
      </c>
      <c r="BP684" s="3">
        <v>3704</v>
      </c>
      <c r="BQ684" s="3">
        <v>21813.8</v>
      </c>
      <c r="BR684" s="3">
        <v>2192496000</v>
      </c>
      <c r="BS684" s="3">
        <v>18229000</v>
      </c>
      <c r="BT684" s="3">
        <v>5389738000</v>
      </c>
      <c r="BU684" s="3">
        <v>10405398000</v>
      </c>
      <c r="BV684" s="3">
        <v>4671980000</v>
      </c>
      <c r="BW684" s="3">
        <v>18005861000</v>
      </c>
      <c r="BX684">
        <v>0</v>
      </c>
      <c r="BY684">
        <v>0</v>
      </c>
      <c r="BZ684">
        <v>0</v>
      </c>
      <c r="CA684">
        <v>0</v>
      </c>
      <c r="CB684">
        <v>19952970000</v>
      </c>
      <c r="CC684">
        <v>0.4</v>
      </c>
      <c r="CD684">
        <v>445371.2</v>
      </c>
      <c r="CE684">
        <v>110212123.59999999</v>
      </c>
      <c r="CF684">
        <v>31898.18</v>
      </c>
      <c r="CG684">
        <v>23144.75</v>
      </c>
      <c r="CH684">
        <v>33.148744999999998</v>
      </c>
      <c r="CI684">
        <v>3.31</v>
      </c>
      <c r="CJ684">
        <v>-318116.67</v>
      </c>
      <c r="CK684">
        <v>-287250</v>
      </c>
      <c r="CL684">
        <v>30866.67</v>
      </c>
      <c r="CM684">
        <v>135963.32999999999</v>
      </c>
      <c r="CN684">
        <v>5559233.3300000001</v>
      </c>
      <c r="CO684">
        <v>-70326.67</v>
      </c>
      <c r="CP684">
        <v>-160553.32999999999</v>
      </c>
      <c r="CQ684">
        <v>900453.72</v>
      </c>
      <c r="CR684">
        <v>227681841.96000001</v>
      </c>
      <c r="CS684">
        <v>88757.57</v>
      </c>
      <c r="CT684">
        <v>228671053.25</v>
      </c>
      <c r="CU684" s="3">
        <v>0.5278716</v>
      </c>
      <c r="CV684">
        <v>107339277.3</v>
      </c>
      <c r="CW684" s="14">
        <v>239245.72999999998</v>
      </c>
      <c r="CX684" s="14">
        <f t="shared" si="10"/>
        <v>-9016317.8300000001</v>
      </c>
      <c r="CY684" s="14">
        <f>IFERROR(INDEX(CONFAZ!$A$2:$FB$440,MATCH(DATE(YEAR($A684),MONTH($A684),15),CONFAZ!$A$2:$A$440,0),2),0)</f>
        <v>9255563.5600000005</v>
      </c>
      <c r="DA684"/>
      <c r="DB684"/>
      <c r="DC684"/>
      <c r="DI684"/>
    </row>
    <row r="685" spans="1:113" x14ac:dyDescent="0.25">
      <c r="A685" s="1">
        <v>42145</v>
      </c>
      <c r="B685" t="s">
        <v>70</v>
      </c>
      <c r="C685" t="s">
        <v>75</v>
      </c>
      <c r="D685" s="12">
        <v>3.0617000000000001</v>
      </c>
      <c r="E685">
        <v>204178327.54000002</v>
      </c>
      <c r="F685">
        <v>2935744.71</v>
      </c>
      <c r="G685">
        <v>387236434</v>
      </c>
      <c r="H685">
        <v>49349850.579999998</v>
      </c>
      <c r="I685">
        <v>101515404.3</v>
      </c>
      <c r="J685">
        <v>9039053.7599999998</v>
      </c>
      <c r="K685">
        <v>40753304</v>
      </c>
      <c r="L685" s="14">
        <v>8234119</v>
      </c>
      <c r="M685" s="14">
        <v>39522622</v>
      </c>
      <c r="N685" s="14">
        <v>54990051</v>
      </c>
      <c r="O685" s="14">
        <v>55386372</v>
      </c>
      <c r="P685" s="14">
        <v>3891187</v>
      </c>
      <c r="Q685" s="14">
        <v>49614446</v>
      </c>
      <c r="R685" s="14">
        <v>1176912</v>
      </c>
      <c r="S685" s="14">
        <v>15985497</v>
      </c>
      <c r="T685" s="14">
        <v>117014989</v>
      </c>
      <c r="U685" s="14">
        <v>38563136</v>
      </c>
      <c r="V685" s="14">
        <v>1176912</v>
      </c>
      <c r="W685" s="14">
        <v>15985497</v>
      </c>
      <c r="X685" s="14">
        <v>117014989</v>
      </c>
      <c r="Y685" s="14">
        <v>38563136</v>
      </c>
      <c r="Z685" s="14">
        <v>2857103</v>
      </c>
      <c r="AA685" s="14">
        <v>1.8191467405999999</v>
      </c>
      <c r="AB685">
        <v>139.81</v>
      </c>
      <c r="AC685" s="2">
        <v>16625676410</v>
      </c>
      <c r="AD685" s="2">
        <v>14153162462</v>
      </c>
      <c r="AE685" s="14">
        <f>INDEX(CONFAZ!$DS$2:$FB$408,MATCH(DATE(YEAR($A685),MONTH($A685),15),CONFAZ!$DS$2:$DS$408,0),2)</f>
        <v>284874691</v>
      </c>
      <c r="AF685" s="14">
        <f>INDEX(CONFAZ!$DS$2:$FB$408,MATCH(DATE(YEAR($A685),MONTH($A685),15),CONFAZ!$DS$2:$DS$408,0),3)</f>
        <v>315653151</v>
      </c>
      <c r="AG685">
        <v>788</v>
      </c>
      <c r="AH685">
        <v>1122563119900</v>
      </c>
      <c r="AI685">
        <v>13.15</v>
      </c>
      <c r="AJ685">
        <v>0.99</v>
      </c>
      <c r="AK685">
        <v>942.20166666666603</v>
      </c>
      <c r="AL685">
        <v>749.47749999999996</v>
      </c>
      <c r="AM685">
        <v>689.86857142857104</v>
      </c>
      <c r="AN685">
        <v>850.99360000000001</v>
      </c>
      <c r="AO685">
        <v>8.2539303244820097</v>
      </c>
      <c r="AP685">
        <v>1.74</v>
      </c>
      <c r="AQ685">
        <v>201.76</v>
      </c>
      <c r="AR685">
        <v>3.0299</v>
      </c>
      <c r="AS685" s="14">
        <v>492283400000</v>
      </c>
      <c r="AT685">
        <v>0</v>
      </c>
      <c r="AU685">
        <v>0</v>
      </c>
      <c r="AV685">
        <v>77468492</v>
      </c>
      <c r="AW685">
        <v>75263113</v>
      </c>
      <c r="AX685">
        <v>0</v>
      </c>
      <c r="AY685" s="14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2205379</v>
      </c>
      <c r="BN685">
        <v>22677841000</v>
      </c>
      <c r="BO685" s="3">
        <v>0.4</v>
      </c>
      <c r="BP685" s="3">
        <v>3704</v>
      </c>
      <c r="BQ685" s="3">
        <v>21813.8</v>
      </c>
      <c r="BR685">
        <v>2192496000</v>
      </c>
      <c r="BS685">
        <v>18229000</v>
      </c>
      <c r="BT685" s="3">
        <v>5389738000</v>
      </c>
      <c r="BU685">
        <v>10405398000</v>
      </c>
      <c r="BV685" s="3">
        <v>4671980000</v>
      </c>
      <c r="BW685" s="3">
        <v>18005861000</v>
      </c>
      <c r="BX685">
        <v>0</v>
      </c>
      <c r="BY685">
        <v>0</v>
      </c>
      <c r="BZ685">
        <v>0</v>
      </c>
      <c r="CA685">
        <v>0</v>
      </c>
      <c r="CB685">
        <v>19952970000</v>
      </c>
      <c r="CC685">
        <v>0.4</v>
      </c>
      <c r="CD685">
        <v>388574.17</v>
      </c>
      <c r="CE685">
        <v>120440594.06</v>
      </c>
      <c r="CF685">
        <v>27308.9</v>
      </c>
      <c r="CG685">
        <v>24121.75</v>
      </c>
      <c r="CH685">
        <v>33.148744999999998</v>
      </c>
      <c r="CI685">
        <v>3.3</v>
      </c>
      <c r="CJ685">
        <v>-318116.67</v>
      </c>
      <c r="CK685">
        <v>-287250</v>
      </c>
      <c r="CL685">
        <v>30866.67</v>
      </c>
      <c r="CM685">
        <v>135963.32999999999</v>
      </c>
      <c r="CN685">
        <v>5559233.3300000001</v>
      </c>
      <c r="CO685">
        <v>-70326.67</v>
      </c>
      <c r="CP685">
        <v>-160553.32999999999</v>
      </c>
      <c r="CQ685">
        <v>1086516.78</v>
      </c>
      <c r="CR685">
        <v>233132633.94999999</v>
      </c>
      <c r="CS685">
        <v>75040.37</v>
      </c>
      <c r="CT685">
        <v>234297791.09999999</v>
      </c>
      <c r="CU685" s="3">
        <v>0.5278716</v>
      </c>
      <c r="CV685">
        <v>137976197.59999999</v>
      </c>
      <c r="CW685" s="14">
        <v>256847.68</v>
      </c>
      <c r="CX685" s="14">
        <f t="shared" si="10"/>
        <v>-8332729.6700000018</v>
      </c>
      <c r="CY685" s="14">
        <f>IFERROR(INDEX(CONFAZ!$A$2:$FB$440,MATCH(DATE(YEAR($A685),MONTH($A685),15),CONFAZ!$A$2:$A$440,0),2),0)</f>
        <v>8589577.3500000015</v>
      </c>
      <c r="CZ685"/>
      <c r="DA685"/>
      <c r="DB685"/>
      <c r="DC685"/>
      <c r="DI685"/>
    </row>
    <row r="686" spans="1:113" x14ac:dyDescent="0.25">
      <c r="A686" s="1">
        <v>42176</v>
      </c>
      <c r="B686" t="s">
        <v>70</v>
      </c>
      <c r="C686" t="s">
        <v>75</v>
      </c>
      <c r="D686" s="12">
        <v>3.1116999999999999</v>
      </c>
      <c r="E686">
        <v>202961383.36999997</v>
      </c>
      <c r="F686">
        <v>2501135.94</v>
      </c>
      <c r="G686">
        <v>442114020</v>
      </c>
      <c r="H686">
        <v>56066094.149999999</v>
      </c>
      <c r="I686">
        <v>146094187.69</v>
      </c>
      <c r="J686">
        <v>9425402.4699999988</v>
      </c>
      <c r="K686">
        <v>27371280</v>
      </c>
      <c r="L686" s="14">
        <v>8744092</v>
      </c>
      <c r="M686" s="14">
        <v>36240566</v>
      </c>
      <c r="N686" s="14">
        <v>55962659</v>
      </c>
      <c r="O686" s="14">
        <v>64008213</v>
      </c>
      <c r="P686" s="14">
        <v>3444727</v>
      </c>
      <c r="Q686" s="14">
        <v>55249531</v>
      </c>
      <c r="R686" s="14">
        <v>1170005</v>
      </c>
      <c r="S686" s="14">
        <v>14415448</v>
      </c>
      <c r="T686" s="14">
        <v>161407664</v>
      </c>
      <c r="U686" s="14">
        <v>38969979</v>
      </c>
      <c r="V686" s="14">
        <v>1170005</v>
      </c>
      <c r="W686" s="14">
        <v>14415448</v>
      </c>
      <c r="X686" s="14">
        <v>161407664</v>
      </c>
      <c r="Y686" s="14">
        <v>38969979</v>
      </c>
      <c r="Z686" s="14">
        <v>2501136</v>
      </c>
      <c r="AA686" s="14">
        <v>2.8484006100000001</v>
      </c>
      <c r="AB686">
        <v>138.53</v>
      </c>
      <c r="AC686" s="2">
        <v>18746127441</v>
      </c>
      <c r="AD686" s="2">
        <v>15239765263</v>
      </c>
      <c r="AE686" s="14">
        <f>INDEX(CONFAZ!$DS$2:$FB$408,MATCH(DATE(YEAR($A686),MONTH($A686),15),CONFAZ!$DS$2:$DS$408,0),2)</f>
        <v>338112742</v>
      </c>
      <c r="AF686" s="14">
        <f>INDEX(CONFAZ!$DS$2:$FB$408,MATCH(DATE(YEAR($A686),MONTH($A686),15),CONFAZ!$DS$2:$DS$408,0),3)</f>
        <v>323681148</v>
      </c>
      <c r="AG686">
        <v>788</v>
      </c>
      <c r="AH686">
        <v>1147184215600</v>
      </c>
      <c r="AI686">
        <v>13.58</v>
      </c>
      <c r="AJ686">
        <v>0.77</v>
      </c>
      <c r="AK686">
        <v>945.21500000000003</v>
      </c>
      <c r="AL686">
        <v>753.34649999999999</v>
      </c>
      <c r="AM686">
        <v>693.66047619047595</v>
      </c>
      <c r="AN686">
        <v>854.57640000000004</v>
      </c>
      <c r="AO686">
        <v>8.4349906200680902</v>
      </c>
      <c r="AP686">
        <v>1.79</v>
      </c>
      <c r="AQ686">
        <v>198.71</v>
      </c>
      <c r="AR686">
        <v>6.43</v>
      </c>
      <c r="AS686" s="14">
        <v>490558400000</v>
      </c>
      <c r="AT686">
        <v>0</v>
      </c>
      <c r="AU686">
        <v>0</v>
      </c>
      <c r="AV686">
        <v>99060288</v>
      </c>
      <c r="AW686">
        <v>97469035</v>
      </c>
      <c r="AX686">
        <v>0</v>
      </c>
      <c r="AY686" s="14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1591253</v>
      </c>
      <c r="BN686">
        <v>22677841000</v>
      </c>
      <c r="BO686" s="3">
        <v>0.4</v>
      </c>
      <c r="BP686" s="3">
        <v>3704</v>
      </c>
      <c r="BQ686" s="3">
        <v>21813.8</v>
      </c>
      <c r="BR686" s="3">
        <v>2192496000</v>
      </c>
      <c r="BS686" s="3">
        <v>18229000</v>
      </c>
      <c r="BT686">
        <v>5389738000</v>
      </c>
      <c r="BU686" s="3">
        <v>10405398000</v>
      </c>
      <c r="BV686" s="3">
        <v>4671980000</v>
      </c>
      <c r="BW686" s="3">
        <v>18005861000</v>
      </c>
      <c r="BX686">
        <v>0</v>
      </c>
      <c r="BY686">
        <v>0</v>
      </c>
      <c r="BZ686">
        <v>0</v>
      </c>
      <c r="CA686">
        <v>0</v>
      </c>
      <c r="CB686">
        <v>19952970000</v>
      </c>
      <c r="CC686">
        <v>0.4</v>
      </c>
      <c r="CD686">
        <v>683929.52</v>
      </c>
      <c r="CE686">
        <v>108967963.98</v>
      </c>
      <c r="CF686">
        <v>129531.35</v>
      </c>
      <c r="CG686">
        <v>26602.75</v>
      </c>
      <c r="CH686">
        <v>33.148744999999998</v>
      </c>
      <c r="CI686">
        <v>3.3</v>
      </c>
      <c r="CJ686">
        <v>-318116.67</v>
      </c>
      <c r="CK686">
        <v>-287250</v>
      </c>
      <c r="CL686">
        <v>30866.67</v>
      </c>
      <c r="CM686">
        <v>135963.32999999999</v>
      </c>
      <c r="CN686">
        <v>5559233.3300000001</v>
      </c>
      <c r="CO686">
        <v>-70326.67</v>
      </c>
      <c r="CP686">
        <v>-160553.32999999999</v>
      </c>
      <c r="CQ686">
        <v>554191.16</v>
      </c>
      <c r="CR686">
        <v>277505335.18000001</v>
      </c>
      <c r="CS686">
        <v>42526.61</v>
      </c>
      <c r="CT686">
        <v>278104852.94999999</v>
      </c>
      <c r="CU686" s="3">
        <v>0.5278716</v>
      </c>
      <c r="CV686">
        <v>137443520.80000001</v>
      </c>
      <c r="CW686" s="14">
        <v>232962.84999999998</v>
      </c>
      <c r="CX686" s="14">
        <f t="shared" si="10"/>
        <v>-6276401.2800000003</v>
      </c>
      <c r="CY686" s="14">
        <f>IFERROR(INDEX(CONFAZ!$A$2:$FB$440,MATCH(DATE(YEAR($A686),MONTH($A686),15),CONFAZ!$A$2:$A$440,0),2),0)</f>
        <v>6509364.1299999999</v>
      </c>
      <c r="CZ686"/>
      <c r="DA686"/>
      <c r="DB686"/>
      <c r="DC686"/>
      <c r="DI686"/>
    </row>
    <row r="687" spans="1:113" x14ac:dyDescent="0.25">
      <c r="A687" s="1">
        <v>42206</v>
      </c>
      <c r="B687" t="s">
        <v>70</v>
      </c>
      <c r="C687" t="s">
        <v>75</v>
      </c>
      <c r="D687" s="12">
        <v>3.2231000000000001</v>
      </c>
      <c r="E687">
        <v>212889277.59999999</v>
      </c>
      <c r="F687">
        <v>1907261.55</v>
      </c>
      <c r="G687">
        <v>390345304</v>
      </c>
      <c r="H687">
        <v>54266511.859999999</v>
      </c>
      <c r="I687">
        <v>92353330.00999999</v>
      </c>
      <c r="J687">
        <v>9865569.2399999984</v>
      </c>
      <c r="K687">
        <v>21941951</v>
      </c>
      <c r="L687" s="14">
        <v>10387717</v>
      </c>
      <c r="M687" s="14">
        <v>37225155</v>
      </c>
      <c r="N687" s="14">
        <v>58531341</v>
      </c>
      <c r="O687" s="14">
        <v>61855950</v>
      </c>
      <c r="P687" s="14">
        <v>4210315</v>
      </c>
      <c r="Q687" s="14">
        <v>54078868</v>
      </c>
      <c r="R687" s="14">
        <v>1546766</v>
      </c>
      <c r="S687" s="14">
        <v>14742160</v>
      </c>
      <c r="T687" s="14">
        <v>104142933</v>
      </c>
      <c r="U687" s="14">
        <v>41716837</v>
      </c>
      <c r="V687" s="14">
        <v>1546766</v>
      </c>
      <c r="W687" s="14">
        <v>14742160</v>
      </c>
      <c r="X687" s="14">
        <v>104142933</v>
      </c>
      <c r="Y687" s="14">
        <v>41716837</v>
      </c>
      <c r="Z687" s="14">
        <v>1907262</v>
      </c>
      <c r="AA687" s="14">
        <v>0.84183458</v>
      </c>
      <c r="AB687">
        <v>143.13</v>
      </c>
      <c r="AC687" s="2">
        <v>18334876601</v>
      </c>
      <c r="AD687" s="2">
        <v>16286388117</v>
      </c>
      <c r="AE687" s="14">
        <f>INDEX(CONFAZ!$DS$2:$FB$408,MATCH(DATE(YEAR($A687),MONTH($A687),15),CONFAZ!$DS$2:$DS$408,0),2)</f>
        <v>362947045</v>
      </c>
      <c r="AF687" s="14">
        <f>INDEX(CONFAZ!$DS$2:$FB$408,MATCH(DATE(YEAR($A687),MONTH($A687),15),CONFAZ!$DS$2:$DS$408,0),3)</f>
        <v>193308886</v>
      </c>
      <c r="AG687">
        <v>788</v>
      </c>
      <c r="AH687">
        <v>1186913021200</v>
      </c>
      <c r="AI687">
        <v>13.69</v>
      </c>
      <c r="AJ687">
        <v>0.57999999999999996</v>
      </c>
      <c r="AK687">
        <v>949.41111111111104</v>
      </c>
      <c r="AL687">
        <v>753.85149999999999</v>
      </c>
      <c r="AM687">
        <v>691.82190476190397</v>
      </c>
      <c r="AN687">
        <v>856.12959999999998</v>
      </c>
      <c r="AO687">
        <v>8.6758488212054292</v>
      </c>
      <c r="AP687">
        <v>1.62</v>
      </c>
      <c r="AQ687">
        <v>187.64</v>
      </c>
      <c r="AR687">
        <v>9.34</v>
      </c>
      <c r="AS687" s="14">
        <v>507080900000</v>
      </c>
      <c r="AT687">
        <v>0</v>
      </c>
      <c r="AU687">
        <v>0</v>
      </c>
      <c r="AV687">
        <v>137964144</v>
      </c>
      <c r="AW687">
        <v>134350507</v>
      </c>
      <c r="AX687">
        <v>0</v>
      </c>
      <c r="AY687" s="14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3613637</v>
      </c>
      <c r="BN687">
        <v>22677841000</v>
      </c>
      <c r="BO687" s="3">
        <v>0.4</v>
      </c>
      <c r="BP687" s="3">
        <v>3704</v>
      </c>
      <c r="BQ687">
        <v>21813.8</v>
      </c>
      <c r="BR687">
        <v>2192496000</v>
      </c>
      <c r="BS687">
        <v>18229000</v>
      </c>
      <c r="BT687" s="3">
        <v>5389738000</v>
      </c>
      <c r="BU687" s="3">
        <v>10405398000</v>
      </c>
      <c r="BV687" s="3">
        <v>4671980000</v>
      </c>
      <c r="BW687" s="3">
        <v>18005861000</v>
      </c>
      <c r="BX687">
        <v>0</v>
      </c>
      <c r="BY687">
        <v>0</v>
      </c>
      <c r="BZ687">
        <v>0</v>
      </c>
      <c r="CA687">
        <v>0</v>
      </c>
      <c r="CB687">
        <v>19952970000</v>
      </c>
      <c r="CC687">
        <v>0.4</v>
      </c>
      <c r="CD687">
        <v>328156.83</v>
      </c>
      <c r="CE687">
        <v>100299768.23999999</v>
      </c>
      <c r="CF687">
        <v>24402.22</v>
      </c>
      <c r="CG687">
        <v>25184.75</v>
      </c>
      <c r="CH687">
        <v>33.148744999999998</v>
      </c>
      <c r="CI687">
        <v>3.3</v>
      </c>
      <c r="CJ687">
        <v>231793.33</v>
      </c>
      <c r="CK687">
        <v>265970</v>
      </c>
      <c r="CL687">
        <v>34180</v>
      </c>
      <c r="CM687">
        <v>61476.67</v>
      </c>
      <c r="CN687">
        <v>5400883.3300000001</v>
      </c>
      <c r="CO687">
        <v>-92853.33</v>
      </c>
      <c r="CP687">
        <v>-227073.33</v>
      </c>
      <c r="CQ687">
        <v>1168813.6499999999</v>
      </c>
      <c r="CR687">
        <v>231786906.28</v>
      </c>
      <c r="CS687">
        <v>39143</v>
      </c>
      <c r="CT687">
        <v>232994862.93000001</v>
      </c>
      <c r="CU687" s="3">
        <v>0.5278716</v>
      </c>
      <c r="CV687">
        <v>116808677.90000001</v>
      </c>
      <c r="CW687" s="14">
        <v>177614.38</v>
      </c>
      <c r="CX687" s="14">
        <f t="shared" si="10"/>
        <v>-4291109.08</v>
      </c>
      <c r="CY687" s="14">
        <f>IFERROR(INDEX(CONFAZ!$A$2:$FB$440,MATCH(DATE(YEAR($A687),MONTH($A687),15),CONFAZ!$A$2:$A$440,0),2),0)</f>
        <v>4468723.46</v>
      </c>
      <c r="CZ687"/>
      <c r="DA687"/>
      <c r="DB687"/>
      <c r="DC687"/>
      <c r="DI687"/>
    </row>
    <row r="688" spans="1:113" x14ac:dyDescent="0.25">
      <c r="A688" s="1">
        <v>42237</v>
      </c>
      <c r="B688" t="s">
        <v>70</v>
      </c>
      <c r="C688" t="s">
        <v>75</v>
      </c>
      <c r="D688" s="12">
        <v>3.5143</v>
      </c>
      <c r="E688">
        <v>228295100.79000002</v>
      </c>
      <c r="F688">
        <v>5182341.4399999995</v>
      </c>
      <c r="G688">
        <v>439220383</v>
      </c>
      <c r="H688">
        <v>53541504.380000003</v>
      </c>
      <c r="I688">
        <v>115529352.78999999</v>
      </c>
      <c r="J688">
        <v>10004663.109999999</v>
      </c>
      <c r="K688">
        <v>15495007</v>
      </c>
      <c r="L688" s="14">
        <v>13649265</v>
      </c>
      <c r="M688" s="14">
        <v>37214752</v>
      </c>
      <c r="N688" s="14">
        <v>60025301</v>
      </c>
      <c r="O688" s="14">
        <v>62613976</v>
      </c>
      <c r="P688" s="14">
        <v>4725334</v>
      </c>
      <c r="Q688" s="14">
        <v>61137043</v>
      </c>
      <c r="R688" s="14">
        <v>1344902</v>
      </c>
      <c r="S688" s="14">
        <v>15520488</v>
      </c>
      <c r="T688" s="14">
        <v>134984313</v>
      </c>
      <c r="U688" s="14">
        <v>42822747</v>
      </c>
      <c r="V688" s="14">
        <v>1344902</v>
      </c>
      <c r="W688" s="14">
        <v>15520488</v>
      </c>
      <c r="X688" s="14">
        <v>134984313</v>
      </c>
      <c r="Y688" s="14">
        <v>42822747</v>
      </c>
      <c r="Z688" s="14">
        <v>5182262</v>
      </c>
      <c r="AA688" s="14">
        <v>0.92322010239999996</v>
      </c>
      <c r="AB688">
        <v>140.83000000000001</v>
      </c>
      <c r="AC688" s="2">
        <v>15320171814</v>
      </c>
      <c r="AD688" s="2">
        <v>12937800630</v>
      </c>
      <c r="AE688" s="14">
        <f>INDEX(CONFAZ!$DS$2:$FB$408,MATCH(DATE(YEAR($A688),MONTH($A688),15),CONFAZ!$DS$2:$DS$408,0),2)</f>
        <v>255012041</v>
      </c>
      <c r="AF688" s="14">
        <f>INDEX(CONFAZ!$DS$2:$FB$408,MATCH(DATE(YEAR($A688),MONTH($A688),15),CONFAZ!$DS$2:$DS$408,0),3)</f>
        <v>68838762</v>
      </c>
      <c r="AG688">
        <v>788</v>
      </c>
      <c r="AH688">
        <v>1293821173700</v>
      </c>
      <c r="AI688">
        <v>14.15</v>
      </c>
      <c r="AJ688">
        <v>0.25</v>
      </c>
      <c r="AK688">
        <v>948.02722222222201</v>
      </c>
      <c r="AL688">
        <v>751.24199999999996</v>
      </c>
      <c r="AM688">
        <v>689.83523809523797</v>
      </c>
      <c r="AN688">
        <v>856.05880000000002</v>
      </c>
      <c r="AO688">
        <v>8.8533117101437799</v>
      </c>
      <c r="AP688">
        <v>1.22</v>
      </c>
      <c r="AQ688">
        <v>171.48</v>
      </c>
      <c r="AR688">
        <v>16.52</v>
      </c>
      <c r="AS688" s="14">
        <v>501421200000</v>
      </c>
      <c r="AT688">
        <v>0</v>
      </c>
      <c r="AU688">
        <v>0</v>
      </c>
      <c r="AV688">
        <v>62453705</v>
      </c>
      <c r="AW688">
        <v>60623047</v>
      </c>
      <c r="AX688">
        <v>0</v>
      </c>
      <c r="AY688" s="14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1830658</v>
      </c>
      <c r="BN688">
        <v>22677841000</v>
      </c>
      <c r="BO688" s="3">
        <v>0.4</v>
      </c>
      <c r="BP688" s="3">
        <v>3704</v>
      </c>
      <c r="BQ688" s="3">
        <v>21813.8</v>
      </c>
      <c r="BR688" s="3">
        <v>2192496000</v>
      </c>
      <c r="BS688" s="3">
        <v>18229000</v>
      </c>
      <c r="BT688" s="3">
        <v>5389738000</v>
      </c>
      <c r="BU688" s="3">
        <v>10405398000</v>
      </c>
      <c r="BV688">
        <v>4671980000</v>
      </c>
      <c r="BW688">
        <v>18005861000</v>
      </c>
      <c r="BX688">
        <v>0</v>
      </c>
      <c r="BY688">
        <v>0</v>
      </c>
      <c r="BZ688">
        <v>0</v>
      </c>
      <c r="CA688">
        <v>0</v>
      </c>
      <c r="CB688">
        <v>22677841000</v>
      </c>
      <c r="CC688">
        <v>0.4</v>
      </c>
      <c r="CD688">
        <v>478701.23</v>
      </c>
      <c r="CE688">
        <v>138197533.72999999</v>
      </c>
      <c r="CF688">
        <v>24446.880000000001</v>
      </c>
      <c r="CG688">
        <v>24097.75</v>
      </c>
      <c r="CH688">
        <v>33.148744999999998</v>
      </c>
      <c r="CI688">
        <v>3.3</v>
      </c>
      <c r="CJ688">
        <v>231793.33</v>
      </c>
      <c r="CK688">
        <v>265970</v>
      </c>
      <c r="CL688">
        <v>34180</v>
      </c>
      <c r="CM688">
        <v>61476.67</v>
      </c>
      <c r="CN688">
        <v>5400883.3300000001</v>
      </c>
      <c r="CO688">
        <v>-92853.33</v>
      </c>
      <c r="CP688">
        <v>-227073.33</v>
      </c>
      <c r="CQ688">
        <v>4612494.67</v>
      </c>
      <c r="CR688">
        <v>267171738.41</v>
      </c>
      <c r="CS688">
        <v>25157.84</v>
      </c>
      <c r="CT688">
        <v>271811390.92000002</v>
      </c>
      <c r="CU688" s="3">
        <v>0.5278716</v>
      </c>
      <c r="CV688">
        <v>127508347</v>
      </c>
      <c r="CW688" s="14">
        <v>188990</v>
      </c>
      <c r="CX688" s="14">
        <f t="shared" si="10"/>
        <v>-2893364.91</v>
      </c>
      <c r="CY688" s="14">
        <f>IFERROR(INDEX(CONFAZ!$A$2:$FB$440,MATCH(DATE(YEAR($A688),MONTH($A688),15),CONFAZ!$A$2:$A$440,0),2),0)</f>
        <v>3082354.91</v>
      </c>
      <c r="CZ688"/>
      <c r="DA688"/>
      <c r="DB688"/>
      <c r="DC688"/>
      <c r="DI688"/>
    </row>
    <row r="689" spans="1:113" x14ac:dyDescent="0.25">
      <c r="A689" s="1">
        <v>42268</v>
      </c>
      <c r="B689" t="s">
        <v>70</v>
      </c>
      <c r="C689" t="s">
        <v>75</v>
      </c>
      <c r="D689" s="12">
        <v>3.9064999999999999</v>
      </c>
      <c r="E689">
        <v>232623259.96000001</v>
      </c>
      <c r="F689">
        <v>1351316.63</v>
      </c>
      <c r="G689">
        <v>449472669</v>
      </c>
      <c r="H689">
        <v>60716163.940000013</v>
      </c>
      <c r="I689">
        <v>123344644.91</v>
      </c>
      <c r="J689">
        <v>10086557.310000002</v>
      </c>
      <c r="K689">
        <v>13664449</v>
      </c>
      <c r="L689" s="14">
        <v>12599330</v>
      </c>
      <c r="M689" s="14">
        <v>37987617</v>
      </c>
      <c r="N689" s="14">
        <v>57236081</v>
      </c>
      <c r="O689" s="14">
        <v>67354585</v>
      </c>
      <c r="P689" s="14">
        <v>4605982</v>
      </c>
      <c r="Q689" s="14">
        <v>61003431</v>
      </c>
      <c r="R689" s="14">
        <v>1593029</v>
      </c>
      <c r="S689" s="14">
        <v>13791637</v>
      </c>
      <c r="T689" s="14">
        <v>143175451</v>
      </c>
      <c r="U689" s="14">
        <v>48774856</v>
      </c>
      <c r="V689" s="14">
        <v>1593029</v>
      </c>
      <c r="W689" s="14">
        <v>13791637</v>
      </c>
      <c r="X689" s="14">
        <v>143175451</v>
      </c>
      <c r="Y689" s="14">
        <v>48774856</v>
      </c>
      <c r="Z689" s="14">
        <v>1350670</v>
      </c>
      <c r="AA689" s="14">
        <v>1.3859943563999999</v>
      </c>
      <c r="AB689">
        <v>138.06</v>
      </c>
      <c r="AC689" s="2">
        <v>15467635572</v>
      </c>
      <c r="AD689" s="2">
        <v>13336913433</v>
      </c>
      <c r="AE689" s="14">
        <f>INDEX(CONFAZ!$DS$2:$FB$408,MATCH(DATE(YEAR($A689),MONTH($A689),15),CONFAZ!$DS$2:$DS$408,0),2)</f>
        <v>285787481</v>
      </c>
      <c r="AF689" s="14">
        <f>INDEX(CONFAZ!$DS$2:$FB$408,MATCH(DATE(YEAR($A689),MONTH($A689),15),CONFAZ!$DS$2:$DS$408,0),3)</f>
        <v>178655964</v>
      </c>
      <c r="AG689">
        <v>788</v>
      </c>
      <c r="AH689">
        <v>1411691905000</v>
      </c>
      <c r="AI689">
        <v>14.15</v>
      </c>
      <c r="AJ689">
        <v>0.51</v>
      </c>
      <c r="AK689">
        <v>964.59222222222195</v>
      </c>
      <c r="AL689">
        <v>753.48400000000004</v>
      </c>
      <c r="AM689">
        <v>690.34238095238004</v>
      </c>
      <c r="AN689">
        <v>863.51840000000004</v>
      </c>
      <c r="AO689">
        <v>9.0307239970795408</v>
      </c>
      <c r="AP689">
        <v>1.54</v>
      </c>
      <c r="AQ689">
        <v>195.6</v>
      </c>
      <c r="AR689">
        <v>31.22</v>
      </c>
      <c r="AS689" s="14">
        <v>499726000000</v>
      </c>
      <c r="AT689">
        <v>0</v>
      </c>
      <c r="AU689">
        <v>0</v>
      </c>
      <c r="AV689">
        <v>103897999</v>
      </c>
      <c r="AW689">
        <v>102793336</v>
      </c>
      <c r="AX689">
        <v>0</v>
      </c>
      <c r="AY689" s="14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1104663</v>
      </c>
      <c r="BN689">
        <v>22677841000</v>
      </c>
      <c r="BO689" s="3">
        <v>0.4</v>
      </c>
      <c r="BP689" s="3">
        <v>3704</v>
      </c>
      <c r="BQ689" s="3">
        <v>21813.8</v>
      </c>
      <c r="BR689" s="3">
        <v>2192496000</v>
      </c>
      <c r="BS689" s="3">
        <v>18229000</v>
      </c>
      <c r="BT689">
        <v>5389738000</v>
      </c>
      <c r="BU689" s="3">
        <v>10405398000</v>
      </c>
      <c r="BV689">
        <v>4671980000</v>
      </c>
      <c r="BW689">
        <v>18005861000</v>
      </c>
      <c r="BX689">
        <v>0</v>
      </c>
      <c r="BY689">
        <v>0</v>
      </c>
      <c r="BZ689">
        <v>0</v>
      </c>
      <c r="CA689">
        <v>0</v>
      </c>
      <c r="CB689">
        <v>22677841000</v>
      </c>
      <c r="CC689">
        <v>0.4</v>
      </c>
      <c r="CD689">
        <v>545940.56000000006</v>
      </c>
      <c r="CE689">
        <v>143777331.55000001</v>
      </c>
      <c r="CF689">
        <v>53047.28</v>
      </c>
      <c r="CG689">
        <v>18352.75</v>
      </c>
      <c r="CH689">
        <v>33.148744999999998</v>
      </c>
      <c r="CI689">
        <v>3.28</v>
      </c>
      <c r="CJ689">
        <v>231793.33</v>
      </c>
      <c r="CK689">
        <v>265970</v>
      </c>
      <c r="CL689">
        <v>34180</v>
      </c>
      <c r="CM689">
        <v>61476.67</v>
      </c>
      <c r="CN689">
        <v>5400883.3300000001</v>
      </c>
      <c r="CO689">
        <v>-92853.33</v>
      </c>
      <c r="CP689">
        <v>-227073.33</v>
      </c>
      <c r="CQ689">
        <v>612470.25</v>
      </c>
      <c r="CR689">
        <v>277737133.31999999</v>
      </c>
      <c r="CS689">
        <v>15731.04</v>
      </c>
      <c r="CT689">
        <v>278365334.61000001</v>
      </c>
      <c r="CU689" s="3">
        <v>0.5278716</v>
      </c>
      <c r="CV689">
        <v>131645710.09999999</v>
      </c>
      <c r="CW689" s="14">
        <v>188453.12</v>
      </c>
      <c r="CX689" s="14">
        <f t="shared" si="10"/>
        <v>-2429699.7999999998</v>
      </c>
      <c r="CY689" s="14">
        <f>IFERROR(INDEX(CONFAZ!$A$2:$FB$440,MATCH(DATE(YEAR($A689),MONTH($A689),15),CONFAZ!$A$2:$A$440,0),2),0)</f>
        <v>2618152.92</v>
      </c>
      <c r="CZ689"/>
      <c r="DA689"/>
      <c r="DB689"/>
      <c r="DC689"/>
      <c r="DI689"/>
    </row>
    <row r="690" spans="1:113" x14ac:dyDescent="0.25">
      <c r="A690" s="1">
        <v>42298</v>
      </c>
      <c r="B690" t="s">
        <v>70</v>
      </c>
      <c r="C690" t="s">
        <v>75</v>
      </c>
      <c r="D690" s="12">
        <v>3.8801000000000001</v>
      </c>
      <c r="E690">
        <v>231825591.59999996</v>
      </c>
      <c r="F690">
        <v>1858356.8599999999</v>
      </c>
      <c r="G690">
        <v>468904662</v>
      </c>
      <c r="H690">
        <v>59023643.170000002</v>
      </c>
      <c r="I690">
        <v>143117296.10000002</v>
      </c>
      <c r="J690">
        <v>9648851.879999999</v>
      </c>
      <c r="K690">
        <v>10130769</v>
      </c>
      <c r="L690" s="14">
        <v>13614228</v>
      </c>
      <c r="M690" s="14">
        <v>37241168</v>
      </c>
      <c r="N690" s="14">
        <v>53285476</v>
      </c>
      <c r="O690" s="14">
        <v>65138342</v>
      </c>
      <c r="P690" s="14">
        <v>5042790</v>
      </c>
      <c r="Q690" s="14">
        <v>59700963</v>
      </c>
      <c r="R690" s="14">
        <v>1165221</v>
      </c>
      <c r="S690" s="14">
        <v>16205641</v>
      </c>
      <c r="T690" s="14">
        <v>160734752</v>
      </c>
      <c r="U690" s="14">
        <v>54919431</v>
      </c>
      <c r="V690" s="14">
        <v>1165221</v>
      </c>
      <c r="W690" s="14">
        <v>16205641</v>
      </c>
      <c r="X690" s="14">
        <v>160734752</v>
      </c>
      <c r="Y690" s="14">
        <v>54919431</v>
      </c>
      <c r="Z690" s="14">
        <v>1856650</v>
      </c>
      <c r="AA690" s="14">
        <v>1.1214698258</v>
      </c>
      <c r="AB690">
        <v>140.18</v>
      </c>
      <c r="AC690" s="2">
        <v>15762365201</v>
      </c>
      <c r="AD690" s="2">
        <v>14194772010</v>
      </c>
      <c r="AE690" s="14">
        <f>INDEX(CONFAZ!$DS$2:$FB$408,MATCH(DATE(YEAR($A690),MONTH($A690),15),CONFAZ!$DS$2:$DS$408,0),2)</f>
        <v>245244510</v>
      </c>
      <c r="AF690" s="14">
        <f>INDEX(CONFAZ!$DS$2:$FB$408,MATCH(DATE(YEAR($A690),MONTH($A690),15),CONFAZ!$DS$2:$DS$408,0),3)</f>
        <v>197065028</v>
      </c>
      <c r="AG690">
        <v>788</v>
      </c>
      <c r="AH690">
        <v>1401608523000</v>
      </c>
      <c r="AI690">
        <v>14.15</v>
      </c>
      <c r="AJ690">
        <v>0.77</v>
      </c>
      <c r="AK690">
        <v>968.29333333333295</v>
      </c>
      <c r="AL690">
        <v>754.78700000000003</v>
      </c>
      <c r="AM690">
        <v>694.55714285714203</v>
      </c>
      <c r="AN690">
        <v>867.88519999999903</v>
      </c>
      <c r="AO690">
        <v>9.1046831955922798</v>
      </c>
      <c r="AP690">
        <v>1.82</v>
      </c>
      <c r="AQ690">
        <v>195.12</v>
      </c>
      <c r="AR690">
        <v>70.260000000000005</v>
      </c>
      <c r="AS690" s="14">
        <v>521387200000</v>
      </c>
      <c r="AT690">
        <v>0</v>
      </c>
      <c r="AU690">
        <v>0</v>
      </c>
      <c r="AV690">
        <v>69120499</v>
      </c>
      <c r="AW690">
        <v>67712205</v>
      </c>
      <c r="AX690">
        <v>0</v>
      </c>
      <c r="AY690" s="14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1408294</v>
      </c>
      <c r="BN690">
        <v>22677841000</v>
      </c>
      <c r="BO690" s="3">
        <v>0.4</v>
      </c>
      <c r="BP690" s="3">
        <v>3704</v>
      </c>
      <c r="BQ690" s="3">
        <v>21813.8</v>
      </c>
      <c r="BR690" s="3">
        <v>2192496000</v>
      </c>
      <c r="BS690" s="3">
        <v>18229000</v>
      </c>
      <c r="BT690" s="3">
        <v>5389738000</v>
      </c>
      <c r="BU690">
        <v>10405398000</v>
      </c>
      <c r="BV690" s="3">
        <v>4671980000</v>
      </c>
      <c r="BW690" s="3">
        <v>18005861000</v>
      </c>
      <c r="BX690">
        <v>0</v>
      </c>
      <c r="BY690">
        <v>0</v>
      </c>
      <c r="BZ690">
        <v>0</v>
      </c>
      <c r="CA690">
        <v>0</v>
      </c>
      <c r="CB690">
        <v>22677841000</v>
      </c>
      <c r="CC690">
        <v>0.4</v>
      </c>
      <c r="CD690">
        <v>396858.47</v>
      </c>
      <c r="CE690">
        <v>128303605.86</v>
      </c>
      <c r="CF690">
        <v>26799.35</v>
      </c>
      <c r="CG690">
        <v>20484.75</v>
      </c>
      <c r="CH690">
        <v>33.148744999999998</v>
      </c>
      <c r="CI690">
        <v>3.48</v>
      </c>
      <c r="CJ690">
        <v>5573.33</v>
      </c>
      <c r="CK690">
        <v>38970</v>
      </c>
      <c r="CL690">
        <v>33396.67</v>
      </c>
      <c r="CM690">
        <v>217776.67</v>
      </c>
      <c r="CN690">
        <v>5408160</v>
      </c>
      <c r="CO690">
        <v>-57770</v>
      </c>
      <c r="CP690">
        <v>-117726.67</v>
      </c>
      <c r="CQ690">
        <v>525729.62</v>
      </c>
      <c r="CR690">
        <v>295999591.60000002</v>
      </c>
      <c r="CS690">
        <v>8507.73</v>
      </c>
      <c r="CT690">
        <v>296533828.94999999</v>
      </c>
      <c r="CU690" s="3">
        <v>0.5278716</v>
      </c>
      <c r="CV690">
        <v>140064891.09999999</v>
      </c>
      <c r="CW690" s="14">
        <v>271582.33</v>
      </c>
      <c r="CX690" s="14">
        <f t="shared" si="10"/>
        <v>-1454750.6800000002</v>
      </c>
      <c r="CY690" s="14">
        <f>IFERROR(INDEX(CONFAZ!$A$2:$FB$440,MATCH(DATE(YEAR($A690),MONTH($A690),15),CONFAZ!$A$2:$A$440,0),2),0)</f>
        <v>1726333.0100000002</v>
      </c>
      <c r="DA690"/>
      <c r="DB690"/>
      <c r="DC690"/>
      <c r="DI690"/>
    </row>
    <row r="691" spans="1:113" x14ac:dyDescent="0.25">
      <c r="A691" s="1">
        <v>42329</v>
      </c>
      <c r="B691" t="s">
        <v>70</v>
      </c>
      <c r="C691" t="s">
        <v>75</v>
      </c>
      <c r="D691" s="12">
        <v>3.7765</v>
      </c>
      <c r="E691">
        <v>241509395.89999998</v>
      </c>
      <c r="F691">
        <v>1117435.74</v>
      </c>
      <c r="G691">
        <v>446485005</v>
      </c>
      <c r="H691">
        <v>62945501.080000013</v>
      </c>
      <c r="I691">
        <v>109368479.09</v>
      </c>
      <c r="J691">
        <v>10036714.370000001</v>
      </c>
      <c r="K691">
        <v>11290697</v>
      </c>
      <c r="L691" s="14">
        <v>13812094</v>
      </c>
      <c r="M691" s="14">
        <v>37363420</v>
      </c>
      <c r="N691" s="14">
        <v>56890569</v>
      </c>
      <c r="O691" s="14">
        <v>69340467</v>
      </c>
      <c r="P691" s="14">
        <v>4383969</v>
      </c>
      <c r="Q691" s="14">
        <v>66217814</v>
      </c>
      <c r="R691" s="14">
        <v>1391555</v>
      </c>
      <c r="S691" s="14">
        <v>14773351</v>
      </c>
      <c r="T691" s="14">
        <v>131517322</v>
      </c>
      <c r="U691" s="14">
        <v>49677008</v>
      </c>
      <c r="V691" s="14">
        <v>1391555</v>
      </c>
      <c r="W691" s="14">
        <v>14773351</v>
      </c>
      <c r="X691" s="14">
        <v>131517322</v>
      </c>
      <c r="Y691" s="14">
        <v>49677008</v>
      </c>
      <c r="Z691" s="14">
        <v>1117436</v>
      </c>
      <c r="AA691" s="14">
        <v>2.1047329507999999</v>
      </c>
      <c r="AB691">
        <v>135.94</v>
      </c>
      <c r="AC691" s="2">
        <v>13603593709</v>
      </c>
      <c r="AD691" s="2">
        <v>12744978873</v>
      </c>
      <c r="AE691" s="14">
        <f>INDEX(CONFAZ!$DS$2:$FB$408,MATCH(DATE(YEAR($A691),MONTH($A691),15),CONFAZ!$DS$2:$DS$408,0),2)</f>
        <v>172791553</v>
      </c>
      <c r="AF691" s="14">
        <f>INDEX(CONFAZ!$DS$2:$FB$408,MATCH(DATE(YEAR($A691),MONTH($A691),15),CONFAZ!$DS$2:$DS$408,0),3)</f>
        <v>281740261</v>
      </c>
      <c r="AG691">
        <v>788</v>
      </c>
      <c r="AH691">
        <v>1348270924000</v>
      </c>
      <c r="AI691">
        <v>14.15</v>
      </c>
      <c r="AJ691">
        <v>1.1100000000000001</v>
      </c>
      <c r="AK691">
        <v>967.43611111111102</v>
      </c>
      <c r="AL691">
        <v>755.04049999999995</v>
      </c>
      <c r="AM691">
        <v>695.75904761904701</v>
      </c>
      <c r="AN691">
        <v>869.05200000000002</v>
      </c>
      <c r="AO691">
        <v>9.1430877980585503</v>
      </c>
      <c r="AP691">
        <v>2.0099999999999998</v>
      </c>
      <c r="AQ691">
        <v>179.09</v>
      </c>
      <c r="AR691">
        <v>33.169499999999999</v>
      </c>
      <c r="AS691" s="14">
        <v>513641500000</v>
      </c>
      <c r="AT691">
        <v>0</v>
      </c>
      <c r="AU691">
        <v>0</v>
      </c>
      <c r="AV691">
        <v>76560987</v>
      </c>
      <c r="AW691">
        <v>74752344</v>
      </c>
      <c r="AX691">
        <v>0</v>
      </c>
      <c r="AY691" s="14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1808643</v>
      </c>
      <c r="BN691">
        <v>22677841000</v>
      </c>
      <c r="BO691" s="3">
        <v>0.4</v>
      </c>
      <c r="BP691" s="3">
        <v>3704</v>
      </c>
      <c r="BQ691" s="3">
        <v>21813.8</v>
      </c>
      <c r="BR691">
        <v>2192496000</v>
      </c>
      <c r="BS691" s="3">
        <v>18229000</v>
      </c>
      <c r="BT691" s="3">
        <v>5389738000</v>
      </c>
      <c r="BU691">
        <v>10405398000</v>
      </c>
      <c r="BV691" s="3">
        <v>4671980000</v>
      </c>
      <c r="BW691">
        <v>18005861000</v>
      </c>
      <c r="BX691">
        <v>0</v>
      </c>
      <c r="BY691">
        <v>0</v>
      </c>
      <c r="BZ691">
        <v>0</v>
      </c>
      <c r="CA691">
        <v>0</v>
      </c>
      <c r="CB691">
        <v>22677841000</v>
      </c>
      <c r="CC691">
        <v>0.4</v>
      </c>
      <c r="CD691">
        <v>421329.98</v>
      </c>
      <c r="CE691">
        <v>156076586.65000001</v>
      </c>
      <c r="CF691">
        <v>32091.55</v>
      </c>
      <c r="CG691">
        <v>18352.75</v>
      </c>
      <c r="CH691">
        <v>33.148744999999998</v>
      </c>
      <c r="CI691">
        <v>3.58</v>
      </c>
      <c r="CJ691">
        <v>5573.33</v>
      </c>
      <c r="CK691">
        <v>38970</v>
      </c>
      <c r="CL691">
        <v>33396.67</v>
      </c>
      <c r="CM691">
        <v>217776.67</v>
      </c>
      <c r="CN691">
        <v>5408160</v>
      </c>
      <c r="CO691">
        <v>-57770</v>
      </c>
      <c r="CP691">
        <v>-117726.67</v>
      </c>
      <c r="CQ691">
        <v>526114.47</v>
      </c>
      <c r="CR691">
        <v>267999452.72</v>
      </c>
      <c r="CS691">
        <v>11978.11</v>
      </c>
      <c r="CT691">
        <v>268556457.27999997</v>
      </c>
      <c r="CU691" s="3">
        <v>0.5278716</v>
      </c>
      <c r="CV691">
        <v>138351566.40000001</v>
      </c>
      <c r="CW691" s="14">
        <v>265540.15000000002</v>
      </c>
      <c r="CX691" s="14">
        <f t="shared" si="10"/>
        <v>-1878554.37</v>
      </c>
      <c r="CY691" s="14">
        <f>IFERROR(INDEX(CONFAZ!$A$2:$FB$440,MATCH(DATE(YEAR($A691),MONTH($A691),15),CONFAZ!$A$2:$A$440,0),2),0)</f>
        <v>2144094.52</v>
      </c>
      <c r="CZ691"/>
      <c r="DA691"/>
      <c r="DB691"/>
      <c r="DC691"/>
      <c r="DI691"/>
    </row>
    <row r="692" spans="1:113" x14ac:dyDescent="0.25">
      <c r="A692" s="1">
        <v>42359</v>
      </c>
      <c r="B692" t="s">
        <v>70</v>
      </c>
      <c r="C692" t="s">
        <v>75</v>
      </c>
      <c r="D692" s="12">
        <v>3.8711000000000002</v>
      </c>
      <c r="E692">
        <v>228325744.11000001</v>
      </c>
      <c r="F692">
        <v>1598380.27</v>
      </c>
      <c r="G692">
        <v>414817466</v>
      </c>
      <c r="H692">
        <v>66988144.75999999</v>
      </c>
      <c r="I692">
        <v>84245853.61999999</v>
      </c>
      <c r="J692">
        <v>10653755.42</v>
      </c>
      <c r="K692">
        <v>12538686</v>
      </c>
      <c r="L692" s="14">
        <v>14723311</v>
      </c>
      <c r="M692" s="14">
        <v>33841425</v>
      </c>
      <c r="N692" s="14">
        <v>59184628</v>
      </c>
      <c r="O692" s="14">
        <v>65263928</v>
      </c>
      <c r="P692" s="14">
        <v>4699165</v>
      </c>
      <c r="Q692" s="14">
        <v>65631138</v>
      </c>
      <c r="R692" s="14">
        <v>1123896</v>
      </c>
      <c r="S692" s="14">
        <v>14780538</v>
      </c>
      <c r="T692" s="14">
        <v>106923345</v>
      </c>
      <c r="U692" s="14">
        <v>47047712</v>
      </c>
      <c r="V692" s="14">
        <v>1123896</v>
      </c>
      <c r="W692" s="14">
        <v>14780538</v>
      </c>
      <c r="X692" s="14">
        <v>106923345</v>
      </c>
      <c r="Y692" s="14">
        <v>47047712</v>
      </c>
      <c r="Z692" s="14">
        <v>1598380</v>
      </c>
      <c r="AA692" s="14">
        <v>0.57523916909999995</v>
      </c>
      <c r="AB692">
        <v>136.22</v>
      </c>
      <c r="AC692" s="2">
        <v>15694230026</v>
      </c>
      <c r="AD692" s="2">
        <v>10686340015</v>
      </c>
      <c r="AE692" s="14">
        <f>INDEX(CONFAZ!$DS$2:$FB$408,MATCH(DATE(YEAR($A692),MONTH($A692),15),CONFAZ!$DS$2:$DS$408,0),2)</f>
        <v>208734995</v>
      </c>
      <c r="AF692" s="14">
        <f>INDEX(CONFAZ!$DS$2:$FB$408,MATCH(DATE(YEAR($A692),MONTH($A692),15),CONFAZ!$DS$2:$DS$408,0),3)</f>
        <v>75313611</v>
      </c>
      <c r="AG692">
        <v>788</v>
      </c>
      <c r="AH692">
        <v>1379907790400</v>
      </c>
      <c r="AI692">
        <v>14.15</v>
      </c>
      <c r="AJ692">
        <v>0.9</v>
      </c>
      <c r="AK692">
        <v>967.74444444444396</v>
      </c>
      <c r="AL692">
        <v>756.26900000000001</v>
      </c>
      <c r="AM692">
        <v>696.58571428571395</v>
      </c>
      <c r="AN692">
        <v>869.42399999999998</v>
      </c>
      <c r="AO692">
        <v>9.0778438398236005</v>
      </c>
      <c r="AP692">
        <v>1.96</v>
      </c>
      <c r="AQ692">
        <v>157.4</v>
      </c>
      <c r="AR692">
        <v>-14.2</v>
      </c>
      <c r="AS692" s="14">
        <v>515911400000</v>
      </c>
      <c r="AT692">
        <v>12300000</v>
      </c>
      <c r="AU692">
        <v>0</v>
      </c>
      <c r="AV692">
        <v>93547415</v>
      </c>
      <c r="AW692">
        <v>80167005</v>
      </c>
      <c r="AX692">
        <v>0</v>
      </c>
      <c r="AY692" s="14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1080410</v>
      </c>
      <c r="BN692">
        <v>22677841000</v>
      </c>
      <c r="BO692" s="3">
        <v>0.4</v>
      </c>
      <c r="BP692" s="3">
        <v>3704</v>
      </c>
      <c r="BQ692" s="3">
        <v>21813.8</v>
      </c>
      <c r="BR692">
        <v>2192496000</v>
      </c>
      <c r="BS692" s="3">
        <v>18229000</v>
      </c>
      <c r="BT692">
        <v>5389738000</v>
      </c>
      <c r="BU692" s="3">
        <v>10405398000</v>
      </c>
      <c r="BV692">
        <v>4671980000</v>
      </c>
      <c r="BW692">
        <v>18005861000</v>
      </c>
      <c r="BX692">
        <v>0</v>
      </c>
      <c r="BY692">
        <v>0</v>
      </c>
      <c r="BZ692">
        <v>0</v>
      </c>
      <c r="CA692">
        <v>0</v>
      </c>
      <c r="CB692">
        <v>22677841000</v>
      </c>
      <c r="CC692">
        <v>0.4</v>
      </c>
      <c r="CD692">
        <v>379747.71</v>
      </c>
      <c r="CE692">
        <v>159850541.36000001</v>
      </c>
      <c r="CF692">
        <v>8071.91</v>
      </c>
      <c r="CG692">
        <v>21838.75</v>
      </c>
      <c r="CH692">
        <v>33.148744999999998</v>
      </c>
      <c r="CI692">
        <v>3.63</v>
      </c>
      <c r="CJ692">
        <v>5573.33</v>
      </c>
      <c r="CK692">
        <v>38970</v>
      </c>
      <c r="CL692">
        <v>33396.67</v>
      </c>
      <c r="CM692">
        <v>217776.67</v>
      </c>
      <c r="CN692">
        <v>5408160</v>
      </c>
      <c r="CO692">
        <v>-57770</v>
      </c>
      <c r="CP692">
        <v>-117726.67</v>
      </c>
      <c r="CQ692">
        <v>777972.7</v>
      </c>
      <c r="CR692">
        <v>236404789.05000001</v>
      </c>
      <c r="CS692">
        <v>4134.1099999999997</v>
      </c>
      <c r="CT692">
        <v>237187395.86000001</v>
      </c>
      <c r="CU692" s="3">
        <v>0.5278716</v>
      </c>
      <c r="CV692">
        <v>127728673.2</v>
      </c>
      <c r="CW692" s="14">
        <v>262204.7</v>
      </c>
      <c r="CX692" s="14">
        <f t="shared" si="10"/>
        <v>-1211348.8400000001</v>
      </c>
      <c r="CY692" s="14">
        <f>IFERROR(INDEX(CONFAZ!$A$2:$FB$440,MATCH(DATE(YEAR($A692),MONTH($A692),15),CONFAZ!$A$2:$A$440,0),2),0)</f>
        <v>1473553.54</v>
      </c>
      <c r="CZ692"/>
      <c r="DA692"/>
      <c r="DB692"/>
      <c r="DC692"/>
      <c r="DI692"/>
    </row>
    <row r="693" spans="1:113" x14ac:dyDescent="0.25">
      <c r="A693" s="1">
        <v>42390</v>
      </c>
      <c r="B693" t="s">
        <v>70</v>
      </c>
      <c r="C693" t="s">
        <v>75</v>
      </c>
      <c r="D693" s="12">
        <v>4.0523999999999996</v>
      </c>
      <c r="E693">
        <v>250609227.00999996</v>
      </c>
      <c r="F693">
        <v>2001696.2200000002</v>
      </c>
      <c r="G693">
        <v>539014540</v>
      </c>
      <c r="H693">
        <v>65421601.500000015</v>
      </c>
      <c r="I693">
        <v>182185541.00999999</v>
      </c>
      <c r="J693">
        <v>12330961.33</v>
      </c>
      <c r="K693">
        <v>32099957</v>
      </c>
      <c r="L693" s="14">
        <v>13879473</v>
      </c>
      <c r="M693" s="14">
        <v>38283336</v>
      </c>
      <c r="N693" s="14">
        <v>75966928</v>
      </c>
      <c r="O693" s="14">
        <v>74301108</v>
      </c>
      <c r="P693" s="14">
        <v>4040376</v>
      </c>
      <c r="Q693" s="14">
        <v>72896086</v>
      </c>
      <c r="R693" s="14">
        <v>1404508</v>
      </c>
      <c r="S693" s="14">
        <v>20341081</v>
      </c>
      <c r="T693" s="14">
        <v>186610644</v>
      </c>
      <c r="U693" s="14">
        <v>49289304</v>
      </c>
      <c r="V693" s="14">
        <v>1404508</v>
      </c>
      <c r="W693" s="14">
        <v>20341081</v>
      </c>
      <c r="X693" s="14">
        <v>186610644</v>
      </c>
      <c r="Y693" s="14">
        <v>49289304</v>
      </c>
      <c r="Z693" s="14">
        <v>2001696</v>
      </c>
      <c r="AA693" s="14">
        <v>2.4638480875000002</v>
      </c>
      <c r="AB693">
        <v>128.25</v>
      </c>
      <c r="AC693" s="2">
        <v>11024617489</v>
      </c>
      <c r="AD693" s="2">
        <v>10455954695</v>
      </c>
      <c r="AE693" s="14">
        <f>INDEX(CONFAZ!$DS$2:$FB$408,MATCH(DATE(YEAR($A693),MONTH($A693),15),CONFAZ!$DS$2:$DS$408,0),2)</f>
        <v>147537499</v>
      </c>
      <c r="AF693" s="14">
        <f>INDEX(CONFAZ!$DS$2:$FB$408,MATCH(DATE(YEAR($A693),MONTH($A693),15),CONFAZ!$DS$2:$DS$408,0),3)</f>
        <v>62383725</v>
      </c>
      <c r="AG693">
        <v>880</v>
      </c>
      <c r="AH693">
        <v>1448761366799.99</v>
      </c>
      <c r="AI693">
        <v>14.15</v>
      </c>
      <c r="AJ693">
        <v>1.51</v>
      </c>
      <c r="AK693">
        <v>966.74944444444395</v>
      </c>
      <c r="AL693">
        <v>760.27700000000004</v>
      </c>
      <c r="AM693">
        <v>700.73095238095198</v>
      </c>
      <c r="AN693">
        <v>869.73119999999994</v>
      </c>
      <c r="AO693">
        <v>9.6204774796948005</v>
      </c>
      <c r="AP693">
        <v>2.27</v>
      </c>
      <c r="AQ693">
        <v>134.36000000000001</v>
      </c>
      <c r="AR693">
        <v>-6.9196</v>
      </c>
      <c r="AS693" s="14">
        <v>481818500000</v>
      </c>
      <c r="AT693">
        <v>0</v>
      </c>
      <c r="AU693">
        <v>0</v>
      </c>
      <c r="AV693">
        <v>68272113</v>
      </c>
      <c r="AW693">
        <v>66621927</v>
      </c>
      <c r="AX693">
        <v>0</v>
      </c>
      <c r="AY693" s="14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1650186</v>
      </c>
      <c r="BN693">
        <v>23134440000</v>
      </c>
      <c r="BO693" s="3">
        <v>0.4</v>
      </c>
      <c r="BP693" s="3">
        <v>3704</v>
      </c>
      <c r="BQ693" s="3">
        <v>21950.81</v>
      </c>
      <c r="BR693" s="3">
        <v>2353922000</v>
      </c>
      <c r="BS693" s="3">
        <v>23590000</v>
      </c>
      <c r="BT693" s="3">
        <v>4905638000</v>
      </c>
      <c r="BU693" s="3">
        <v>11308785000</v>
      </c>
      <c r="BV693">
        <v>4542506000</v>
      </c>
      <c r="BW693" s="3">
        <v>18591934000</v>
      </c>
      <c r="BX693">
        <v>0</v>
      </c>
      <c r="BY693">
        <v>0</v>
      </c>
      <c r="BZ693">
        <v>0</v>
      </c>
      <c r="CA693">
        <v>0</v>
      </c>
      <c r="CB693">
        <v>22677841000</v>
      </c>
      <c r="CC693">
        <v>0.4</v>
      </c>
      <c r="CD693">
        <v>245093.89</v>
      </c>
      <c r="CE693">
        <v>223891314.99000001</v>
      </c>
      <c r="CF693">
        <v>35148.76</v>
      </c>
      <c r="CG693">
        <v>30959.58</v>
      </c>
      <c r="CH693">
        <v>31.7388555</v>
      </c>
      <c r="CI693">
        <v>3.68</v>
      </c>
      <c r="CJ693">
        <v>275516.67</v>
      </c>
      <c r="CK693">
        <v>324236.67</v>
      </c>
      <c r="CL693">
        <v>48720</v>
      </c>
      <c r="CM693">
        <v>-23906.67</v>
      </c>
      <c r="CN693">
        <v>5524086.6699999999</v>
      </c>
      <c r="CO693">
        <v>-25583.33</v>
      </c>
      <c r="CP693">
        <v>-97413.33</v>
      </c>
      <c r="CQ693">
        <v>702290.18</v>
      </c>
      <c r="CR693">
        <v>338139893.12</v>
      </c>
      <c r="CS693">
        <v>44342.78</v>
      </c>
      <c r="CT693">
        <v>338889126.07999998</v>
      </c>
      <c r="CU693" s="3">
        <v>0.52966100000000005</v>
      </c>
      <c r="CV693">
        <v>117044671.90000001</v>
      </c>
      <c r="CW693" s="14">
        <v>452627.06000000006</v>
      </c>
      <c r="CX693" s="14">
        <f t="shared" si="10"/>
        <v>-6503546.5700000003</v>
      </c>
      <c r="CY693" s="14">
        <f>IFERROR(INDEX(CONFAZ!$A$2:$FB$440,MATCH(DATE(YEAR($A693),MONTH($A693),15),CONFAZ!$A$2:$A$440,0),2),0)</f>
        <v>6956173.6299999999</v>
      </c>
      <c r="CZ693"/>
      <c r="DA693"/>
      <c r="DB693"/>
      <c r="DC693"/>
      <c r="DI693"/>
    </row>
    <row r="694" spans="1:113" x14ac:dyDescent="0.25">
      <c r="A694" s="1">
        <v>42421</v>
      </c>
      <c r="B694" t="s">
        <v>70</v>
      </c>
      <c r="C694" t="s">
        <v>75</v>
      </c>
      <c r="D694" s="12">
        <v>3.9737</v>
      </c>
      <c r="E694">
        <v>223415929.58000004</v>
      </c>
      <c r="F694">
        <v>1342192.2599999998</v>
      </c>
      <c r="G694">
        <v>458879584</v>
      </c>
      <c r="H694">
        <v>58395999.789999999</v>
      </c>
      <c r="I694">
        <v>139169640.11999997</v>
      </c>
      <c r="J694">
        <v>9653058.0999999996</v>
      </c>
      <c r="K694">
        <v>92302269</v>
      </c>
      <c r="L694" s="14">
        <v>13526582</v>
      </c>
      <c r="M694" s="14">
        <v>35670812</v>
      </c>
      <c r="N694" s="14">
        <v>59044356</v>
      </c>
      <c r="O694" s="14">
        <v>56282822</v>
      </c>
      <c r="P694" s="14">
        <v>3784398</v>
      </c>
      <c r="Q694" s="14">
        <v>61599303</v>
      </c>
      <c r="R694" s="14">
        <v>1988631</v>
      </c>
      <c r="S694" s="14">
        <v>23378829</v>
      </c>
      <c r="T694" s="14">
        <v>151965046</v>
      </c>
      <c r="U694" s="14">
        <v>50297891</v>
      </c>
      <c r="V694" s="14">
        <v>1988631</v>
      </c>
      <c r="W694" s="14">
        <v>23378829</v>
      </c>
      <c r="X694" s="14">
        <v>151965046</v>
      </c>
      <c r="Y694" s="14">
        <v>50297891</v>
      </c>
      <c r="Z694" s="14">
        <v>1340914</v>
      </c>
      <c r="AA694" s="14">
        <v>1.8207618135999999</v>
      </c>
      <c r="AB694">
        <v>130.81</v>
      </c>
      <c r="AC694" s="2">
        <v>13103865483</v>
      </c>
      <c r="AD694" s="2">
        <v>10448566313</v>
      </c>
      <c r="AE694" s="14">
        <f>INDEX(CONFAZ!$DS$2:$FB$408,MATCH(DATE(YEAR($A694),MONTH($A694),15),CONFAZ!$DS$2:$DS$408,0),2)</f>
        <v>139541291</v>
      </c>
      <c r="AF694" s="14">
        <f>INDEX(CONFAZ!$DS$2:$FB$408,MATCH(DATE(YEAR($A694),MONTH($A694),15),CONFAZ!$DS$2:$DS$408,0),3)</f>
        <v>142581099</v>
      </c>
      <c r="AG694">
        <v>880</v>
      </c>
      <c r="AH694">
        <v>1428020621600</v>
      </c>
      <c r="AI694">
        <v>14.15</v>
      </c>
      <c r="AJ694">
        <v>0.95</v>
      </c>
      <c r="AK694">
        <v>978.94555555555496</v>
      </c>
      <c r="AL694">
        <v>775.34349999999995</v>
      </c>
      <c r="AM694">
        <v>715.69761904761901</v>
      </c>
      <c r="AN694">
        <v>879.76919999999996</v>
      </c>
      <c r="AO694">
        <v>10.350041730079999</v>
      </c>
      <c r="AP694">
        <v>1.9</v>
      </c>
      <c r="AQ694">
        <v>132.55000000000001</v>
      </c>
      <c r="AR694">
        <v>13.199</v>
      </c>
      <c r="AS694" s="14">
        <v>490477900000</v>
      </c>
      <c r="AT694">
        <v>0</v>
      </c>
      <c r="AU694">
        <v>0</v>
      </c>
      <c r="AV694">
        <v>52082269</v>
      </c>
      <c r="AW694">
        <v>50282929</v>
      </c>
      <c r="AX694">
        <v>0</v>
      </c>
      <c r="AY694" s="14">
        <v>0</v>
      </c>
      <c r="AZ694">
        <v>0</v>
      </c>
      <c r="BA694">
        <v>0</v>
      </c>
      <c r="BB694">
        <v>29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1799311</v>
      </c>
      <c r="BN694">
        <v>23134440000</v>
      </c>
      <c r="BO694" s="3">
        <v>0.4</v>
      </c>
      <c r="BP694" s="3">
        <v>3704</v>
      </c>
      <c r="BQ694" s="3">
        <v>21950.81</v>
      </c>
      <c r="BR694" s="3">
        <v>2353922000</v>
      </c>
      <c r="BS694" s="3">
        <v>23590000</v>
      </c>
      <c r="BT694">
        <v>4905638000</v>
      </c>
      <c r="BU694" s="3">
        <v>11308785000</v>
      </c>
      <c r="BV694">
        <v>4542506000</v>
      </c>
      <c r="BW694" s="3">
        <v>18591934000</v>
      </c>
      <c r="BX694">
        <v>0</v>
      </c>
      <c r="BY694">
        <v>0</v>
      </c>
      <c r="BZ694">
        <v>0</v>
      </c>
      <c r="CA694">
        <v>0</v>
      </c>
      <c r="CB694">
        <v>22677841000</v>
      </c>
      <c r="CC694">
        <v>0.4</v>
      </c>
      <c r="CD694">
        <v>255363.84</v>
      </c>
      <c r="CE694">
        <v>190589106.41</v>
      </c>
      <c r="CF694">
        <v>26301.74</v>
      </c>
      <c r="CG694">
        <v>26732.58</v>
      </c>
      <c r="CH694">
        <v>31.7388555</v>
      </c>
      <c r="CI694">
        <v>3.71</v>
      </c>
      <c r="CJ694">
        <v>275516.67</v>
      </c>
      <c r="CK694">
        <v>324236.67</v>
      </c>
      <c r="CL694">
        <v>48720</v>
      </c>
      <c r="CM694">
        <v>-23906.67</v>
      </c>
      <c r="CN694">
        <v>5524086.6699999999</v>
      </c>
      <c r="CO694">
        <v>-25583.33</v>
      </c>
      <c r="CP694">
        <v>-97413.33</v>
      </c>
      <c r="CQ694">
        <v>695863.67</v>
      </c>
      <c r="CR694">
        <v>272616679.47000003</v>
      </c>
      <c r="CS694">
        <v>159955.66</v>
      </c>
      <c r="CT694">
        <v>273473198.80000001</v>
      </c>
      <c r="CU694" s="3">
        <v>0.52966100000000005</v>
      </c>
      <c r="CV694">
        <v>127088057.40000001</v>
      </c>
      <c r="CW694" s="14">
        <v>355391.64</v>
      </c>
      <c r="CX694" s="14">
        <f t="shared" si="10"/>
        <v>-19645573.799999997</v>
      </c>
      <c r="CY694" s="14">
        <f>IFERROR(INDEX(CONFAZ!$A$2:$FB$440,MATCH(DATE(YEAR($A694),MONTH($A694),15),CONFAZ!$A$2:$A$440,0),2),0)</f>
        <v>20000965.439999998</v>
      </c>
      <c r="CZ694"/>
      <c r="DA694"/>
      <c r="DB694"/>
      <c r="DC694"/>
      <c r="DI694"/>
    </row>
    <row r="695" spans="1:113" x14ac:dyDescent="0.25">
      <c r="A695" s="1">
        <v>42450</v>
      </c>
      <c r="B695" t="s">
        <v>70</v>
      </c>
      <c r="C695" t="s">
        <v>75</v>
      </c>
      <c r="D695" s="12">
        <v>3.7039</v>
      </c>
      <c r="E695">
        <v>234040632.91000003</v>
      </c>
      <c r="F695">
        <v>1271021.99</v>
      </c>
      <c r="G695">
        <v>430172334</v>
      </c>
      <c r="H695">
        <v>52415069.380000018</v>
      </c>
      <c r="I695">
        <v>110240401.08999999</v>
      </c>
      <c r="J695">
        <v>9469409.5199999996</v>
      </c>
      <c r="K695">
        <v>53595376</v>
      </c>
      <c r="L695" s="14">
        <v>22479833</v>
      </c>
      <c r="M695" s="14">
        <v>34986446</v>
      </c>
      <c r="N695" s="14">
        <v>57526125</v>
      </c>
      <c r="O695" s="14">
        <v>67191902</v>
      </c>
      <c r="P695" s="14">
        <v>5260089</v>
      </c>
      <c r="Q695" s="14">
        <v>49444878</v>
      </c>
      <c r="R695" s="14">
        <v>3499698</v>
      </c>
      <c r="S695" s="14">
        <v>22975445</v>
      </c>
      <c r="T695" s="14">
        <v>111611912</v>
      </c>
      <c r="U695" s="14">
        <v>53926585</v>
      </c>
      <c r="V695" s="14">
        <v>3499698</v>
      </c>
      <c r="W695" s="14">
        <v>22975445</v>
      </c>
      <c r="X695" s="14">
        <v>111611912</v>
      </c>
      <c r="Y695" s="14">
        <v>53926585</v>
      </c>
      <c r="Z695" s="14">
        <v>1269421</v>
      </c>
      <c r="AA695" s="14">
        <v>2.1953758583999998</v>
      </c>
      <c r="AB695">
        <v>140.27000000000001</v>
      </c>
      <c r="AC695" s="2">
        <v>15845539947</v>
      </c>
      <c r="AD695" s="2">
        <v>11706198715</v>
      </c>
      <c r="AE695" s="14">
        <f>INDEX(CONFAZ!$DS$2:$FB$408,MATCH(DATE(YEAR($A695),MONTH($A695),15),CONFAZ!$DS$2:$DS$408,0),2)</f>
        <v>201463034</v>
      </c>
      <c r="AF695" s="14">
        <f>INDEX(CONFAZ!$DS$2:$FB$408,MATCH(DATE(YEAR($A695),MONTH($A695),15),CONFAZ!$DS$2:$DS$408,0),3)</f>
        <v>411147314</v>
      </c>
      <c r="AG695">
        <v>880</v>
      </c>
      <c r="AH695">
        <v>1324877622200</v>
      </c>
      <c r="AI695">
        <v>14.15</v>
      </c>
      <c r="AJ695">
        <v>0.44</v>
      </c>
      <c r="AK695">
        <v>997.68722222222198</v>
      </c>
      <c r="AL695">
        <v>791.53549999999996</v>
      </c>
      <c r="AM695">
        <v>730.52333333333297</v>
      </c>
      <c r="AN695">
        <v>897.70439999999996</v>
      </c>
      <c r="AO695">
        <v>11.0609967741619</v>
      </c>
      <c r="AP695">
        <v>1.43</v>
      </c>
      <c r="AQ695">
        <v>148.22999999999999</v>
      </c>
      <c r="AR695">
        <v>-8.9</v>
      </c>
      <c r="AS695" s="14">
        <v>528022800000.00006</v>
      </c>
      <c r="AT695">
        <v>0</v>
      </c>
      <c r="AU695">
        <v>0</v>
      </c>
      <c r="AV695">
        <v>87531218</v>
      </c>
      <c r="AW695">
        <v>85378631</v>
      </c>
      <c r="AX695">
        <v>0</v>
      </c>
      <c r="AY695" s="14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2152587</v>
      </c>
      <c r="BN695">
        <v>23134440000</v>
      </c>
      <c r="BO695" s="3">
        <v>0.4</v>
      </c>
      <c r="BP695" s="3">
        <v>3704</v>
      </c>
      <c r="BQ695" s="3">
        <v>21950.81</v>
      </c>
      <c r="BR695">
        <v>2353922000</v>
      </c>
      <c r="BS695" s="3">
        <v>23590000</v>
      </c>
      <c r="BT695" s="3">
        <v>4905638000</v>
      </c>
      <c r="BU695" s="3">
        <v>11308785000</v>
      </c>
      <c r="BV695" s="3">
        <v>4542506000</v>
      </c>
      <c r="BW695" s="3">
        <v>18591934000</v>
      </c>
      <c r="BX695">
        <v>0</v>
      </c>
      <c r="BY695">
        <v>0</v>
      </c>
      <c r="BZ695">
        <v>0</v>
      </c>
      <c r="CA695">
        <v>0</v>
      </c>
      <c r="CB695">
        <v>22677841000</v>
      </c>
      <c r="CC695">
        <v>0.4</v>
      </c>
      <c r="CD695">
        <v>210162.37</v>
      </c>
      <c r="CE695">
        <v>166310345.09</v>
      </c>
      <c r="CF695">
        <v>16311.48</v>
      </c>
      <c r="CG695">
        <v>31064.58</v>
      </c>
      <c r="CH695">
        <v>31.7388555</v>
      </c>
      <c r="CI695">
        <v>3.73</v>
      </c>
      <c r="CJ695">
        <v>275516.67</v>
      </c>
      <c r="CK695">
        <v>324236.67</v>
      </c>
      <c r="CL695">
        <v>48720</v>
      </c>
      <c r="CM695">
        <v>-23906.67</v>
      </c>
      <c r="CN695">
        <v>5524086.6699999999</v>
      </c>
      <c r="CO695">
        <v>-25583.33</v>
      </c>
      <c r="CP695">
        <v>-97413.33</v>
      </c>
      <c r="CQ695">
        <v>649439.48</v>
      </c>
      <c r="CR695">
        <v>235610645.09</v>
      </c>
      <c r="CS695">
        <v>79442.5</v>
      </c>
      <c r="CT695">
        <v>236341627.06999999</v>
      </c>
      <c r="CU695" s="3">
        <v>0.52966100000000005</v>
      </c>
      <c r="CV695">
        <v>109223831.5</v>
      </c>
      <c r="CW695" s="14">
        <v>346974.25</v>
      </c>
      <c r="CX695" s="14">
        <f t="shared" si="10"/>
        <v>-13205142.66</v>
      </c>
      <c r="CY695" s="14">
        <f>IFERROR(INDEX(CONFAZ!$A$2:$FB$440,MATCH(DATE(YEAR($A695),MONTH($A695),15),CONFAZ!$A$2:$A$440,0),2),0)</f>
        <v>13552116.91</v>
      </c>
      <c r="CZ695" s="14"/>
      <c r="DA695" s="14"/>
      <c r="DB695"/>
      <c r="DC695"/>
      <c r="DI695"/>
    </row>
    <row r="696" spans="1:113" x14ac:dyDescent="0.25">
      <c r="A696" s="1">
        <v>42481</v>
      </c>
      <c r="B696" t="s">
        <v>70</v>
      </c>
      <c r="C696" t="s">
        <v>75</v>
      </c>
      <c r="D696" s="12">
        <v>3.5657999999999999</v>
      </c>
      <c r="E696">
        <v>239414160.86000001</v>
      </c>
      <c r="F696">
        <v>1953140.8000000003</v>
      </c>
      <c r="G696">
        <v>470860226</v>
      </c>
      <c r="H696">
        <v>65628424.639999986</v>
      </c>
      <c r="I696">
        <v>128565691.96000001</v>
      </c>
      <c r="J696">
        <v>10102107.359999999</v>
      </c>
      <c r="K696">
        <v>46623762</v>
      </c>
      <c r="L696" s="14">
        <v>13052834</v>
      </c>
      <c r="M696" s="14">
        <v>37932664</v>
      </c>
      <c r="N696" s="14">
        <v>56335122</v>
      </c>
      <c r="O696" s="14">
        <v>74461280</v>
      </c>
      <c r="P696" s="14">
        <v>4589015</v>
      </c>
      <c r="Q696" s="14">
        <v>56613525</v>
      </c>
      <c r="R696" s="14">
        <v>2535725</v>
      </c>
      <c r="S696" s="14">
        <v>38338310</v>
      </c>
      <c r="T696" s="14">
        <v>138774998</v>
      </c>
      <c r="U696" s="14">
        <v>46273612</v>
      </c>
      <c r="V696" s="14">
        <v>2535725</v>
      </c>
      <c r="W696" s="14">
        <v>38338310</v>
      </c>
      <c r="X696" s="14">
        <v>138774998</v>
      </c>
      <c r="Y696" s="14">
        <v>46273612</v>
      </c>
      <c r="Z696" s="14">
        <v>1953141</v>
      </c>
      <c r="AA696" s="14">
        <v>-0.70648736130000001</v>
      </c>
      <c r="AB696">
        <v>136.01</v>
      </c>
      <c r="AC696" s="2">
        <v>15082231392</v>
      </c>
      <c r="AD696" s="2">
        <v>10658991407</v>
      </c>
      <c r="AE696" s="14">
        <f>INDEX(CONFAZ!$DS$2:$FB$408,MATCH(DATE(YEAR($A696),MONTH($A696),15),CONFAZ!$DS$2:$DS$408,0),2)</f>
        <v>220655795</v>
      </c>
      <c r="AF696" s="14">
        <f>INDEX(CONFAZ!$DS$2:$FB$408,MATCH(DATE(YEAR($A696),MONTH($A696),15),CONFAZ!$DS$2:$DS$408,0),3)</f>
        <v>134503507</v>
      </c>
      <c r="AG696">
        <v>880</v>
      </c>
      <c r="AH696">
        <v>1291536325800</v>
      </c>
      <c r="AI696">
        <v>14.15</v>
      </c>
      <c r="AJ696">
        <v>0.64</v>
      </c>
      <c r="AK696">
        <v>994.05</v>
      </c>
      <c r="AL696">
        <v>793.23699999999997</v>
      </c>
      <c r="AM696">
        <v>729.91809523809502</v>
      </c>
      <c r="AN696">
        <v>894.71640000000002</v>
      </c>
      <c r="AO696">
        <v>11.336864883919</v>
      </c>
      <c r="AP696">
        <v>1.61</v>
      </c>
      <c r="AQ696">
        <v>153.27000000000001</v>
      </c>
      <c r="AR696">
        <v>-21.71</v>
      </c>
      <c r="AS696" s="14">
        <v>520821400000</v>
      </c>
      <c r="AT696">
        <v>0</v>
      </c>
      <c r="AU696">
        <v>0</v>
      </c>
      <c r="AV696">
        <v>69557294</v>
      </c>
      <c r="AW696">
        <v>68746496</v>
      </c>
      <c r="AX696">
        <v>0</v>
      </c>
      <c r="AY696" s="14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751441</v>
      </c>
      <c r="BN696">
        <v>23134440000</v>
      </c>
      <c r="BO696" s="3">
        <v>0.4</v>
      </c>
      <c r="BP696" s="3">
        <v>3704</v>
      </c>
      <c r="BQ696">
        <v>21950.81</v>
      </c>
      <c r="BR696" s="3">
        <v>2353922000</v>
      </c>
      <c r="BS696" s="3">
        <v>23590000</v>
      </c>
      <c r="BT696">
        <v>4905638000</v>
      </c>
      <c r="BU696" s="3">
        <v>11308785000</v>
      </c>
      <c r="BV696" s="3">
        <v>4542506000</v>
      </c>
      <c r="BW696" s="3">
        <v>18591934000</v>
      </c>
      <c r="BX696">
        <v>0</v>
      </c>
      <c r="BY696">
        <v>0</v>
      </c>
      <c r="BZ696">
        <v>0</v>
      </c>
      <c r="CA696">
        <v>0</v>
      </c>
      <c r="CB696">
        <v>22677841000</v>
      </c>
      <c r="CC696">
        <v>0.4</v>
      </c>
      <c r="CD696">
        <v>189492.65</v>
      </c>
      <c r="CE696">
        <v>158248282.86000001</v>
      </c>
      <c r="CF696">
        <v>22677.48</v>
      </c>
      <c r="CG696">
        <v>26378.58</v>
      </c>
      <c r="CH696">
        <v>31.7388555</v>
      </c>
      <c r="CI696">
        <v>3.72</v>
      </c>
      <c r="CJ696">
        <v>-147856.67000000001</v>
      </c>
      <c r="CK696">
        <v>-110150</v>
      </c>
      <c r="CL696">
        <v>37706.67</v>
      </c>
      <c r="CM696">
        <v>-85460</v>
      </c>
      <c r="CN696">
        <v>5414663.3300000001</v>
      </c>
      <c r="CO696">
        <v>-41550</v>
      </c>
      <c r="CP696">
        <v>-215410</v>
      </c>
      <c r="CQ696">
        <v>1071772.77</v>
      </c>
      <c r="CR696">
        <v>243302765.25</v>
      </c>
      <c r="CS696">
        <v>70555.89</v>
      </c>
      <c r="CT696">
        <v>244445093.91</v>
      </c>
      <c r="CU696" s="3">
        <v>0.52966100000000005</v>
      </c>
      <c r="CV696">
        <v>114745688.09999999</v>
      </c>
      <c r="CW696" s="14">
        <v>356024.87</v>
      </c>
      <c r="CX696" s="14">
        <f t="shared" si="10"/>
        <v>-10118670.070000002</v>
      </c>
      <c r="CY696" s="14">
        <f>IFERROR(INDEX(CONFAZ!$A$2:$FB$440,MATCH(DATE(YEAR($A696),MONTH($A696),15),CONFAZ!$A$2:$A$440,0),2),0)</f>
        <v>10474694.940000001</v>
      </c>
      <c r="CZ696"/>
      <c r="DA696"/>
      <c r="DB696"/>
      <c r="DC696"/>
      <c r="DI696"/>
    </row>
    <row r="697" spans="1:113" x14ac:dyDescent="0.25">
      <c r="A697" s="1">
        <v>42511</v>
      </c>
      <c r="B697" t="s">
        <v>70</v>
      </c>
      <c r="C697" t="s">
        <v>75</v>
      </c>
      <c r="D697" s="12">
        <v>3.5392999999999999</v>
      </c>
      <c r="E697">
        <v>272315025.07000005</v>
      </c>
      <c r="F697">
        <v>3106400.9399999995</v>
      </c>
      <c r="G697">
        <v>466345929</v>
      </c>
      <c r="H697">
        <v>57349291.600000009</v>
      </c>
      <c r="I697">
        <v>100637974.88999999</v>
      </c>
      <c r="J697">
        <v>10930264.029999997</v>
      </c>
      <c r="K697">
        <v>39434075</v>
      </c>
      <c r="L697" s="14">
        <v>32053857</v>
      </c>
      <c r="M697" s="14">
        <v>37586293</v>
      </c>
      <c r="N697" s="14">
        <v>61121386</v>
      </c>
      <c r="O697" s="14">
        <v>83442094</v>
      </c>
      <c r="P697" s="14">
        <v>4704163</v>
      </c>
      <c r="Q697" s="14">
        <v>53265680</v>
      </c>
      <c r="R697" s="14">
        <v>3019854</v>
      </c>
      <c r="S697" s="14">
        <v>31701523</v>
      </c>
      <c r="T697" s="14">
        <v>112627358</v>
      </c>
      <c r="U697" s="14">
        <v>43715631</v>
      </c>
      <c r="V697" s="14">
        <v>3019854</v>
      </c>
      <c r="W697" s="14">
        <v>31701523</v>
      </c>
      <c r="X697" s="14">
        <v>112627358</v>
      </c>
      <c r="Y697" s="14">
        <v>43715631</v>
      </c>
      <c r="Z697" s="14">
        <v>3108090</v>
      </c>
      <c r="AA697" s="14">
        <v>0.52453482699999998</v>
      </c>
      <c r="AB697">
        <v>133.54</v>
      </c>
      <c r="AC697" s="2">
        <v>16596334743</v>
      </c>
      <c r="AD697" s="2">
        <v>11291198938</v>
      </c>
      <c r="AE697" s="14">
        <f>INDEX(CONFAZ!$DS$2:$FB$408,MATCH(DATE(YEAR($A697),MONTH($A697),15),CONFAZ!$DS$2:$DS$408,0),2)</f>
        <v>206297751</v>
      </c>
      <c r="AF697" s="14">
        <f>INDEX(CONFAZ!$DS$2:$FB$408,MATCH(DATE(YEAR($A697),MONTH($A697),15),CONFAZ!$DS$2:$DS$408,0),3)</f>
        <v>190526387</v>
      </c>
      <c r="AG697">
        <v>880</v>
      </c>
      <c r="AH697">
        <v>1286347967100</v>
      </c>
      <c r="AI697">
        <v>14.15</v>
      </c>
      <c r="AJ697">
        <v>0.98</v>
      </c>
      <c r="AK697">
        <v>1003.13944444444</v>
      </c>
      <c r="AL697">
        <v>797.56700000000001</v>
      </c>
      <c r="AM697">
        <v>734.46476190476096</v>
      </c>
      <c r="AN697">
        <v>900.40719999999999</v>
      </c>
      <c r="AO697">
        <v>11.3192421250219</v>
      </c>
      <c r="AP697">
        <v>1.78</v>
      </c>
      <c r="AQ697">
        <v>166.8</v>
      </c>
      <c r="AR697">
        <v>7.38</v>
      </c>
      <c r="AS697" s="14">
        <v>516516800000</v>
      </c>
      <c r="AT697">
        <v>0</v>
      </c>
      <c r="AU697">
        <v>0</v>
      </c>
      <c r="AV697">
        <v>92773014</v>
      </c>
      <c r="AW697">
        <v>77463030</v>
      </c>
      <c r="AX697">
        <v>0</v>
      </c>
      <c r="AY697" s="14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14563003</v>
      </c>
      <c r="BL697">
        <v>0</v>
      </c>
      <c r="BM697">
        <v>746981</v>
      </c>
      <c r="BN697">
        <v>23134440000</v>
      </c>
      <c r="BO697" s="3">
        <v>0.4</v>
      </c>
      <c r="BP697" s="3">
        <v>3704</v>
      </c>
      <c r="BQ697" s="3">
        <v>21950.81</v>
      </c>
      <c r="BR697" s="3">
        <v>2353922000</v>
      </c>
      <c r="BS697" s="3">
        <v>23590000</v>
      </c>
      <c r="BT697">
        <v>4905638000</v>
      </c>
      <c r="BU697" s="3">
        <v>11308785000</v>
      </c>
      <c r="BV697" s="3">
        <v>4542506000</v>
      </c>
      <c r="BW697" s="3">
        <v>18591934000</v>
      </c>
      <c r="BX697">
        <v>0</v>
      </c>
      <c r="BY697">
        <v>0</v>
      </c>
      <c r="BZ697">
        <v>0</v>
      </c>
      <c r="CA697">
        <v>0</v>
      </c>
      <c r="CB697">
        <v>22677841000</v>
      </c>
      <c r="CC697">
        <v>0.4</v>
      </c>
      <c r="CD697">
        <v>248736.73</v>
      </c>
      <c r="CE697">
        <v>165371281.44999999</v>
      </c>
      <c r="CF697">
        <v>29308.77</v>
      </c>
      <c r="CG697">
        <v>24411.58</v>
      </c>
      <c r="CH697">
        <v>31.7388555</v>
      </c>
      <c r="CI697">
        <v>3.67</v>
      </c>
      <c r="CJ697">
        <v>-147856.67000000001</v>
      </c>
      <c r="CK697">
        <v>-110150</v>
      </c>
      <c r="CL697">
        <v>37706.67</v>
      </c>
      <c r="CM697">
        <v>-85460</v>
      </c>
      <c r="CN697">
        <v>5414663.3300000001</v>
      </c>
      <c r="CO697">
        <v>-41550</v>
      </c>
      <c r="CP697">
        <v>-215410</v>
      </c>
      <c r="CQ697">
        <v>1267532.25</v>
      </c>
      <c r="CR697">
        <v>238988416.97999999</v>
      </c>
      <c r="CS697">
        <v>71219.89</v>
      </c>
      <c r="CT697">
        <v>240327169.12</v>
      </c>
      <c r="CU697" s="3">
        <v>0.52966100000000005</v>
      </c>
      <c r="CV697">
        <v>147668618</v>
      </c>
      <c r="CW697" s="14">
        <v>404294.9</v>
      </c>
      <c r="CX697" s="14">
        <f t="shared" si="10"/>
        <v>-8887622.0600000005</v>
      </c>
      <c r="CY697" s="14">
        <f>IFERROR(INDEX(CONFAZ!$A$2:$FB$440,MATCH(DATE(YEAR($A697),MONTH($A697),15),CONFAZ!$A$2:$A$440,0),2),0)</f>
        <v>9291916.9600000009</v>
      </c>
      <c r="DA697"/>
      <c r="DB697"/>
      <c r="DC697"/>
      <c r="DI697"/>
    </row>
    <row r="698" spans="1:113" x14ac:dyDescent="0.25">
      <c r="A698" s="1">
        <v>42542</v>
      </c>
      <c r="B698" t="s">
        <v>70</v>
      </c>
      <c r="C698" t="s">
        <v>75</v>
      </c>
      <c r="D698" s="12">
        <v>3.4245000000000001</v>
      </c>
      <c r="E698">
        <v>287107375.57999998</v>
      </c>
      <c r="F698">
        <v>1209298.19</v>
      </c>
      <c r="G698">
        <v>503405083</v>
      </c>
      <c r="H698">
        <v>61116624.599999994</v>
      </c>
      <c r="I698">
        <v>118799245.16000001</v>
      </c>
      <c r="J698">
        <v>11278705.27</v>
      </c>
      <c r="K698">
        <v>28744692</v>
      </c>
      <c r="L698" s="14">
        <v>12100384</v>
      </c>
      <c r="M698" s="14">
        <v>37801155</v>
      </c>
      <c r="N698" s="14">
        <v>62232930</v>
      </c>
      <c r="O698" s="14">
        <v>79556637</v>
      </c>
      <c r="P698" s="14">
        <v>5842584</v>
      </c>
      <c r="Q698" s="14">
        <v>57789003</v>
      </c>
      <c r="R698" s="14">
        <v>2788903</v>
      </c>
      <c r="S698" s="14">
        <v>68316128</v>
      </c>
      <c r="T698" s="14">
        <v>131710366</v>
      </c>
      <c r="U698" s="14">
        <v>44057695</v>
      </c>
      <c r="V698" s="14">
        <v>2788903</v>
      </c>
      <c r="W698" s="14">
        <v>68316128</v>
      </c>
      <c r="X698" s="14">
        <v>131710366</v>
      </c>
      <c r="Y698" s="14">
        <v>44057695</v>
      </c>
      <c r="Z698" s="14">
        <v>1209298</v>
      </c>
      <c r="AA698" s="14">
        <v>1.1950322214</v>
      </c>
      <c r="AB698">
        <v>135.27000000000001</v>
      </c>
      <c r="AC698" s="2">
        <v>16602945756</v>
      </c>
      <c r="AD698" s="2">
        <v>12923892615</v>
      </c>
      <c r="AE698" s="14">
        <f>INDEX(CONFAZ!$DS$2:$FB$408,MATCH(DATE(YEAR($A698),MONTH($A698),15),CONFAZ!$DS$2:$DS$408,0),2)</f>
        <v>203570736</v>
      </c>
      <c r="AF698" s="14">
        <f>INDEX(CONFAZ!$DS$2:$FB$408,MATCH(DATE(YEAR($A698),MONTH($A698),15),CONFAZ!$DS$2:$DS$408,0),3)</f>
        <v>208326610</v>
      </c>
      <c r="AG698">
        <v>880</v>
      </c>
      <c r="AH698">
        <v>1247038524000</v>
      </c>
      <c r="AI698">
        <v>14.15</v>
      </c>
      <c r="AJ698">
        <v>0.47</v>
      </c>
      <c r="AK698">
        <v>1005.70833333333</v>
      </c>
      <c r="AL698">
        <v>799.83</v>
      </c>
      <c r="AM698">
        <v>733.67809523809501</v>
      </c>
      <c r="AN698">
        <v>900.94960000000003</v>
      </c>
      <c r="AO698">
        <v>11.442635439353801</v>
      </c>
      <c r="AP698">
        <v>1.35</v>
      </c>
      <c r="AQ698">
        <v>169.69</v>
      </c>
      <c r="AR698">
        <v>17.649999999999999</v>
      </c>
      <c r="AS698" s="14">
        <v>521732700000</v>
      </c>
      <c r="AT698">
        <v>0</v>
      </c>
      <c r="AU698">
        <v>0</v>
      </c>
      <c r="AV698">
        <v>84973853</v>
      </c>
      <c r="AW698">
        <v>69280622</v>
      </c>
      <c r="AX698">
        <v>0</v>
      </c>
      <c r="AY698" s="14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15453051</v>
      </c>
      <c r="BL698">
        <v>0</v>
      </c>
      <c r="BM698">
        <v>212634</v>
      </c>
      <c r="BN698">
        <v>23134440000</v>
      </c>
      <c r="BO698" s="3">
        <v>0.4</v>
      </c>
      <c r="BP698" s="3">
        <v>3704</v>
      </c>
      <c r="BQ698" s="3">
        <v>21950.81</v>
      </c>
      <c r="BR698" s="3">
        <v>2353922000</v>
      </c>
      <c r="BS698" s="3">
        <v>23590000</v>
      </c>
      <c r="BT698" s="3">
        <v>4905638000</v>
      </c>
      <c r="BU698" s="3">
        <v>11308785000</v>
      </c>
      <c r="BV698" s="3">
        <v>4542506000</v>
      </c>
      <c r="BW698" s="3">
        <v>18591934000</v>
      </c>
      <c r="BX698">
        <v>0</v>
      </c>
      <c r="BY698">
        <v>0</v>
      </c>
      <c r="BZ698">
        <v>0</v>
      </c>
      <c r="CA698">
        <v>0</v>
      </c>
      <c r="CB698">
        <v>22677841000</v>
      </c>
      <c r="CC698">
        <v>0.4</v>
      </c>
      <c r="CD698">
        <v>255722.66</v>
      </c>
      <c r="CE698">
        <v>113913979.76000001</v>
      </c>
      <c r="CF698">
        <v>45989.46</v>
      </c>
      <c r="CG698">
        <v>26668.58</v>
      </c>
      <c r="CH698">
        <v>31.7388555</v>
      </c>
      <c r="CI698">
        <v>3.65</v>
      </c>
      <c r="CJ698">
        <v>-147856.67000000001</v>
      </c>
      <c r="CK698">
        <v>-110150</v>
      </c>
      <c r="CL698">
        <v>37706.67</v>
      </c>
      <c r="CM698">
        <v>-85460</v>
      </c>
      <c r="CN698">
        <v>5414663.3300000001</v>
      </c>
      <c r="CO698">
        <v>-41550</v>
      </c>
      <c r="CP698">
        <v>-215410</v>
      </c>
      <c r="CQ698">
        <v>524161.31</v>
      </c>
      <c r="CR698">
        <v>226214155.77000001</v>
      </c>
      <c r="CS698">
        <v>49800.03</v>
      </c>
      <c r="CT698">
        <v>226788117.11000001</v>
      </c>
      <c r="CU698" s="3">
        <v>0.52966100000000005</v>
      </c>
      <c r="CV698">
        <v>146981984.59999999</v>
      </c>
      <c r="CW698" s="14">
        <v>221913.74</v>
      </c>
      <c r="CX698" s="14">
        <f t="shared" si="10"/>
        <v>-5932760.9300000006</v>
      </c>
      <c r="CY698" s="14">
        <f>IFERROR(INDEX(CONFAZ!$A$2:$FB$440,MATCH(DATE(YEAR($A698),MONTH($A698),15),CONFAZ!$A$2:$A$440,0),2),0)</f>
        <v>6154674.6700000009</v>
      </c>
      <c r="CZ698"/>
      <c r="DA698"/>
      <c r="DB698"/>
      <c r="DC698"/>
      <c r="DI698"/>
    </row>
    <row r="699" spans="1:113" x14ac:dyDescent="0.25">
      <c r="A699" s="1">
        <v>42572</v>
      </c>
      <c r="B699" t="s">
        <v>70</v>
      </c>
      <c r="C699" t="s">
        <v>75</v>
      </c>
      <c r="D699" s="12">
        <v>3.2755999999999998</v>
      </c>
      <c r="E699">
        <v>285255253.85000002</v>
      </c>
      <c r="F699">
        <v>1248882.7399999998</v>
      </c>
      <c r="G699">
        <v>522024903</v>
      </c>
      <c r="H699">
        <v>62787628.739999987</v>
      </c>
      <c r="I699">
        <v>136457137.97999999</v>
      </c>
      <c r="J699">
        <v>11640950.049999997</v>
      </c>
      <c r="K699">
        <v>23331878</v>
      </c>
      <c r="L699" s="14">
        <v>11329231</v>
      </c>
      <c r="M699" s="14">
        <v>36724101</v>
      </c>
      <c r="N699" s="14">
        <v>63313309</v>
      </c>
      <c r="O699" s="14">
        <v>76818742</v>
      </c>
      <c r="P699" s="14">
        <v>5271398</v>
      </c>
      <c r="Q699" s="14">
        <v>63051844</v>
      </c>
      <c r="R699" s="14">
        <v>3205256</v>
      </c>
      <c r="S699" s="14">
        <v>68552323</v>
      </c>
      <c r="T699" s="14">
        <v>148344888</v>
      </c>
      <c r="U699" s="14">
        <v>44174376</v>
      </c>
      <c r="V699" s="14">
        <v>3205256</v>
      </c>
      <c r="W699" s="14">
        <v>68552323</v>
      </c>
      <c r="X699" s="14">
        <v>148344888</v>
      </c>
      <c r="Y699" s="14">
        <v>44174376</v>
      </c>
      <c r="Z699" s="14">
        <v>1239435</v>
      </c>
      <c r="AA699" s="14">
        <v>0.7140823879</v>
      </c>
      <c r="AB699">
        <v>136.72</v>
      </c>
      <c r="AC699" s="2">
        <v>15142715725</v>
      </c>
      <c r="AD699" s="2">
        <v>11906417753</v>
      </c>
      <c r="AE699" s="14">
        <f>INDEX(CONFAZ!$DS$2:$FB$408,MATCH(DATE(YEAR($A699),MONTH($A699),15),CONFAZ!$DS$2:$DS$408,0),2)</f>
        <v>182102079</v>
      </c>
      <c r="AF699" s="14">
        <f>INDEX(CONFAZ!$DS$2:$FB$408,MATCH(DATE(YEAR($A699),MONTH($A699),15),CONFAZ!$DS$2:$DS$408,0),3)</f>
        <v>194392319</v>
      </c>
      <c r="AG699">
        <v>880</v>
      </c>
      <c r="AH699">
        <v>1209810104000</v>
      </c>
      <c r="AI699">
        <v>14.15</v>
      </c>
      <c r="AJ699">
        <v>0.64</v>
      </c>
      <c r="AK699">
        <v>1021</v>
      </c>
      <c r="AL699">
        <v>815.91449999999998</v>
      </c>
      <c r="AM699">
        <v>748.04047619047606</v>
      </c>
      <c r="AN699">
        <v>918.22399999999902</v>
      </c>
      <c r="AO699">
        <v>11.7072646230841</v>
      </c>
      <c r="AP699">
        <v>1.52</v>
      </c>
      <c r="AQ699">
        <v>151.94999999999999</v>
      </c>
      <c r="AR699">
        <v>-7.9797000000000002</v>
      </c>
      <c r="AS699" s="14">
        <v>522070800000</v>
      </c>
      <c r="AT699">
        <v>0</v>
      </c>
      <c r="AU699">
        <v>0</v>
      </c>
      <c r="AV699">
        <v>70479830</v>
      </c>
      <c r="AW699">
        <v>70293162</v>
      </c>
      <c r="AX699">
        <v>0</v>
      </c>
      <c r="AY699" s="14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186668</v>
      </c>
      <c r="BN699">
        <v>23134440000</v>
      </c>
      <c r="BO699" s="3">
        <v>0.4</v>
      </c>
      <c r="BP699" s="3">
        <v>3704</v>
      </c>
      <c r="BQ699" s="3">
        <v>21950.81</v>
      </c>
      <c r="BR699" s="3">
        <v>2353922000</v>
      </c>
      <c r="BS699">
        <v>23590000</v>
      </c>
      <c r="BT699" s="3">
        <v>4905638000</v>
      </c>
      <c r="BU699" s="3">
        <v>11308785000</v>
      </c>
      <c r="BV699" s="3">
        <v>4542506000</v>
      </c>
      <c r="BW699" s="3">
        <v>18591934000</v>
      </c>
      <c r="BX699">
        <v>0</v>
      </c>
      <c r="BY699">
        <v>0</v>
      </c>
      <c r="BZ699">
        <v>0</v>
      </c>
      <c r="CA699">
        <v>0</v>
      </c>
      <c r="CB699">
        <v>22677841000</v>
      </c>
      <c r="CC699">
        <v>0.4</v>
      </c>
      <c r="CD699">
        <v>240676.04</v>
      </c>
      <c r="CE699">
        <v>146156617.16</v>
      </c>
      <c r="CF699">
        <v>9323.19</v>
      </c>
      <c r="CG699">
        <v>26536.58</v>
      </c>
      <c r="CH699">
        <v>31.7388555</v>
      </c>
      <c r="CI699">
        <v>3.64</v>
      </c>
      <c r="CJ699">
        <v>94660</v>
      </c>
      <c r="CK699">
        <v>127093.33</v>
      </c>
      <c r="CL699">
        <v>32433.33</v>
      </c>
      <c r="CM699">
        <v>-25496.67</v>
      </c>
      <c r="CN699">
        <v>5230266.67</v>
      </c>
      <c r="CO699">
        <v>-49340</v>
      </c>
      <c r="CP699">
        <v>-171766.67</v>
      </c>
      <c r="CQ699">
        <v>581601.02</v>
      </c>
      <c r="CR699">
        <v>223478468.16</v>
      </c>
      <c r="CS699">
        <v>22305.15</v>
      </c>
      <c r="CT699">
        <v>224082374.33000001</v>
      </c>
      <c r="CU699" s="3">
        <v>0.52966100000000005</v>
      </c>
      <c r="CV699">
        <v>124919014.90000001</v>
      </c>
      <c r="CW699" s="14">
        <v>326872.95</v>
      </c>
      <c r="CX699" s="14">
        <f t="shared" si="10"/>
        <v>-4908162.8600000003</v>
      </c>
      <c r="CY699" s="14">
        <f>IFERROR(INDEX(CONFAZ!$A$2:$FB$440,MATCH(DATE(YEAR($A699),MONTH($A699),15),CONFAZ!$A$2:$A$440,0),2),0)</f>
        <v>5235035.8100000005</v>
      </c>
      <c r="CZ699"/>
      <c r="DA699"/>
      <c r="DB699"/>
      <c r="DC699"/>
      <c r="DI699"/>
    </row>
    <row r="700" spans="1:113" x14ac:dyDescent="0.25">
      <c r="A700" s="1">
        <v>42603</v>
      </c>
      <c r="B700" t="s">
        <v>70</v>
      </c>
      <c r="C700" t="s">
        <v>75</v>
      </c>
      <c r="D700" s="12">
        <v>3.2097000000000002</v>
      </c>
      <c r="E700">
        <v>308208740.50999999</v>
      </c>
      <c r="F700">
        <v>1916473.4</v>
      </c>
      <c r="G700">
        <v>452569497</v>
      </c>
      <c r="H700">
        <v>68456332.920000002</v>
      </c>
      <c r="I700">
        <v>39318045.789999984</v>
      </c>
      <c r="J700">
        <v>12420227.91</v>
      </c>
      <c r="K700">
        <v>20949670</v>
      </c>
      <c r="L700" s="14">
        <v>14683131</v>
      </c>
      <c r="M700" s="14">
        <v>37669485</v>
      </c>
      <c r="N700" s="14">
        <v>69544403</v>
      </c>
      <c r="O700" s="14">
        <v>85072780</v>
      </c>
      <c r="P700" s="14">
        <v>5447410</v>
      </c>
      <c r="Q700" s="14">
        <v>66673732</v>
      </c>
      <c r="R700" s="14">
        <v>4749007</v>
      </c>
      <c r="S700" s="14">
        <v>68079308</v>
      </c>
      <c r="T700" s="14">
        <v>53618485</v>
      </c>
      <c r="U700" s="14">
        <v>45117314</v>
      </c>
      <c r="V700" s="14">
        <v>4749007</v>
      </c>
      <c r="W700" s="14">
        <v>68079308</v>
      </c>
      <c r="X700" s="14">
        <v>53618485</v>
      </c>
      <c r="Y700" s="14">
        <v>45117314</v>
      </c>
      <c r="Z700" s="14">
        <v>1914442</v>
      </c>
      <c r="AA700" s="14">
        <v>1.7313640144</v>
      </c>
      <c r="AB700">
        <v>138.16</v>
      </c>
      <c r="AC700" s="2">
        <v>16863031142</v>
      </c>
      <c r="AD700" s="2">
        <v>13000671538</v>
      </c>
      <c r="AE700" s="14">
        <f>INDEX(CONFAZ!$DS$2:$FB$408,MATCH(DATE(YEAR($A700),MONTH($A700),15),CONFAZ!$DS$2:$DS$408,0),2)</f>
        <v>213928840</v>
      </c>
      <c r="AF700" s="14">
        <f>INDEX(CONFAZ!$DS$2:$FB$408,MATCH(DATE(YEAR($A700),MONTH($A700),15),CONFAZ!$DS$2:$DS$408,0),3)</f>
        <v>218734676</v>
      </c>
      <c r="AG700">
        <v>880</v>
      </c>
      <c r="AH700">
        <v>1186115747700</v>
      </c>
      <c r="AI700">
        <v>14.15</v>
      </c>
      <c r="AJ700">
        <v>0.31</v>
      </c>
      <c r="AK700">
        <v>1021.3</v>
      </c>
      <c r="AL700">
        <v>818.03800000000001</v>
      </c>
      <c r="AM700">
        <v>748.56571428571397</v>
      </c>
      <c r="AN700">
        <v>918.96879999999999</v>
      </c>
      <c r="AO700">
        <v>11.8927219554181</v>
      </c>
      <c r="AP700">
        <v>1.44</v>
      </c>
      <c r="AQ700">
        <v>148.49</v>
      </c>
      <c r="AR700">
        <v>-26.12</v>
      </c>
      <c r="AS700" s="14">
        <v>530749699999.99994</v>
      </c>
      <c r="AT700">
        <v>0</v>
      </c>
      <c r="AU700">
        <v>0</v>
      </c>
      <c r="AV700">
        <v>75682536</v>
      </c>
      <c r="AW700">
        <v>75465610</v>
      </c>
      <c r="AX700">
        <v>0</v>
      </c>
      <c r="AY700" s="14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216926</v>
      </c>
      <c r="BN700">
        <v>23134440000</v>
      </c>
      <c r="BO700" s="3">
        <v>0.4</v>
      </c>
      <c r="BP700" s="3">
        <v>3704</v>
      </c>
      <c r="BQ700" s="3">
        <v>21950.81</v>
      </c>
      <c r="BR700" s="3">
        <v>2353922000</v>
      </c>
      <c r="BS700" s="3">
        <v>23590000</v>
      </c>
      <c r="BT700" s="3">
        <v>4905638000</v>
      </c>
      <c r="BU700" s="3">
        <v>11308785000</v>
      </c>
      <c r="BV700" s="3">
        <v>4542506000</v>
      </c>
      <c r="BW700" s="3">
        <v>18591934000</v>
      </c>
      <c r="BX700">
        <v>0</v>
      </c>
      <c r="BY700">
        <v>0</v>
      </c>
      <c r="BZ700">
        <v>0</v>
      </c>
      <c r="CA700">
        <v>0</v>
      </c>
      <c r="CB700">
        <v>23134440000</v>
      </c>
      <c r="CC700">
        <v>0.4</v>
      </c>
      <c r="CD700">
        <v>325472.13</v>
      </c>
      <c r="CE700">
        <v>122392560.15000001</v>
      </c>
      <c r="CF700">
        <v>22954.38</v>
      </c>
      <c r="CG700">
        <v>27348.58</v>
      </c>
      <c r="CH700">
        <v>31.7388555</v>
      </c>
      <c r="CI700">
        <v>3.65</v>
      </c>
      <c r="CJ700">
        <v>94660</v>
      </c>
      <c r="CK700">
        <v>127093.33</v>
      </c>
      <c r="CL700">
        <v>32433.33</v>
      </c>
      <c r="CM700">
        <v>-25496.67</v>
      </c>
      <c r="CN700">
        <v>5230266.67</v>
      </c>
      <c r="CO700">
        <v>-49340</v>
      </c>
      <c r="CP700">
        <v>-171766.67</v>
      </c>
      <c r="CQ700">
        <v>844140.24</v>
      </c>
      <c r="CR700">
        <v>159145406.28</v>
      </c>
      <c r="CS700">
        <v>11454.55</v>
      </c>
      <c r="CT700">
        <v>160001001.06999999</v>
      </c>
      <c r="CU700" s="3">
        <v>0.52966100000000005</v>
      </c>
      <c r="CV700">
        <v>136360198.09999999</v>
      </c>
      <c r="CW700" s="14">
        <v>330302.02</v>
      </c>
      <c r="CX700" s="14">
        <f t="shared" si="10"/>
        <v>-4119544.35</v>
      </c>
      <c r="CY700" s="14">
        <f>IFERROR(INDEX(CONFAZ!$A$2:$FB$440,MATCH(DATE(YEAR($A700),MONTH($A700),15),CONFAZ!$A$2:$A$440,0),2),0)</f>
        <v>4449846.37</v>
      </c>
      <c r="CZ700"/>
      <c r="DA700"/>
      <c r="DB700"/>
      <c r="DC700"/>
      <c r="DI700"/>
    </row>
    <row r="701" spans="1:113" x14ac:dyDescent="0.25">
      <c r="A701" s="1">
        <v>42634</v>
      </c>
      <c r="B701" t="s">
        <v>70</v>
      </c>
      <c r="C701" t="s">
        <v>75</v>
      </c>
      <c r="D701" s="12">
        <v>3.2564000000000002</v>
      </c>
      <c r="E701">
        <v>356589376.38999999</v>
      </c>
      <c r="F701">
        <v>2118808.67</v>
      </c>
      <c r="G701">
        <v>526522597</v>
      </c>
      <c r="H701">
        <v>70551912.529999971</v>
      </c>
      <c r="I701">
        <v>60928171.310000002</v>
      </c>
      <c r="J701">
        <v>12424827.800000003</v>
      </c>
      <c r="K701">
        <v>13168992</v>
      </c>
      <c r="L701" s="14">
        <v>10144741</v>
      </c>
      <c r="M701" s="14">
        <v>38166251</v>
      </c>
      <c r="N701" s="14">
        <v>64773131</v>
      </c>
      <c r="O701" s="14">
        <v>80495764</v>
      </c>
      <c r="P701" s="14">
        <v>5720729</v>
      </c>
      <c r="Q701" s="14">
        <v>68504204</v>
      </c>
      <c r="R701" s="14">
        <v>4096547</v>
      </c>
      <c r="S701" s="14">
        <v>141229327</v>
      </c>
      <c r="T701" s="14">
        <v>72772291</v>
      </c>
      <c r="U701" s="14">
        <v>38508660</v>
      </c>
      <c r="V701" s="14">
        <v>4096547</v>
      </c>
      <c r="W701" s="14">
        <v>141229327</v>
      </c>
      <c r="X701" s="14">
        <v>72772291</v>
      </c>
      <c r="Y701" s="14">
        <v>38508660</v>
      </c>
      <c r="Z701" s="14">
        <v>2110952</v>
      </c>
      <c r="AA701" s="14">
        <v>0.97239972379999995</v>
      </c>
      <c r="AB701">
        <v>133.86000000000001</v>
      </c>
      <c r="AC701" s="2">
        <v>15684375284</v>
      </c>
      <c r="AD701" s="2">
        <v>12141043357</v>
      </c>
      <c r="AE701" s="14">
        <f>INDEX(CONFAZ!$DS$2:$FB$408,MATCH(DATE(YEAR($A701),MONTH($A701),15),CONFAZ!$DS$2:$DS$408,0),2)</f>
        <v>167225735</v>
      </c>
      <c r="AF701" s="14">
        <f>INDEX(CONFAZ!$DS$2:$FB$408,MATCH(DATE(YEAR($A701),MONTH($A701),15),CONFAZ!$DS$2:$DS$408,0),3)</f>
        <v>118201343</v>
      </c>
      <c r="AG701">
        <v>880</v>
      </c>
      <c r="AH701">
        <v>1206225918800</v>
      </c>
      <c r="AI701">
        <v>14.15</v>
      </c>
      <c r="AJ701">
        <v>0.08</v>
      </c>
      <c r="AK701">
        <v>1023.095</v>
      </c>
      <c r="AL701">
        <v>819.80549999999903</v>
      </c>
      <c r="AM701">
        <v>751.613333333333</v>
      </c>
      <c r="AN701">
        <v>918.88199999999995</v>
      </c>
      <c r="AO701">
        <v>11.9203349774949</v>
      </c>
      <c r="AP701">
        <v>1.08</v>
      </c>
      <c r="AQ701">
        <v>155.53</v>
      </c>
      <c r="AR701">
        <v>-2.78</v>
      </c>
      <c r="AS701" s="14">
        <v>524351100000</v>
      </c>
      <c r="AT701">
        <v>0</v>
      </c>
      <c r="AU701">
        <v>0</v>
      </c>
      <c r="AV701">
        <v>53393868</v>
      </c>
      <c r="AW701">
        <v>53102714</v>
      </c>
      <c r="AX701">
        <v>0</v>
      </c>
      <c r="AY701" s="14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291154</v>
      </c>
      <c r="BN701">
        <v>23134440000</v>
      </c>
      <c r="BO701" s="3">
        <v>0.4</v>
      </c>
      <c r="BP701" s="3">
        <v>3704</v>
      </c>
      <c r="BQ701" s="3">
        <v>21950.81</v>
      </c>
      <c r="BR701">
        <v>2353922000</v>
      </c>
      <c r="BS701" s="3">
        <v>23590000</v>
      </c>
      <c r="BT701" s="3">
        <v>4905638000</v>
      </c>
      <c r="BU701" s="3">
        <v>11308785000</v>
      </c>
      <c r="BV701" s="3">
        <v>4542506000</v>
      </c>
      <c r="BW701" s="3">
        <v>18591934000</v>
      </c>
      <c r="BX701">
        <v>0</v>
      </c>
      <c r="BY701">
        <v>0</v>
      </c>
      <c r="BZ701">
        <v>0</v>
      </c>
      <c r="CA701">
        <v>0</v>
      </c>
      <c r="CB701">
        <v>23134440000</v>
      </c>
      <c r="CC701">
        <v>0.4</v>
      </c>
      <c r="CD701">
        <v>318246.78999999998</v>
      </c>
      <c r="CE701">
        <v>120146718.61</v>
      </c>
      <c r="CF701">
        <v>36818.68</v>
      </c>
      <c r="CG701">
        <v>26516.58</v>
      </c>
      <c r="CH701">
        <v>31.7388555</v>
      </c>
      <c r="CI701">
        <v>3.65</v>
      </c>
      <c r="CJ701">
        <v>94660</v>
      </c>
      <c r="CK701">
        <v>127093.33</v>
      </c>
      <c r="CL701">
        <v>32433.33</v>
      </c>
      <c r="CM701">
        <v>-25496.67</v>
      </c>
      <c r="CN701">
        <v>5230266.67</v>
      </c>
      <c r="CO701">
        <v>-49340</v>
      </c>
      <c r="CP701">
        <v>-171766.67</v>
      </c>
      <c r="CQ701">
        <v>1241319.3999999999</v>
      </c>
      <c r="CR701">
        <v>197921707.05000001</v>
      </c>
      <c r="CS701">
        <v>2028.59</v>
      </c>
      <c r="CT701">
        <v>199165055.03999999</v>
      </c>
      <c r="CU701" s="3">
        <v>0.52966100000000005</v>
      </c>
      <c r="CV701">
        <v>140749891.90000001</v>
      </c>
      <c r="CW701" s="14">
        <v>361700.51</v>
      </c>
      <c r="CX701" s="14">
        <f t="shared" si="10"/>
        <v>-2027881.2</v>
      </c>
      <c r="CY701" s="14">
        <f>IFERROR(INDEX(CONFAZ!$A$2:$FB$440,MATCH(DATE(YEAR($A701),MONTH($A701),15),CONFAZ!$A$2:$A$440,0),2),0)</f>
        <v>2389581.71</v>
      </c>
      <c r="CZ701"/>
      <c r="DA701"/>
      <c r="DB701"/>
      <c r="DC701"/>
      <c r="DI701"/>
    </row>
    <row r="702" spans="1:113" x14ac:dyDescent="0.25">
      <c r="A702" s="1">
        <v>42664</v>
      </c>
      <c r="B702" t="s">
        <v>70</v>
      </c>
      <c r="C702" t="s">
        <v>75</v>
      </c>
      <c r="D702" s="12">
        <v>3.1858</v>
      </c>
      <c r="E702">
        <v>393104670.27999997</v>
      </c>
      <c r="F702">
        <v>1732903.72</v>
      </c>
      <c r="G702">
        <v>514751226</v>
      </c>
      <c r="H702">
        <v>70767960.650000006</v>
      </c>
      <c r="I702">
        <v>11624004.190000001</v>
      </c>
      <c r="J702">
        <v>13045686.720000001</v>
      </c>
      <c r="K702">
        <v>12116537</v>
      </c>
      <c r="L702" s="14">
        <v>13624138</v>
      </c>
      <c r="M702" s="14">
        <v>36483251</v>
      </c>
      <c r="N702" s="14">
        <v>64986853</v>
      </c>
      <c r="O702" s="14">
        <v>78464825</v>
      </c>
      <c r="P702" s="14">
        <v>5416426</v>
      </c>
      <c r="Q702" s="14">
        <v>68871243</v>
      </c>
      <c r="R702" s="14">
        <v>3845101</v>
      </c>
      <c r="S702" s="14">
        <v>169393627</v>
      </c>
      <c r="T702" s="14">
        <v>21199296</v>
      </c>
      <c r="U702" s="14">
        <v>50747679</v>
      </c>
      <c r="V702" s="14">
        <v>3845101</v>
      </c>
      <c r="W702" s="14">
        <v>169393627</v>
      </c>
      <c r="X702" s="14">
        <v>21199296</v>
      </c>
      <c r="Y702" s="14">
        <v>50747679</v>
      </c>
      <c r="Z702" s="14">
        <v>1718787</v>
      </c>
      <c r="AA702" s="14">
        <v>0.40329554569999998</v>
      </c>
      <c r="AB702">
        <v>132.72</v>
      </c>
      <c r="AC702" s="2">
        <v>13594442203</v>
      </c>
      <c r="AD702" s="2">
        <v>11518693498</v>
      </c>
      <c r="AE702" s="14">
        <f>INDEX(CONFAZ!$DS$2:$FB$408,MATCH(DATE(YEAR($A702),MONTH($A702),15),CONFAZ!$DS$2:$DS$408,0),2)</f>
        <v>132533861</v>
      </c>
      <c r="AF702" s="14">
        <f>INDEX(CONFAZ!$DS$2:$FB$408,MATCH(DATE(YEAR($A702),MONTH($A702),15),CONFAZ!$DS$2:$DS$408,0),3)</f>
        <v>102782991</v>
      </c>
      <c r="AG702">
        <v>880</v>
      </c>
      <c r="AH702">
        <v>1170870702400</v>
      </c>
      <c r="AI702">
        <v>14.05</v>
      </c>
      <c r="AJ702">
        <v>0.17</v>
      </c>
      <c r="AK702">
        <v>1026.7461111111099</v>
      </c>
      <c r="AL702">
        <v>819.7835</v>
      </c>
      <c r="AM702">
        <v>749.661904761904</v>
      </c>
      <c r="AN702">
        <v>921.86360000000002</v>
      </c>
      <c r="AO702">
        <v>11.9371399459184</v>
      </c>
      <c r="AP702">
        <v>1.26</v>
      </c>
      <c r="AQ702">
        <v>161.86000000000001</v>
      </c>
      <c r="AR702">
        <v>11.28</v>
      </c>
      <c r="AS702" s="14">
        <v>539552100000</v>
      </c>
      <c r="AT702">
        <v>0</v>
      </c>
      <c r="AU702">
        <v>0</v>
      </c>
      <c r="AV702">
        <v>65040382</v>
      </c>
      <c r="AW702">
        <v>64811845</v>
      </c>
      <c r="AX702">
        <v>0</v>
      </c>
      <c r="AY702" s="14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228537</v>
      </c>
      <c r="BN702">
        <v>23134440000</v>
      </c>
      <c r="BO702" s="3">
        <v>0.4</v>
      </c>
      <c r="BP702" s="3">
        <v>3704</v>
      </c>
      <c r="BQ702" s="3">
        <v>21950.81</v>
      </c>
      <c r="BR702" s="3">
        <v>2353922000</v>
      </c>
      <c r="BS702" s="3">
        <v>23590000</v>
      </c>
      <c r="BT702" s="3">
        <v>4905638000</v>
      </c>
      <c r="BU702" s="3">
        <v>11308785000</v>
      </c>
      <c r="BV702" s="3">
        <v>4542506000</v>
      </c>
      <c r="BW702" s="3">
        <v>18591934000</v>
      </c>
      <c r="BX702">
        <v>0</v>
      </c>
      <c r="BY702">
        <v>0</v>
      </c>
      <c r="BZ702">
        <v>0</v>
      </c>
      <c r="CA702">
        <v>0</v>
      </c>
      <c r="CB702">
        <v>23134440000</v>
      </c>
      <c r="CC702">
        <v>0.4</v>
      </c>
      <c r="CD702">
        <v>274830.23</v>
      </c>
      <c r="CE702">
        <v>128007053.76000001</v>
      </c>
      <c r="CF702">
        <v>28689.43</v>
      </c>
      <c r="CG702">
        <v>26511.58</v>
      </c>
      <c r="CH702">
        <v>31.7388555</v>
      </c>
      <c r="CI702">
        <v>3.66</v>
      </c>
      <c r="CJ702">
        <v>167643.32999999999</v>
      </c>
      <c r="CK702">
        <v>203973.33</v>
      </c>
      <c r="CL702">
        <v>36330</v>
      </c>
      <c r="CM702">
        <v>1416.67</v>
      </c>
      <c r="CN702">
        <v>5974776.6699999999</v>
      </c>
      <c r="CO702">
        <v>-39463.33</v>
      </c>
      <c r="CP702">
        <v>-92943.33</v>
      </c>
      <c r="CQ702">
        <v>786316.66</v>
      </c>
      <c r="CR702">
        <v>162787445.13999999</v>
      </c>
      <c r="CS702">
        <v>2465.64</v>
      </c>
      <c r="CT702">
        <v>163589384.46000001</v>
      </c>
      <c r="CU702" s="3">
        <v>0.52966100000000005</v>
      </c>
      <c r="CV702">
        <v>149791567.09999999</v>
      </c>
      <c r="CW702" s="14">
        <v>368850.13</v>
      </c>
      <c r="CX702" s="14">
        <f t="shared" si="10"/>
        <v>-1791747.92</v>
      </c>
      <c r="CY702" s="14">
        <f>IFERROR(INDEX(CONFAZ!$A$2:$FB$440,MATCH(DATE(YEAR($A702),MONTH($A702),15),CONFAZ!$A$2:$A$440,0),2),0)</f>
        <v>2160598.0499999998</v>
      </c>
      <c r="CZ702" s="14"/>
      <c r="DA702" s="14"/>
      <c r="DB702"/>
      <c r="DC702"/>
      <c r="DI702"/>
    </row>
    <row r="703" spans="1:113" x14ac:dyDescent="0.25">
      <c r="A703" s="1">
        <v>42695</v>
      </c>
      <c r="B703" t="s">
        <v>70</v>
      </c>
      <c r="C703" t="s">
        <v>75</v>
      </c>
      <c r="D703" s="12">
        <v>3.3420000000000001</v>
      </c>
      <c r="E703">
        <v>410267429.16999996</v>
      </c>
      <c r="F703">
        <v>1632664.14</v>
      </c>
      <c r="G703">
        <v>531350104</v>
      </c>
      <c r="H703">
        <v>71402483.75</v>
      </c>
      <c r="I703">
        <v>14333601.48</v>
      </c>
      <c r="J703">
        <v>12604506.999999996</v>
      </c>
      <c r="K703">
        <v>10926953</v>
      </c>
      <c r="L703" s="14">
        <v>12247850</v>
      </c>
      <c r="M703" s="14">
        <v>35906445</v>
      </c>
      <c r="N703" s="14">
        <v>69658731</v>
      </c>
      <c r="O703" s="14">
        <v>74797458</v>
      </c>
      <c r="P703" s="14">
        <v>4921214</v>
      </c>
      <c r="Q703" s="14">
        <v>67692241</v>
      </c>
      <c r="R703" s="14">
        <v>3024106</v>
      </c>
      <c r="S703" s="14">
        <v>191483760</v>
      </c>
      <c r="T703" s="14">
        <v>22313905</v>
      </c>
      <c r="U703" s="14">
        <v>47675624</v>
      </c>
      <c r="V703" s="14">
        <v>3024106</v>
      </c>
      <c r="W703" s="14">
        <v>191483760</v>
      </c>
      <c r="X703" s="14">
        <v>22313905</v>
      </c>
      <c r="Y703" s="14">
        <v>47675624</v>
      </c>
      <c r="Z703" s="14">
        <v>1628770</v>
      </c>
      <c r="AA703" s="14">
        <v>0.3249422542</v>
      </c>
      <c r="AB703">
        <v>132.36000000000001</v>
      </c>
      <c r="AC703" s="2">
        <v>14212824778</v>
      </c>
      <c r="AD703" s="2">
        <v>11603000026</v>
      </c>
      <c r="AE703" s="14">
        <f>INDEX(CONFAZ!$DS$2:$FB$408,MATCH(DATE(YEAR($A703),MONTH($A703),15),CONFAZ!$DS$2:$DS$408,0),2)</f>
        <v>192293331</v>
      </c>
      <c r="AF703" s="14">
        <f>INDEX(CONFAZ!$DS$2:$FB$408,MATCH(DATE(YEAR($A703),MONTH($A703),15),CONFAZ!$DS$2:$DS$408,0),3)</f>
        <v>142686939</v>
      </c>
      <c r="AG703">
        <v>880</v>
      </c>
      <c r="AH703">
        <v>1221688152000</v>
      </c>
      <c r="AI703">
        <v>13.9</v>
      </c>
      <c r="AJ703">
        <v>7.0000000000000007E-2</v>
      </c>
      <c r="AK703">
        <v>1027.7666666666601</v>
      </c>
      <c r="AL703">
        <v>823.31</v>
      </c>
      <c r="AM703">
        <v>754.31857142857098</v>
      </c>
      <c r="AN703">
        <v>924.45320000000004</v>
      </c>
      <c r="AO703">
        <v>11.987932987073799</v>
      </c>
      <c r="AP703">
        <v>1.18</v>
      </c>
      <c r="AQ703">
        <v>156.85</v>
      </c>
      <c r="AR703">
        <v>0.43990000000000001</v>
      </c>
      <c r="AS703" s="14">
        <v>546016000000</v>
      </c>
      <c r="AT703">
        <v>0</v>
      </c>
      <c r="AU703">
        <v>0</v>
      </c>
      <c r="AV703">
        <v>115079899</v>
      </c>
      <c r="AW703">
        <v>112839174</v>
      </c>
      <c r="AX703">
        <v>0</v>
      </c>
      <c r="AY703" s="14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2070430</v>
      </c>
      <c r="BL703">
        <v>0</v>
      </c>
      <c r="BM703">
        <v>170295</v>
      </c>
      <c r="BN703">
        <v>23134440000</v>
      </c>
      <c r="BO703" s="3">
        <v>0.4</v>
      </c>
      <c r="BP703" s="3">
        <v>3704</v>
      </c>
      <c r="BQ703">
        <v>21950.81</v>
      </c>
      <c r="BR703" s="3">
        <v>2353922000</v>
      </c>
      <c r="BS703" s="3">
        <v>23590000</v>
      </c>
      <c r="BT703" s="3">
        <v>4905638000</v>
      </c>
      <c r="BU703" s="3">
        <v>11308785000</v>
      </c>
      <c r="BV703" s="3">
        <v>4542506000</v>
      </c>
      <c r="BW703" s="3">
        <v>18591934000</v>
      </c>
      <c r="BX703">
        <v>0</v>
      </c>
      <c r="BY703">
        <v>0</v>
      </c>
      <c r="BZ703">
        <v>0</v>
      </c>
      <c r="CA703">
        <v>0</v>
      </c>
      <c r="CB703">
        <v>23134440000</v>
      </c>
      <c r="CC703">
        <v>0.4</v>
      </c>
      <c r="CD703">
        <v>279551.14</v>
      </c>
      <c r="CE703">
        <v>137931635.69999999</v>
      </c>
      <c r="CF703">
        <v>14226.23</v>
      </c>
      <c r="CG703">
        <v>25573.58</v>
      </c>
      <c r="CH703">
        <v>31.7388555</v>
      </c>
      <c r="CI703">
        <v>3.67</v>
      </c>
      <c r="CJ703">
        <v>167643.32999999999</v>
      </c>
      <c r="CK703">
        <v>203973.33</v>
      </c>
      <c r="CL703">
        <v>36330</v>
      </c>
      <c r="CM703">
        <v>1416.67</v>
      </c>
      <c r="CN703">
        <v>5974776.6699999999</v>
      </c>
      <c r="CO703">
        <v>-39463.33</v>
      </c>
      <c r="CP703">
        <v>-92943.33</v>
      </c>
      <c r="CQ703">
        <v>780104.76</v>
      </c>
      <c r="CR703">
        <v>158826521.44999999</v>
      </c>
      <c r="CS703">
        <v>1734.36</v>
      </c>
      <c r="CT703">
        <v>159608360.56999999</v>
      </c>
      <c r="CU703" s="3">
        <v>0.52966100000000005</v>
      </c>
      <c r="CV703">
        <v>147954491.69999999</v>
      </c>
      <c r="CW703" s="14">
        <v>399532.06</v>
      </c>
      <c r="CX703" s="14">
        <f t="shared" si="10"/>
        <v>-1603431.0599999996</v>
      </c>
      <c r="CY703" s="14">
        <f>IFERROR(INDEX(CONFAZ!$A$2:$FB$440,MATCH(DATE(YEAR($A703),MONTH($A703),15),CONFAZ!$A$2:$A$440,0),2),0)</f>
        <v>2002963.1199999996</v>
      </c>
      <c r="CZ703"/>
      <c r="DA703"/>
      <c r="DB703"/>
      <c r="DC703"/>
      <c r="DI703"/>
    </row>
    <row r="704" spans="1:113" x14ac:dyDescent="0.25">
      <c r="A704" s="1">
        <v>42725</v>
      </c>
      <c r="B704" t="s">
        <v>70</v>
      </c>
      <c r="C704" t="s">
        <v>75</v>
      </c>
      <c r="D704" s="12">
        <v>3.3523000000000001</v>
      </c>
      <c r="E704">
        <v>463188823.2100001</v>
      </c>
      <c r="F704">
        <v>1562036.0899999999</v>
      </c>
      <c r="G704">
        <v>592483616</v>
      </c>
      <c r="H704">
        <v>73226803.150000006</v>
      </c>
      <c r="I704">
        <v>13008339.650000002</v>
      </c>
      <c r="J704">
        <v>14331117.75</v>
      </c>
      <c r="K704">
        <v>11894108</v>
      </c>
      <c r="L704" s="14">
        <v>18273547</v>
      </c>
      <c r="M704" s="14">
        <v>35566214</v>
      </c>
      <c r="N704" s="14">
        <v>72914164</v>
      </c>
      <c r="O704" s="14">
        <v>84859730</v>
      </c>
      <c r="P704" s="14">
        <v>5552783</v>
      </c>
      <c r="Q704" s="14">
        <v>72480356</v>
      </c>
      <c r="R704" s="14">
        <v>3951902</v>
      </c>
      <c r="S704" s="14">
        <v>221700260</v>
      </c>
      <c r="T704" s="14">
        <v>23259972</v>
      </c>
      <c r="U704" s="14">
        <v>52370254</v>
      </c>
      <c r="V704" s="14">
        <v>3951902</v>
      </c>
      <c r="W704" s="14">
        <v>221700260</v>
      </c>
      <c r="X704" s="14">
        <v>23259972</v>
      </c>
      <c r="Y704" s="14">
        <v>52370254</v>
      </c>
      <c r="Z704" s="14">
        <v>1554434</v>
      </c>
      <c r="AA704" s="14">
        <v>1.5538905799</v>
      </c>
      <c r="AB704">
        <v>133.34</v>
      </c>
      <c r="AC704" s="2">
        <v>15773205272</v>
      </c>
      <c r="AD704" s="2">
        <v>11666728798</v>
      </c>
      <c r="AE704" s="14">
        <f>INDEX(CONFAZ!$DS$2:$FB$408,MATCH(DATE(YEAR($A704),MONTH($A704),15),CONFAZ!$DS$2:$DS$408,0),2)</f>
        <v>202679861</v>
      </c>
      <c r="AF704" s="14">
        <f>INDEX(CONFAZ!$DS$2:$FB$408,MATCH(DATE(YEAR($A704),MONTH($A704),15),CONFAZ!$DS$2:$DS$408,0),3)</f>
        <v>175775506</v>
      </c>
      <c r="AG704">
        <v>880</v>
      </c>
      <c r="AH704">
        <v>1223643136800</v>
      </c>
      <c r="AI704">
        <v>13.65</v>
      </c>
      <c r="AJ704">
        <v>0.14000000000000001</v>
      </c>
      <c r="AK704">
        <v>1026.1199999999999</v>
      </c>
      <c r="AL704">
        <v>822.27700000000004</v>
      </c>
      <c r="AM704">
        <v>754.98095238095198</v>
      </c>
      <c r="AN704">
        <v>923.52919999999995</v>
      </c>
      <c r="AO704">
        <v>12.1539210910862</v>
      </c>
      <c r="AP704">
        <v>1.3</v>
      </c>
      <c r="AQ704">
        <v>184.16</v>
      </c>
      <c r="AR704">
        <v>25.56</v>
      </c>
      <c r="AS704" s="14">
        <v>547198100000</v>
      </c>
      <c r="AT704">
        <v>0</v>
      </c>
      <c r="AU704">
        <v>0</v>
      </c>
      <c r="AV704">
        <v>104990694</v>
      </c>
      <c r="AW704">
        <v>104716652</v>
      </c>
      <c r="AX704">
        <v>0</v>
      </c>
      <c r="AY704" s="1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9653</v>
      </c>
      <c r="BL704">
        <v>0</v>
      </c>
      <c r="BM704">
        <v>264389</v>
      </c>
      <c r="BN704">
        <v>23134440000</v>
      </c>
      <c r="BO704" s="3">
        <v>0.4</v>
      </c>
      <c r="BP704" s="3">
        <v>3704</v>
      </c>
      <c r="BQ704" s="3">
        <v>21950.81</v>
      </c>
      <c r="BR704" s="3">
        <v>2353922000</v>
      </c>
      <c r="BS704" s="3">
        <v>23590000</v>
      </c>
      <c r="BT704">
        <v>4905638000</v>
      </c>
      <c r="BU704" s="3">
        <v>11308785000</v>
      </c>
      <c r="BV704">
        <v>4542506000</v>
      </c>
      <c r="BW704" s="3">
        <v>18591934000</v>
      </c>
      <c r="BX704">
        <v>0</v>
      </c>
      <c r="BY704">
        <v>0</v>
      </c>
      <c r="BZ704">
        <v>0</v>
      </c>
      <c r="CA704">
        <v>0</v>
      </c>
      <c r="CB704">
        <v>23134440000</v>
      </c>
      <c r="CC704">
        <v>0.4</v>
      </c>
      <c r="CD704">
        <v>291554.21000000002</v>
      </c>
      <c r="CE704">
        <v>124902917.68000001</v>
      </c>
      <c r="CF704">
        <v>48826.11</v>
      </c>
      <c r="CG704">
        <v>30365.58</v>
      </c>
      <c r="CH704">
        <v>31.7388555</v>
      </c>
      <c r="CI704">
        <v>3.73</v>
      </c>
      <c r="CJ704">
        <v>167643.32999999999</v>
      </c>
      <c r="CK704">
        <v>203973.33</v>
      </c>
      <c r="CL704">
        <v>36330</v>
      </c>
      <c r="CM704">
        <v>1416.67</v>
      </c>
      <c r="CN704">
        <v>5974776.6699999999</v>
      </c>
      <c r="CO704">
        <v>-39463.33</v>
      </c>
      <c r="CP704">
        <v>-92943.33</v>
      </c>
      <c r="CQ704">
        <v>717632.41</v>
      </c>
      <c r="CR704">
        <v>174557951.25</v>
      </c>
      <c r="CS704">
        <v>4315.03</v>
      </c>
      <c r="CT704">
        <v>175279898.69</v>
      </c>
      <c r="CU704" s="3">
        <v>0.52966100000000005</v>
      </c>
      <c r="CV704">
        <v>136597906.90000001</v>
      </c>
      <c r="CW704" s="14">
        <v>425063.73</v>
      </c>
      <c r="CX704" s="14">
        <f t="shared" si="10"/>
        <v>-1246698.99</v>
      </c>
      <c r="CY704" s="14">
        <f>IFERROR(INDEX(CONFAZ!$A$2:$FB$440,MATCH(DATE(YEAR($A704),MONTH($A704),15),CONFAZ!$A$2:$A$440,0),2),0)</f>
        <v>1671762.72</v>
      </c>
      <c r="DA704"/>
      <c r="DB704"/>
      <c r="DC704"/>
      <c r="DI704"/>
    </row>
    <row r="705" spans="1:113" x14ac:dyDescent="0.25">
      <c r="A705" s="1">
        <v>42756</v>
      </c>
      <c r="B705" t="s">
        <v>70</v>
      </c>
      <c r="C705" t="s">
        <v>75</v>
      </c>
      <c r="D705" s="12">
        <v>3.1966000000000001</v>
      </c>
      <c r="E705">
        <v>365317667.58999991</v>
      </c>
      <c r="F705">
        <v>1697144.67</v>
      </c>
      <c r="G705">
        <v>503117053</v>
      </c>
      <c r="H705">
        <v>83427293.150000006</v>
      </c>
      <c r="I705">
        <v>12877788.620000001</v>
      </c>
      <c r="J705">
        <v>16187920.67</v>
      </c>
      <c r="K705">
        <v>40105627</v>
      </c>
      <c r="L705" s="14">
        <v>15885109</v>
      </c>
      <c r="M705" s="14">
        <v>38276561</v>
      </c>
      <c r="N705" s="14">
        <v>94146049</v>
      </c>
      <c r="O705" s="14">
        <v>84099599</v>
      </c>
      <c r="P705" s="14">
        <v>5447745</v>
      </c>
      <c r="Q705" s="14">
        <v>79725933</v>
      </c>
      <c r="R705" s="14">
        <v>3694251</v>
      </c>
      <c r="S705" s="14">
        <v>101824754</v>
      </c>
      <c r="T705" s="14">
        <v>24651733</v>
      </c>
      <c r="U705" s="14">
        <v>53684762</v>
      </c>
      <c r="V705" s="14">
        <v>3694251</v>
      </c>
      <c r="W705" s="14">
        <v>101824754</v>
      </c>
      <c r="X705" s="14">
        <v>24651733</v>
      </c>
      <c r="Y705" s="14">
        <v>53684762</v>
      </c>
      <c r="Z705" s="14">
        <v>1680557</v>
      </c>
      <c r="AA705" s="14">
        <v>1.0175144673000001</v>
      </c>
      <c r="AB705">
        <v>128.47</v>
      </c>
      <c r="AC705" s="2">
        <v>14827875770</v>
      </c>
      <c r="AD705" s="2">
        <v>12335328289</v>
      </c>
      <c r="AE705" s="14">
        <f>INDEX(CONFAZ!$DS$2:$FB$408,MATCH(DATE(YEAR($A705),MONTH($A705),15),CONFAZ!$DS$2:$DS$408,0),2)</f>
        <v>155984808</v>
      </c>
      <c r="AF705" s="14">
        <f>INDEX(CONFAZ!$DS$2:$FB$408,MATCH(DATE(YEAR($A705),MONTH($A705),15),CONFAZ!$DS$2:$DS$408,0),3)</f>
        <v>160053096</v>
      </c>
      <c r="AG705">
        <v>937</v>
      </c>
      <c r="AH705">
        <v>1175415392800</v>
      </c>
      <c r="AI705">
        <v>13.17</v>
      </c>
      <c r="AJ705">
        <v>0.42</v>
      </c>
      <c r="AK705">
        <v>1025.9511111111101</v>
      </c>
      <c r="AL705">
        <v>829.50699999999995</v>
      </c>
      <c r="AM705">
        <v>763.16047619047595</v>
      </c>
      <c r="AN705">
        <v>927.56799999999998</v>
      </c>
      <c r="AO705">
        <v>12.677207492094301</v>
      </c>
      <c r="AP705">
        <v>1.38</v>
      </c>
      <c r="AQ705">
        <v>178.96</v>
      </c>
      <c r="AR705">
        <v>32.69</v>
      </c>
      <c r="AS705" s="14">
        <v>513642000000</v>
      </c>
      <c r="AT705">
        <v>0</v>
      </c>
      <c r="AU705">
        <v>0</v>
      </c>
      <c r="AV705">
        <v>107009063</v>
      </c>
      <c r="AW705">
        <v>106811018</v>
      </c>
      <c r="AX705">
        <v>0</v>
      </c>
      <c r="AY705" s="14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198045</v>
      </c>
      <c r="BN705">
        <v>27308046000</v>
      </c>
      <c r="BO705" s="3">
        <v>0.4</v>
      </c>
      <c r="BP705" s="3">
        <v>3704</v>
      </c>
      <c r="BQ705" s="3">
        <v>25660.71</v>
      </c>
      <c r="BR705" s="3">
        <v>2676581000</v>
      </c>
      <c r="BS705" s="3">
        <v>22762000</v>
      </c>
      <c r="BT705">
        <v>6052464000</v>
      </c>
      <c r="BU705" s="3">
        <v>13383053000</v>
      </c>
      <c r="BV705" s="3">
        <v>5173186000</v>
      </c>
      <c r="BW705" s="3">
        <v>22134860000</v>
      </c>
      <c r="BX705">
        <v>0</v>
      </c>
      <c r="BY705">
        <v>0</v>
      </c>
      <c r="BZ705">
        <v>0</v>
      </c>
      <c r="CA705">
        <v>0</v>
      </c>
      <c r="CB705">
        <v>23134440000</v>
      </c>
      <c r="CC705">
        <v>0.4</v>
      </c>
      <c r="CD705">
        <v>274050.7</v>
      </c>
      <c r="CE705">
        <v>138572114.84999999</v>
      </c>
      <c r="CF705">
        <v>41277.230000000003</v>
      </c>
      <c r="CG705">
        <v>63023.59</v>
      </c>
      <c r="CH705">
        <v>31.432478700000001</v>
      </c>
      <c r="CI705">
        <v>3.77</v>
      </c>
      <c r="CJ705">
        <v>-170010</v>
      </c>
      <c r="CK705">
        <v>-133310</v>
      </c>
      <c r="CL705">
        <v>36700</v>
      </c>
      <c r="CM705">
        <v>5850</v>
      </c>
      <c r="CN705">
        <v>6146713.3300000001</v>
      </c>
      <c r="CO705">
        <v>-57550</v>
      </c>
      <c r="CP705">
        <v>-147660</v>
      </c>
      <c r="CQ705">
        <v>790093.14</v>
      </c>
      <c r="CR705">
        <v>184440618.25</v>
      </c>
      <c r="CS705">
        <v>42665.5</v>
      </c>
      <c r="CT705">
        <v>185273376.88999999</v>
      </c>
      <c r="CU705" s="3">
        <v>0.53694160000000002</v>
      </c>
      <c r="CV705">
        <v>152383572.40000001</v>
      </c>
      <c r="CW705" s="14">
        <v>387191.25</v>
      </c>
      <c r="CX705" s="14">
        <f t="shared" si="10"/>
        <v>-6682658.6399999987</v>
      </c>
      <c r="CY705" s="14">
        <f>IFERROR(INDEX(CONFAZ!$A$2:$FB$440,MATCH(DATE(YEAR($A705),MONTH($A705),15),CONFAZ!$A$2:$A$440,0),2),0)</f>
        <v>7069849.8899999987</v>
      </c>
      <c r="CZ705"/>
      <c r="DA705"/>
      <c r="DB705"/>
      <c r="DC705"/>
      <c r="DI705"/>
    </row>
    <row r="706" spans="1:113" x14ac:dyDescent="0.25">
      <c r="A706" s="1">
        <v>42787</v>
      </c>
      <c r="B706" t="s">
        <v>70</v>
      </c>
      <c r="C706" t="s">
        <v>75</v>
      </c>
      <c r="D706" s="12">
        <v>3.1042000000000001</v>
      </c>
      <c r="E706">
        <v>338039947.49000001</v>
      </c>
      <c r="F706">
        <v>1381774.2000000002</v>
      </c>
      <c r="G706">
        <v>454004451</v>
      </c>
      <c r="H706">
        <v>65128970.54999999</v>
      </c>
      <c r="I706">
        <v>12204047.560000001</v>
      </c>
      <c r="J706">
        <v>12095651.530000001</v>
      </c>
      <c r="K706">
        <v>88104197</v>
      </c>
      <c r="L706" s="14">
        <v>16117457</v>
      </c>
      <c r="M706" s="14">
        <v>34024201</v>
      </c>
      <c r="N706" s="14">
        <v>67058126</v>
      </c>
      <c r="O706" s="14">
        <v>75527364</v>
      </c>
      <c r="P706" s="14">
        <v>4194435</v>
      </c>
      <c r="Q706" s="14">
        <v>63758110</v>
      </c>
      <c r="R706" s="14">
        <v>2878404</v>
      </c>
      <c r="S706" s="14">
        <v>119683652</v>
      </c>
      <c r="T706" s="14">
        <v>24351187</v>
      </c>
      <c r="U706" s="14">
        <v>45030865</v>
      </c>
      <c r="V706" s="14">
        <v>2878404</v>
      </c>
      <c r="W706" s="14">
        <v>119683652</v>
      </c>
      <c r="X706" s="14">
        <v>24351187</v>
      </c>
      <c r="Y706" s="14">
        <v>45030865</v>
      </c>
      <c r="Z706" s="14">
        <v>1380650</v>
      </c>
      <c r="AA706" s="14">
        <v>1.3450492600999999</v>
      </c>
      <c r="AB706">
        <v>129.38999999999999</v>
      </c>
      <c r="AC706" s="2">
        <v>15275976600</v>
      </c>
      <c r="AD706" s="2">
        <v>11046775404</v>
      </c>
      <c r="AE706" s="14">
        <f>INDEX(CONFAZ!$DS$2:$FB$408,MATCH(DATE(YEAR($A706),MONTH($A706),15),CONFAZ!$DS$2:$DS$408,0),2)</f>
        <v>178452260</v>
      </c>
      <c r="AF706" s="14">
        <f>INDEX(CONFAZ!$DS$2:$FB$408,MATCH(DATE(YEAR($A706),MONTH($A706),15),CONFAZ!$DS$2:$DS$408,0),3)</f>
        <v>372229261</v>
      </c>
      <c r="AG706">
        <v>937</v>
      </c>
      <c r="AH706">
        <v>1145390820200</v>
      </c>
      <c r="AI706">
        <v>12.82</v>
      </c>
      <c r="AJ706">
        <v>0.24</v>
      </c>
      <c r="AK706">
        <v>1032.60666666666</v>
      </c>
      <c r="AL706">
        <v>825.26149999999996</v>
      </c>
      <c r="AM706">
        <v>760.35571428571404</v>
      </c>
      <c r="AN706">
        <v>928.1028</v>
      </c>
      <c r="AO706">
        <v>13.2800808504849</v>
      </c>
      <c r="AP706">
        <v>1.33</v>
      </c>
      <c r="AQ706">
        <v>173.49</v>
      </c>
      <c r="AR706">
        <v>-3.78</v>
      </c>
      <c r="AS706" s="14">
        <v>510880500000</v>
      </c>
      <c r="AT706">
        <v>0</v>
      </c>
      <c r="AU706">
        <v>0</v>
      </c>
      <c r="AV706">
        <v>80120607</v>
      </c>
      <c r="AW706">
        <v>79957870</v>
      </c>
      <c r="AX706">
        <v>0</v>
      </c>
      <c r="AY706" s="14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10078</v>
      </c>
      <c r="BL706">
        <v>0</v>
      </c>
      <c r="BM706">
        <v>152659</v>
      </c>
      <c r="BN706">
        <v>27308046000</v>
      </c>
      <c r="BO706" s="3">
        <v>0.4</v>
      </c>
      <c r="BP706" s="3">
        <v>3704</v>
      </c>
      <c r="BQ706" s="3">
        <v>25660.71</v>
      </c>
      <c r="BR706" s="3">
        <v>2676581000</v>
      </c>
      <c r="BS706" s="3">
        <v>22762000</v>
      </c>
      <c r="BT706" s="3">
        <v>6052464000</v>
      </c>
      <c r="BU706" s="3">
        <v>13383053000</v>
      </c>
      <c r="BV706" s="3">
        <v>5173186000</v>
      </c>
      <c r="BW706">
        <v>22134860000</v>
      </c>
      <c r="BX706">
        <v>0</v>
      </c>
      <c r="BY706">
        <v>0</v>
      </c>
      <c r="BZ706">
        <v>0</v>
      </c>
      <c r="CA706">
        <v>0</v>
      </c>
      <c r="CB706">
        <v>23134440000</v>
      </c>
      <c r="CC706">
        <v>0.4</v>
      </c>
      <c r="CD706">
        <v>166270.70000000001</v>
      </c>
      <c r="CE706">
        <v>162068809.24000001</v>
      </c>
      <c r="CF706">
        <v>13790.26</v>
      </c>
      <c r="CG706">
        <v>27139.589999999997</v>
      </c>
      <c r="CH706">
        <v>31.432478700000001</v>
      </c>
      <c r="CI706">
        <v>3.76</v>
      </c>
      <c r="CJ706">
        <v>-170010</v>
      </c>
      <c r="CK706">
        <v>-133310</v>
      </c>
      <c r="CL706">
        <v>36700</v>
      </c>
      <c r="CM706">
        <v>5850</v>
      </c>
      <c r="CN706">
        <v>6146713.3300000001</v>
      </c>
      <c r="CO706">
        <v>-57550</v>
      </c>
      <c r="CP706">
        <v>-147660</v>
      </c>
      <c r="CQ706">
        <v>463470.81</v>
      </c>
      <c r="CR706">
        <v>158021251.33000001</v>
      </c>
      <c r="CS706">
        <v>128905.36</v>
      </c>
      <c r="CT706">
        <v>158617503.80000001</v>
      </c>
      <c r="CU706" s="3">
        <v>0.53694160000000002</v>
      </c>
      <c r="CV706">
        <v>138992786.5</v>
      </c>
      <c r="CW706" s="14">
        <v>409265.08999999997</v>
      </c>
      <c r="CX706" s="14">
        <f t="shared" si="10"/>
        <v>-15923032.020000001</v>
      </c>
      <c r="CY706" s="14">
        <f>IFERROR(INDEX(CONFAZ!$A$2:$FB$440,MATCH(DATE(YEAR($A706),MONTH($A706),15),CONFAZ!$A$2:$A$440,0),2),0)</f>
        <v>16332297.110000001</v>
      </c>
      <c r="CZ706"/>
      <c r="DA706"/>
      <c r="DB706"/>
      <c r="DC706"/>
      <c r="DI706"/>
    </row>
    <row r="707" spans="1:113" x14ac:dyDescent="0.25">
      <c r="A707" s="1">
        <v>42815</v>
      </c>
      <c r="B707" t="s">
        <v>70</v>
      </c>
      <c r="C707" t="s">
        <v>75</v>
      </c>
      <c r="D707" s="12">
        <v>3.1278999999999999</v>
      </c>
      <c r="E707">
        <v>339998469.18999994</v>
      </c>
      <c r="F707">
        <v>1934074.5</v>
      </c>
      <c r="G707">
        <v>475655184</v>
      </c>
      <c r="H707">
        <v>60729442.860000014</v>
      </c>
      <c r="I707">
        <v>38555643.799999997</v>
      </c>
      <c r="J707">
        <v>12759340.950000001</v>
      </c>
      <c r="K707">
        <v>60723876</v>
      </c>
      <c r="L707" s="14">
        <v>15659690</v>
      </c>
      <c r="M707" s="14">
        <v>35822423</v>
      </c>
      <c r="N707" s="14">
        <v>66264769</v>
      </c>
      <c r="O707" s="14">
        <v>78205167</v>
      </c>
      <c r="P707" s="14">
        <v>6196604</v>
      </c>
      <c r="Q707" s="14">
        <v>58222913</v>
      </c>
      <c r="R707" s="14">
        <v>5785802</v>
      </c>
      <c r="S707" s="14">
        <v>125245215</v>
      </c>
      <c r="T707" s="14">
        <v>43483150</v>
      </c>
      <c r="U707" s="14">
        <v>38835387</v>
      </c>
      <c r="V707" s="14">
        <v>5785802</v>
      </c>
      <c r="W707" s="14">
        <v>125245215</v>
      </c>
      <c r="X707" s="14">
        <v>43483150</v>
      </c>
      <c r="Y707" s="14">
        <v>38835387</v>
      </c>
      <c r="Z707" s="14">
        <v>1934064</v>
      </c>
      <c r="AA707" s="14">
        <v>0.28075337989999999</v>
      </c>
      <c r="AB707">
        <v>141.9</v>
      </c>
      <c r="AC707" s="2">
        <v>19854737707</v>
      </c>
      <c r="AD707" s="2">
        <v>13562894075</v>
      </c>
      <c r="AE707" s="14">
        <f>INDEX(CONFAZ!$DS$2:$FB$408,MATCH(DATE(YEAR($A707),MONTH($A707),15),CONFAZ!$DS$2:$DS$408,0),2)</f>
        <v>243161328</v>
      </c>
      <c r="AF707" s="14">
        <f>INDEX(CONFAZ!$DS$2:$FB$408,MATCH(DATE(YEAR($A707),MONTH($A707),15),CONFAZ!$DS$2:$DS$408,0),3)</f>
        <v>268839661</v>
      </c>
      <c r="AG707">
        <v>937</v>
      </c>
      <c r="AH707">
        <v>1157670196900</v>
      </c>
      <c r="AI707">
        <v>12.15</v>
      </c>
      <c r="AJ707">
        <v>0.32</v>
      </c>
      <c r="AK707">
        <v>1055.36333333333</v>
      </c>
      <c r="AL707">
        <v>847.81449999999995</v>
      </c>
      <c r="AM707">
        <v>780.675238095238</v>
      </c>
      <c r="AN707">
        <v>951.50160000000005</v>
      </c>
      <c r="AO707">
        <v>13.8680187298232</v>
      </c>
      <c r="AP707">
        <v>1.25</v>
      </c>
      <c r="AQ707">
        <v>167.03</v>
      </c>
      <c r="AR707">
        <v>-9.01</v>
      </c>
      <c r="AS707" s="14">
        <v>561062100000</v>
      </c>
      <c r="AT707">
        <v>0</v>
      </c>
      <c r="AU707">
        <v>0</v>
      </c>
      <c r="AV707">
        <v>113439637</v>
      </c>
      <c r="AW707">
        <v>113175833</v>
      </c>
      <c r="AX707">
        <v>0</v>
      </c>
      <c r="AY707" s="14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263804</v>
      </c>
      <c r="BN707">
        <v>27308046000</v>
      </c>
      <c r="BO707" s="3">
        <v>0.4</v>
      </c>
      <c r="BP707" s="3">
        <v>3704</v>
      </c>
      <c r="BQ707" s="3">
        <v>25660.71</v>
      </c>
      <c r="BR707" s="3">
        <v>2676581000</v>
      </c>
      <c r="BS707" s="3">
        <v>22762000</v>
      </c>
      <c r="BT707">
        <v>6052464000</v>
      </c>
      <c r="BU707" s="3">
        <v>13383053000</v>
      </c>
      <c r="BV707" s="3">
        <v>5173186000</v>
      </c>
      <c r="BW707" s="3">
        <v>22134860000</v>
      </c>
      <c r="BX707">
        <v>0</v>
      </c>
      <c r="BY707">
        <v>0</v>
      </c>
      <c r="BZ707">
        <v>0</v>
      </c>
      <c r="CA707">
        <v>0</v>
      </c>
      <c r="CB707">
        <v>23134440000</v>
      </c>
      <c r="CC707">
        <v>0.4</v>
      </c>
      <c r="CD707">
        <v>260797.29</v>
      </c>
      <c r="CE707">
        <v>151268061.21000001</v>
      </c>
      <c r="CF707">
        <v>16032.67</v>
      </c>
      <c r="CG707">
        <v>27262.589999999997</v>
      </c>
      <c r="CH707">
        <v>31.432478700000001</v>
      </c>
      <c r="CI707">
        <v>3.69</v>
      </c>
      <c r="CJ707">
        <v>-170010</v>
      </c>
      <c r="CK707">
        <v>-133310</v>
      </c>
      <c r="CL707">
        <v>36700</v>
      </c>
      <c r="CM707">
        <v>5850</v>
      </c>
      <c r="CN707">
        <v>6146713.3300000001</v>
      </c>
      <c r="CO707">
        <v>-57550</v>
      </c>
      <c r="CP707">
        <v>-147660</v>
      </c>
      <c r="CQ707">
        <v>839273.08</v>
      </c>
      <c r="CR707">
        <v>172976134.44</v>
      </c>
      <c r="CS707">
        <v>78704.179999999993</v>
      </c>
      <c r="CT707">
        <v>173894578.37</v>
      </c>
      <c r="CU707" s="3">
        <v>0.53694160000000002</v>
      </c>
      <c r="CV707">
        <v>116763398.2</v>
      </c>
      <c r="CW707" s="14">
        <v>332303.92</v>
      </c>
      <c r="CX707" s="14">
        <f t="shared" ref="CX707:CX770" si="11">CW707-CY707</f>
        <v>-16464973.560000001</v>
      </c>
      <c r="CY707" s="14">
        <f>IFERROR(INDEX(CONFAZ!$A$2:$FB$440,MATCH(DATE(YEAR($A707),MONTH($A707),15),CONFAZ!$A$2:$A$440,0),2),0)</f>
        <v>16797277.48</v>
      </c>
      <c r="CZ707"/>
      <c r="DA707"/>
      <c r="DB707"/>
      <c r="DC707"/>
      <c r="DI707"/>
    </row>
    <row r="708" spans="1:113" x14ac:dyDescent="0.25">
      <c r="A708" s="1">
        <v>42846</v>
      </c>
      <c r="B708" t="s">
        <v>70</v>
      </c>
      <c r="C708" t="s">
        <v>75</v>
      </c>
      <c r="D708" s="12">
        <v>3.1362000000000001</v>
      </c>
      <c r="E708">
        <v>341039069.92999995</v>
      </c>
      <c r="F708">
        <v>1378469.23</v>
      </c>
      <c r="G708">
        <v>468907067</v>
      </c>
      <c r="H708">
        <v>68638716.910000026</v>
      </c>
      <c r="I708">
        <v>23860942.550000001</v>
      </c>
      <c r="J708">
        <v>13205321.550000001</v>
      </c>
      <c r="K708">
        <v>44234557</v>
      </c>
      <c r="L708" s="14">
        <v>19260238</v>
      </c>
      <c r="M708" s="14">
        <v>31913683</v>
      </c>
      <c r="N708" s="14">
        <v>68930367</v>
      </c>
      <c r="O708" s="14">
        <v>88776272</v>
      </c>
      <c r="P708" s="14">
        <v>4757274</v>
      </c>
      <c r="Q708" s="14">
        <v>57482922</v>
      </c>
      <c r="R708" s="14">
        <v>2936860</v>
      </c>
      <c r="S708" s="14">
        <v>119742808</v>
      </c>
      <c r="T708" s="14">
        <v>30144014</v>
      </c>
      <c r="U708" s="14">
        <v>43585900</v>
      </c>
      <c r="V708" s="14">
        <v>2936860</v>
      </c>
      <c r="W708" s="14">
        <v>119742808</v>
      </c>
      <c r="X708" s="14">
        <v>30144014</v>
      </c>
      <c r="Y708" s="14">
        <v>43585900</v>
      </c>
      <c r="Z708" s="14">
        <v>1376729</v>
      </c>
      <c r="AA708" s="14">
        <v>0.1010577377</v>
      </c>
      <c r="AB708">
        <v>133.75</v>
      </c>
      <c r="AC708" s="2">
        <v>17484572350</v>
      </c>
      <c r="AD708" s="2">
        <v>11459643696</v>
      </c>
      <c r="AE708" s="14">
        <f>INDEX(CONFAZ!$DS$2:$FB$408,MATCH(DATE(YEAR($A708),MONTH($A708),15),CONFAZ!$DS$2:$DS$408,0),2)</f>
        <v>253316541</v>
      </c>
      <c r="AF708" s="14">
        <f>INDEX(CONFAZ!$DS$2:$FB$408,MATCH(DATE(YEAR($A708),MONTH($A708),15),CONFAZ!$DS$2:$DS$408,0),3)</f>
        <v>183240152</v>
      </c>
      <c r="AG708">
        <v>937</v>
      </c>
      <c r="AH708">
        <v>1175902509000</v>
      </c>
      <c r="AI708">
        <v>11.59</v>
      </c>
      <c r="AJ708">
        <v>0.08</v>
      </c>
      <c r="AK708">
        <v>1057.9527777777701</v>
      </c>
      <c r="AL708">
        <v>848.81349999999998</v>
      </c>
      <c r="AM708">
        <v>781.59809523809497</v>
      </c>
      <c r="AN708">
        <v>953.63480000000004</v>
      </c>
      <c r="AO708">
        <v>13.715015677621601</v>
      </c>
      <c r="AP708">
        <v>1.1399999999999999</v>
      </c>
      <c r="AQ708">
        <v>168.54</v>
      </c>
      <c r="AR708">
        <v>12.45</v>
      </c>
      <c r="AS708" s="14">
        <v>537678900000</v>
      </c>
      <c r="AT708">
        <v>0</v>
      </c>
      <c r="AU708">
        <v>0</v>
      </c>
      <c r="AV708">
        <v>100069842</v>
      </c>
      <c r="AW708">
        <v>94593391</v>
      </c>
      <c r="AX708">
        <v>0</v>
      </c>
      <c r="AY708" s="14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5198936</v>
      </c>
      <c r="BM708">
        <v>277515</v>
      </c>
      <c r="BN708">
        <v>27308046000</v>
      </c>
      <c r="BO708" s="3">
        <v>0.4</v>
      </c>
      <c r="BP708" s="3">
        <v>3704</v>
      </c>
      <c r="BQ708" s="3">
        <v>25660.71</v>
      </c>
      <c r="BR708" s="3">
        <v>2676581000</v>
      </c>
      <c r="BS708" s="3">
        <v>22762000</v>
      </c>
      <c r="BT708" s="3">
        <v>6052464000</v>
      </c>
      <c r="BU708" s="3">
        <v>13383053000</v>
      </c>
      <c r="BV708" s="3">
        <v>5173186000</v>
      </c>
      <c r="BW708" s="3">
        <v>22134860000</v>
      </c>
      <c r="BX708">
        <v>0</v>
      </c>
      <c r="BY708">
        <v>0</v>
      </c>
      <c r="BZ708">
        <v>0</v>
      </c>
      <c r="CA708">
        <v>0</v>
      </c>
      <c r="CB708">
        <v>23134440000</v>
      </c>
      <c r="CC708">
        <v>0.4</v>
      </c>
      <c r="CD708">
        <v>211840.92</v>
      </c>
      <c r="CE708">
        <v>142077725.09999999</v>
      </c>
      <c r="CF708">
        <v>20276.439999999999</v>
      </c>
      <c r="CG708">
        <v>26712.589999999997</v>
      </c>
      <c r="CH708">
        <v>31.432478700000001</v>
      </c>
      <c r="CI708">
        <v>3.64</v>
      </c>
      <c r="CJ708">
        <v>-424070</v>
      </c>
      <c r="CK708">
        <v>-391773.33</v>
      </c>
      <c r="CL708">
        <v>32300</v>
      </c>
      <c r="CM708">
        <v>55513.33</v>
      </c>
      <c r="CN708">
        <v>6100166.6699999999</v>
      </c>
      <c r="CO708">
        <v>-62416.67</v>
      </c>
      <c r="CP708">
        <v>-378770</v>
      </c>
      <c r="CQ708">
        <v>541658.27</v>
      </c>
      <c r="CR708">
        <v>167934001.62</v>
      </c>
      <c r="CS708">
        <v>75305.45</v>
      </c>
      <c r="CT708">
        <v>168550965.34</v>
      </c>
      <c r="CU708" s="3">
        <v>0.53694160000000002</v>
      </c>
      <c r="CV708">
        <v>138638815.5</v>
      </c>
      <c r="CW708" s="14">
        <v>387538.57</v>
      </c>
      <c r="CX708" s="14">
        <f t="shared" si="11"/>
        <v>-10649587.039999999</v>
      </c>
      <c r="CY708" s="14">
        <f>IFERROR(INDEX(CONFAZ!$A$2:$FB$440,MATCH(DATE(YEAR($A708),MONTH($A708),15),CONFAZ!$A$2:$A$440,0),2),0)</f>
        <v>11037125.609999999</v>
      </c>
      <c r="CZ708"/>
      <c r="DA708"/>
      <c r="DB708"/>
      <c r="DC708"/>
      <c r="DI708"/>
    </row>
    <row r="709" spans="1:113" x14ac:dyDescent="0.25">
      <c r="A709" s="1">
        <v>42876</v>
      </c>
      <c r="B709" t="s">
        <v>70</v>
      </c>
      <c r="C709" t="s">
        <v>75</v>
      </c>
      <c r="D709" s="12">
        <v>3.2094999999999998</v>
      </c>
      <c r="E709">
        <v>373427219.12999994</v>
      </c>
      <c r="F709">
        <v>1772102.01</v>
      </c>
      <c r="G709">
        <v>500239104</v>
      </c>
      <c r="H709">
        <v>67110254.549999982</v>
      </c>
      <c r="I709">
        <v>22752023.870000001</v>
      </c>
      <c r="J709">
        <v>13556881.48</v>
      </c>
      <c r="K709">
        <v>48610588</v>
      </c>
      <c r="L709" s="14">
        <v>18295429</v>
      </c>
      <c r="M709" s="14">
        <v>32386345</v>
      </c>
      <c r="N709" s="14">
        <v>72238126</v>
      </c>
      <c r="O709" s="14">
        <v>83426474</v>
      </c>
      <c r="P709" s="14">
        <v>5592145</v>
      </c>
      <c r="Q709" s="14">
        <v>60461678</v>
      </c>
      <c r="R709" s="14">
        <v>4966697</v>
      </c>
      <c r="S709" s="14">
        <v>19147778</v>
      </c>
      <c r="T709" s="14">
        <v>149940277</v>
      </c>
      <c r="U709" s="14">
        <v>52013456</v>
      </c>
      <c r="V709" s="14">
        <v>4966697</v>
      </c>
      <c r="W709" s="14">
        <v>19147778</v>
      </c>
      <c r="X709" s="14">
        <v>149940277</v>
      </c>
      <c r="Y709" s="14">
        <v>52013456</v>
      </c>
      <c r="Z709" s="14">
        <v>1770699</v>
      </c>
      <c r="AA709" s="14">
        <v>0.1914419467</v>
      </c>
      <c r="AB709">
        <v>136</v>
      </c>
      <c r="AC709" s="2">
        <v>19726040175</v>
      </c>
      <c r="AD709" s="2">
        <v>12968955269</v>
      </c>
      <c r="AE709" s="14">
        <f>INDEX(CONFAZ!$DS$2:$FB$408,MATCH(DATE(YEAR($A709),MONTH($A709),15),CONFAZ!$DS$2:$DS$408,0),2)</f>
        <v>296949584</v>
      </c>
      <c r="AF709" s="14">
        <f>INDEX(CONFAZ!$DS$2:$FB$408,MATCH(DATE(YEAR($A709),MONTH($A709),15),CONFAZ!$DS$2:$DS$408,0),3)</f>
        <v>217985148</v>
      </c>
      <c r="AG709">
        <v>937</v>
      </c>
      <c r="AH709">
        <v>1208347864500</v>
      </c>
      <c r="AI709">
        <v>11.15</v>
      </c>
      <c r="AJ709">
        <v>0.36</v>
      </c>
      <c r="AK709">
        <v>1061.8088888888799</v>
      </c>
      <c r="AL709">
        <v>850.90949999999998</v>
      </c>
      <c r="AM709">
        <v>783.33285714285705</v>
      </c>
      <c r="AN709">
        <v>956.94240000000002</v>
      </c>
      <c r="AO709">
        <v>13.4202772545041</v>
      </c>
      <c r="AP709">
        <v>1.31</v>
      </c>
      <c r="AQ709">
        <v>164.93</v>
      </c>
      <c r="AR709">
        <v>-0.27</v>
      </c>
      <c r="AS709" s="14">
        <v>550991800000</v>
      </c>
      <c r="AT709">
        <v>0</v>
      </c>
      <c r="AU709">
        <v>0</v>
      </c>
      <c r="AV709">
        <v>97182486</v>
      </c>
      <c r="AW709">
        <v>92828457</v>
      </c>
      <c r="AX709">
        <v>0</v>
      </c>
      <c r="AY709" s="14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4118096</v>
      </c>
      <c r="BM709">
        <v>235933</v>
      </c>
      <c r="BN709">
        <v>27308046000</v>
      </c>
      <c r="BO709" s="3">
        <v>0.4</v>
      </c>
      <c r="BP709" s="3">
        <v>3704</v>
      </c>
      <c r="BQ709" s="3">
        <v>25660.71</v>
      </c>
      <c r="BR709" s="3">
        <v>2676581000</v>
      </c>
      <c r="BS709">
        <v>22762000</v>
      </c>
      <c r="BT709" s="3">
        <v>6052464000</v>
      </c>
      <c r="BU709" s="3">
        <v>13383053000</v>
      </c>
      <c r="BV709" s="3">
        <v>5173186000</v>
      </c>
      <c r="BW709" s="3">
        <v>22134860000</v>
      </c>
      <c r="BX709">
        <v>0</v>
      </c>
      <c r="BY709">
        <v>0</v>
      </c>
      <c r="BZ709">
        <v>0</v>
      </c>
      <c r="CA709">
        <v>0</v>
      </c>
      <c r="CB709">
        <v>23134440000</v>
      </c>
      <c r="CC709">
        <v>0.4</v>
      </c>
      <c r="CD709">
        <v>218036.43</v>
      </c>
      <c r="CE709">
        <v>169579880.58000001</v>
      </c>
      <c r="CF709">
        <v>27050.09</v>
      </c>
      <c r="CG709">
        <v>27452.589999999997</v>
      </c>
      <c r="CH709">
        <v>31.432478700000001</v>
      </c>
      <c r="CI709">
        <v>3.62</v>
      </c>
      <c r="CJ709">
        <v>-424070</v>
      </c>
      <c r="CK709">
        <v>-391773.33</v>
      </c>
      <c r="CL709">
        <v>32300</v>
      </c>
      <c r="CM709">
        <v>55513.33</v>
      </c>
      <c r="CN709">
        <v>6100166.6699999999</v>
      </c>
      <c r="CO709">
        <v>-62416.67</v>
      </c>
      <c r="CP709">
        <v>-378770</v>
      </c>
      <c r="CQ709">
        <v>775324.58</v>
      </c>
      <c r="CR709">
        <v>175599808.31</v>
      </c>
      <c r="CS709">
        <v>74309.53</v>
      </c>
      <c r="CT709">
        <v>176449442.41999999</v>
      </c>
      <c r="CU709" s="3">
        <v>0.53694160000000002</v>
      </c>
      <c r="CV709">
        <v>129842039.59999999</v>
      </c>
      <c r="CW709" s="14">
        <v>376492.12</v>
      </c>
      <c r="CX709" s="14">
        <f t="shared" si="11"/>
        <v>-8733933.5199999996</v>
      </c>
      <c r="CY709" s="14">
        <f>IFERROR(INDEX(CONFAZ!$A$2:$FB$440,MATCH(DATE(YEAR($A709),MONTH($A709),15),CONFAZ!$A$2:$A$440,0),2),0)</f>
        <v>9110425.6399999987</v>
      </c>
      <c r="CZ709" s="14"/>
      <c r="DA709" s="14"/>
      <c r="DB709"/>
      <c r="DC709"/>
      <c r="DI709"/>
    </row>
    <row r="710" spans="1:113" x14ac:dyDescent="0.25">
      <c r="A710" s="1">
        <v>42907</v>
      </c>
      <c r="B710" t="s">
        <v>70</v>
      </c>
      <c r="C710" t="s">
        <v>75</v>
      </c>
      <c r="D710" s="12">
        <v>3.2953999999999999</v>
      </c>
      <c r="E710">
        <v>424931799.79000002</v>
      </c>
      <c r="F710">
        <v>1361135.0799999998</v>
      </c>
      <c r="G710">
        <v>557560897</v>
      </c>
      <c r="H710">
        <v>75868630.640000015</v>
      </c>
      <c r="I710">
        <v>20927502.080000002</v>
      </c>
      <c r="J710">
        <v>14478268.440000001</v>
      </c>
      <c r="K710">
        <v>30619550</v>
      </c>
      <c r="L710" s="14">
        <v>15572143</v>
      </c>
      <c r="M710" s="14">
        <v>33478897</v>
      </c>
      <c r="N710" s="14">
        <v>75708448</v>
      </c>
      <c r="O710" s="14">
        <v>82428777</v>
      </c>
      <c r="P710" s="14">
        <v>5425526</v>
      </c>
      <c r="Q710" s="14">
        <v>72390980</v>
      </c>
      <c r="R710" s="14">
        <v>4847676</v>
      </c>
      <c r="S710" s="14">
        <v>17670428</v>
      </c>
      <c r="T710" s="14">
        <v>197074001</v>
      </c>
      <c r="U710" s="14">
        <v>51604119</v>
      </c>
      <c r="V710" s="14">
        <v>4847676</v>
      </c>
      <c r="W710" s="14">
        <v>17670428</v>
      </c>
      <c r="X710" s="14">
        <v>197074001</v>
      </c>
      <c r="Y710" s="14">
        <v>51604119</v>
      </c>
      <c r="Z710" s="14">
        <v>1359902</v>
      </c>
      <c r="AA710" s="14">
        <v>0.1970472764</v>
      </c>
      <c r="AB710">
        <v>134.88</v>
      </c>
      <c r="AC710" s="2">
        <v>19535151809</v>
      </c>
      <c r="AD710" s="2">
        <v>13408998263</v>
      </c>
      <c r="AE710" s="14">
        <f>INDEX(CONFAZ!$DS$2:$FB$408,MATCH(DATE(YEAR($A710),MONTH($A710),15),CONFAZ!$DS$2:$DS$408,0),2)</f>
        <v>289617850</v>
      </c>
      <c r="AF710" s="14">
        <f>INDEX(CONFAZ!$DS$2:$FB$408,MATCH(DATE(YEAR($A710),MONTH($A710),15),CONFAZ!$DS$2:$DS$408,0),3)</f>
        <v>246233113</v>
      </c>
      <c r="AG710">
        <v>937</v>
      </c>
      <c r="AH710">
        <v>1242942495000</v>
      </c>
      <c r="AI710">
        <v>10.15</v>
      </c>
      <c r="AJ710">
        <v>-0.3</v>
      </c>
      <c r="AK710">
        <v>1057.70055555555</v>
      </c>
      <c r="AL710">
        <v>849.11249999999995</v>
      </c>
      <c r="AM710">
        <v>782.4</v>
      </c>
      <c r="AN710">
        <v>953.10640000000001</v>
      </c>
      <c r="AO710">
        <v>13.1013286315769</v>
      </c>
      <c r="AP710">
        <v>0.77</v>
      </c>
      <c r="AQ710">
        <v>157.22</v>
      </c>
      <c r="AR710">
        <v>2.33</v>
      </c>
      <c r="AS710" s="14">
        <v>541966900000</v>
      </c>
      <c r="AT710">
        <v>0</v>
      </c>
      <c r="AU710">
        <v>0</v>
      </c>
      <c r="AV710">
        <v>97132374</v>
      </c>
      <c r="AW710">
        <v>86393639</v>
      </c>
      <c r="AX710">
        <v>0</v>
      </c>
      <c r="AY710" s="14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10066803</v>
      </c>
      <c r="BM710">
        <v>671932</v>
      </c>
      <c r="BN710">
        <v>27308046000</v>
      </c>
      <c r="BO710" s="3">
        <v>0.4</v>
      </c>
      <c r="BP710" s="3">
        <v>3704</v>
      </c>
      <c r="BQ710" s="3">
        <v>25660.71</v>
      </c>
      <c r="BR710" s="3">
        <v>2676581000</v>
      </c>
      <c r="BS710" s="3">
        <v>22762000</v>
      </c>
      <c r="BT710" s="3">
        <v>6052464000</v>
      </c>
      <c r="BU710" s="3">
        <v>13383053000</v>
      </c>
      <c r="BV710" s="3">
        <v>5173186000</v>
      </c>
      <c r="BW710" s="3">
        <v>22134860000</v>
      </c>
      <c r="BX710">
        <v>0</v>
      </c>
      <c r="BY710">
        <v>0</v>
      </c>
      <c r="BZ710">
        <v>0</v>
      </c>
      <c r="CA710">
        <v>0</v>
      </c>
      <c r="CB710">
        <v>23134440000</v>
      </c>
      <c r="CC710">
        <v>0.4</v>
      </c>
      <c r="CD710">
        <v>247961.63</v>
      </c>
      <c r="CE710">
        <v>157208303.18000001</v>
      </c>
      <c r="CF710">
        <v>19279.21</v>
      </c>
      <c r="CG710">
        <v>27272.589999999997</v>
      </c>
      <c r="CH710">
        <v>31.432478700000001</v>
      </c>
      <c r="CI710">
        <v>3.55</v>
      </c>
      <c r="CJ710">
        <v>-424070</v>
      </c>
      <c r="CK710">
        <v>-391773.33</v>
      </c>
      <c r="CL710">
        <v>32300</v>
      </c>
      <c r="CM710">
        <v>55513.33</v>
      </c>
      <c r="CN710">
        <v>6100166.6699999999</v>
      </c>
      <c r="CO710">
        <v>-62416.67</v>
      </c>
      <c r="CP710">
        <v>-378770</v>
      </c>
      <c r="CQ710">
        <v>512658.58</v>
      </c>
      <c r="CR710">
        <v>179852623.41</v>
      </c>
      <c r="CS710">
        <v>34667.550000000003</v>
      </c>
      <c r="CT710">
        <v>180401749.53999999</v>
      </c>
      <c r="CU710" s="3">
        <v>0.53694160000000002</v>
      </c>
      <c r="CV710">
        <v>154692067.59999999</v>
      </c>
      <c r="CW710" s="14">
        <v>378538.92</v>
      </c>
      <c r="CX710" s="14">
        <f t="shared" si="11"/>
        <v>-4676104.4000000004</v>
      </c>
      <c r="CY710" s="14">
        <f>IFERROR(INDEX(CONFAZ!$A$2:$FB$440,MATCH(DATE(YEAR($A710),MONTH($A710),15),CONFAZ!$A$2:$A$440,0),2),0)</f>
        <v>5054643.32</v>
      </c>
      <c r="CZ710"/>
      <c r="DA710"/>
      <c r="DB710"/>
      <c r="DC710"/>
      <c r="DI710"/>
    </row>
    <row r="711" spans="1:113" x14ac:dyDescent="0.25">
      <c r="A711" s="1">
        <v>42937</v>
      </c>
      <c r="B711" t="s">
        <v>70</v>
      </c>
      <c r="C711" t="s">
        <v>75</v>
      </c>
      <c r="D711" s="12">
        <v>3.2061000000000002</v>
      </c>
      <c r="E711">
        <v>384047473.42999989</v>
      </c>
      <c r="F711">
        <v>1493686.52</v>
      </c>
      <c r="G711">
        <v>529713714</v>
      </c>
      <c r="H711">
        <v>85084286.969999984</v>
      </c>
      <c r="I711">
        <v>18464369.140000004</v>
      </c>
      <c r="J711">
        <v>15084758.740000002</v>
      </c>
      <c r="K711">
        <v>25323018</v>
      </c>
      <c r="L711" s="14">
        <v>15128140</v>
      </c>
      <c r="M711" s="14">
        <v>32966284</v>
      </c>
      <c r="N711" s="14">
        <v>74862448</v>
      </c>
      <c r="O711" s="14">
        <v>81262764</v>
      </c>
      <c r="P711" s="14">
        <v>5839377</v>
      </c>
      <c r="Q711" s="14">
        <v>75559891</v>
      </c>
      <c r="R711" s="14">
        <v>3753508</v>
      </c>
      <c r="S711" s="14">
        <v>16645024</v>
      </c>
      <c r="T711" s="14">
        <v>163340005</v>
      </c>
      <c r="U711" s="14">
        <v>58862587</v>
      </c>
      <c r="V711" s="14">
        <v>3753508</v>
      </c>
      <c r="W711" s="14">
        <v>16645024</v>
      </c>
      <c r="X711" s="14">
        <v>163340005</v>
      </c>
      <c r="Y711" s="14">
        <v>58862587</v>
      </c>
      <c r="Z711" s="14">
        <v>1493686</v>
      </c>
      <c r="AA711" s="14">
        <v>0.73225965049999997</v>
      </c>
      <c r="AB711">
        <v>138.43</v>
      </c>
      <c r="AC711" s="2">
        <v>17658900096</v>
      </c>
      <c r="AD711" s="2">
        <v>13263065205</v>
      </c>
      <c r="AE711" s="14">
        <f>INDEX(CONFAZ!$DS$2:$FB$408,MATCH(DATE(YEAR($A711),MONTH($A711),15),CONFAZ!$DS$2:$DS$408,0),2)</f>
        <v>301451142</v>
      </c>
      <c r="AF711" s="14">
        <f>INDEX(CONFAZ!$DS$2:$FB$408,MATCH(DATE(YEAR($A711),MONTH($A711),15),CONFAZ!$DS$2:$DS$408,0),3)</f>
        <v>134546343</v>
      </c>
      <c r="AG711">
        <v>937</v>
      </c>
      <c r="AH711">
        <v>1221617076900</v>
      </c>
      <c r="AI711">
        <v>10.01</v>
      </c>
      <c r="AJ711">
        <v>0.17</v>
      </c>
      <c r="AK711">
        <v>1069.28833333333</v>
      </c>
      <c r="AL711">
        <v>851.24649999999997</v>
      </c>
      <c r="AM711">
        <v>781.53095238095204</v>
      </c>
      <c r="AN711">
        <v>959.60839999999996</v>
      </c>
      <c r="AO711">
        <v>12.9099247209483</v>
      </c>
      <c r="AP711">
        <v>1.24</v>
      </c>
      <c r="AQ711">
        <v>159.47</v>
      </c>
      <c r="AR711">
        <v>-1.94</v>
      </c>
      <c r="AS711" s="14">
        <v>548387100000</v>
      </c>
      <c r="AT711">
        <v>0</v>
      </c>
      <c r="AU711">
        <v>0</v>
      </c>
      <c r="AV711">
        <v>103925703</v>
      </c>
      <c r="AW711">
        <v>93677088</v>
      </c>
      <c r="AX711">
        <v>0</v>
      </c>
      <c r="AY711" s="14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9359132</v>
      </c>
      <c r="BM711">
        <v>889483</v>
      </c>
      <c r="BN711">
        <v>27308046000</v>
      </c>
      <c r="BO711" s="3">
        <v>0.4</v>
      </c>
      <c r="BP711" s="3">
        <v>3704</v>
      </c>
      <c r="BQ711" s="3">
        <v>25660.71</v>
      </c>
      <c r="BR711" s="3">
        <v>2676581000</v>
      </c>
      <c r="BS711" s="3">
        <v>22762000</v>
      </c>
      <c r="BT711" s="3">
        <v>6052464000</v>
      </c>
      <c r="BU711" s="3">
        <v>13383053000</v>
      </c>
      <c r="BV711" s="3">
        <v>5173186000</v>
      </c>
      <c r="BW711" s="3">
        <v>22134860000</v>
      </c>
      <c r="BX711">
        <v>0</v>
      </c>
      <c r="BY711">
        <v>0</v>
      </c>
      <c r="BZ711">
        <v>0</v>
      </c>
      <c r="CA711">
        <v>0</v>
      </c>
      <c r="CB711">
        <v>23134440000</v>
      </c>
      <c r="CC711">
        <v>0.4</v>
      </c>
      <c r="CD711">
        <v>222053.11</v>
      </c>
      <c r="CE711">
        <v>141643637.5</v>
      </c>
      <c r="CF711">
        <v>21747.67</v>
      </c>
      <c r="CG711">
        <v>27201.589999999997</v>
      </c>
      <c r="CH711">
        <v>31.432478700000001</v>
      </c>
      <c r="CI711">
        <v>3.55</v>
      </c>
      <c r="CJ711">
        <v>162626.67000000001</v>
      </c>
      <c r="CK711">
        <v>189543.33</v>
      </c>
      <c r="CL711">
        <v>26920</v>
      </c>
      <c r="CM711">
        <v>55020</v>
      </c>
      <c r="CN711">
        <v>6090063.3300000001</v>
      </c>
      <c r="CO711">
        <v>-53476.67</v>
      </c>
      <c r="CP711">
        <v>-281830</v>
      </c>
      <c r="CQ711">
        <v>561930.44999999995</v>
      </c>
      <c r="CR711">
        <v>179935025.88</v>
      </c>
      <c r="CS711">
        <v>16426.810000000001</v>
      </c>
      <c r="CT711">
        <v>180515633.13999999</v>
      </c>
      <c r="CU711" s="3">
        <v>0.53694160000000002</v>
      </c>
      <c r="CV711">
        <v>153959901</v>
      </c>
      <c r="CW711" s="14">
        <v>398040.75</v>
      </c>
      <c r="CX711" s="14">
        <f t="shared" si="11"/>
        <v>-5262359.99</v>
      </c>
      <c r="CY711" s="14">
        <f>IFERROR(INDEX(CONFAZ!$A$2:$FB$440,MATCH(DATE(YEAR($A711),MONTH($A711),15),CONFAZ!$A$2:$A$440,0),2),0)</f>
        <v>5660400.7400000002</v>
      </c>
      <c r="DA711"/>
      <c r="DB711"/>
      <c r="DC711"/>
      <c r="DI711"/>
    </row>
    <row r="712" spans="1:113" x14ac:dyDescent="0.25">
      <c r="A712" s="1">
        <v>42968</v>
      </c>
      <c r="B712" t="s">
        <v>70</v>
      </c>
      <c r="C712" t="s">
        <v>75</v>
      </c>
      <c r="D712" s="12">
        <v>3.1509</v>
      </c>
      <c r="E712">
        <v>383270145.51000005</v>
      </c>
      <c r="F712">
        <v>2464283.21</v>
      </c>
      <c r="G712">
        <v>529200221</v>
      </c>
      <c r="H712">
        <v>85239372.719999999</v>
      </c>
      <c r="I712">
        <v>19642541.260000002</v>
      </c>
      <c r="J712">
        <v>15130631.620000005</v>
      </c>
      <c r="K712">
        <v>23200936</v>
      </c>
      <c r="L712" s="14">
        <v>11005311</v>
      </c>
      <c r="M712" s="14">
        <v>32892323</v>
      </c>
      <c r="N712" s="14">
        <v>77667139</v>
      </c>
      <c r="O712" s="14">
        <v>83463319</v>
      </c>
      <c r="P712" s="14">
        <v>6370854</v>
      </c>
      <c r="Q712" s="14">
        <v>82166693</v>
      </c>
      <c r="R712" s="14">
        <v>3450443</v>
      </c>
      <c r="S712" s="14">
        <v>19950752</v>
      </c>
      <c r="T712" s="14">
        <v>153511027</v>
      </c>
      <c r="U712" s="14">
        <v>56258077</v>
      </c>
      <c r="V712" s="14">
        <v>3450443</v>
      </c>
      <c r="W712" s="14">
        <v>19950752</v>
      </c>
      <c r="X712" s="14">
        <v>153511027</v>
      </c>
      <c r="Y712" s="14">
        <v>56258077</v>
      </c>
      <c r="Z712" s="14">
        <v>2464283</v>
      </c>
      <c r="AA712" s="14">
        <v>1.7659456461</v>
      </c>
      <c r="AB712">
        <v>140.13999999999999</v>
      </c>
      <c r="AC712" s="2">
        <v>19336799997</v>
      </c>
      <c r="AD712" s="2">
        <v>14789290641</v>
      </c>
      <c r="AE712" s="14">
        <f>INDEX(CONFAZ!$DS$2:$FB$408,MATCH(DATE(YEAR($A712),MONTH($A712),15),CONFAZ!$DS$2:$DS$408,0),2)</f>
        <v>313795402</v>
      </c>
      <c r="AF712" s="14">
        <f>INDEX(CONFAZ!$DS$2:$FB$408,MATCH(DATE(YEAR($A712),MONTH($A712),15),CONFAZ!$DS$2:$DS$408,0),3)</f>
        <v>195817635</v>
      </c>
      <c r="AG712">
        <v>937</v>
      </c>
      <c r="AH712">
        <v>1203149108700</v>
      </c>
      <c r="AI712">
        <v>9.15</v>
      </c>
      <c r="AJ712">
        <v>-0.03</v>
      </c>
      <c r="AK712">
        <v>1068.3216666666599</v>
      </c>
      <c r="AL712">
        <v>850.73299999999995</v>
      </c>
      <c r="AM712">
        <v>781.56476190476099</v>
      </c>
      <c r="AN712">
        <v>960.12480000000005</v>
      </c>
      <c r="AO712">
        <v>12.677880878585199</v>
      </c>
      <c r="AP712">
        <v>1.19</v>
      </c>
      <c r="AQ712">
        <v>163.96</v>
      </c>
      <c r="AR712">
        <v>-20.05</v>
      </c>
      <c r="AS712" s="14">
        <v>555915700000</v>
      </c>
      <c r="AT712">
        <v>0</v>
      </c>
      <c r="AU712">
        <v>0</v>
      </c>
      <c r="AV712">
        <v>106546840</v>
      </c>
      <c r="AW712">
        <v>98436104</v>
      </c>
      <c r="AX712">
        <v>0</v>
      </c>
      <c r="AY712" s="14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1956</v>
      </c>
      <c r="BL712">
        <v>7767739</v>
      </c>
      <c r="BM712">
        <v>341041</v>
      </c>
      <c r="BN712">
        <v>27308046000</v>
      </c>
      <c r="BO712" s="3">
        <v>0.4</v>
      </c>
      <c r="BP712" s="3">
        <v>3704</v>
      </c>
      <c r="BQ712" s="3">
        <v>25660.71</v>
      </c>
      <c r="BR712" s="3">
        <v>2676581000</v>
      </c>
      <c r="BS712" s="3">
        <v>22762000</v>
      </c>
      <c r="BT712" s="3">
        <v>6052464000</v>
      </c>
      <c r="BU712" s="3">
        <v>13383053000</v>
      </c>
      <c r="BV712" s="3">
        <v>5173186000</v>
      </c>
      <c r="BW712" s="3">
        <v>22134860000</v>
      </c>
      <c r="BX712">
        <v>0</v>
      </c>
      <c r="BY712">
        <v>0</v>
      </c>
      <c r="BZ712">
        <v>0</v>
      </c>
      <c r="CA712">
        <v>0</v>
      </c>
      <c r="CB712">
        <v>27308046000</v>
      </c>
      <c r="CC712">
        <v>0.4</v>
      </c>
      <c r="CD712">
        <v>325652.95</v>
      </c>
      <c r="CE712">
        <v>137692768.34999999</v>
      </c>
      <c r="CF712">
        <v>33775.699999999997</v>
      </c>
      <c r="CG712">
        <v>27808.589999999997</v>
      </c>
      <c r="CH712">
        <v>31.432478700000001</v>
      </c>
      <c r="CI712">
        <v>3.78</v>
      </c>
      <c r="CJ712">
        <v>162626.67000000001</v>
      </c>
      <c r="CK712">
        <v>189543.33</v>
      </c>
      <c r="CL712">
        <v>26920</v>
      </c>
      <c r="CM712">
        <v>55020</v>
      </c>
      <c r="CN712">
        <v>6090063.3300000001</v>
      </c>
      <c r="CO712">
        <v>-53476.67</v>
      </c>
      <c r="CP712">
        <v>-281830</v>
      </c>
      <c r="CQ712">
        <v>966218.15</v>
      </c>
      <c r="CR712">
        <v>178223918.81999999</v>
      </c>
      <c r="CS712">
        <v>6278.27</v>
      </c>
      <c r="CT712">
        <v>179207394.21000001</v>
      </c>
      <c r="CU712" s="3">
        <v>0.53694160000000002</v>
      </c>
      <c r="CV712">
        <v>134020553.90000001</v>
      </c>
      <c r="CW712" s="14">
        <v>397927.01</v>
      </c>
      <c r="CX712" s="14">
        <f t="shared" si="11"/>
        <v>-4873942.3899999997</v>
      </c>
      <c r="CY712" s="14">
        <f>IFERROR(INDEX(CONFAZ!$A$2:$FB$440,MATCH(DATE(YEAR($A712),MONTH($A712),15),CONFAZ!$A$2:$A$440,0),2),0)</f>
        <v>5271869.3999999994</v>
      </c>
      <c r="CZ712"/>
      <c r="DA712"/>
      <c r="DB712"/>
      <c r="DC712"/>
      <c r="DI712"/>
    </row>
    <row r="713" spans="1:113" x14ac:dyDescent="0.25">
      <c r="A713" s="1">
        <v>42999</v>
      </c>
      <c r="B713" t="s">
        <v>70</v>
      </c>
      <c r="C713" t="s">
        <v>75</v>
      </c>
      <c r="D713" s="12">
        <v>3.1347999999999998</v>
      </c>
      <c r="E713">
        <v>403236245.42000008</v>
      </c>
      <c r="F713">
        <v>1786105.38</v>
      </c>
      <c r="G713">
        <v>572750678</v>
      </c>
      <c r="H713">
        <v>85066114.090000018</v>
      </c>
      <c r="I713">
        <v>37949194.649999999</v>
      </c>
      <c r="J713">
        <v>15469198.65</v>
      </c>
      <c r="K713">
        <v>14876725</v>
      </c>
      <c r="L713" s="14">
        <v>17067762</v>
      </c>
      <c r="M713" s="14">
        <v>33296698</v>
      </c>
      <c r="N713" s="14">
        <v>78306785</v>
      </c>
      <c r="O713" s="14">
        <v>85766948</v>
      </c>
      <c r="P713" s="14">
        <v>6721977</v>
      </c>
      <c r="Q713" s="14">
        <v>84801019</v>
      </c>
      <c r="R713" s="14">
        <v>3514355</v>
      </c>
      <c r="S713" s="14">
        <v>17190293</v>
      </c>
      <c r="T713" s="14">
        <v>183382025</v>
      </c>
      <c r="U713" s="14">
        <v>60924006</v>
      </c>
      <c r="V713" s="14">
        <v>3514355</v>
      </c>
      <c r="W713" s="14">
        <v>17190293</v>
      </c>
      <c r="X713" s="14">
        <v>183382025</v>
      </c>
      <c r="Y713" s="14">
        <v>60924006</v>
      </c>
      <c r="Z713" s="14">
        <v>1778810</v>
      </c>
      <c r="AA713" s="14">
        <v>0.42946523949999998</v>
      </c>
      <c r="AB713">
        <v>134.86000000000001</v>
      </c>
      <c r="AC713" s="2">
        <v>18533214138</v>
      </c>
      <c r="AD713" s="2">
        <v>14242528368</v>
      </c>
      <c r="AE713" s="14">
        <f>INDEX(CONFAZ!$DS$2:$FB$408,MATCH(DATE(YEAR($A713),MONTH($A713),15),CONFAZ!$DS$2:$DS$408,0),2)</f>
        <v>234847296</v>
      </c>
      <c r="AF713" s="14">
        <f>INDEX(CONFAZ!$DS$2:$FB$408,MATCH(DATE(YEAR($A713),MONTH($A713),15),CONFAZ!$DS$2:$DS$408,0),3)</f>
        <v>189564903</v>
      </c>
      <c r="AG713">
        <v>937</v>
      </c>
      <c r="AH713">
        <v>1195123691200</v>
      </c>
      <c r="AI713">
        <v>8.35</v>
      </c>
      <c r="AJ713">
        <v>-0.02</v>
      </c>
      <c r="AK713">
        <v>1072.36055555555</v>
      </c>
      <c r="AL713">
        <v>852.16200000000003</v>
      </c>
      <c r="AM713">
        <v>783.53809523809502</v>
      </c>
      <c r="AN713">
        <v>963.56560000000002</v>
      </c>
      <c r="AO713">
        <v>12.5249194908756</v>
      </c>
      <c r="AP713">
        <v>1.1599999999999999</v>
      </c>
      <c r="AQ713">
        <v>175</v>
      </c>
      <c r="AR713">
        <v>12.739000000000001</v>
      </c>
      <c r="AS713" s="14">
        <v>544327900000</v>
      </c>
      <c r="AT713">
        <v>0</v>
      </c>
      <c r="AU713">
        <v>0</v>
      </c>
      <c r="AV713">
        <v>106072125</v>
      </c>
      <c r="AW713">
        <v>95533206</v>
      </c>
      <c r="AX713">
        <v>0</v>
      </c>
      <c r="AY713" s="14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10283637</v>
      </c>
      <c r="BM713">
        <v>255282</v>
      </c>
      <c r="BN713">
        <v>27308046000</v>
      </c>
      <c r="BO713" s="3">
        <v>0.4</v>
      </c>
      <c r="BP713" s="3">
        <v>3704</v>
      </c>
      <c r="BQ713" s="3">
        <v>25660.71</v>
      </c>
      <c r="BR713" s="3">
        <v>2676581000</v>
      </c>
      <c r="BS713" s="3">
        <v>22762000</v>
      </c>
      <c r="BT713" s="3">
        <v>6052464000</v>
      </c>
      <c r="BU713" s="3">
        <v>13383053000</v>
      </c>
      <c r="BV713" s="3">
        <v>5173186000</v>
      </c>
      <c r="BW713" s="3">
        <v>22134860000</v>
      </c>
      <c r="BX713">
        <v>0</v>
      </c>
      <c r="BY713">
        <v>0</v>
      </c>
      <c r="BZ713">
        <v>0</v>
      </c>
      <c r="CA713">
        <v>0</v>
      </c>
      <c r="CB713">
        <v>27308046000</v>
      </c>
      <c r="CC713">
        <v>0.4</v>
      </c>
      <c r="CD713">
        <v>229395.98</v>
      </c>
      <c r="CE713">
        <v>135493445.09999999</v>
      </c>
      <c r="CF713">
        <v>16330.25</v>
      </c>
      <c r="CG713">
        <v>27138.589999999997</v>
      </c>
      <c r="CH713">
        <v>31.432478700000001</v>
      </c>
      <c r="CI713">
        <v>3.88</v>
      </c>
      <c r="CJ713">
        <v>162626.67000000001</v>
      </c>
      <c r="CK713">
        <v>189543.33</v>
      </c>
      <c r="CL713">
        <v>26920</v>
      </c>
      <c r="CM713">
        <v>55020</v>
      </c>
      <c r="CN713">
        <v>6090063.3300000001</v>
      </c>
      <c r="CO713">
        <v>-53476.67</v>
      </c>
      <c r="CP713">
        <v>-281830</v>
      </c>
      <c r="CQ713">
        <v>814535.75</v>
      </c>
      <c r="CR713">
        <v>205912356.88999999</v>
      </c>
      <c r="CS713">
        <v>3018.23</v>
      </c>
      <c r="CT713">
        <v>206729910.87</v>
      </c>
      <c r="CU713" s="3">
        <v>0.53694160000000002</v>
      </c>
      <c r="CV713">
        <v>160403637.09999999</v>
      </c>
      <c r="CW713" s="14">
        <v>425032.75</v>
      </c>
      <c r="CX713" s="14">
        <f t="shared" si="11"/>
        <v>-3244244.6399999997</v>
      </c>
      <c r="CY713" s="14">
        <f>IFERROR(INDEX(CONFAZ!$A$2:$FB$440,MATCH(DATE(YEAR($A713),MONTH($A713),15),CONFAZ!$A$2:$A$440,0),2),0)</f>
        <v>3669277.3899999997</v>
      </c>
      <c r="CZ713"/>
      <c r="DA713"/>
      <c r="DB713"/>
      <c r="DC713"/>
      <c r="DI713"/>
    </row>
    <row r="714" spans="1:113" x14ac:dyDescent="0.25">
      <c r="A714" s="1">
        <v>43029</v>
      </c>
      <c r="B714" t="s">
        <v>70</v>
      </c>
      <c r="C714" t="s">
        <v>75</v>
      </c>
      <c r="D714" s="12">
        <v>3.1911999999999998</v>
      </c>
      <c r="E714">
        <v>383350368.48000008</v>
      </c>
      <c r="F714">
        <v>3203611.17</v>
      </c>
      <c r="G714">
        <v>564152762</v>
      </c>
      <c r="H714">
        <v>77303196.430000007</v>
      </c>
      <c r="I714">
        <v>55078228.379999995</v>
      </c>
      <c r="J714">
        <v>14895212.309999999</v>
      </c>
      <c r="K714">
        <v>11543775</v>
      </c>
      <c r="L714" s="14">
        <v>18364310</v>
      </c>
      <c r="M714" s="14">
        <v>32372827</v>
      </c>
      <c r="N714" s="14">
        <v>78998847</v>
      </c>
      <c r="O714" s="14">
        <v>88767144</v>
      </c>
      <c r="P714" s="14">
        <v>7234221</v>
      </c>
      <c r="Q714" s="14">
        <v>78378279</v>
      </c>
      <c r="R714" s="14">
        <v>4195945</v>
      </c>
      <c r="S714" s="14">
        <v>20455188</v>
      </c>
      <c r="T714" s="14">
        <v>162935435</v>
      </c>
      <c r="U714" s="14">
        <v>69246955</v>
      </c>
      <c r="V714" s="14">
        <v>4195945</v>
      </c>
      <c r="W714" s="14">
        <v>20455188</v>
      </c>
      <c r="X714" s="14">
        <v>162935435</v>
      </c>
      <c r="Y714" s="14">
        <v>69246955</v>
      </c>
      <c r="Z714" s="14">
        <v>3203611</v>
      </c>
      <c r="AA714" s="14">
        <v>1.1511967815999999</v>
      </c>
      <c r="AB714">
        <v>136.07</v>
      </c>
      <c r="AC714" s="2">
        <v>18694329848</v>
      </c>
      <c r="AD714" s="2">
        <v>14598898881</v>
      </c>
      <c r="AE714" s="14">
        <f>INDEX(CONFAZ!$DS$2:$FB$408,MATCH(DATE(YEAR($A714),MONTH($A714),15),CONFAZ!$DS$2:$DS$408,0),2)</f>
        <v>219850106</v>
      </c>
      <c r="AF714" s="14">
        <f>INDEX(CONFAZ!$DS$2:$FB$408,MATCH(DATE(YEAR($A714),MONTH($A714),15),CONFAZ!$DS$2:$DS$408,0),3)</f>
        <v>239604649</v>
      </c>
      <c r="AG714">
        <v>937</v>
      </c>
      <c r="AH714">
        <v>1213776111200</v>
      </c>
      <c r="AI714">
        <v>8.01</v>
      </c>
      <c r="AJ714">
        <v>0.37</v>
      </c>
      <c r="AK714">
        <v>1073.7366666666601</v>
      </c>
      <c r="AL714">
        <v>852.97649999999999</v>
      </c>
      <c r="AM714">
        <v>785.33952380952303</v>
      </c>
      <c r="AN714">
        <v>963.60919999999999</v>
      </c>
      <c r="AO714">
        <v>12.305659799341299</v>
      </c>
      <c r="AP714">
        <v>1.42</v>
      </c>
      <c r="AQ714">
        <v>187.09</v>
      </c>
      <c r="AR714">
        <v>35.619999999999997</v>
      </c>
      <c r="AS714" s="14">
        <v>568803900000</v>
      </c>
      <c r="AT714">
        <v>0</v>
      </c>
      <c r="AU714">
        <v>0</v>
      </c>
      <c r="AV714">
        <v>106086923</v>
      </c>
      <c r="AW714">
        <v>105814024</v>
      </c>
      <c r="AX714">
        <v>0</v>
      </c>
      <c r="AY714" s="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272899</v>
      </c>
      <c r="BN714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>
        <v>0</v>
      </c>
      <c r="BY714">
        <v>0</v>
      </c>
      <c r="BZ714">
        <v>0</v>
      </c>
      <c r="CA714">
        <v>0</v>
      </c>
      <c r="CB714">
        <v>27308046000</v>
      </c>
      <c r="CC714">
        <v>0.4</v>
      </c>
      <c r="CD714">
        <v>351343.19</v>
      </c>
      <c r="CE714">
        <v>147418733.91</v>
      </c>
      <c r="CF714">
        <v>52686.36</v>
      </c>
      <c r="CG714">
        <v>27518.589999999997</v>
      </c>
      <c r="CH714">
        <v>31.432478700000001</v>
      </c>
      <c r="CI714">
        <v>3.9</v>
      </c>
      <c r="CJ714">
        <v>116030</v>
      </c>
      <c r="CK714">
        <v>141173.32999999999</v>
      </c>
      <c r="CL714">
        <v>25143.33</v>
      </c>
      <c r="CM714">
        <v>-36420</v>
      </c>
      <c r="CN714">
        <v>6106246.6699999999</v>
      </c>
      <c r="CO714">
        <v>-50476.67</v>
      </c>
      <c r="CP714">
        <v>-218470</v>
      </c>
      <c r="CQ714">
        <v>0</v>
      </c>
      <c r="CR714">
        <v>0</v>
      </c>
      <c r="CS714">
        <v>0</v>
      </c>
      <c r="CT714">
        <v>0</v>
      </c>
      <c r="CU714" s="3">
        <v>0.53694160000000002</v>
      </c>
      <c r="CV714">
        <v>152569045.19999999</v>
      </c>
      <c r="CW714" s="14">
        <v>481966.71</v>
      </c>
      <c r="CX714" s="14">
        <f t="shared" si="11"/>
        <v>-2091847.3900000001</v>
      </c>
      <c r="CY714" s="14">
        <f>IFERROR(INDEX(CONFAZ!$A$2:$FB$440,MATCH(DATE(YEAR($A714),MONTH($A714),15),CONFAZ!$A$2:$A$440,0),2),0)</f>
        <v>2573814.1</v>
      </c>
      <c r="CZ714"/>
      <c r="DA714"/>
      <c r="DB714"/>
      <c r="DC714"/>
      <c r="DI714"/>
    </row>
    <row r="715" spans="1:113" x14ac:dyDescent="0.25">
      <c r="A715" s="1">
        <v>43060</v>
      </c>
      <c r="B715" t="s">
        <v>70</v>
      </c>
      <c r="C715" t="s">
        <v>75</v>
      </c>
      <c r="D715" s="12">
        <v>3.2593999999999999</v>
      </c>
      <c r="E715">
        <v>410868188.97000003</v>
      </c>
      <c r="F715">
        <v>3915062.0700000003</v>
      </c>
      <c r="G715">
        <v>594330549</v>
      </c>
      <c r="H715">
        <v>82467908.480000019</v>
      </c>
      <c r="I715">
        <v>55029179.089999996</v>
      </c>
      <c r="J715">
        <v>15396054.299999999</v>
      </c>
      <c r="K715">
        <v>9199520</v>
      </c>
      <c r="L715" s="14">
        <v>19298273</v>
      </c>
      <c r="M715" s="14">
        <v>31895543</v>
      </c>
      <c r="N715" s="14">
        <v>84457059</v>
      </c>
      <c r="O715" s="14">
        <v>83660098</v>
      </c>
      <c r="P715" s="14">
        <v>6927543</v>
      </c>
      <c r="Q715" s="14">
        <v>81630246</v>
      </c>
      <c r="R715" s="14">
        <v>2999406</v>
      </c>
      <c r="S715" s="14">
        <v>22044962</v>
      </c>
      <c r="T715" s="14">
        <v>182115584</v>
      </c>
      <c r="U715" s="14">
        <v>75386773</v>
      </c>
      <c r="V715" s="14">
        <v>2999406</v>
      </c>
      <c r="W715" s="14">
        <v>22044962</v>
      </c>
      <c r="X715" s="14">
        <v>182115584</v>
      </c>
      <c r="Y715" s="14">
        <v>75386773</v>
      </c>
      <c r="Z715" s="14">
        <v>3915062</v>
      </c>
      <c r="AA715" s="14">
        <v>0.67742050860000003</v>
      </c>
      <c r="AB715">
        <v>135.08000000000001</v>
      </c>
      <c r="AC715" s="2">
        <v>16584235219</v>
      </c>
      <c r="AD715" s="2">
        <v>13951600049</v>
      </c>
      <c r="AE715" s="14">
        <f>INDEX(CONFAZ!$DS$2:$FB$408,MATCH(DATE(YEAR($A715),MONTH($A715),15),CONFAZ!$DS$2:$DS$408,0),2)</f>
        <v>315908668</v>
      </c>
      <c r="AF715" s="14">
        <f>INDEX(CONFAZ!$DS$2:$FB$408,MATCH(DATE(YEAR($A715),MONTH($A715),15),CONFAZ!$DS$2:$DS$408,0),3)</f>
        <v>136176491</v>
      </c>
      <c r="AG715">
        <v>937</v>
      </c>
      <c r="AH715">
        <v>1242013926400</v>
      </c>
      <c r="AI715">
        <v>7.4</v>
      </c>
      <c r="AJ715">
        <v>0.18</v>
      </c>
      <c r="AK715">
        <v>1079.68611111111</v>
      </c>
      <c r="AL715">
        <v>857.58349999999996</v>
      </c>
      <c r="AM715">
        <v>786.21523809523796</v>
      </c>
      <c r="AN715">
        <v>969.43119999999999</v>
      </c>
      <c r="AO715">
        <v>12.1328724745063</v>
      </c>
      <c r="AP715">
        <v>1.28</v>
      </c>
      <c r="AQ715">
        <v>203.67</v>
      </c>
      <c r="AR715">
        <v>37.72</v>
      </c>
      <c r="AS715" s="14">
        <v>574019500000</v>
      </c>
      <c r="AT715">
        <v>0</v>
      </c>
      <c r="AU715">
        <v>0</v>
      </c>
      <c r="AV715">
        <v>176414117</v>
      </c>
      <c r="AW715">
        <v>175517037</v>
      </c>
      <c r="AX715">
        <v>0</v>
      </c>
      <c r="AY715" s="14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272080</v>
      </c>
      <c r="BN715">
        <v>27308046000</v>
      </c>
      <c r="BO715" s="3">
        <v>0.4</v>
      </c>
      <c r="BP715" s="3">
        <v>3704</v>
      </c>
      <c r="BQ715" s="3">
        <v>25660.71</v>
      </c>
      <c r="BR715" s="3">
        <v>2676581000</v>
      </c>
      <c r="BS715" s="3">
        <v>22762000</v>
      </c>
      <c r="BT715" s="3">
        <v>6052464000</v>
      </c>
      <c r="BU715">
        <v>13383053000</v>
      </c>
      <c r="BV715" s="3">
        <v>5173186000</v>
      </c>
      <c r="BW715" s="3">
        <v>22134860000</v>
      </c>
      <c r="BX715">
        <v>0</v>
      </c>
      <c r="BY715">
        <v>0</v>
      </c>
      <c r="BZ715">
        <v>0</v>
      </c>
      <c r="CA715">
        <v>0</v>
      </c>
      <c r="CB715">
        <v>27308046000</v>
      </c>
      <c r="CC715">
        <v>0.4</v>
      </c>
      <c r="CD715">
        <v>372462.8</v>
      </c>
      <c r="CE715">
        <v>180482198.47</v>
      </c>
      <c r="CF715">
        <v>34782.480000000003</v>
      </c>
      <c r="CG715">
        <v>27281.589999999997</v>
      </c>
      <c r="CH715">
        <v>31.432478700000001</v>
      </c>
      <c r="CI715">
        <v>4</v>
      </c>
      <c r="CJ715">
        <v>116030</v>
      </c>
      <c r="CK715">
        <v>141173.32999999999</v>
      </c>
      <c r="CL715">
        <v>25143.33</v>
      </c>
      <c r="CM715">
        <v>-36420</v>
      </c>
      <c r="CN715">
        <v>6106246.6699999999</v>
      </c>
      <c r="CO715">
        <v>-50476.67</v>
      </c>
      <c r="CP715">
        <v>-218470</v>
      </c>
      <c r="CQ715">
        <v>2284559.85</v>
      </c>
      <c r="CR715">
        <v>214115132.19999999</v>
      </c>
      <c r="CS715">
        <v>2345.17</v>
      </c>
      <c r="CT715">
        <v>216402037.22</v>
      </c>
      <c r="CU715" s="3">
        <v>0.53694160000000002</v>
      </c>
      <c r="CV715">
        <v>165146290</v>
      </c>
      <c r="CW715" s="14">
        <v>438002</v>
      </c>
      <c r="CX715" s="14">
        <f t="shared" si="11"/>
        <v>-1140668.29</v>
      </c>
      <c r="CY715" s="14">
        <f>IFERROR(INDEX(CONFAZ!$A$2:$FB$440,MATCH(DATE(YEAR($A715),MONTH($A715),15),CONFAZ!$A$2:$A$440,0),2),0)</f>
        <v>1578670.29</v>
      </c>
      <c r="CZ715"/>
      <c r="DA715"/>
      <c r="DB715"/>
      <c r="DC715"/>
      <c r="DI715"/>
    </row>
    <row r="716" spans="1:113" x14ac:dyDescent="0.25">
      <c r="A716" s="1">
        <v>43090</v>
      </c>
      <c r="B716" t="s">
        <v>70</v>
      </c>
      <c r="C716" t="s">
        <v>75</v>
      </c>
      <c r="D716" s="12">
        <v>3.2919</v>
      </c>
      <c r="E716">
        <v>364678421.18000001</v>
      </c>
      <c r="F716">
        <v>2136721.56</v>
      </c>
      <c r="G716">
        <v>540928521</v>
      </c>
      <c r="H716">
        <v>83586702.710000038</v>
      </c>
      <c r="I716">
        <v>46884403.610000007</v>
      </c>
      <c r="J716">
        <v>16386390.300000001</v>
      </c>
      <c r="K716">
        <v>12296714</v>
      </c>
      <c r="L716" s="14">
        <v>18600533</v>
      </c>
      <c r="M716" s="14">
        <v>31202068</v>
      </c>
      <c r="N716" s="14">
        <v>84769477</v>
      </c>
      <c r="O716" s="14">
        <v>82759702</v>
      </c>
      <c r="P716" s="14">
        <v>5731415</v>
      </c>
      <c r="Q716" s="14">
        <v>91090555</v>
      </c>
      <c r="R716" s="14">
        <v>2717864</v>
      </c>
      <c r="S716" s="14">
        <v>17396209</v>
      </c>
      <c r="T716" s="14">
        <v>127316310</v>
      </c>
      <c r="U716" s="14">
        <v>77207667</v>
      </c>
      <c r="V716" s="14">
        <v>2717864</v>
      </c>
      <c r="W716" s="14">
        <v>17396209</v>
      </c>
      <c r="X716" s="14">
        <v>127316310</v>
      </c>
      <c r="Y716" s="14">
        <v>77207667</v>
      </c>
      <c r="Z716" s="14">
        <v>2136721</v>
      </c>
      <c r="AA716" s="14">
        <v>0.2117349476</v>
      </c>
      <c r="AB716">
        <v>135.78</v>
      </c>
      <c r="AC716" s="2">
        <v>17476274644</v>
      </c>
      <c r="AD716" s="2">
        <v>13323465863</v>
      </c>
      <c r="AE716" s="14">
        <f>INDEX(CONFAZ!$DS$2:$FB$408,MATCH(DATE(YEAR($A716),MONTH($A716),15),CONFAZ!$DS$2:$DS$408,0),2)</f>
        <v>228774874</v>
      </c>
      <c r="AF716" s="14">
        <f>INDEX(CONFAZ!$DS$2:$FB$408,MATCH(DATE(YEAR($A716),MONTH($A716),15),CONFAZ!$DS$2:$DS$408,0),3)</f>
        <v>215488194</v>
      </c>
      <c r="AG716">
        <v>937</v>
      </c>
      <c r="AH716">
        <v>1231078426800</v>
      </c>
      <c r="AI716">
        <v>7</v>
      </c>
      <c r="AJ716">
        <v>0.26</v>
      </c>
      <c r="AK716">
        <v>1079.3433333333301</v>
      </c>
      <c r="AL716">
        <v>857.20150000000001</v>
      </c>
      <c r="AM716">
        <v>784.66571428571399</v>
      </c>
      <c r="AN716">
        <v>969.11120000000005</v>
      </c>
      <c r="AO716">
        <v>11.8961416111806</v>
      </c>
      <c r="AP716">
        <v>1.44</v>
      </c>
      <c r="AQ716">
        <v>210.56</v>
      </c>
      <c r="AR716">
        <v>24.49</v>
      </c>
      <c r="AS716" s="14">
        <v>577802800000</v>
      </c>
      <c r="AT716">
        <v>0</v>
      </c>
      <c r="AU716">
        <v>0</v>
      </c>
      <c r="AV716">
        <v>111371748</v>
      </c>
      <c r="AW716">
        <v>110762162</v>
      </c>
      <c r="AX716">
        <v>0</v>
      </c>
      <c r="AY716" s="14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197402</v>
      </c>
      <c r="BL716">
        <v>0</v>
      </c>
      <c r="BM716">
        <v>412184</v>
      </c>
      <c r="BN716">
        <v>27308046000</v>
      </c>
      <c r="BO716" s="3">
        <v>0.4</v>
      </c>
      <c r="BP716" s="3">
        <v>3704</v>
      </c>
      <c r="BQ716" s="3">
        <v>25660.71</v>
      </c>
      <c r="BR716" s="3">
        <v>2676581000</v>
      </c>
      <c r="BS716" s="3">
        <v>22762000</v>
      </c>
      <c r="BT716" s="3">
        <v>6052464000</v>
      </c>
      <c r="BU716" s="3">
        <v>13383053000</v>
      </c>
      <c r="BV716" s="3">
        <v>5173186000</v>
      </c>
      <c r="BW716" s="3">
        <v>22134860000</v>
      </c>
      <c r="BX716">
        <v>0</v>
      </c>
      <c r="BY716">
        <v>0</v>
      </c>
      <c r="BZ716">
        <v>0</v>
      </c>
      <c r="CA716">
        <v>0</v>
      </c>
      <c r="CB716">
        <v>27308046000</v>
      </c>
      <c r="CC716">
        <v>0.4</v>
      </c>
      <c r="CD716">
        <v>255681.01</v>
      </c>
      <c r="CE716">
        <v>174980047.66</v>
      </c>
      <c r="CF716">
        <v>7250.98</v>
      </c>
      <c r="CG716">
        <v>27281.589999999997</v>
      </c>
      <c r="CH716">
        <v>31.432478700000001</v>
      </c>
      <c r="CI716">
        <v>4.09</v>
      </c>
      <c r="CJ716">
        <v>116030</v>
      </c>
      <c r="CK716">
        <v>141173.32999999999</v>
      </c>
      <c r="CL716">
        <v>25143.33</v>
      </c>
      <c r="CM716">
        <v>-36420</v>
      </c>
      <c r="CN716">
        <v>6106246.6699999999</v>
      </c>
      <c r="CO716">
        <v>-50476.67</v>
      </c>
      <c r="CP716">
        <v>-218470</v>
      </c>
      <c r="CQ716">
        <v>1019043.69</v>
      </c>
      <c r="CR716">
        <v>202428385.03999999</v>
      </c>
      <c r="CS716">
        <v>3742.52</v>
      </c>
      <c r="CT716">
        <v>203451171.25</v>
      </c>
      <c r="CU716" s="3">
        <v>0.53694160000000002</v>
      </c>
      <c r="CV716">
        <v>167123955.69999999</v>
      </c>
      <c r="CW716" s="14">
        <v>604315.56000000006</v>
      </c>
      <c r="CX716" s="14">
        <f t="shared" si="11"/>
        <v>-1882468.96</v>
      </c>
      <c r="CY716" s="14">
        <f>IFERROR(INDEX(CONFAZ!$A$2:$FB$440,MATCH(DATE(YEAR($A716),MONTH($A716),15),CONFAZ!$A$2:$A$440,0),2),0)</f>
        <v>2486784.52</v>
      </c>
      <c r="CZ716"/>
      <c r="DA716"/>
      <c r="DB716"/>
      <c r="DC716"/>
      <c r="DI716"/>
    </row>
    <row r="717" spans="1:113" x14ac:dyDescent="0.25">
      <c r="A717" s="1">
        <v>43121</v>
      </c>
      <c r="B717" t="s">
        <v>70</v>
      </c>
      <c r="C717" t="s">
        <v>75</v>
      </c>
      <c r="D717" s="12">
        <v>3.2105999999999999</v>
      </c>
      <c r="E717">
        <v>378090284.60000002</v>
      </c>
      <c r="F717">
        <v>2248350.6500000004</v>
      </c>
      <c r="G717">
        <v>555797823</v>
      </c>
      <c r="H717">
        <v>82288485.689999983</v>
      </c>
      <c r="I717">
        <v>52302984.93</v>
      </c>
      <c r="J717">
        <v>18642566.200000003</v>
      </c>
      <c r="K717">
        <v>34014863</v>
      </c>
      <c r="L717" s="14">
        <v>17890894</v>
      </c>
      <c r="M717" s="14">
        <v>32376102</v>
      </c>
      <c r="N717" s="14">
        <v>104477452</v>
      </c>
      <c r="O717" s="14">
        <v>79573554</v>
      </c>
      <c r="P717" s="14">
        <v>6485599</v>
      </c>
      <c r="Q717" s="14">
        <v>91478227</v>
      </c>
      <c r="R717" s="14">
        <v>2664076</v>
      </c>
      <c r="S717" s="14">
        <v>19224552</v>
      </c>
      <c r="T717" s="14">
        <v>128138644</v>
      </c>
      <c r="U717" s="14">
        <v>71240373</v>
      </c>
      <c r="V717" s="14">
        <v>2664076</v>
      </c>
      <c r="W717" s="14">
        <v>19224552</v>
      </c>
      <c r="X717" s="14">
        <v>128138644</v>
      </c>
      <c r="Y717" s="14">
        <v>71240373</v>
      </c>
      <c r="Z717" s="14">
        <v>2248350</v>
      </c>
      <c r="AA717" s="14">
        <v>0.74446965399999998</v>
      </c>
      <c r="AB717">
        <v>132.12</v>
      </c>
      <c r="AC717" s="2">
        <v>16769724658</v>
      </c>
      <c r="AD717" s="2">
        <v>15114215063</v>
      </c>
      <c r="AE717" s="14">
        <f>INDEX(CONFAZ!$DS$2:$FB$408,MATCH(DATE(YEAR($A717),MONTH($A717),15),CONFAZ!$DS$2:$DS$408,0),2)</f>
        <v>247988547</v>
      </c>
      <c r="AF717" s="14">
        <f>INDEX(CONFAZ!$DS$2:$FB$408,MATCH(DATE(YEAR($A717),MONTH($A717),15),CONFAZ!$DS$2:$DS$408,0),3)</f>
        <v>261883451</v>
      </c>
      <c r="AG717">
        <v>954</v>
      </c>
      <c r="AH717">
        <v>1206225630600</v>
      </c>
      <c r="AI717">
        <v>6.9</v>
      </c>
      <c r="AJ717">
        <v>0.23</v>
      </c>
      <c r="AK717">
        <v>1083.2716666666599</v>
      </c>
      <c r="AL717">
        <v>857.87649999999996</v>
      </c>
      <c r="AM717">
        <v>783.34142857142797</v>
      </c>
      <c r="AN717">
        <v>972.13599999999997</v>
      </c>
      <c r="AO717">
        <v>12.272340913214901</v>
      </c>
      <c r="AP717">
        <v>1.29</v>
      </c>
      <c r="AQ717">
        <v>221.18</v>
      </c>
      <c r="AR717">
        <v>9.8800000000000008</v>
      </c>
      <c r="AS717" s="14">
        <v>552718500000</v>
      </c>
      <c r="AT717">
        <v>0</v>
      </c>
      <c r="AU717">
        <v>0</v>
      </c>
      <c r="AV717">
        <v>146380664</v>
      </c>
      <c r="AW717">
        <v>145902571</v>
      </c>
      <c r="AX717">
        <v>0</v>
      </c>
      <c r="AY717" s="14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50702</v>
      </c>
      <c r="BL717">
        <v>0</v>
      </c>
      <c r="BM717">
        <v>328774</v>
      </c>
      <c r="BN717">
        <v>26798107000</v>
      </c>
      <c r="BO717" s="3">
        <v>0.4</v>
      </c>
      <c r="BP717" s="3">
        <v>3704</v>
      </c>
      <c r="BQ717" s="3">
        <v>24954.17</v>
      </c>
      <c r="BR717" s="3">
        <v>2945494000</v>
      </c>
      <c r="BS717" s="3">
        <v>24318000</v>
      </c>
      <c r="BT717" s="3">
        <v>6098154000</v>
      </c>
      <c r="BU717">
        <v>12567340000</v>
      </c>
      <c r="BV717" s="3">
        <v>5162802000</v>
      </c>
      <c r="BW717" s="3">
        <v>21635305000</v>
      </c>
      <c r="BX717">
        <v>0</v>
      </c>
      <c r="BY717">
        <v>0</v>
      </c>
      <c r="BZ717">
        <v>0</v>
      </c>
      <c r="CA717">
        <v>0</v>
      </c>
      <c r="CB717">
        <v>27308046000</v>
      </c>
      <c r="CC717">
        <v>0.4</v>
      </c>
      <c r="CD717">
        <v>310588.48</v>
      </c>
      <c r="CE717">
        <v>198697669.81</v>
      </c>
      <c r="CF717">
        <v>50819.43</v>
      </c>
      <c r="CG717">
        <v>74893.67</v>
      </c>
      <c r="CH717">
        <v>32.480378199999997</v>
      </c>
      <c r="CI717">
        <v>4.1900000000000004</v>
      </c>
      <c r="CJ717">
        <v>185946.67</v>
      </c>
      <c r="CK717">
        <v>214040</v>
      </c>
      <c r="CL717">
        <v>28093.33</v>
      </c>
      <c r="CM717">
        <v>31040</v>
      </c>
      <c r="CN717">
        <v>6142000</v>
      </c>
      <c r="CO717">
        <v>-35463.33</v>
      </c>
      <c r="CP717">
        <v>-163306.67000000001</v>
      </c>
      <c r="CQ717">
        <v>1005276.13</v>
      </c>
      <c r="CR717">
        <v>214507620.53</v>
      </c>
      <c r="CS717">
        <v>33578.699999999997</v>
      </c>
      <c r="CT717">
        <v>215550062.80000001</v>
      </c>
      <c r="CU717" s="3">
        <v>0.53856099999999996</v>
      </c>
      <c r="CV717">
        <v>10624642.23</v>
      </c>
      <c r="CW717" s="14">
        <v>449568.37</v>
      </c>
      <c r="CX717" s="14">
        <f t="shared" si="11"/>
        <v>-4727510.34</v>
      </c>
      <c r="CY717" s="14">
        <f>IFERROR(INDEX(CONFAZ!$A$2:$FB$440,MATCH(DATE(YEAR($A717),MONTH($A717),15),CONFAZ!$A$2:$A$440,0),2),0)</f>
        <v>5177078.71</v>
      </c>
      <c r="CZ717" s="14"/>
      <c r="DA717" s="14"/>
      <c r="DB717"/>
      <c r="DC717"/>
      <c r="DI717"/>
    </row>
    <row r="718" spans="1:113" x14ac:dyDescent="0.25">
      <c r="A718" s="1">
        <v>43152</v>
      </c>
      <c r="B718" t="s">
        <v>70</v>
      </c>
      <c r="C718" t="s">
        <v>75</v>
      </c>
      <c r="D718" s="12">
        <v>3.2414999999999998</v>
      </c>
      <c r="E718">
        <v>343825681.58999997</v>
      </c>
      <c r="F718">
        <v>1894962.56</v>
      </c>
      <c r="G718">
        <v>495688222</v>
      </c>
      <c r="H718">
        <v>72563658.680000007</v>
      </c>
      <c r="I718">
        <v>38715871.430000007</v>
      </c>
      <c r="J718">
        <v>14667877.830000002</v>
      </c>
      <c r="K718">
        <v>102347262</v>
      </c>
      <c r="L718" s="14">
        <v>15242873</v>
      </c>
      <c r="M718" s="14">
        <v>37106852</v>
      </c>
      <c r="N718" s="14">
        <v>72506814</v>
      </c>
      <c r="O718" s="14">
        <v>74038325</v>
      </c>
      <c r="P718" s="14">
        <v>4438748</v>
      </c>
      <c r="Q718" s="14">
        <v>71477144</v>
      </c>
      <c r="R718" s="14">
        <v>2587332</v>
      </c>
      <c r="S718" s="14">
        <v>15199807</v>
      </c>
      <c r="T718" s="14">
        <v>137074101</v>
      </c>
      <c r="U718" s="14">
        <v>64121842</v>
      </c>
      <c r="V718" s="14">
        <v>2587332</v>
      </c>
      <c r="W718" s="14">
        <v>15199807</v>
      </c>
      <c r="X718" s="14">
        <v>137074101</v>
      </c>
      <c r="Y718" s="14">
        <v>64121842</v>
      </c>
      <c r="Z718" s="14">
        <v>1894384</v>
      </c>
      <c r="AA718" s="14">
        <v>9.2195087600000003E-2</v>
      </c>
      <c r="AB718">
        <v>129.94</v>
      </c>
      <c r="AC718" s="2">
        <v>15801987736</v>
      </c>
      <c r="AD718" s="2">
        <v>13268767883</v>
      </c>
      <c r="AE718" s="14">
        <f>INDEX(CONFAZ!$DS$2:$FB$408,MATCH(DATE(YEAR($A718),MONTH($A718),15),CONFAZ!$DS$2:$DS$408,0),2)</f>
        <v>230360789</v>
      </c>
      <c r="AF718" s="14">
        <f>INDEX(CONFAZ!$DS$2:$FB$408,MATCH(DATE(YEAR($A718),MONTH($A718),15),CONFAZ!$DS$2:$DS$408,0),3)</f>
        <v>236982285</v>
      </c>
      <c r="AG718">
        <v>954</v>
      </c>
      <c r="AH718">
        <v>1222158952500</v>
      </c>
      <c r="AI718">
        <v>6.72</v>
      </c>
      <c r="AJ718">
        <v>0.18</v>
      </c>
      <c r="AK718">
        <v>1091.12055555555</v>
      </c>
      <c r="AL718">
        <v>865.3895</v>
      </c>
      <c r="AM718">
        <v>789.16142857142802</v>
      </c>
      <c r="AN718">
        <v>978.22759999999903</v>
      </c>
      <c r="AO718">
        <v>12.706136535281001</v>
      </c>
      <c r="AP718">
        <v>1.32</v>
      </c>
      <c r="AQ718">
        <v>213.5</v>
      </c>
      <c r="AR718">
        <v>4.21</v>
      </c>
      <c r="AS718" s="14">
        <v>540147699999.99994</v>
      </c>
      <c r="AT718">
        <v>0</v>
      </c>
      <c r="AU718">
        <v>0</v>
      </c>
      <c r="AV718">
        <v>94370533</v>
      </c>
      <c r="AW718">
        <v>94145613</v>
      </c>
      <c r="AX718">
        <v>0</v>
      </c>
      <c r="AY718" s="14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224920</v>
      </c>
      <c r="BN718">
        <v>26798107000</v>
      </c>
      <c r="BO718" s="3">
        <v>0.4</v>
      </c>
      <c r="BP718" s="3">
        <v>3704</v>
      </c>
      <c r="BQ718" s="3">
        <v>24954.17</v>
      </c>
      <c r="BR718" s="3">
        <v>2945494000</v>
      </c>
      <c r="BS718" s="3">
        <v>24318000</v>
      </c>
      <c r="BT718" s="3">
        <v>6098154000</v>
      </c>
      <c r="BU718" s="3">
        <v>12567340000</v>
      </c>
      <c r="BV718">
        <v>5162802000</v>
      </c>
      <c r="BW718" s="3">
        <v>21635305000</v>
      </c>
      <c r="BX718">
        <v>0</v>
      </c>
      <c r="BY718">
        <v>0</v>
      </c>
      <c r="BZ718">
        <v>0</v>
      </c>
      <c r="CA718">
        <v>0</v>
      </c>
      <c r="CB718">
        <v>27308046000</v>
      </c>
      <c r="CC718">
        <v>0.4</v>
      </c>
      <c r="CD718">
        <v>238739.32</v>
      </c>
      <c r="CE718">
        <v>220122194.75999999</v>
      </c>
      <c r="CF718">
        <v>13864.76</v>
      </c>
      <c r="CG718">
        <v>27602.67</v>
      </c>
      <c r="CH718">
        <v>32.480378199999997</v>
      </c>
      <c r="CI718">
        <v>4.21</v>
      </c>
      <c r="CJ718">
        <v>185946.67</v>
      </c>
      <c r="CK718">
        <v>214040</v>
      </c>
      <c r="CL718">
        <v>28093.33</v>
      </c>
      <c r="CM718">
        <v>31040</v>
      </c>
      <c r="CN718">
        <v>6142000</v>
      </c>
      <c r="CO718">
        <v>-35463.33</v>
      </c>
      <c r="CP718">
        <v>-163306.67000000001</v>
      </c>
      <c r="CQ718">
        <v>807161.94</v>
      </c>
      <c r="CR718">
        <v>176982716.06</v>
      </c>
      <c r="CS718">
        <v>155576.09</v>
      </c>
      <c r="CT718">
        <v>177973454.09</v>
      </c>
      <c r="CU718" s="3">
        <v>0.53856099999999996</v>
      </c>
      <c r="CV718">
        <v>11444451.75</v>
      </c>
      <c r="CW718" s="14">
        <v>468640.16</v>
      </c>
      <c r="CX718" s="14">
        <f t="shared" si="11"/>
        <v>-12172152.359999999</v>
      </c>
      <c r="CY718" s="14">
        <f>IFERROR(INDEX(CONFAZ!$A$2:$FB$440,MATCH(DATE(YEAR($A718),MONTH($A718),15),CONFAZ!$A$2:$A$440,0),2),0)</f>
        <v>12640792.52</v>
      </c>
      <c r="CZ718"/>
      <c r="DA718"/>
      <c r="DB718"/>
      <c r="DC718"/>
      <c r="DI718"/>
    </row>
    <row r="719" spans="1:113" x14ac:dyDescent="0.25">
      <c r="A719" s="1">
        <v>43180</v>
      </c>
      <c r="B719" t="s">
        <v>70</v>
      </c>
      <c r="C719" t="s">
        <v>75</v>
      </c>
      <c r="D719" s="12">
        <v>3.2791999999999999</v>
      </c>
      <c r="E719">
        <v>348320724.87</v>
      </c>
      <c r="F719">
        <v>1741746.06</v>
      </c>
      <c r="G719">
        <v>488462177</v>
      </c>
      <c r="H719">
        <v>68575601.000000015</v>
      </c>
      <c r="I719">
        <v>36009049.690000005</v>
      </c>
      <c r="J719">
        <v>13732340.98</v>
      </c>
      <c r="K719">
        <v>58160176</v>
      </c>
      <c r="L719" s="14">
        <v>14917094</v>
      </c>
      <c r="M719" s="14">
        <v>28378705</v>
      </c>
      <c r="N719" s="14">
        <v>69102406</v>
      </c>
      <c r="O719" s="14">
        <v>72121187</v>
      </c>
      <c r="P719" s="14">
        <v>4269495</v>
      </c>
      <c r="Q719" s="14">
        <v>64876546</v>
      </c>
      <c r="R719" s="14">
        <v>2968852</v>
      </c>
      <c r="S719" s="14">
        <v>19075581</v>
      </c>
      <c r="T719" s="14">
        <v>157410041</v>
      </c>
      <c r="U719" s="14">
        <v>53600524</v>
      </c>
      <c r="V719" s="14">
        <v>2968852</v>
      </c>
      <c r="W719" s="14">
        <v>19075581</v>
      </c>
      <c r="X719" s="14">
        <v>157410041</v>
      </c>
      <c r="Y719" s="14">
        <v>53600524</v>
      </c>
      <c r="Z719" s="14">
        <v>1741746</v>
      </c>
      <c r="AA719" s="14">
        <v>9.2813297599999997E-2</v>
      </c>
      <c r="AB719">
        <v>141.57</v>
      </c>
      <c r="AC719" s="2">
        <v>20228663646</v>
      </c>
      <c r="AD719" s="2">
        <v>14668560310</v>
      </c>
      <c r="AE719" s="14">
        <f>INDEX(CONFAZ!$DS$2:$FB$408,MATCH(DATE(YEAR($A719),MONTH($A719),15),CONFAZ!$DS$2:$DS$408,0),2)</f>
        <v>256633353</v>
      </c>
      <c r="AF719" s="14">
        <f>INDEX(CONFAZ!$DS$2:$FB$408,MATCH(DATE(YEAR($A719),MONTH($A719),15),CONFAZ!$DS$2:$DS$408,0),3)</f>
        <v>190743572</v>
      </c>
      <c r="AG719">
        <v>954</v>
      </c>
      <c r="AH719">
        <v>1244708898400</v>
      </c>
      <c r="AI719">
        <v>6.58</v>
      </c>
      <c r="AJ719">
        <v>7.0000000000000007E-2</v>
      </c>
      <c r="AK719">
        <v>1089.36055555555</v>
      </c>
      <c r="AL719">
        <v>867.17649999999901</v>
      </c>
      <c r="AM719">
        <v>793.019047619047</v>
      </c>
      <c r="AN719">
        <v>978.98599999999999</v>
      </c>
      <c r="AO719">
        <v>13.242833003980801</v>
      </c>
      <c r="AP719">
        <v>1.0900000000000001</v>
      </c>
      <c r="AQ719">
        <v>219.9</v>
      </c>
      <c r="AR719">
        <v>14.7</v>
      </c>
      <c r="AS719" s="14">
        <v>589594200000</v>
      </c>
      <c r="AT719">
        <v>0</v>
      </c>
      <c r="AU719">
        <v>0</v>
      </c>
      <c r="AV719">
        <v>115687400</v>
      </c>
      <c r="AW719">
        <v>113490955</v>
      </c>
      <c r="AX719">
        <v>0</v>
      </c>
      <c r="AY719" s="14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7056</v>
      </c>
      <c r="BL719">
        <v>1965870</v>
      </c>
      <c r="BM719">
        <v>223519</v>
      </c>
      <c r="BN719">
        <v>26798107000</v>
      </c>
      <c r="BO719" s="3">
        <v>0.4</v>
      </c>
      <c r="BP719" s="3">
        <v>3704</v>
      </c>
      <c r="BQ719" s="3">
        <v>24954.17</v>
      </c>
      <c r="BR719" s="3">
        <v>2945494000</v>
      </c>
      <c r="BS719" s="3">
        <v>24318000</v>
      </c>
      <c r="BT719" s="3">
        <v>6098154000</v>
      </c>
      <c r="BU719" s="3">
        <v>12567340000</v>
      </c>
      <c r="BV719" s="3">
        <v>5162802000</v>
      </c>
      <c r="BW719" s="3">
        <v>21635305000</v>
      </c>
      <c r="BX719">
        <v>0</v>
      </c>
      <c r="BY719">
        <v>0</v>
      </c>
      <c r="BZ719">
        <v>0</v>
      </c>
      <c r="CA719">
        <v>0</v>
      </c>
      <c r="CB719">
        <v>27308046000</v>
      </c>
      <c r="CC719">
        <v>0.4</v>
      </c>
      <c r="CD719">
        <v>153854.87</v>
      </c>
      <c r="CE719">
        <v>211052800.46000001</v>
      </c>
      <c r="CF719">
        <v>21180.17</v>
      </c>
      <c r="CG719">
        <v>27597.67</v>
      </c>
      <c r="CH719">
        <v>32.480378199999997</v>
      </c>
      <c r="CI719">
        <v>4.2</v>
      </c>
      <c r="CJ719">
        <v>185946.67</v>
      </c>
      <c r="CK719">
        <v>214040</v>
      </c>
      <c r="CL719">
        <v>28093.33</v>
      </c>
      <c r="CM719">
        <v>31040</v>
      </c>
      <c r="CN719">
        <v>6142000</v>
      </c>
      <c r="CO719">
        <v>-35463.33</v>
      </c>
      <c r="CP719">
        <v>-163306.67000000001</v>
      </c>
      <c r="CQ719">
        <v>692870.45</v>
      </c>
      <c r="CR719">
        <v>154193252.66999999</v>
      </c>
      <c r="CS719">
        <v>99631.85</v>
      </c>
      <c r="CT719">
        <v>154987418.13</v>
      </c>
      <c r="CU719" s="3">
        <v>0.53856099999999996</v>
      </c>
      <c r="CV719">
        <v>10190502.130000001</v>
      </c>
      <c r="CW719" s="14">
        <v>390868.28</v>
      </c>
      <c r="CX719" s="14">
        <f t="shared" si="11"/>
        <v>-26673633.52</v>
      </c>
      <c r="CY719" s="14">
        <f>IFERROR(INDEX(CONFAZ!$A$2:$FB$440,MATCH(DATE(YEAR($A719),MONTH($A719),15),CONFAZ!$A$2:$A$440,0),2),0)</f>
        <v>27064501.800000001</v>
      </c>
      <c r="DA719"/>
      <c r="DB719"/>
      <c r="DC719"/>
      <c r="DI719"/>
    </row>
    <row r="720" spans="1:113" x14ac:dyDescent="0.25">
      <c r="A720" s="1">
        <v>43211</v>
      </c>
      <c r="B720" t="s">
        <v>70</v>
      </c>
      <c r="C720" t="s">
        <v>75</v>
      </c>
      <c r="D720" s="12">
        <v>3.4075000000000002</v>
      </c>
      <c r="E720">
        <v>341352999.47999996</v>
      </c>
      <c r="F720">
        <v>2242525.23</v>
      </c>
      <c r="G720">
        <v>503307638</v>
      </c>
      <c r="H720">
        <v>83548305.369999975</v>
      </c>
      <c r="I720">
        <v>38323796.909999989</v>
      </c>
      <c r="J720">
        <v>15028395.92</v>
      </c>
      <c r="K720">
        <v>59012412</v>
      </c>
      <c r="L720" s="14">
        <v>16888349</v>
      </c>
      <c r="M720" s="14">
        <v>28219444</v>
      </c>
      <c r="N720" s="14">
        <v>75315302</v>
      </c>
      <c r="O720" s="14">
        <v>80503858</v>
      </c>
      <c r="P720" s="14">
        <v>5328511</v>
      </c>
      <c r="Q720" s="14">
        <v>72397032</v>
      </c>
      <c r="R720" s="14">
        <v>3077698</v>
      </c>
      <c r="S720" s="14">
        <v>16747300</v>
      </c>
      <c r="T720" s="14">
        <v>146789427</v>
      </c>
      <c r="U720" s="14">
        <v>55798192</v>
      </c>
      <c r="V720" s="14">
        <v>3077698</v>
      </c>
      <c r="W720" s="14">
        <v>16747300</v>
      </c>
      <c r="X720" s="14">
        <v>146789427</v>
      </c>
      <c r="Y720" s="14">
        <v>55798192</v>
      </c>
      <c r="Z720" s="14">
        <v>2242525</v>
      </c>
      <c r="AA720" s="14">
        <v>0.4840080645</v>
      </c>
      <c r="AB720">
        <v>139.09</v>
      </c>
      <c r="AC720" s="2">
        <v>19678336251</v>
      </c>
      <c r="AD720" s="2">
        <v>14653559274</v>
      </c>
      <c r="AE720" s="14">
        <f>INDEX(CONFAZ!$DS$2:$FB$408,MATCH(DATE(YEAR($A720),MONTH($A720),15),CONFAZ!$DS$2:$DS$408,0),2)</f>
        <v>302946872</v>
      </c>
      <c r="AF720" s="14">
        <f>INDEX(CONFAZ!$DS$2:$FB$408,MATCH(DATE(YEAR($A720),MONTH($A720),15),CONFAZ!$DS$2:$DS$408,0),3)</f>
        <v>295504012</v>
      </c>
      <c r="AG720">
        <v>954</v>
      </c>
      <c r="AH720">
        <v>1294778442500</v>
      </c>
      <c r="AI720">
        <v>6.4</v>
      </c>
      <c r="AJ720">
        <v>0.21</v>
      </c>
      <c r="AK720">
        <v>1090.57</v>
      </c>
      <c r="AL720">
        <v>870.74850000000004</v>
      </c>
      <c r="AM720">
        <v>798.15190476190401</v>
      </c>
      <c r="AN720">
        <v>981.78560000000004</v>
      </c>
      <c r="AO720">
        <v>12.998318235676299</v>
      </c>
      <c r="AP720">
        <v>1.22</v>
      </c>
      <c r="AQ720">
        <v>242.07</v>
      </c>
      <c r="AR720">
        <v>21.38</v>
      </c>
      <c r="AS720" s="14">
        <v>587819400000</v>
      </c>
      <c r="AT720">
        <v>0</v>
      </c>
      <c r="AU720">
        <v>0</v>
      </c>
      <c r="AV720">
        <v>122771691</v>
      </c>
      <c r="AW720">
        <v>109705689</v>
      </c>
      <c r="AX720">
        <v>0</v>
      </c>
      <c r="AY720" s="14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7325</v>
      </c>
      <c r="BL720">
        <v>12462918</v>
      </c>
      <c r="BM720">
        <v>306759</v>
      </c>
      <c r="BN720">
        <v>26798107000</v>
      </c>
      <c r="BO720" s="3">
        <v>0.4</v>
      </c>
      <c r="BP720" s="3">
        <v>3704</v>
      </c>
      <c r="BQ720">
        <v>24954.17</v>
      </c>
      <c r="BR720" s="3">
        <v>2945494000</v>
      </c>
      <c r="BS720" s="3">
        <v>24318000</v>
      </c>
      <c r="BT720" s="3">
        <v>6098154000</v>
      </c>
      <c r="BU720" s="3">
        <v>12567340000</v>
      </c>
      <c r="BV720" s="3">
        <v>5162802000</v>
      </c>
      <c r="BW720" s="3">
        <v>21635305000</v>
      </c>
      <c r="BX720">
        <v>0</v>
      </c>
      <c r="BY720">
        <v>0</v>
      </c>
      <c r="BZ720">
        <v>0</v>
      </c>
      <c r="CA720">
        <v>0</v>
      </c>
      <c r="CB720">
        <v>27308046000</v>
      </c>
      <c r="CC720">
        <v>0.4</v>
      </c>
      <c r="CD720">
        <v>198652.21</v>
      </c>
      <c r="CE720">
        <v>217733022.31999999</v>
      </c>
      <c r="CF720">
        <v>20940.8</v>
      </c>
      <c r="CG720">
        <v>27960.67</v>
      </c>
      <c r="CH720">
        <v>32.480378199999997</v>
      </c>
      <c r="CI720">
        <v>4.22</v>
      </c>
      <c r="CJ720">
        <v>-166876.67000000001</v>
      </c>
      <c r="CK720">
        <v>-137520</v>
      </c>
      <c r="CL720">
        <v>29356.67</v>
      </c>
      <c r="CM720">
        <v>73886.67</v>
      </c>
      <c r="CN720">
        <v>6146743.3300000001</v>
      </c>
      <c r="CO720">
        <v>-68920</v>
      </c>
      <c r="CP720">
        <v>-292473.33</v>
      </c>
      <c r="CQ720">
        <v>1066998.78</v>
      </c>
      <c r="CR720">
        <v>166411414.13999999</v>
      </c>
      <c r="CS720">
        <v>81671.61</v>
      </c>
      <c r="CT720">
        <v>167560084.53</v>
      </c>
      <c r="CU720" s="3">
        <v>0.53856099999999996</v>
      </c>
      <c r="CV720">
        <v>10809092.82</v>
      </c>
      <c r="CW720" s="14">
        <v>417302.89</v>
      </c>
      <c r="CX720" s="14">
        <f t="shared" si="11"/>
        <v>-10271433.949999999</v>
      </c>
      <c r="CY720" s="14">
        <f>IFERROR(INDEX(CONFAZ!$A$2:$FB$440,MATCH(DATE(YEAR($A720),MONTH($A720),15),CONFAZ!$A$2:$A$440,0),2),0)</f>
        <v>10688736.84</v>
      </c>
      <c r="CZ720"/>
      <c r="DA720"/>
      <c r="DB720"/>
      <c r="DC720"/>
      <c r="DI720"/>
    </row>
    <row r="721" spans="1:113" x14ac:dyDescent="0.25">
      <c r="A721" s="1">
        <v>43241</v>
      </c>
      <c r="B721" t="s">
        <v>70</v>
      </c>
      <c r="C721" t="s">
        <v>75</v>
      </c>
      <c r="D721" s="12">
        <v>3.6360999999999999</v>
      </c>
      <c r="E721">
        <v>262348765.09</v>
      </c>
      <c r="F721">
        <v>1751358.1099999999</v>
      </c>
      <c r="G721">
        <v>502560078</v>
      </c>
      <c r="H721">
        <v>75969646.379999995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 s="14">
        <v>29525352</v>
      </c>
      <c r="N721" s="14">
        <v>71396011</v>
      </c>
      <c r="O721" s="14">
        <v>78785542</v>
      </c>
      <c r="P721" s="14">
        <v>5328030</v>
      </c>
      <c r="Q721" s="14">
        <v>65318513</v>
      </c>
      <c r="R721" s="14">
        <v>2625483</v>
      </c>
      <c r="S721" s="14">
        <v>16865838</v>
      </c>
      <c r="T721" s="14">
        <v>149754467</v>
      </c>
      <c r="U721" s="14">
        <v>63263611</v>
      </c>
      <c r="V721" s="14">
        <v>2625483</v>
      </c>
      <c r="W721" s="14">
        <v>16865838</v>
      </c>
      <c r="X721" s="14">
        <v>149754467</v>
      </c>
      <c r="Y721" s="14">
        <v>63263611</v>
      </c>
      <c r="Z721" s="14">
        <v>1751302</v>
      </c>
      <c r="AA721" s="14">
        <v>0.36702506959999998</v>
      </c>
      <c r="AB721">
        <v>132.29</v>
      </c>
      <c r="AC721" s="2">
        <v>19271601072</v>
      </c>
      <c r="AD721" s="2">
        <v>14039984530</v>
      </c>
      <c r="AE721" s="14">
        <f>INDEX(CONFAZ!$DS$2:$FB$408,MATCH(DATE(YEAR($A721),MONTH($A721),15),CONFAZ!$DS$2:$DS$408,0),2)</f>
        <v>316022136</v>
      </c>
      <c r="AF721" s="14">
        <f>INDEX(CONFAZ!$DS$2:$FB$408,MATCH(DATE(YEAR($A721),MONTH($A721),15),CONFAZ!$DS$2:$DS$408,0),3)</f>
        <v>192086466</v>
      </c>
      <c r="AG721">
        <v>954</v>
      </c>
      <c r="AH721">
        <v>1390986418900</v>
      </c>
      <c r="AI721">
        <v>6.4</v>
      </c>
      <c r="AJ721">
        <v>0.43</v>
      </c>
      <c r="AK721">
        <v>1094.27833333333</v>
      </c>
      <c r="AL721">
        <v>872.21050000000002</v>
      </c>
      <c r="AM721">
        <v>801.92666666666605</v>
      </c>
      <c r="AN721">
        <v>984.24879999999996</v>
      </c>
      <c r="AO721">
        <v>12.827695661319</v>
      </c>
      <c r="AP721">
        <v>1.4</v>
      </c>
      <c r="AQ721">
        <v>278.39</v>
      </c>
      <c r="AR721">
        <v>33.75</v>
      </c>
      <c r="AS721" s="14">
        <v>562261500000</v>
      </c>
      <c r="AT721">
        <v>0</v>
      </c>
      <c r="AU721">
        <v>0</v>
      </c>
      <c r="AV721">
        <v>115570267</v>
      </c>
      <c r="AW721">
        <v>108814522</v>
      </c>
      <c r="AX721">
        <v>0</v>
      </c>
      <c r="AY721" s="14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63</v>
      </c>
      <c r="BL721">
        <v>6468006</v>
      </c>
      <c r="BM721">
        <v>287676</v>
      </c>
      <c r="BN721">
        <v>26798107000</v>
      </c>
      <c r="BO721" s="3">
        <v>0.4</v>
      </c>
      <c r="BP721" s="3">
        <v>3704</v>
      </c>
      <c r="BQ721" s="3">
        <v>24954.17</v>
      </c>
      <c r="BR721" s="3">
        <v>2945494000</v>
      </c>
      <c r="BS721" s="3">
        <v>24318000</v>
      </c>
      <c r="BT721" s="3">
        <v>6098154000</v>
      </c>
      <c r="BU721">
        <v>12567340000</v>
      </c>
      <c r="BV721" s="3">
        <v>5162802000</v>
      </c>
      <c r="BW721" s="3">
        <v>21635305000</v>
      </c>
      <c r="BX721">
        <v>0</v>
      </c>
      <c r="BY721">
        <v>0</v>
      </c>
      <c r="BZ721">
        <v>0</v>
      </c>
      <c r="CA721">
        <v>0</v>
      </c>
      <c r="CB721">
        <v>27308046000</v>
      </c>
      <c r="CC721">
        <v>0.4</v>
      </c>
      <c r="CD721">
        <v>184460.46</v>
      </c>
      <c r="CE721">
        <v>238041101.46000001</v>
      </c>
      <c r="CF721">
        <v>9621.6299999999992</v>
      </c>
      <c r="CG721">
        <v>27934.67</v>
      </c>
      <c r="CH721">
        <v>32.480378199999997</v>
      </c>
      <c r="CI721">
        <v>4.3099999999999996</v>
      </c>
      <c r="CJ721">
        <v>-166876.67000000001</v>
      </c>
      <c r="CK721">
        <v>-137520</v>
      </c>
      <c r="CL721">
        <v>29356.67</v>
      </c>
      <c r="CM721">
        <v>73886.67</v>
      </c>
      <c r="CN721">
        <v>6146743.3300000001</v>
      </c>
      <c r="CO721">
        <v>-68920</v>
      </c>
      <c r="CP721">
        <v>-292473.33</v>
      </c>
      <c r="CQ721">
        <v>715388.16</v>
      </c>
      <c r="CR721">
        <v>248971846.46000001</v>
      </c>
      <c r="CS721">
        <v>69814.460000000006</v>
      </c>
      <c r="CT721">
        <v>249758048.88</v>
      </c>
      <c r="CU721" s="3">
        <v>0.53856099999999996</v>
      </c>
      <c r="CV721">
        <v>11307030.82</v>
      </c>
      <c r="CW721" s="14">
        <v>425299.56</v>
      </c>
      <c r="CX721" s="14">
        <f t="shared" si="11"/>
        <v>-9357977.75</v>
      </c>
      <c r="CY721" s="14">
        <f>IFERROR(INDEX(CONFAZ!$A$2:$FB$440,MATCH(DATE(YEAR($A721),MONTH($A721),15),CONFAZ!$A$2:$A$440,0),2),0)</f>
        <v>9783277.3100000005</v>
      </c>
      <c r="CZ721"/>
      <c r="DA721"/>
      <c r="DB721"/>
      <c r="DC721"/>
      <c r="DI721"/>
    </row>
    <row r="722" spans="1:113" x14ac:dyDescent="0.25">
      <c r="A722" s="1">
        <v>43272</v>
      </c>
      <c r="B722" t="s">
        <v>70</v>
      </c>
      <c r="C722" t="s">
        <v>75</v>
      </c>
      <c r="D722" s="12">
        <v>3.7732000000000001</v>
      </c>
      <c r="E722">
        <v>349444262.62999994</v>
      </c>
      <c r="F722">
        <v>2419528.7200000002</v>
      </c>
      <c r="G722">
        <v>617342710</v>
      </c>
      <c r="H722">
        <v>69638024.820000008</v>
      </c>
      <c r="I722">
        <v>156011923.40000004</v>
      </c>
      <c r="J722">
        <v>14790436.949999999</v>
      </c>
      <c r="K722">
        <v>24306844</v>
      </c>
      <c r="L722" s="14">
        <v>14614328</v>
      </c>
      <c r="M722" s="14">
        <v>29116775</v>
      </c>
      <c r="N722" s="14">
        <v>80380451</v>
      </c>
      <c r="O722" s="14">
        <v>75098461</v>
      </c>
      <c r="P722" s="14">
        <v>4820608</v>
      </c>
      <c r="Q722" s="14">
        <v>65081997</v>
      </c>
      <c r="R722" s="14">
        <v>2979761</v>
      </c>
      <c r="S722" s="14">
        <v>18291148</v>
      </c>
      <c r="T722" s="14">
        <v>179538112</v>
      </c>
      <c r="U722" s="14">
        <v>145001634</v>
      </c>
      <c r="V722" s="14">
        <v>2979761</v>
      </c>
      <c r="W722" s="14">
        <v>18291148</v>
      </c>
      <c r="X722" s="14">
        <v>179538112</v>
      </c>
      <c r="Y722" s="14">
        <v>145001634</v>
      </c>
      <c r="Z722" s="14">
        <v>2419435</v>
      </c>
      <c r="AA722" s="14">
        <v>0.63663655299999999</v>
      </c>
      <c r="AB722">
        <v>136.94999999999999</v>
      </c>
      <c r="AC722" s="2">
        <v>19830021392</v>
      </c>
      <c r="AD722" s="2">
        <v>15008152809</v>
      </c>
      <c r="AE722" s="14">
        <f>INDEX(CONFAZ!$DS$2:$FB$408,MATCH(DATE(YEAR($A722),MONTH($A722),15),CONFAZ!$DS$2:$DS$408,0),2)</f>
        <v>496174222</v>
      </c>
      <c r="AF722" s="14">
        <f>INDEX(CONFAZ!$DS$2:$FB$408,MATCH(DATE(YEAR($A722),MONTH($A722),15),CONFAZ!$DS$2:$DS$408,0),3)</f>
        <v>119992817</v>
      </c>
      <c r="AG722">
        <v>954</v>
      </c>
      <c r="AH722">
        <v>1431929400000</v>
      </c>
      <c r="AI722">
        <v>6.4</v>
      </c>
      <c r="AJ722">
        <v>1.43</v>
      </c>
      <c r="AK722">
        <v>1093.9194444444399</v>
      </c>
      <c r="AL722">
        <v>872.62649999999996</v>
      </c>
      <c r="AM722">
        <v>800.11714285714197</v>
      </c>
      <c r="AN722">
        <v>985.00120000000004</v>
      </c>
      <c r="AO722">
        <v>12.568588089092801</v>
      </c>
      <c r="AP722">
        <v>2.2599999999999998</v>
      </c>
      <c r="AQ722">
        <v>290.44</v>
      </c>
      <c r="AR722">
        <v>52.31</v>
      </c>
      <c r="AS722" s="14">
        <v>584372800000</v>
      </c>
      <c r="AT722">
        <v>0</v>
      </c>
      <c r="AU722">
        <v>0</v>
      </c>
      <c r="AV722">
        <v>232942275</v>
      </c>
      <c r="AW722">
        <v>217816058</v>
      </c>
      <c r="AX722">
        <v>0</v>
      </c>
      <c r="AY722" s="14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14474115</v>
      </c>
      <c r="BM722">
        <v>652102</v>
      </c>
      <c r="BN722">
        <v>26798107000</v>
      </c>
      <c r="BO722" s="3">
        <v>0.4</v>
      </c>
      <c r="BP722" s="3">
        <v>3704</v>
      </c>
      <c r="BQ722" s="3">
        <v>24954.17</v>
      </c>
      <c r="BR722" s="3">
        <v>2945494000</v>
      </c>
      <c r="BS722" s="3">
        <v>24318000</v>
      </c>
      <c r="BT722" s="3">
        <v>6098154000</v>
      </c>
      <c r="BU722" s="3">
        <v>12567340000</v>
      </c>
      <c r="BV722">
        <v>5162802000</v>
      </c>
      <c r="BW722" s="3">
        <v>21635305000</v>
      </c>
      <c r="BX722">
        <v>0</v>
      </c>
      <c r="BY722">
        <v>0</v>
      </c>
      <c r="BZ722">
        <v>0</v>
      </c>
      <c r="CA722">
        <v>0</v>
      </c>
      <c r="CB722">
        <v>27308046000</v>
      </c>
      <c r="CC722">
        <v>0.4</v>
      </c>
      <c r="CD722">
        <v>154027.81</v>
      </c>
      <c r="CE722">
        <v>236348707.97</v>
      </c>
      <c r="CF722">
        <v>14431.36</v>
      </c>
      <c r="CG722">
        <v>27725.67</v>
      </c>
      <c r="CH722">
        <v>32.480378199999997</v>
      </c>
      <c r="CI722">
        <v>4.55</v>
      </c>
      <c r="CJ722">
        <v>-166876.67000000001</v>
      </c>
      <c r="CK722">
        <v>-137520</v>
      </c>
      <c r="CL722">
        <v>29356.67</v>
      </c>
      <c r="CM722">
        <v>73886.67</v>
      </c>
      <c r="CN722">
        <v>6146743.3300000001</v>
      </c>
      <c r="CO722">
        <v>-68920</v>
      </c>
      <c r="CP722">
        <v>-292473.33</v>
      </c>
      <c r="CQ722">
        <v>1107059.49</v>
      </c>
      <c r="CR722">
        <v>312398532.44999999</v>
      </c>
      <c r="CS722">
        <v>35817.800000000003</v>
      </c>
      <c r="CT722">
        <v>313541724.74000001</v>
      </c>
      <c r="CU722" s="3">
        <v>0.53856099999999996</v>
      </c>
      <c r="CV722">
        <v>11016337.73</v>
      </c>
      <c r="CW722" s="14">
        <v>467036.02999999997</v>
      </c>
      <c r="CX722" s="14">
        <f t="shared" si="11"/>
        <v>-4945887.7999999989</v>
      </c>
      <c r="CY722" s="14">
        <f>IFERROR(INDEX(CONFAZ!$A$2:$FB$440,MATCH(DATE(YEAR($A722),MONTH($A722),15),CONFAZ!$A$2:$A$440,0),2),0)</f>
        <v>5412923.8299999991</v>
      </c>
      <c r="CZ722"/>
      <c r="DA722"/>
      <c r="DB722"/>
      <c r="DC722"/>
      <c r="DI722"/>
    </row>
    <row r="723" spans="1:113" x14ac:dyDescent="0.25">
      <c r="A723" s="1">
        <v>43302</v>
      </c>
      <c r="B723" t="s">
        <v>70</v>
      </c>
      <c r="C723" t="s">
        <v>75</v>
      </c>
      <c r="D723" s="12">
        <v>3.8288000000000002</v>
      </c>
      <c r="E723">
        <v>336076032.77000004</v>
      </c>
      <c r="F723">
        <v>2168296.38</v>
      </c>
      <c r="G723">
        <v>602705132</v>
      </c>
      <c r="H723">
        <v>89311956.300000012</v>
      </c>
      <c r="I723">
        <v>131156980.89999999</v>
      </c>
      <c r="J723">
        <v>16293510.500000002</v>
      </c>
      <c r="K723">
        <v>21790908</v>
      </c>
      <c r="L723" s="14">
        <v>16139096</v>
      </c>
      <c r="M723" s="14">
        <v>28759167</v>
      </c>
      <c r="N723" s="14">
        <v>77752949</v>
      </c>
      <c r="O723" s="14">
        <v>94401947</v>
      </c>
      <c r="P723" s="14">
        <v>4916939</v>
      </c>
      <c r="Q723" s="14">
        <v>86424229</v>
      </c>
      <c r="R723" s="14">
        <v>2724120</v>
      </c>
      <c r="S723" s="14">
        <v>18704962</v>
      </c>
      <c r="T723" s="14">
        <v>195813588</v>
      </c>
      <c r="U723" s="14">
        <v>74899839</v>
      </c>
      <c r="V723" s="14">
        <v>2724120</v>
      </c>
      <c r="W723" s="14">
        <v>18704962</v>
      </c>
      <c r="X723" s="14">
        <v>195813588</v>
      </c>
      <c r="Y723" s="14">
        <v>74899839</v>
      </c>
      <c r="Z723" s="14">
        <v>2168296</v>
      </c>
      <c r="AA723" s="14">
        <v>0.84024889089999999</v>
      </c>
      <c r="AB723">
        <v>141.07</v>
      </c>
      <c r="AC723" s="2">
        <v>21055288607</v>
      </c>
      <c r="AD723" s="2">
        <v>17759842765</v>
      </c>
      <c r="AE723" s="14">
        <f>INDEX(CONFAZ!$DS$2:$FB$408,MATCH(DATE(YEAR($A723),MONTH($A723),15),CONFAZ!$DS$2:$DS$408,0),2)</f>
        <v>385985662</v>
      </c>
      <c r="AF723" s="14">
        <f>INDEX(CONFAZ!$DS$2:$FB$408,MATCH(DATE(YEAR($A723),MONTH($A723),15),CONFAZ!$DS$2:$DS$408,0),3)</f>
        <v>219469305</v>
      </c>
      <c r="AG723">
        <v>954</v>
      </c>
      <c r="AH723">
        <v>1452815187200</v>
      </c>
      <c r="AI723">
        <v>6.4</v>
      </c>
      <c r="AJ723">
        <v>0.25</v>
      </c>
      <c r="AK723">
        <v>1107.0650000000001</v>
      </c>
      <c r="AL723">
        <v>879.60550000000001</v>
      </c>
      <c r="AM723">
        <v>804.512857142857</v>
      </c>
      <c r="AN723">
        <v>995.35640000000001</v>
      </c>
      <c r="AO723">
        <v>12.443910943439301</v>
      </c>
      <c r="AP723">
        <v>1.33</v>
      </c>
      <c r="AQ723">
        <v>287.88</v>
      </c>
      <c r="AR723">
        <v>39.76</v>
      </c>
      <c r="AS723" s="14">
        <v>592283900000</v>
      </c>
      <c r="AT723">
        <v>0</v>
      </c>
      <c r="AU723">
        <v>0</v>
      </c>
      <c r="AV723">
        <v>134931861</v>
      </c>
      <c r="AW723">
        <v>128824483</v>
      </c>
      <c r="AX723">
        <v>0</v>
      </c>
      <c r="AY723" s="14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717766</v>
      </c>
      <c r="BL723">
        <v>4503027</v>
      </c>
      <c r="BM723">
        <v>886585</v>
      </c>
      <c r="BN723">
        <v>26798107000</v>
      </c>
      <c r="BO723" s="3">
        <v>0.4</v>
      </c>
      <c r="BP723" s="3">
        <v>3704</v>
      </c>
      <c r="BQ723" s="3">
        <v>24954.17</v>
      </c>
      <c r="BR723" s="3">
        <v>2945494000</v>
      </c>
      <c r="BS723" s="3">
        <v>24318000</v>
      </c>
      <c r="BT723" s="3">
        <v>6098154000</v>
      </c>
      <c r="BU723" s="3">
        <v>12567340000</v>
      </c>
      <c r="BV723">
        <v>5162802000</v>
      </c>
      <c r="BW723" s="3">
        <v>21635305000</v>
      </c>
      <c r="BX723">
        <v>0</v>
      </c>
      <c r="BY723">
        <v>0</v>
      </c>
      <c r="BZ723">
        <v>0</v>
      </c>
      <c r="CA723">
        <v>0</v>
      </c>
      <c r="CB723">
        <v>26798107000</v>
      </c>
      <c r="CC723">
        <v>0.4</v>
      </c>
      <c r="CD723">
        <v>242644.12</v>
      </c>
      <c r="CE723">
        <v>249037398.28999999</v>
      </c>
      <c r="CF723">
        <v>47152.9</v>
      </c>
      <c r="CG723">
        <v>28029.67</v>
      </c>
      <c r="CH723">
        <v>32.480378199999997</v>
      </c>
      <c r="CI723">
        <v>4.49</v>
      </c>
      <c r="CJ723">
        <v>49823.33</v>
      </c>
      <c r="CK723">
        <v>78046.67</v>
      </c>
      <c r="CL723">
        <v>28223.33</v>
      </c>
      <c r="CM723">
        <v>109976.67</v>
      </c>
      <c r="CN723">
        <v>6374710</v>
      </c>
      <c r="CO723">
        <v>-67143.33</v>
      </c>
      <c r="CP723">
        <v>-276056.67</v>
      </c>
      <c r="CQ723">
        <v>865539.37</v>
      </c>
      <c r="CR723">
        <v>298946961.56999999</v>
      </c>
      <c r="CS723">
        <v>35682.93</v>
      </c>
      <c r="CT723">
        <v>299853684.74000001</v>
      </c>
      <c r="CU723" s="3">
        <v>0.53856099999999996</v>
      </c>
      <c r="CV723">
        <v>10407834.18</v>
      </c>
      <c r="CW723" s="14">
        <v>393026.29000000004</v>
      </c>
      <c r="CX723" s="14">
        <f t="shared" si="11"/>
        <v>-2705356.87</v>
      </c>
      <c r="CY723" s="14">
        <f>IFERROR(INDEX(CONFAZ!$A$2:$FB$440,MATCH(DATE(YEAR($A723),MONTH($A723),15),CONFAZ!$A$2:$A$440,0),2),0)</f>
        <v>3098383.16</v>
      </c>
      <c r="CZ723"/>
      <c r="DA723"/>
      <c r="DB723"/>
      <c r="DC723"/>
      <c r="DI723"/>
    </row>
    <row r="724" spans="1:113" x14ac:dyDescent="0.25">
      <c r="A724" s="1">
        <v>43333</v>
      </c>
      <c r="B724" t="s">
        <v>70</v>
      </c>
      <c r="C724" t="s">
        <v>75</v>
      </c>
      <c r="D724" s="12">
        <v>3.9298000000000002</v>
      </c>
      <c r="E724">
        <v>324634084.00999999</v>
      </c>
      <c r="F724">
        <v>2366334.0300000003</v>
      </c>
      <c r="G724">
        <v>652456129</v>
      </c>
      <c r="H724">
        <v>82586151.759999976</v>
      </c>
      <c r="I724">
        <v>198103094.70000005</v>
      </c>
      <c r="J724">
        <v>16190417.829999996</v>
      </c>
      <c r="K724">
        <v>17415946</v>
      </c>
      <c r="L724" s="14">
        <v>16014085</v>
      </c>
      <c r="M724" s="14">
        <v>31489990</v>
      </c>
      <c r="N724" s="14">
        <v>81578856</v>
      </c>
      <c r="O724" s="14">
        <v>91758501</v>
      </c>
      <c r="P724" s="14">
        <v>4995113</v>
      </c>
      <c r="Q724" s="14">
        <v>83593081</v>
      </c>
      <c r="R724" s="14">
        <v>2967267</v>
      </c>
      <c r="S724" s="14">
        <v>20633096</v>
      </c>
      <c r="T724" s="14">
        <v>242678745</v>
      </c>
      <c r="U724" s="14">
        <v>74406058</v>
      </c>
      <c r="V724" s="14">
        <v>2967267</v>
      </c>
      <c r="W724" s="14">
        <v>20633096</v>
      </c>
      <c r="X724" s="14">
        <v>242678745</v>
      </c>
      <c r="Y724" s="14">
        <v>74406058</v>
      </c>
      <c r="Z724" s="14">
        <v>2341337</v>
      </c>
      <c r="AA724" s="14">
        <v>0.95816603180000004</v>
      </c>
      <c r="AB724">
        <v>143.41999999999999</v>
      </c>
      <c r="AC724" s="2">
        <v>20084138252</v>
      </c>
      <c r="AD724" s="2">
        <v>19768276314</v>
      </c>
      <c r="AE724" s="14">
        <f>INDEX(CONFAZ!$DS$2:$FB$408,MATCH(DATE(YEAR($A724),MONTH($A724),15),CONFAZ!$DS$2:$DS$408,0),2)</f>
        <v>355658017</v>
      </c>
      <c r="AF724" s="14">
        <f>INDEX(CONFAZ!$DS$2:$FB$408,MATCH(DATE(YEAR($A724),MONTH($A724),15),CONFAZ!$DS$2:$DS$408,0),3)</f>
        <v>219199153</v>
      </c>
      <c r="AG724">
        <v>954</v>
      </c>
      <c r="AH724">
        <v>1498798211400</v>
      </c>
      <c r="AI724">
        <v>6.4</v>
      </c>
      <c r="AJ724">
        <v>0</v>
      </c>
      <c r="AK724">
        <v>1114.7533333333299</v>
      </c>
      <c r="AL724">
        <v>882.62649999999996</v>
      </c>
      <c r="AM724">
        <v>805.90142857142803</v>
      </c>
      <c r="AN724">
        <v>999.20159999999998</v>
      </c>
      <c r="AO724">
        <v>12.2668211694084</v>
      </c>
      <c r="AP724">
        <v>0.91</v>
      </c>
      <c r="AQ724">
        <v>293.14999999999998</v>
      </c>
      <c r="AR724">
        <v>25.68</v>
      </c>
      <c r="AS724" s="14">
        <v>599113700000</v>
      </c>
      <c r="AT724">
        <v>0</v>
      </c>
      <c r="AU724">
        <v>0</v>
      </c>
      <c r="AV724">
        <v>125007609</v>
      </c>
      <c r="AW724">
        <v>124244043</v>
      </c>
      <c r="AX724">
        <v>0</v>
      </c>
      <c r="AY724" s="1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384264</v>
      </c>
      <c r="BL724">
        <v>0</v>
      </c>
      <c r="BM724">
        <v>378772</v>
      </c>
      <c r="BN724">
        <v>26798107000</v>
      </c>
      <c r="BO724" s="3">
        <v>0.4</v>
      </c>
      <c r="BP724" s="3">
        <v>3704</v>
      </c>
      <c r="BQ724">
        <v>24954.17</v>
      </c>
      <c r="BR724">
        <v>2945494000</v>
      </c>
      <c r="BS724" s="3">
        <v>24318000</v>
      </c>
      <c r="BT724" s="3">
        <v>6098154000</v>
      </c>
      <c r="BU724" s="3">
        <v>12567340000</v>
      </c>
      <c r="BV724" s="3">
        <v>5162802000</v>
      </c>
      <c r="BW724" s="3">
        <v>21635305000</v>
      </c>
      <c r="BX724">
        <v>0</v>
      </c>
      <c r="BY724">
        <v>0</v>
      </c>
      <c r="BZ724">
        <v>0</v>
      </c>
      <c r="CA724">
        <v>0</v>
      </c>
      <c r="CB724">
        <v>26798107000</v>
      </c>
      <c r="CC724">
        <v>0.4</v>
      </c>
      <c r="CD724">
        <v>223455.48</v>
      </c>
      <c r="CE724">
        <v>271482735.47000003</v>
      </c>
      <c r="CF724">
        <v>27246.47</v>
      </c>
      <c r="CG724">
        <v>28202.67</v>
      </c>
      <c r="CH724">
        <v>32.480378199999997</v>
      </c>
      <c r="CI724">
        <v>4.45</v>
      </c>
      <c r="CJ724">
        <v>49823.33</v>
      </c>
      <c r="CK724">
        <v>78046.67</v>
      </c>
      <c r="CL724">
        <v>28223.33</v>
      </c>
      <c r="CM724">
        <v>109976.67</v>
      </c>
      <c r="CN724">
        <v>6374710</v>
      </c>
      <c r="CO724">
        <v>-67143.33</v>
      </c>
      <c r="CP724">
        <v>-276056.67</v>
      </c>
      <c r="CQ724">
        <v>962295.08</v>
      </c>
      <c r="CR724">
        <v>354948669.79000002</v>
      </c>
      <c r="CS724">
        <v>30634.48</v>
      </c>
      <c r="CT724">
        <v>355949042.91000003</v>
      </c>
      <c r="CU724" s="3">
        <v>0.53856099999999996</v>
      </c>
      <c r="CV724">
        <v>10421589.380000001</v>
      </c>
      <c r="CW724" s="14">
        <v>425064.94999999995</v>
      </c>
      <c r="CX724" s="14">
        <f t="shared" si="11"/>
        <v>-2834534.6799999997</v>
      </c>
      <c r="CY724" s="14">
        <f>IFERROR(INDEX(CONFAZ!$A$2:$FB$440,MATCH(DATE(YEAR($A724),MONTH($A724),15),CONFAZ!$A$2:$A$440,0),2),0)</f>
        <v>3259599.63</v>
      </c>
      <c r="CZ724"/>
      <c r="DA724"/>
      <c r="DB724"/>
      <c r="DC724"/>
      <c r="DI724"/>
    </row>
    <row r="725" spans="1:113" x14ac:dyDescent="0.25">
      <c r="A725" s="1">
        <v>43364</v>
      </c>
      <c r="B725" t="s">
        <v>70</v>
      </c>
      <c r="C725" t="s">
        <v>75</v>
      </c>
      <c r="D725" s="12">
        <v>4.1165000000000003</v>
      </c>
      <c r="E725">
        <v>355267717.53999996</v>
      </c>
      <c r="F725">
        <v>2039392.8000000003</v>
      </c>
      <c r="G725">
        <v>673411703</v>
      </c>
      <c r="H725">
        <v>89174294.790000007</v>
      </c>
      <c r="I725">
        <v>181390724.27000001</v>
      </c>
      <c r="J725">
        <v>16655824.899999999</v>
      </c>
      <c r="K725">
        <v>13185359</v>
      </c>
      <c r="L725" s="14">
        <v>16605965</v>
      </c>
      <c r="M725" s="14">
        <v>29833125</v>
      </c>
      <c r="N725" s="14">
        <v>80311389</v>
      </c>
      <c r="O725" s="14">
        <v>97231740</v>
      </c>
      <c r="P725" s="14">
        <v>5568285</v>
      </c>
      <c r="Q725" s="14">
        <v>90966733</v>
      </c>
      <c r="R725" s="14">
        <v>3229430</v>
      </c>
      <c r="S725" s="14">
        <v>20991581</v>
      </c>
      <c r="T725" s="14">
        <v>246204885</v>
      </c>
      <c r="U725" s="14">
        <v>80429178</v>
      </c>
      <c r="V725" s="14">
        <v>3229430</v>
      </c>
      <c r="W725" s="14">
        <v>20991581</v>
      </c>
      <c r="X725" s="14">
        <v>246204885</v>
      </c>
      <c r="Y725" s="14">
        <v>80429178</v>
      </c>
      <c r="Z725" s="14">
        <v>2039392</v>
      </c>
      <c r="AA725" s="14">
        <v>0.18016058090000001</v>
      </c>
      <c r="AB725">
        <v>135.77000000000001</v>
      </c>
      <c r="AC725" s="2">
        <v>19041023535</v>
      </c>
      <c r="AD725" s="2">
        <v>14948421194</v>
      </c>
      <c r="AE725" s="14">
        <f>INDEX(CONFAZ!$DS$2:$FB$408,MATCH(DATE(YEAR($A725),MONTH($A725),15),CONFAZ!$DS$2:$DS$408,0),2)</f>
        <v>332033648</v>
      </c>
      <c r="AF725" s="14">
        <f>INDEX(CONFAZ!$DS$2:$FB$408,MATCH(DATE(YEAR($A725),MONTH($A725),15),CONFAZ!$DS$2:$DS$408,0),3)</f>
        <v>138522611</v>
      </c>
      <c r="AG725">
        <v>954</v>
      </c>
      <c r="AH725">
        <v>1567307977000</v>
      </c>
      <c r="AI725">
        <v>6.4</v>
      </c>
      <c r="AJ725">
        <v>0.3</v>
      </c>
      <c r="AK725">
        <v>1127.7183333333301</v>
      </c>
      <c r="AL725">
        <v>894.06899999999996</v>
      </c>
      <c r="AM725">
        <v>816.47857142857094</v>
      </c>
      <c r="AN725">
        <v>1009.1612</v>
      </c>
      <c r="AO725">
        <v>12.018101946527301</v>
      </c>
      <c r="AP725">
        <v>1.48</v>
      </c>
      <c r="AQ725">
        <v>324.07</v>
      </c>
      <c r="AR725">
        <v>31.2</v>
      </c>
      <c r="AS725" s="14">
        <v>576470300000</v>
      </c>
      <c r="AT725">
        <v>2459</v>
      </c>
      <c r="AU725">
        <v>0</v>
      </c>
      <c r="AV725">
        <v>160644474</v>
      </c>
      <c r="AW725">
        <v>160388527</v>
      </c>
      <c r="AX725">
        <v>233</v>
      </c>
      <c r="AY725" s="14">
        <v>0</v>
      </c>
      <c r="AZ725">
        <v>10</v>
      </c>
      <c r="BA725">
        <v>10</v>
      </c>
      <c r="BB725">
        <v>207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1886</v>
      </c>
      <c r="BK725">
        <v>34280</v>
      </c>
      <c r="BL725">
        <v>3723</v>
      </c>
      <c r="BM725">
        <v>213149</v>
      </c>
      <c r="BN725">
        <v>26798107000</v>
      </c>
      <c r="BO725" s="3">
        <v>0.4</v>
      </c>
      <c r="BP725" s="3">
        <v>3704</v>
      </c>
      <c r="BQ725" s="3">
        <v>24954.17</v>
      </c>
      <c r="BR725">
        <v>2945494000</v>
      </c>
      <c r="BS725" s="3">
        <v>24318000</v>
      </c>
      <c r="BT725" s="3">
        <v>6098154000</v>
      </c>
      <c r="BU725" s="3">
        <v>12567340000</v>
      </c>
      <c r="BV725" s="3">
        <v>5162802000</v>
      </c>
      <c r="BW725" s="3">
        <v>21635305000</v>
      </c>
      <c r="BX725">
        <v>0</v>
      </c>
      <c r="BY725">
        <v>0</v>
      </c>
      <c r="BZ725">
        <v>0</v>
      </c>
      <c r="CA725">
        <v>0</v>
      </c>
      <c r="CB725">
        <v>26798107000</v>
      </c>
      <c r="CC725">
        <v>0.4</v>
      </c>
      <c r="CD725">
        <v>282882.31</v>
      </c>
      <c r="CE725">
        <v>290532107.19999999</v>
      </c>
      <c r="CF725">
        <v>38534.620000000003</v>
      </c>
      <c r="CG725">
        <v>27745.67</v>
      </c>
      <c r="CH725">
        <v>32.480378199999997</v>
      </c>
      <c r="CI725">
        <v>4.63</v>
      </c>
      <c r="CJ725">
        <v>49823.33</v>
      </c>
      <c r="CK725">
        <v>78046.67</v>
      </c>
      <c r="CL725">
        <v>28223.33</v>
      </c>
      <c r="CM725">
        <v>109976.67</v>
      </c>
      <c r="CN725">
        <v>6374710</v>
      </c>
      <c r="CO725">
        <v>-67143.33</v>
      </c>
      <c r="CP725">
        <v>-276056.67</v>
      </c>
      <c r="CQ725">
        <v>791318.46</v>
      </c>
      <c r="CR725">
        <v>342461760.81999999</v>
      </c>
      <c r="CS725">
        <v>18613.189999999999</v>
      </c>
      <c r="CT725">
        <v>343276842.47000003</v>
      </c>
      <c r="CU725" s="3">
        <v>0.53856099999999996</v>
      </c>
      <c r="CV725">
        <v>10232946.73</v>
      </c>
      <c r="CW725" s="14">
        <v>425004.51</v>
      </c>
      <c r="CX725" s="14">
        <f t="shared" si="11"/>
        <v>-2419676.8099999996</v>
      </c>
      <c r="CY725" s="14">
        <f>IFERROR(INDEX(CONFAZ!$A$2:$FB$440,MATCH(DATE(YEAR($A725),MONTH($A725),15),CONFAZ!$A$2:$A$440,0),2),0)</f>
        <v>2844681.32</v>
      </c>
      <c r="CZ725" s="14"/>
      <c r="DA725" s="14"/>
      <c r="DB725"/>
      <c r="DC725"/>
      <c r="DI725"/>
    </row>
    <row r="726" spans="1:113" x14ac:dyDescent="0.25">
      <c r="A726" s="1">
        <v>43394</v>
      </c>
      <c r="B726" t="s">
        <v>70</v>
      </c>
      <c r="C726" t="s">
        <v>75</v>
      </c>
      <c r="D726" s="12">
        <v>3.7584</v>
      </c>
      <c r="E726">
        <v>314690664.1500001</v>
      </c>
      <c r="F726">
        <v>2485159.6899999995</v>
      </c>
      <c r="G726">
        <v>589291027</v>
      </c>
      <c r="H726">
        <v>86174965.239999995</v>
      </c>
      <c r="I726">
        <v>144529799.28000003</v>
      </c>
      <c r="J726">
        <v>16398706.399999999</v>
      </c>
      <c r="K726">
        <v>13312321</v>
      </c>
      <c r="L726" s="14">
        <v>19132622</v>
      </c>
      <c r="M726" s="14">
        <v>30586430</v>
      </c>
      <c r="N726" s="14">
        <v>79781156</v>
      </c>
      <c r="O726" s="14">
        <v>96583466</v>
      </c>
      <c r="P726" s="14">
        <v>5757428</v>
      </c>
      <c r="Q726" s="14">
        <v>91515147</v>
      </c>
      <c r="R726" s="14">
        <v>3548460</v>
      </c>
      <c r="S726" s="14">
        <v>20834547</v>
      </c>
      <c r="T726" s="14">
        <v>154964784</v>
      </c>
      <c r="U726" s="14">
        <v>84102378</v>
      </c>
      <c r="V726" s="14">
        <v>3548460</v>
      </c>
      <c r="W726" s="14">
        <v>20834547</v>
      </c>
      <c r="X726" s="14">
        <v>154964784</v>
      </c>
      <c r="Y726" s="14">
        <v>84102378</v>
      </c>
      <c r="Z726" s="14">
        <v>2484609</v>
      </c>
      <c r="AA726" s="14">
        <v>0.189337387</v>
      </c>
      <c r="AB726">
        <v>139.83000000000001</v>
      </c>
      <c r="AC726" s="2">
        <v>21671364889</v>
      </c>
      <c r="AD726" s="2">
        <v>16921935159</v>
      </c>
      <c r="AE726" s="14">
        <f>INDEX(CONFAZ!$DS$2:$FB$408,MATCH(DATE(YEAR($A726),MONTH($A726),15),CONFAZ!$DS$2:$DS$408,0),2)</f>
        <v>429554851</v>
      </c>
      <c r="AF726" s="14">
        <f>INDEX(CONFAZ!$DS$2:$FB$408,MATCH(DATE(YEAR($A726),MONTH($A726),15),CONFAZ!$DS$2:$DS$408,0),3)</f>
        <v>353917108</v>
      </c>
      <c r="AG726">
        <v>954</v>
      </c>
      <c r="AH726">
        <v>1429281936000</v>
      </c>
      <c r="AI726">
        <v>6.4</v>
      </c>
      <c r="AJ726">
        <v>0.4</v>
      </c>
      <c r="AK726">
        <v>1144.37777777777</v>
      </c>
      <c r="AL726">
        <v>900.6345</v>
      </c>
      <c r="AM726">
        <v>821.60523809523795</v>
      </c>
      <c r="AN726">
        <v>1020.7212</v>
      </c>
      <c r="AO726">
        <v>11.8617654281342</v>
      </c>
      <c r="AP726">
        <v>1.45</v>
      </c>
      <c r="AQ726">
        <v>309.31</v>
      </c>
      <c r="AR726">
        <v>57.87</v>
      </c>
      <c r="AS726" s="14">
        <v>612014600000</v>
      </c>
      <c r="AT726">
        <v>18592</v>
      </c>
      <c r="AU726">
        <v>21</v>
      </c>
      <c r="AV726">
        <v>225056270</v>
      </c>
      <c r="AW726">
        <v>200671186</v>
      </c>
      <c r="AX726">
        <v>620</v>
      </c>
      <c r="AY726" s="14">
        <v>0</v>
      </c>
      <c r="AZ726">
        <v>0</v>
      </c>
      <c r="BA726">
        <v>0</v>
      </c>
      <c r="BB726">
        <v>691</v>
      </c>
      <c r="BC726">
        <v>0</v>
      </c>
      <c r="BD726">
        <v>92</v>
      </c>
      <c r="BE726">
        <v>286</v>
      </c>
      <c r="BF726">
        <v>31</v>
      </c>
      <c r="BG726">
        <v>175</v>
      </c>
      <c r="BH726">
        <v>153</v>
      </c>
      <c r="BI726">
        <v>0</v>
      </c>
      <c r="BJ726">
        <v>13422</v>
      </c>
      <c r="BK726">
        <v>18899950</v>
      </c>
      <c r="BL726">
        <v>5310611</v>
      </c>
      <c r="BM726">
        <v>140353</v>
      </c>
      <c r="BN726">
        <v>26798107000</v>
      </c>
      <c r="BO726" s="3">
        <v>0.4</v>
      </c>
      <c r="BP726" s="3">
        <v>3704</v>
      </c>
      <c r="BQ726" s="3">
        <v>24954.17</v>
      </c>
      <c r="BR726" s="3">
        <v>2945494000</v>
      </c>
      <c r="BS726" s="3">
        <v>24318000</v>
      </c>
      <c r="BT726" s="3">
        <v>6098154000</v>
      </c>
      <c r="BU726" s="3">
        <v>12567340000</v>
      </c>
      <c r="BV726" s="3">
        <v>5162802000</v>
      </c>
      <c r="BW726" s="3">
        <v>21635305000</v>
      </c>
      <c r="BX726">
        <v>0</v>
      </c>
      <c r="BY726">
        <v>0</v>
      </c>
      <c r="BZ726">
        <v>0</v>
      </c>
      <c r="CA726">
        <v>0</v>
      </c>
      <c r="CB726">
        <v>26798107000</v>
      </c>
      <c r="CC726">
        <v>0.4</v>
      </c>
      <c r="CD726">
        <v>302959.76</v>
      </c>
      <c r="CE726">
        <v>286639846.43000001</v>
      </c>
      <c r="CF726">
        <v>23909.23</v>
      </c>
      <c r="CG726">
        <v>28272.67</v>
      </c>
      <c r="CH726">
        <v>32.480378199999997</v>
      </c>
      <c r="CI726">
        <v>4.72</v>
      </c>
      <c r="CJ726">
        <v>92360</v>
      </c>
      <c r="CK726">
        <v>127326.67</v>
      </c>
      <c r="CL726">
        <v>34966.67</v>
      </c>
      <c r="CM726">
        <v>27283.33</v>
      </c>
      <c r="CN726">
        <v>6455833.3300000001</v>
      </c>
      <c r="CO726">
        <v>-65290</v>
      </c>
      <c r="CP726">
        <v>-246616.67</v>
      </c>
      <c r="CQ726">
        <v>1030678.13</v>
      </c>
      <c r="CR726">
        <v>311413442.75</v>
      </c>
      <c r="CS726">
        <v>21805.17</v>
      </c>
      <c r="CT726">
        <v>312469408.94999999</v>
      </c>
      <c r="CU726" s="3">
        <v>0.53856099999999996</v>
      </c>
      <c r="CV726">
        <v>10263732.16</v>
      </c>
      <c r="CW726" s="14">
        <v>431376.08999999997</v>
      </c>
      <c r="CX726" s="14">
        <f t="shared" si="11"/>
        <v>-1568453.08</v>
      </c>
      <c r="CY726" s="14">
        <f>IFERROR(INDEX(CONFAZ!$A$2:$FB$440,MATCH(DATE(YEAR($A726),MONTH($A726),15),CONFAZ!$A$2:$A$440,0),2),0)</f>
        <v>1999829.17</v>
      </c>
      <c r="CZ726"/>
      <c r="DA726"/>
      <c r="DB726"/>
      <c r="DC726"/>
      <c r="DI726"/>
    </row>
    <row r="727" spans="1:113" x14ac:dyDescent="0.25">
      <c r="A727" s="1">
        <v>43425</v>
      </c>
      <c r="B727" t="s">
        <v>70</v>
      </c>
      <c r="C727" t="s">
        <v>75</v>
      </c>
      <c r="D727" s="12">
        <v>3.7867000000000002</v>
      </c>
      <c r="E727">
        <v>325857088.70000005</v>
      </c>
      <c r="F727">
        <v>2930064.74</v>
      </c>
      <c r="G727">
        <v>693810511</v>
      </c>
      <c r="H727">
        <v>94043171.559999987</v>
      </c>
      <c r="I727">
        <v>217006984.81</v>
      </c>
      <c r="J727">
        <v>16621434.580000002</v>
      </c>
      <c r="K727">
        <v>10939147</v>
      </c>
      <c r="L727" s="14">
        <v>22458324</v>
      </c>
      <c r="M727" s="14">
        <v>28109604</v>
      </c>
      <c r="N727" s="14">
        <v>86507168</v>
      </c>
      <c r="O727" s="14">
        <v>100494957</v>
      </c>
      <c r="P727" s="14">
        <v>7553214</v>
      </c>
      <c r="Q727" s="14">
        <v>92093180</v>
      </c>
      <c r="R727" s="14">
        <v>3062787</v>
      </c>
      <c r="S727" s="14">
        <v>22363361</v>
      </c>
      <c r="T727" s="14">
        <v>237686415</v>
      </c>
      <c r="U727" s="14">
        <v>90552527</v>
      </c>
      <c r="V727" s="14">
        <v>3062787</v>
      </c>
      <c r="W727" s="14">
        <v>22363361</v>
      </c>
      <c r="X727" s="14">
        <v>237686415</v>
      </c>
      <c r="Y727" s="14">
        <v>90552527</v>
      </c>
      <c r="Z727" s="14">
        <v>2928974</v>
      </c>
      <c r="AA727" s="14">
        <v>0.1259863853</v>
      </c>
      <c r="AB727">
        <v>137.65</v>
      </c>
      <c r="AC727" s="2">
        <v>19199739213</v>
      </c>
      <c r="AD727" s="2">
        <v>15529846968</v>
      </c>
      <c r="AE727" s="14">
        <f>INDEX(CONFAZ!$DS$2:$FB$408,MATCH(DATE(YEAR($A727),MONTH($A727),15),CONFAZ!$DS$2:$DS$408,0),2)</f>
        <v>190344041</v>
      </c>
      <c r="AF727" s="14">
        <f>INDEX(CONFAZ!$DS$2:$FB$408,MATCH(DATE(YEAR($A727),MONTH($A727),15),CONFAZ!$DS$2:$DS$408,0),3)</f>
        <v>230579695</v>
      </c>
      <c r="AG727">
        <v>954</v>
      </c>
      <c r="AH727">
        <v>1437893297400</v>
      </c>
      <c r="AI727">
        <v>6.4</v>
      </c>
      <c r="AJ727">
        <v>-0.25</v>
      </c>
      <c r="AK727">
        <v>1154.57388888888</v>
      </c>
      <c r="AL727">
        <v>906.13599999999997</v>
      </c>
      <c r="AM727">
        <v>824.41904761904698</v>
      </c>
      <c r="AN727">
        <v>1030.78</v>
      </c>
      <c r="AO727">
        <v>11.709782987994</v>
      </c>
      <c r="AP727">
        <v>0.79</v>
      </c>
      <c r="AQ727">
        <v>252.53</v>
      </c>
      <c r="AR727">
        <v>-30.5</v>
      </c>
      <c r="AS727" s="14">
        <v>607482000000</v>
      </c>
      <c r="AT727">
        <v>64849</v>
      </c>
      <c r="AU727">
        <v>619</v>
      </c>
      <c r="AV727">
        <v>134350262</v>
      </c>
      <c r="AW727">
        <v>96396549</v>
      </c>
      <c r="AX727">
        <v>2148</v>
      </c>
      <c r="AY727" s="14">
        <v>0</v>
      </c>
      <c r="AZ727">
        <v>111</v>
      </c>
      <c r="BA727">
        <v>111</v>
      </c>
      <c r="BB727">
        <v>356</v>
      </c>
      <c r="BC727">
        <v>0</v>
      </c>
      <c r="BD727">
        <v>859</v>
      </c>
      <c r="BE727">
        <v>572</v>
      </c>
      <c r="BF727">
        <v>1980</v>
      </c>
      <c r="BG727">
        <v>1100</v>
      </c>
      <c r="BH727">
        <v>1855</v>
      </c>
      <c r="BI727">
        <v>14</v>
      </c>
      <c r="BJ727">
        <v>49956</v>
      </c>
      <c r="BK727">
        <v>37750717</v>
      </c>
      <c r="BL727">
        <v>74124</v>
      </c>
      <c r="BM727">
        <v>0</v>
      </c>
      <c r="BN727">
        <v>26798107000</v>
      </c>
      <c r="BO727" s="3">
        <v>0.4</v>
      </c>
      <c r="BP727" s="3">
        <v>3704</v>
      </c>
      <c r="BQ727" s="3">
        <v>24954.17</v>
      </c>
      <c r="BR727" s="3">
        <v>2945494000</v>
      </c>
      <c r="BS727" s="3">
        <v>24318000</v>
      </c>
      <c r="BT727" s="3">
        <v>6098154000</v>
      </c>
      <c r="BU727" s="3">
        <v>12567340000</v>
      </c>
      <c r="BV727" s="3">
        <v>5162802000</v>
      </c>
      <c r="BW727">
        <v>21635305000</v>
      </c>
      <c r="BX727">
        <v>0</v>
      </c>
      <c r="BY727">
        <v>0</v>
      </c>
      <c r="BZ727">
        <v>0</v>
      </c>
      <c r="CA727">
        <v>0</v>
      </c>
      <c r="CB727">
        <v>26798107000</v>
      </c>
      <c r="CC727">
        <v>0.4</v>
      </c>
      <c r="CD727">
        <v>313138.21000000002</v>
      </c>
      <c r="CE727">
        <v>316723981.75999999</v>
      </c>
      <c r="CF727">
        <v>22875.7</v>
      </c>
      <c r="CG727">
        <v>28116.67</v>
      </c>
      <c r="CH727">
        <v>32.480378199999997</v>
      </c>
      <c r="CI727">
        <v>4.59</v>
      </c>
      <c r="CJ727">
        <v>92360</v>
      </c>
      <c r="CK727">
        <v>127326.67</v>
      </c>
      <c r="CL727">
        <v>34966.67</v>
      </c>
      <c r="CM727">
        <v>27283.33</v>
      </c>
      <c r="CN727">
        <v>6455833.3300000001</v>
      </c>
      <c r="CO727">
        <v>-65290</v>
      </c>
      <c r="CP727">
        <v>-246616.67</v>
      </c>
      <c r="CQ727">
        <v>1861067.25</v>
      </c>
      <c r="CR727">
        <v>395388132.75</v>
      </c>
      <c r="CS727">
        <v>3787.73</v>
      </c>
      <c r="CT727">
        <v>397253747.73000002</v>
      </c>
      <c r="CU727" s="3">
        <v>0.53856099999999996</v>
      </c>
      <c r="CV727">
        <v>10895030.029999999</v>
      </c>
      <c r="CW727" s="14">
        <v>414146.66000000003</v>
      </c>
      <c r="CX727" s="14">
        <f t="shared" si="11"/>
        <v>-1369604.8399999999</v>
      </c>
      <c r="CY727" s="14">
        <f>IFERROR(INDEX(CONFAZ!$A$2:$FB$440,MATCH(DATE(YEAR($A727),MONTH($A727),15),CONFAZ!$A$2:$A$440,0),2),0)</f>
        <v>1783751.5</v>
      </c>
      <c r="DA727"/>
      <c r="DB727"/>
      <c r="DC727"/>
      <c r="DI727"/>
    </row>
    <row r="728" spans="1:113" x14ac:dyDescent="0.25">
      <c r="A728" s="1">
        <v>43455</v>
      </c>
      <c r="B728" t="s">
        <v>70</v>
      </c>
      <c r="C728" t="s">
        <v>75</v>
      </c>
      <c r="D728" s="12">
        <v>3.8851</v>
      </c>
      <c r="E728">
        <v>313770825.42000002</v>
      </c>
      <c r="F728">
        <v>4423511.8500000006</v>
      </c>
      <c r="G728">
        <v>647514668</v>
      </c>
      <c r="H728">
        <v>99172831.87999998</v>
      </c>
      <c r="I728">
        <v>179229839.60000002</v>
      </c>
      <c r="J728">
        <v>17620744.879999999</v>
      </c>
      <c r="K728">
        <v>19597870</v>
      </c>
      <c r="L728" s="14">
        <v>18952573</v>
      </c>
      <c r="M728" s="14">
        <v>29675942</v>
      </c>
      <c r="N728" s="14">
        <v>90255098</v>
      </c>
      <c r="O728" s="14">
        <v>97435776</v>
      </c>
      <c r="P728" s="14">
        <v>6050397</v>
      </c>
      <c r="Q728" s="14">
        <v>98845518</v>
      </c>
      <c r="R728" s="14">
        <v>2880185</v>
      </c>
      <c r="S728" s="14">
        <v>18492187</v>
      </c>
      <c r="T728" s="14">
        <v>197231656</v>
      </c>
      <c r="U728" s="14">
        <v>83271825</v>
      </c>
      <c r="V728" s="14">
        <v>2880185</v>
      </c>
      <c r="W728" s="14">
        <v>18492187</v>
      </c>
      <c r="X728" s="14">
        <v>197231656</v>
      </c>
      <c r="Y728" s="14">
        <v>83271825</v>
      </c>
      <c r="Z728" s="14">
        <v>4423511</v>
      </c>
      <c r="AA728" s="14">
        <v>0.1352987735</v>
      </c>
      <c r="AB728">
        <v>136.32</v>
      </c>
      <c r="AC728" s="2">
        <v>19257634148</v>
      </c>
      <c r="AD728" s="2">
        <v>13640421233</v>
      </c>
      <c r="AE728" s="14">
        <f>INDEX(CONFAZ!$DS$2:$FB$408,MATCH(DATE(YEAR($A728),MONTH($A728),15),CONFAZ!$DS$2:$DS$408,0),2)</f>
        <v>284415805</v>
      </c>
      <c r="AF728" s="14">
        <f>INDEX(CONFAZ!$DS$2:$FB$408,MATCH(DATE(YEAR($A728),MONTH($A728),15),CONFAZ!$DS$2:$DS$408,0),3)</f>
        <v>635364071</v>
      </c>
      <c r="AG728">
        <v>954</v>
      </c>
      <c r="AH728">
        <v>1455805246500</v>
      </c>
      <c r="AI728">
        <v>6.4</v>
      </c>
      <c r="AJ728">
        <v>0.14000000000000001</v>
      </c>
      <c r="AK728">
        <v>1150.6838888888799</v>
      </c>
      <c r="AL728">
        <v>909.74149999999997</v>
      </c>
      <c r="AM728">
        <v>826.36142857142795</v>
      </c>
      <c r="AN728">
        <v>1029.4567999999999</v>
      </c>
      <c r="AO728">
        <v>11.716235476228601</v>
      </c>
      <c r="AP728">
        <v>1.1499999999999999</v>
      </c>
      <c r="AQ728">
        <v>220.53</v>
      </c>
      <c r="AR728">
        <v>-11.48</v>
      </c>
      <c r="AS728" s="14">
        <v>599862200000</v>
      </c>
      <c r="AT728">
        <v>92587</v>
      </c>
      <c r="AU728">
        <v>1345</v>
      </c>
      <c r="AV728">
        <v>142961756</v>
      </c>
      <c r="AW728">
        <v>130175684</v>
      </c>
      <c r="AX728">
        <v>3110</v>
      </c>
      <c r="AY728" s="14">
        <v>1116</v>
      </c>
      <c r="AZ728">
        <v>203</v>
      </c>
      <c r="BA728">
        <v>203</v>
      </c>
      <c r="BB728">
        <v>3079</v>
      </c>
      <c r="BC728">
        <v>333</v>
      </c>
      <c r="BD728">
        <v>915</v>
      </c>
      <c r="BE728">
        <v>4687</v>
      </c>
      <c r="BF728">
        <v>208</v>
      </c>
      <c r="BG728">
        <v>3200</v>
      </c>
      <c r="BH728">
        <v>2131</v>
      </c>
      <c r="BI728">
        <v>236</v>
      </c>
      <c r="BJ728">
        <v>68100</v>
      </c>
      <c r="BK728">
        <v>12352526</v>
      </c>
      <c r="BL728">
        <v>244930</v>
      </c>
      <c r="BM728">
        <v>0</v>
      </c>
      <c r="BN728">
        <v>26798107000</v>
      </c>
      <c r="BO728" s="3">
        <v>0.4</v>
      </c>
      <c r="BP728" s="3">
        <v>3704</v>
      </c>
      <c r="BQ728" s="3">
        <v>24954.17</v>
      </c>
      <c r="BR728" s="3">
        <v>2945494000</v>
      </c>
      <c r="BS728" s="3">
        <v>24318000</v>
      </c>
      <c r="BT728">
        <v>6098154000</v>
      </c>
      <c r="BU728" s="3">
        <v>12567340000</v>
      </c>
      <c r="BV728" s="3">
        <v>5162802000</v>
      </c>
      <c r="BW728" s="3">
        <v>21635305000</v>
      </c>
      <c r="BX728">
        <v>0</v>
      </c>
      <c r="BY728">
        <v>0</v>
      </c>
      <c r="BZ728">
        <v>0</v>
      </c>
      <c r="CA728">
        <v>0</v>
      </c>
      <c r="CB728">
        <v>26798107000</v>
      </c>
      <c r="CC728">
        <v>0.4</v>
      </c>
      <c r="CD728">
        <v>206772.11</v>
      </c>
      <c r="CE728">
        <v>299244291.12</v>
      </c>
      <c r="CF728">
        <v>21816.29</v>
      </c>
      <c r="CG728">
        <v>27653.67</v>
      </c>
      <c r="CH728">
        <v>32.480378199999997</v>
      </c>
      <c r="CI728">
        <v>4.37</v>
      </c>
      <c r="CJ728">
        <v>92360</v>
      </c>
      <c r="CK728">
        <v>127326.67</v>
      </c>
      <c r="CL728">
        <v>34966.67</v>
      </c>
      <c r="CM728">
        <v>27283.33</v>
      </c>
      <c r="CN728">
        <v>6455833.3300000001</v>
      </c>
      <c r="CO728">
        <v>-65290</v>
      </c>
      <c r="CP728">
        <v>-246616.67</v>
      </c>
      <c r="CQ728">
        <v>1965087.99</v>
      </c>
      <c r="CR728">
        <v>358148203.5</v>
      </c>
      <c r="CS728">
        <v>11257.74</v>
      </c>
      <c r="CT728">
        <v>360137333.81999999</v>
      </c>
      <c r="CU728" s="3">
        <v>0.53856099999999996</v>
      </c>
      <c r="CV728">
        <v>13388650.050000001</v>
      </c>
      <c r="CW728" s="14">
        <v>499031.95</v>
      </c>
      <c r="CX728" s="14">
        <f t="shared" si="11"/>
        <v>-3274181.4499999993</v>
      </c>
      <c r="CY728" s="14">
        <f>IFERROR(INDEX(CONFAZ!$A$2:$FB$440,MATCH(DATE(YEAR($A728),MONTH($A728),15),CONFAZ!$A$2:$A$440,0),2),0)</f>
        <v>3773213.3999999994</v>
      </c>
      <c r="CZ728"/>
      <c r="DA728"/>
      <c r="DB728"/>
      <c r="DC728"/>
      <c r="DI728"/>
    </row>
    <row r="729" spans="1:113" x14ac:dyDescent="0.25">
      <c r="A729" s="1">
        <v>43486</v>
      </c>
      <c r="B729" t="s">
        <v>70</v>
      </c>
      <c r="C729" t="s">
        <v>75</v>
      </c>
      <c r="D729" s="12">
        <v>3.7416999999999998</v>
      </c>
      <c r="E729">
        <v>319864492.55999994</v>
      </c>
      <c r="F729">
        <v>3586421.5199999996</v>
      </c>
      <c r="G729">
        <v>647181350</v>
      </c>
      <c r="H729">
        <v>82403421.399999961</v>
      </c>
      <c r="I729">
        <v>185965844.91</v>
      </c>
      <c r="J729">
        <v>19397291.140000001</v>
      </c>
      <c r="K729">
        <v>41313455</v>
      </c>
      <c r="L729" s="14">
        <v>14349420</v>
      </c>
      <c r="M729" s="14">
        <v>31108553</v>
      </c>
      <c r="N729" s="14">
        <v>110678402</v>
      </c>
      <c r="O729" s="14">
        <v>88947578</v>
      </c>
      <c r="P729" s="14">
        <v>6272563</v>
      </c>
      <c r="Q729" s="14">
        <v>96768235</v>
      </c>
      <c r="R729" s="14">
        <v>2819425</v>
      </c>
      <c r="S729" s="14">
        <v>19471242</v>
      </c>
      <c r="T729" s="14">
        <v>198816601</v>
      </c>
      <c r="U729" s="14">
        <v>74397319</v>
      </c>
      <c r="V729" s="14">
        <v>2819425</v>
      </c>
      <c r="W729" s="14">
        <v>19471242</v>
      </c>
      <c r="X729" s="14">
        <v>198816601</v>
      </c>
      <c r="Y729" s="14">
        <v>74397319</v>
      </c>
      <c r="Z729" s="14">
        <v>3552012</v>
      </c>
      <c r="AA729" s="14">
        <v>0.38305375590000001</v>
      </c>
      <c r="AB729">
        <v>133.56</v>
      </c>
      <c r="AC729" s="2">
        <v>16638094632</v>
      </c>
      <c r="AD729" s="2">
        <v>17453376542</v>
      </c>
      <c r="AE729" s="14">
        <f>INDEX(CONFAZ!$DS$2:$FB$408,MATCH(DATE(YEAR($A729),MONTH($A729),15),CONFAZ!$DS$2:$DS$408,0),2)</f>
        <v>356937864</v>
      </c>
      <c r="AF729" s="14">
        <f>INDEX(CONFAZ!$DS$2:$FB$408,MATCH(DATE(YEAR($A729),MONTH($A729),15),CONFAZ!$DS$2:$DS$408,0),3)</f>
        <v>198676543</v>
      </c>
      <c r="AG729">
        <v>998</v>
      </c>
      <c r="AH729">
        <v>1410561032800</v>
      </c>
      <c r="AI729">
        <v>6.4</v>
      </c>
      <c r="AJ729">
        <v>0.36</v>
      </c>
      <c r="AK729">
        <v>1148.94888888888</v>
      </c>
      <c r="AL729">
        <v>909.00199999999995</v>
      </c>
      <c r="AM729">
        <v>826.94571428571396</v>
      </c>
      <c r="AN729">
        <v>1027.9892</v>
      </c>
      <c r="AO729">
        <v>12.166320558806801</v>
      </c>
      <c r="AP729">
        <v>1.32</v>
      </c>
      <c r="AQ729">
        <v>217.84</v>
      </c>
      <c r="AR729">
        <v>-18.829999999999998</v>
      </c>
      <c r="AS729" s="14">
        <v>578268700000</v>
      </c>
      <c r="AT729">
        <v>83103</v>
      </c>
      <c r="AU729">
        <v>470</v>
      </c>
      <c r="AV729">
        <v>245198388</v>
      </c>
      <c r="AW729">
        <v>178968829</v>
      </c>
      <c r="AX729">
        <v>3205</v>
      </c>
      <c r="AY729" s="14">
        <v>0</v>
      </c>
      <c r="AZ729">
        <v>359</v>
      </c>
      <c r="BA729">
        <v>359</v>
      </c>
      <c r="BB729">
        <v>334</v>
      </c>
      <c r="BC729">
        <v>0</v>
      </c>
      <c r="BD729">
        <v>926</v>
      </c>
      <c r="BE729">
        <v>2101</v>
      </c>
      <c r="BF729">
        <v>2740</v>
      </c>
      <c r="BG729">
        <v>589</v>
      </c>
      <c r="BH729">
        <v>403</v>
      </c>
      <c r="BI729">
        <v>0</v>
      </c>
      <c r="BJ729">
        <v>71274</v>
      </c>
      <c r="BK729">
        <v>65919551</v>
      </c>
      <c r="BL729">
        <v>89468</v>
      </c>
      <c r="BM729">
        <v>0</v>
      </c>
      <c r="BN729">
        <v>28350665000</v>
      </c>
      <c r="BO729" s="3">
        <v>0.4</v>
      </c>
      <c r="BP729" s="3">
        <v>3704</v>
      </c>
      <c r="BQ729" s="3">
        <v>26179.47</v>
      </c>
      <c r="BR729">
        <v>3309026000</v>
      </c>
      <c r="BS729" s="3">
        <v>21981000</v>
      </c>
      <c r="BT729" s="3">
        <v>5532392000</v>
      </c>
      <c r="BU729" s="3">
        <v>14347112000</v>
      </c>
      <c r="BV729" s="3">
        <v>5140155000</v>
      </c>
      <c r="BW729">
        <v>23210511000</v>
      </c>
      <c r="BX729">
        <v>0</v>
      </c>
      <c r="BY729">
        <v>0</v>
      </c>
      <c r="BZ729">
        <v>0</v>
      </c>
      <c r="CA729">
        <v>0</v>
      </c>
      <c r="CB729">
        <v>26798107000</v>
      </c>
      <c r="CC729">
        <v>0.4</v>
      </c>
      <c r="CD729">
        <v>228446.55</v>
      </c>
      <c r="CE729">
        <v>296363855.56</v>
      </c>
      <c r="CF729">
        <v>26665.59</v>
      </c>
      <c r="CG729">
        <v>87064.25</v>
      </c>
      <c r="CH729">
        <v>34.518789599999998</v>
      </c>
      <c r="CI729">
        <v>4.2699999999999996</v>
      </c>
      <c r="CJ729">
        <v>84316.67</v>
      </c>
      <c r="CK729">
        <v>115926.67</v>
      </c>
      <c r="CL729">
        <v>31610</v>
      </c>
      <c r="CM729">
        <v>-22820</v>
      </c>
      <c r="CN729">
        <v>6392900</v>
      </c>
      <c r="CO729">
        <v>-93786.67</v>
      </c>
      <c r="CP729">
        <v>-203520</v>
      </c>
      <c r="CQ729">
        <v>1762263.1</v>
      </c>
      <c r="CR729">
        <v>367349696.86000001</v>
      </c>
      <c r="CS729">
        <v>34062.21</v>
      </c>
      <c r="CT729">
        <v>369147772.17000002</v>
      </c>
      <c r="CU729" s="3">
        <v>0.53441640000000001</v>
      </c>
      <c r="CV729">
        <v>15716803.880000001</v>
      </c>
      <c r="CW729" s="14">
        <v>515131.92000000004</v>
      </c>
      <c r="CX729" s="14">
        <f t="shared" si="11"/>
        <v>-5810548.5099999998</v>
      </c>
      <c r="CY729" s="14">
        <f>IFERROR(INDEX(CONFAZ!$A$2:$FB$440,MATCH(DATE(YEAR($A729),MONTH($A729),15),CONFAZ!$A$2:$A$440,0),2),0)</f>
        <v>6325680.4299999997</v>
      </c>
      <c r="CZ729"/>
      <c r="DA729"/>
      <c r="DB729"/>
      <c r="DC729"/>
      <c r="DI729"/>
    </row>
    <row r="730" spans="1:113" x14ac:dyDescent="0.25">
      <c r="A730" s="1">
        <v>43517</v>
      </c>
      <c r="B730" t="s">
        <v>70</v>
      </c>
      <c r="C730" t="s">
        <v>75</v>
      </c>
      <c r="D730" s="12">
        <v>3.7235999999999998</v>
      </c>
      <c r="E730">
        <v>292866635.44</v>
      </c>
      <c r="F730">
        <v>4158166.1099999994</v>
      </c>
      <c r="G730">
        <v>576131156</v>
      </c>
      <c r="H730">
        <v>79028634.300000012</v>
      </c>
      <c r="I730">
        <v>153268084.42000002</v>
      </c>
      <c r="J730">
        <v>15299812.370000001</v>
      </c>
      <c r="K730">
        <v>114017557</v>
      </c>
      <c r="L730" s="14">
        <v>14917244</v>
      </c>
      <c r="M730" s="14">
        <v>35895700</v>
      </c>
      <c r="N730" s="14">
        <v>82931222</v>
      </c>
      <c r="O730" s="14">
        <v>85606322</v>
      </c>
      <c r="P730" s="14">
        <v>5517163</v>
      </c>
      <c r="Q730" s="14">
        <v>85440395</v>
      </c>
      <c r="R730" s="14">
        <v>2660019</v>
      </c>
      <c r="S730" s="14">
        <v>18401647</v>
      </c>
      <c r="T730" s="14">
        <v>169291922</v>
      </c>
      <c r="U730" s="14">
        <v>71311356</v>
      </c>
      <c r="V730" s="14">
        <v>2660019</v>
      </c>
      <c r="W730" s="14">
        <v>18401647</v>
      </c>
      <c r="X730" s="14">
        <v>169291922</v>
      </c>
      <c r="Y730" s="14">
        <v>71311356</v>
      </c>
      <c r="Z730" s="14">
        <v>4158166</v>
      </c>
      <c r="AA730" s="14">
        <v>-0.1675774625</v>
      </c>
      <c r="AB730">
        <v>133.9</v>
      </c>
      <c r="AC730" s="2">
        <v>15618080347</v>
      </c>
      <c r="AD730" s="2">
        <v>13566766788</v>
      </c>
      <c r="AE730" s="14">
        <f>INDEX(CONFAZ!$DS$2:$FB$408,MATCH(DATE(YEAR($A730),MONTH($A730),15),CONFAZ!$DS$2:$DS$408,0),2)</f>
        <v>146380333</v>
      </c>
      <c r="AF730" s="14">
        <f>INDEX(CONFAZ!$DS$2:$FB$408,MATCH(DATE(YEAR($A730),MONTH($A730),15),CONFAZ!$DS$2:$DS$408,0),3)</f>
        <v>219794716</v>
      </c>
      <c r="AG730">
        <v>998</v>
      </c>
      <c r="AH730">
        <v>1409188972800</v>
      </c>
      <c r="AI730">
        <v>6.4</v>
      </c>
      <c r="AJ730">
        <v>0.54</v>
      </c>
      <c r="AK730">
        <v>1148.9094444444399</v>
      </c>
      <c r="AL730">
        <v>906.76300000000003</v>
      </c>
      <c r="AM730">
        <v>824.48095238095198</v>
      </c>
      <c r="AN730">
        <v>1027.73</v>
      </c>
      <c r="AO730">
        <v>12.550618752300799</v>
      </c>
      <c r="AP730">
        <v>1.43</v>
      </c>
      <c r="AQ730">
        <v>238.24</v>
      </c>
      <c r="AR730">
        <v>-16.079999999999998</v>
      </c>
      <c r="AS730" s="14">
        <v>576069700000</v>
      </c>
      <c r="AT730">
        <v>60471</v>
      </c>
      <c r="AU730">
        <v>60</v>
      </c>
      <c r="AV730">
        <v>97975746</v>
      </c>
      <c r="AW730">
        <v>70635978</v>
      </c>
      <c r="AX730">
        <v>2019</v>
      </c>
      <c r="AY730" s="14">
        <v>1104</v>
      </c>
      <c r="AZ730">
        <v>109</v>
      </c>
      <c r="BA730">
        <v>109</v>
      </c>
      <c r="BB730">
        <v>2583</v>
      </c>
      <c r="BC730">
        <v>0</v>
      </c>
      <c r="BD730">
        <v>2200</v>
      </c>
      <c r="BE730">
        <v>64</v>
      </c>
      <c r="BF730">
        <v>38</v>
      </c>
      <c r="BG730">
        <v>638</v>
      </c>
      <c r="BH730">
        <v>392</v>
      </c>
      <c r="BI730">
        <v>44</v>
      </c>
      <c r="BJ730">
        <v>38984</v>
      </c>
      <c r="BK730">
        <v>27162832</v>
      </c>
      <c r="BL730">
        <v>64877</v>
      </c>
      <c r="BM730">
        <v>0</v>
      </c>
      <c r="BN730">
        <v>28350665000</v>
      </c>
      <c r="BO730" s="3">
        <v>0.4</v>
      </c>
      <c r="BP730" s="3">
        <v>3704</v>
      </c>
      <c r="BQ730" s="3">
        <v>26179.47</v>
      </c>
      <c r="BR730" s="3">
        <v>3309026000</v>
      </c>
      <c r="BS730">
        <v>21981000</v>
      </c>
      <c r="BT730" s="3">
        <v>5532392000</v>
      </c>
      <c r="BU730" s="3">
        <v>14347112000</v>
      </c>
      <c r="BV730">
        <v>5140155000</v>
      </c>
      <c r="BW730">
        <v>23210511000</v>
      </c>
      <c r="BX730">
        <v>0</v>
      </c>
      <c r="BY730">
        <v>0</v>
      </c>
      <c r="BZ730">
        <v>0</v>
      </c>
      <c r="CA730">
        <v>0</v>
      </c>
      <c r="CB730">
        <v>26798107000</v>
      </c>
      <c r="CC730">
        <v>0.4</v>
      </c>
      <c r="CD730">
        <v>158215.47</v>
      </c>
      <c r="CE730">
        <v>317241501.44</v>
      </c>
      <c r="CF730">
        <v>16436.79</v>
      </c>
      <c r="CG730">
        <v>27788.25</v>
      </c>
      <c r="CH730">
        <v>34.518789599999998</v>
      </c>
      <c r="CI730">
        <v>4.1900000000000004</v>
      </c>
      <c r="CJ730">
        <v>84316.67</v>
      </c>
      <c r="CK730">
        <v>115926.67</v>
      </c>
      <c r="CL730">
        <v>31610</v>
      </c>
      <c r="CM730">
        <v>-22820</v>
      </c>
      <c r="CN730">
        <v>6392900</v>
      </c>
      <c r="CO730">
        <v>-93786.67</v>
      </c>
      <c r="CP730">
        <v>-203520</v>
      </c>
      <c r="CQ730">
        <v>2095077.93</v>
      </c>
      <c r="CR730">
        <v>321708889.44999999</v>
      </c>
      <c r="CS730">
        <v>133719.31</v>
      </c>
      <c r="CT730">
        <v>323939680.44</v>
      </c>
      <c r="CU730" s="3">
        <v>0.53441640000000001</v>
      </c>
      <c r="CV730">
        <v>15542885.76</v>
      </c>
      <c r="CW730" s="14">
        <v>569535.89</v>
      </c>
      <c r="CX730" s="14">
        <f t="shared" si="11"/>
        <v>-14059948.020000001</v>
      </c>
      <c r="CY730" s="14">
        <f>IFERROR(INDEX(CONFAZ!$A$2:$FB$440,MATCH(DATE(YEAR($A730),MONTH($A730),15),CONFAZ!$A$2:$A$440,0),2),0)</f>
        <v>14629483.910000002</v>
      </c>
      <c r="CZ730"/>
      <c r="DA730"/>
      <c r="DB730"/>
      <c r="DC730"/>
      <c r="DI730"/>
    </row>
    <row r="731" spans="1:113" x14ac:dyDescent="0.25">
      <c r="A731" s="1">
        <v>43576</v>
      </c>
      <c r="B731" t="s">
        <v>70</v>
      </c>
      <c r="C731" t="s">
        <v>75</v>
      </c>
      <c r="D731" s="12">
        <v>3.8961999999999999</v>
      </c>
      <c r="E731">
        <v>394810708.60000002</v>
      </c>
      <c r="F731">
        <v>2704574.3600000003</v>
      </c>
      <c r="G731">
        <v>579859838</v>
      </c>
      <c r="H731">
        <v>80224837.310000002</v>
      </c>
      <c r="I731">
        <v>36370022.780000001</v>
      </c>
      <c r="J731">
        <v>15036728.770000001</v>
      </c>
      <c r="K731">
        <v>58401298</v>
      </c>
      <c r="L731" s="14">
        <v>14351004</v>
      </c>
      <c r="M731" s="14">
        <v>28617602</v>
      </c>
      <c r="N731" s="14">
        <v>73784323</v>
      </c>
      <c r="O731" s="14">
        <v>76837358</v>
      </c>
      <c r="P731" s="14">
        <v>4627301</v>
      </c>
      <c r="Q731" s="14">
        <v>82420756</v>
      </c>
      <c r="R731" s="14">
        <v>3449354</v>
      </c>
      <c r="S731" s="14">
        <v>19662512</v>
      </c>
      <c r="T731" s="14">
        <v>202943745</v>
      </c>
      <c r="U731" s="14">
        <v>70462318</v>
      </c>
      <c r="V731" s="14">
        <v>3449354</v>
      </c>
      <c r="W731" s="14">
        <v>19662512</v>
      </c>
      <c r="X731" s="14">
        <v>202943745</v>
      </c>
      <c r="Y731" s="14">
        <v>70462318</v>
      </c>
      <c r="Z731" s="14">
        <v>2703565</v>
      </c>
      <c r="AA731" s="14">
        <v>-8.4397301999999993E-2</v>
      </c>
      <c r="AB731">
        <v>139.66999999999999</v>
      </c>
      <c r="AC731" s="2">
        <v>19090646313</v>
      </c>
      <c r="AD731" s="2">
        <v>14664020352</v>
      </c>
      <c r="AE731" s="14">
        <f>INDEX(CONFAZ!$DS$2:$FB$408,MATCH(DATE(YEAR($A731),MONTH($A731),15),CONFAZ!$DS$2:$DS$408,0),2)</f>
        <v>387676152</v>
      </c>
      <c r="AF731" s="14">
        <f>INDEX(CONFAZ!$DS$2:$FB$408,MATCH(DATE(YEAR($A731),MONTH($A731),15),CONFAZ!$DS$2:$DS$408,0),3)</f>
        <v>396457511</v>
      </c>
      <c r="AG731">
        <v>998</v>
      </c>
      <c r="AH731">
        <v>1495357663800</v>
      </c>
      <c r="AI731">
        <v>6.4</v>
      </c>
      <c r="AJ731">
        <v>0.6</v>
      </c>
      <c r="AK731">
        <v>1179.62222222222</v>
      </c>
      <c r="AL731">
        <v>921.33749999999998</v>
      </c>
      <c r="AM731">
        <v>835.91571428571399</v>
      </c>
      <c r="AN731">
        <v>1052.7552000000001</v>
      </c>
      <c r="AO731">
        <v>12.614014530114799</v>
      </c>
      <c r="AP731">
        <v>1.56999</v>
      </c>
      <c r="AQ731">
        <v>279.95999999999998</v>
      </c>
      <c r="AR731">
        <v>35.719000000000001</v>
      </c>
      <c r="AS731" s="14">
        <v>612995400000</v>
      </c>
      <c r="AT731">
        <v>54084</v>
      </c>
      <c r="AU731">
        <v>0</v>
      </c>
      <c r="AV731">
        <v>130208692</v>
      </c>
      <c r="AW731">
        <v>112333847</v>
      </c>
      <c r="AX731">
        <v>2704</v>
      </c>
      <c r="AY731" s="14">
        <v>155</v>
      </c>
      <c r="AZ731">
        <v>138</v>
      </c>
      <c r="BA731">
        <v>138</v>
      </c>
      <c r="BB731">
        <v>194</v>
      </c>
      <c r="BC731">
        <v>0</v>
      </c>
      <c r="BD731">
        <v>152</v>
      </c>
      <c r="BE731">
        <v>91633</v>
      </c>
      <c r="BF731">
        <v>2912</v>
      </c>
      <c r="BG731">
        <v>829</v>
      </c>
      <c r="BH731">
        <v>502</v>
      </c>
      <c r="BI731">
        <v>0</v>
      </c>
      <c r="BJ731">
        <v>35465</v>
      </c>
      <c r="BK731">
        <v>10583431</v>
      </c>
      <c r="BL731">
        <v>7101327</v>
      </c>
      <c r="BM731">
        <v>0</v>
      </c>
      <c r="BN731">
        <v>28350665000</v>
      </c>
      <c r="BO731" s="3">
        <v>0.4</v>
      </c>
      <c r="BP731" s="3">
        <v>3704</v>
      </c>
      <c r="BQ731" s="3">
        <v>26179.47</v>
      </c>
      <c r="BR731" s="3">
        <v>3309026000</v>
      </c>
      <c r="BS731" s="3">
        <v>21981000</v>
      </c>
      <c r="BT731" s="3">
        <v>5532392000</v>
      </c>
      <c r="BU731" s="3">
        <v>14347112000</v>
      </c>
      <c r="BV731" s="3">
        <v>5140155000</v>
      </c>
      <c r="BW731" s="3">
        <v>23210511000</v>
      </c>
      <c r="BX731">
        <v>0</v>
      </c>
      <c r="BY731">
        <v>0</v>
      </c>
      <c r="BZ731">
        <v>0</v>
      </c>
      <c r="CA731">
        <v>0</v>
      </c>
      <c r="CB731">
        <v>26798107000</v>
      </c>
      <c r="CC731">
        <v>0.4</v>
      </c>
      <c r="CD731">
        <v>145114.92000000001</v>
      </c>
      <c r="CE731">
        <v>232620940.66999999</v>
      </c>
      <c r="CF731">
        <v>9280.73</v>
      </c>
      <c r="CG731">
        <v>27958.25</v>
      </c>
      <c r="CH731">
        <v>34.518789599999998</v>
      </c>
      <c r="CI731">
        <v>4.4400000000000004</v>
      </c>
      <c r="CJ731">
        <v>-124343.33</v>
      </c>
      <c r="CK731">
        <v>-98176.67</v>
      </c>
      <c r="CL731">
        <v>26166.67</v>
      </c>
      <c r="CM731">
        <v>-456100</v>
      </c>
      <c r="CN731">
        <v>5893780</v>
      </c>
      <c r="CO731">
        <v>-93096.67</v>
      </c>
      <c r="CP731">
        <v>-267260</v>
      </c>
      <c r="CQ731">
        <v>1143873.79</v>
      </c>
      <c r="CR731">
        <v>315232153.73000002</v>
      </c>
      <c r="CS731">
        <v>80523.240000000005</v>
      </c>
      <c r="CT731">
        <v>316460650.75999999</v>
      </c>
      <c r="CU731" s="3">
        <v>0.53441640000000001</v>
      </c>
      <c r="CV731">
        <v>14663053.57</v>
      </c>
      <c r="CW731" s="14">
        <v>557644.28</v>
      </c>
      <c r="CX731" s="14">
        <f t="shared" si="11"/>
        <v>-13485033.609999999</v>
      </c>
      <c r="CY731" s="14">
        <f>IFERROR(INDEX(CONFAZ!$A$2:$FB$440,MATCH(DATE(YEAR($A731),MONTH($A731),15),CONFAZ!$A$2:$A$440,0),2),0)</f>
        <v>14042677.889999999</v>
      </c>
      <c r="CZ731"/>
      <c r="DA731"/>
      <c r="DB731"/>
      <c r="DC731"/>
      <c r="DI731"/>
    </row>
    <row r="732" spans="1:113" x14ac:dyDescent="0.25">
      <c r="A732" s="1">
        <v>43606</v>
      </c>
      <c r="B732" t="s">
        <v>70</v>
      </c>
      <c r="C732" t="s">
        <v>75</v>
      </c>
      <c r="D732" s="12">
        <v>4.0015000000000001</v>
      </c>
      <c r="E732">
        <v>423099296.35999995</v>
      </c>
      <c r="F732">
        <v>7409375.4100000001</v>
      </c>
      <c r="G732">
        <v>610812533</v>
      </c>
      <c r="H732">
        <v>92516255.699999973</v>
      </c>
      <c r="I732">
        <v>26190911.540000003</v>
      </c>
      <c r="J732">
        <v>15704200.930000002</v>
      </c>
      <c r="K732">
        <v>44608590</v>
      </c>
      <c r="L732" s="14">
        <v>18050259</v>
      </c>
      <c r="M732" s="14">
        <v>29246540</v>
      </c>
      <c r="N732" s="14">
        <v>87376166</v>
      </c>
      <c r="O732" s="14">
        <v>95978061</v>
      </c>
      <c r="P732" s="14">
        <v>6918824</v>
      </c>
      <c r="Q732" s="14">
        <v>89153671</v>
      </c>
      <c r="R732" s="14">
        <v>2950227</v>
      </c>
      <c r="S732" s="14">
        <v>19799202</v>
      </c>
      <c r="T732" s="14">
        <v>183273136</v>
      </c>
      <c r="U732" s="14">
        <v>70745476</v>
      </c>
      <c r="V732" s="14">
        <v>2950227</v>
      </c>
      <c r="W732" s="14">
        <v>19799202</v>
      </c>
      <c r="X732" s="14">
        <v>183273136</v>
      </c>
      <c r="Y732" s="14">
        <v>70745476</v>
      </c>
      <c r="Z732" s="14">
        <v>7320971</v>
      </c>
      <c r="AA732" s="14">
        <v>7.8386852600000001E-2</v>
      </c>
      <c r="AB732">
        <v>139.38</v>
      </c>
      <c r="AC732" s="2">
        <v>20500498556</v>
      </c>
      <c r="AD732" s="2">
        <v>16130590785</v>
      </c>
      <c r="AE732" s="14">
        <f>INDEX(CONFAZ!$DS$2:$FB$408,MATCH(DATE(YEAR($A732),MONTH($A732),15),CONFAZ!$DS$2:$DS$408,0),2)</f>
        <v>397648509</v>
      </c>
      <c r="AF732" s="14">
        <f>INDEX(CONFAZ!$DS$2:$FB$408,MATCH(DATE(YEAR($A732),MONTH($A732),15),CONFAZ!$DS$2:$DS$408,0),3)</f>
        <v>391949146</v>
      </c>
      <c r="AG732">
        <v>998</v>
      </c>
      <c r="AH732">
        <v>1545227243000</v>
      </c>
      <c r="AI732">
        <v>6.4</v>
      </c>
      <c r="AJ732">
        <v>0.15</v>
      </c>
      <c r="AK732">
        <v>1180.0061111111099</v>
      </c>
      <c r="AL732">
        <v>922.90549999999996</v>
      </c>
      <c r="AM732">
        <v>839.50904761904701</v>
      </c>
      <c r="AN732">
        <v>1050.3172</v>
      </c>
      <c r="AO732">
        <v>12.395003130051199</v>
      </c>
      <c r="AP732">
        <v>1.1299999999999999</v>
      </c>
      <c r="AQ732">
        <v>276.60000000000002</v>
      </c>
      <c r="AR732">
        <v>24.15</v>
      </c>
      <c r="AS732" s="14">
        <v>615256900000</v>
      </c>
      <c r="AT732">
        <v>95788</v>
      </c>
      <c r="AU732">
        <v>60</v>
      </c>
      <c r="AV732">
        <v>128075373</v>
      </c>
      <c r="AW732">
        <v>124239854</v>
      </c>
      <c r="AX732">
        <v>3902</v>
      </c>
      <c r="AY732" s="14">
        <v>2934</v>
      </c>
      <c r="AZ732">
        <v>409</v>
      </c>
      <c r="BA732">
        <v>409</v>
      </c>
      <c r="BB732">
        <v>2317</v>
      </c>
      <c r="BC732">
        <v>0</v>
      </c>
      <c r="BD732">
        <v>1079</v>
      </c>
      <c r="BE732">
        <v>1191616</v>
      </c>
      <c r="BF732">
        <v>4386</v>
      </c>
      <c r="BG732">
        <v>4220</v>
      </c>
      <c r="BH732">
        <v>773</v>
      </c>
      <c r="BI732">
        <v>43</v>
      </c>
      <c r="BJ732">
        <v>64236</v>
      </c>
      <c r="BK732">
        <v>2380959</v>
      </c>
      <c r="BL732">
        <v>75598</v>
      </c>
      <c r="BM732">
        <v>0</v>
      </c>
      <c r="BN732">
        <v>28350665000</v>
      </c>
      <c r="BO732" s="3">
        <v>0.4</v>
      </c>
      <c r="BP732" s="3">
        <v>3704</v>
      </c>
      <c r="BQ732" s="3">
        <v>26179.47</v>
      </c>
      <c r="BR732" s="3">
        <v>3309026000</v>
      </c>
      <c r="BS732" s="3">
        <v>21981000</v>
      </c>
      <c r="BT732" s="3">
        <v>5532392000</v>
      </c>
      <c r="BU732" s="3">
        <v>14347112000</v>
      </c>
      <c r="BV732" s="3">
        <v>5140155000</v>
      </c>
      <c r="BW732" s="3">
        <v>23210511000</v>
      </c>
      <c r="BX732">
        <v>0</v>
      </c>
      <c r="BY732">
        <v>0</v>
      </c>
      <c r="BZ732">
        <v>0</v>
      </c>
      <c r="CA732">
        <v>0</v>
      </c>
      <c r="CB732">
        <v>26798107000</v>
      </c>
      <c r="CC732">
        <v>0.4</v>
      </c>
      <c r="CD732">
        <v>155712.67000000001</v>
      </c>
      <c r="CE732">
        <v>720496090.69000006</v>
      </c>
      <c r="CF732">
        <v>7782.48</v>
      </c>
      <c r="CG732">
        <v>28148.25</v>
      </c>
      <c r="CH732">
        <v>34.518789599999998</v>
      </c>
      <c r="CI732">
        <v>4.55</v>
      </c>
      <c r="CJ732">
        <v>-124343.33</v>
      </c>
      <c r="CK732">
        <v>-98176.67</v>
      </c>
      <c r="CL732">
        <v>26166.67</v>
      </c>
      <c r="CM732">
        <v>-456100</v>
      </c>
      <c r="CN732">
        <v>5893780</v>
      </c>
      <c r="CO732">
        <v>-93096.67</v>
      </c>
      <c r="CP732">
        <v>-267260</v>
      </c>
      <c r="CQ732">
        <v>2126884</v>
      </c>
      <c r="CR732">
        <v>305578736.67000002</v>
      </c>
      <c r="CS732">
        <v>69599.5</v>
      </c>
      <c r="CT732">
        <v>307788713.83999997</v>
      </c>
      <c r="CU732" s="3">
        <v>0.53441640000000001</v>
      </c>
      <c r="CV732">
        <v>15302164.07</v>
      </c>
      <c r="CW732" s="14">
        <v>546038.09</v>
      </c>
      <c r="CX732" s="14">
        <f t="shared" si="11"/>
        <v>-7838875.8399999999</v>
      </c>
      <c r="CY732" s="14">
        <f>IFERROR(INDEX(CONFAZ!$A$2:$FB$440,MATCH(DATE(YEAR($A732),MONTH($A732),15),CONFAZ!$A$2:$A$440,0),2),0)</f>
        <v>8384913.9299999997</v>
      </c>
      <c r="CZ732"/>
      <c r="DA732"/>
      <c r="DB732"/>
      <c r="DC732"/>
      <c r="DI732"/>
    </row>
    <row r="733" spans="1:113" x14ac:dyDescent="0.25">
      <c r="A733" s="1">
        <v>43637</v>
      </c>
      <c r="B733" t="s">
        <v>70</v>
      </c>
      <c r="C733" t="s">
        <v>75</v>
      </c>
      <c r="D733" s="12">
        <v>3.8588</v>
      </c>
      <c r="E733">
        <v>323682756.5399999</v>
      </c>
      <c r="F733">
        <v>5271687.82</v>
      </c>
      <c r="G733">
        <v>654400245</v>
      </c>
      <c r="H733">
        <v>91506002.920000002</v>
      </c>
      <c r="I733">
        <v>163967520.73000005</v>
      </c>
      <c r="J733">
        <v>14853650.329999998</v>
      </c>
      <c r="K733">
        <v>29087657</v>
      </c>
      <c r="L733" s="14">
        <v>17707783</v>
      </c>
      <c r="M733" s="14">
        <v>36005868</v>
      </c>
      <c r="N733" s="14">
        <v>82086213</v>
      </c>
      <c r="O733" s="14">
        <v>95920697</v>
      </c>
      <c r="P733" s="14">
        <v>4956022</v>
      </c>
      <c r="Q733" s="14">
        <v>95016397</v>
      </c>
      <c r="R733" s="14">
        <v>3611199</v>
      </c>
      <c r="S733" s="14">
        <v>18788888</v>
      </c>
      <c r="T733" s="14">
        <v>219363639</v>
      </c>
      <c r="U733" s="14">
        <v>75720592</v>
      </c>
      <c r="V733" s="14">
        <v>3611199</v>
      </c>
      <c r="W733" s="14">
        <v>18788888</v>
      </c>
      <c r="X733" s="14">
        <v>219363639</v>
      </c>
      <c r="Y733" s="14">
        <v>75720592</v>
      </c>
      <c r="Z733" s="14">
        <v>5222947</v>
      </c>
      <c r="AA733" s="14">
        <v>-0.31870357869999999</v>
      </c>
      <c r="AB733">
        <v>135.1</v>
      </c>
      <c r="AC733" s="2">
        <v>18306721692</v>
      </c>
      <c r="AD733" s="2">
        <v>13944367799</v>
      </c>
      <c r="AE733" s="14">
        <f>INDEX(CONFAZ!$DS$2:$FB$408,MATCH(DATE(YEAR($A733),MONTH($A733),15),CONFAZ!$DS$2:$DS$408,0),2)</f>
        <v>284890204</v>
      </c>
      <c r="AF733" s="14">
        <f>INDEX(CONFAZ!$DS$2:$FB$408,MATCH(DATE(YEAR($A733),MONTH($A733),15),CONFAZ!$DS$2:$DS$408,0),3)</f>
        <v>212651729</v>
      </c>
      <c r="AG733">
        <v>998</v>
      </c>
      <c r="AH733">
        <v>1497569409600</v>
      </c>
      <c r="AI733">
        <v>6.4</v>
      </c>
      <c r="AJ733">
        <v>0.01</v>
      </c>
      <c r="AK733">
        <v>1198.7105555555499</v>
      </c>
      <c r="AL733">
        <v>923.58749999999998</v>
      </c>
      <c r="AM733">
        <v>837.88476190476194</v>
      </c>
      <c r="AN733">
        <v>1058.4380000000001</v>
      </c>
      <c r="AO733">
        <v>12.1405244004852</v>
      </c>
      <c r="AP733">
        <v>1.01</v>
      </c>
      <c r="AQ733">
        <v>244.42</v>
      </c>
      <c r="AR733">
        <v>27.09</v>
      </c>
      <c r="AS733" s="14">
        <v>596890200000</v>
      </c>
      <c r="AT733">
        <v>98015</v>
      </c>
      <c r="AU733">
        <v>210</v>
      </c>
      <c r="AV733">
        <v>130648917</v>
      </c>
      <c r="AW733">
        <v>104901057</v>
      </c>
      <c r="AX733">
        <v>4834</v>
      </c>
      <c r="AY733" s="14">
        <v>436</v>
      </c>
      <c r="AZ733">
        <v>296</v>
      </c>
      <c r="BA733">
        <v>296</v>
      </c>
      <c r="BB733">
        <v>355</v>
      </c>
      <c r="BC733">
        <v>517</v>
      </c>
      <c r="BD733">
        <v>530</v>
      </c>
      <c r="BE733">
        <v>689190</v>
      </c>
      <c r="BF733">
        <v>1120</v>
      </c>
      <c r="BG733">
        <v>1590</v>
      </c>
      <c r="BH733">
        <v>1108</v>
      </c>
      <c r="BI733">
        <v>2</v>
      </c>
      <c r="BJ733">
        <v>82412</v>
      </c>
      <c r="BK733">
        <v>9550040</v>
      </c>
      <c r="BL733">
        <v>15306396</v>
      </c>
      <c r="BM733">
        <v>0</v>
      </c>
      <c r="BN733">
        <v>28350665000</v>
      </c>
      <c r="BO733" s="3">
        <v>0.4</v>
      </c>
      <c r="BP733" s="3">
        <v>3704</v>
      </c>
      <c r="BQ733" s="3">
        <v>26179.47</v>
      </c>
      <c r="BR733">
        <v>3309026000</v>
      </c>
      <c r="BS733" s="3">
        <v>21981000</v>
      </c>
      <c r="BT733" s="3">
        <v>5532392000</v>
      </c>
      <c r="BU733" s="3">
        <v>14347112000</v>
      </c>
      <c r="BV733" s="3">
        <v>5140155000</v>
      </c>
      <c r="BW733" s="3">
        <v>23210511000</v>
      </c>
      <c r="BX733">
        <v>0</v>
      </c>
      <c r="BY733">
        <v>0</v>
      </c>
      <c r="BZ733">
        <v>0</v>
      </c>
      <c r="CA733">
        <v>0</v>
      </c>
      <c r="CB733">
        <v>26798107000</v>
      </c>
      <c r="CC733">
        <v>0.4</v>
      </c>
      <c r="CD733">
        <v>163125.92000000001</v>
      </c>
      <c r="CE733">
        <v>255240001.62</v>
      </c>
      <c r="CF733">
        <v>8457.7000000000007</v>
      </c>
      <c r="CG733">
        <v>27817.25</v>
      </c>
      <c r="CH733">
        <v>34.518789599999998</v>
      </c>
      <c r="CI733">
        <v>4.47</v>
      </c>
      <c r="CJ733">
        <v>-124343.33</v>
      </c>
      <c r="CK733">
        <v>-98176.67</v>
      </c>
      <c r="CL733">
        <v>26166.67</v>
      </c>
      <c r="CM733">
        <v>-456100</v>
      </c>
      <c r="CN733">
        <v>5893780</v>
      </c>
      <c r="CO733">
        <v>-93096.67</v>
      </c>
      <c r="CP733">
        <v>-267260</v>
      </c>
      <c r="CQ733">
        <v>3448609.48</v>
      </c>
      <c r="CR733">
        <v>349585429.68000001</v>
      </c>
      <c r="CS733">
        <v>41434.74</v>
      </c>
      <c r="CT733">
        <v>353078700.60000002</v>
      </c>
      <c r="CU733" s="3">
        <v>0.53441640000000001</v>
      </c>
      <c r="CV733">
        <v>19154524.23</v>
      </c>
      <c r="CW733" s="14">
        <v>572639.18999999994</v>
      </c>
      <c r="CX733" s="14">
        <f t="shared" si="11"/>
        <v>-6399463.9100000001</v>
      </c>
      <c r="CY733" s="14">
        <f>IFERROR(INDEX(CONFAZ!$A$2:$FB$440,MATCH(DATE(YEAR($A733),MONTH($A733),15),CONFAZ!$A$2:$A$440,0),2),0)</f>
        <v>6972103.0999999996</v>
      </c>
      <c r="CZ733" s="14"/>
      <c r="DA733" s="14"/>
      <c r="DB733"/>
      <c r="DC733"/>
      <c r="DI733"/>
    </row>
    <row r="734" spans="1:113" x14ac:dyDescent="0.25">
      <c r="A734" s="1">
        <v>43667</v>
      </c>
      <c r="B734" t="s">
        <v>70</v>
      </c>
      <c r="C734" t="s">
        <v>75</v>
      </c>
      <c r="D734" s="12">
        <v>3.7793000000000001</v>
      </c>
      <c r="E734">
        <v>385633700.94</v>
      </c>
      <c r="F734">
        <v>23292084.670000002</v>
      </c>
      <c r="G734">
        <v>656190291</v>
      </c>
      <c r="H734">
        <v>87379462.220000014</v>
      </c>
      <c r="I734">
        <v>86930566.699999988</v>
      </c>
      <c r="J734">
        <v>16368245.460000001</v>
      </c>
      <c r="K734">
        <v>28006174</v>
      </c>
      <c r="L734" s="14">
        <v>14725633</v>
      </c>
      <c r="M734" s="14">
        <v>30091480</v>
      </c>
      <c r="N734" s="14">
        <v>85677256</v>
      </c>
      <c r="O734" s="14">
        <v>90135061</v>
      </c>
      <c r="P734" s="14">
        <v>5605960</v>
      </c>
      <c r="Q734" s="14">
        <v>99443842</v>
      </c>
      <c r="R734" s="14">
        <v>2989414</v>
      </c>
      <c r="S734" s="14">
        <v>22423901</v>
      </c>
      <c r="T734" s="14">
        <v>206706298</v>
      </c>
      <c r="U734" s="14">
        <v>75132854</v>
      </c>
      <c r="V734" s="14">
        <v>2989414</v>
      </c>
      <c r="W734" s="14">
        <v>22423901</v>
      </c>
      <c r="X734" s="14">
        <v>206706298</v>
      </c>
      <c r="Y734" s="14">
        <v>75132854</v>
      </c>
      <c r="Z734" s="14">
        <v>23258592</v>
      </c>
      <c r="AA734" s="14">
        <v>0.44910179639999998</v>
      </c>
      <c r="AB734">
        <v>143.15</v>
      </c>
      <c r="AC734" s="2">
        <v>19920683762</v>
      </c>
      <c r="AD734" s="2">
        <v>18032908964</v>
      </c>
      <c r="AE734" s="14">
        <f>INDEX(CONFAZ!$DS$2:$FB$408,MATCH(DATE(YEAR($A734),MONTH($A734),15),CONFAZ!$DS$2:$DS$408,0),2)</f>
        <v>386467693</v>
      </c>
      <c r="AF734" s="14">
        <f>INDEX(CONFAZ!$DS$2:$FB$408,MATCH(DATE(YEAR($A734),MONTH($A734),15),CONFAZ!$DS$2:$DS$408,0),3)</f>
        <v>340380003</v>
      </c>
      <c r="AG734">
        <v>998</v>
      </c>
      <c r="AH734">
        <v>1457789389000</v>
      </c>
      <c r="AI734">
        <v>6.4</v>
      </c>
      <c r="AJ734">
        <v>0.1</v>
      </c>
      <c r="AK734">
        <v>1203.14222222222</v>
      </c>
      <c r="AL734">
        <v>921.46900000000005</v>
      </c>
      <c r="AM734">
        <v>837.97523809523796</v>
      </c>
      <c r="AN734">
        <v>1060.538</v>
      </c>
      <c r="AO734">
        <v>11.9507121736453</v>
      </c>
      <c r="AP734">
        <v>1.19</v>
      </c>
      <c r="AQ734">
        <v>244.95</v>
      </c>
      <c r="AR734">
        <v>-23.86</v>
      </c>
      <c r="AS734" s="14">
        <v>631901900000</v>
      </c>
      <c r="AT734">
        <v>94320</v>
      </c>
      <c r="AU734">
        <v>72</v>
      </c>
      <c r="AV734">
        <v>143641922</v>
      </c>
      <c r="AW734">
        <v>101426324</v>
      </c>
      <c r="AX734">
        <v>2988</v>
      </c>
      <c r="AY734" s="14">
        <v>0</v>
      </c>
      <c r="AZ734">
        <v>133</v>
      </c>
      <c r="BA734">
        <v>133</v>
      </c>
      <c r="BB734">
        <v>5</v>
      </c>
      <c r="BC734">
        <v>0</v>
      </c>
      <c r="BD734">
        <v>94</v>
      </c>
      <c r="BE734">
        <v>1318</v>
      </c>
      <c r="BF734">
        <v>0</v>
      </c>
      <c r="BG734">
        <v>1490</v>
      </c>
      <c r="BH734">
        <v>1371</v>
      </c>
      <c r="BI734">
        <v>0</v>
      </c>
      <c r="BJ734">
        <v>66846</v>
      </c>
      <c r="BK734">
        <v>21241431</v>
      </c>
      <c r="BL734">
        <v>20781413</v>
      </c>
      <c r="BM734">
        <v>0</v>
      </c>
      <c r="BN734">
        <v>28350665000</v>
      </c>
      <c r="BO734" s="3">
        <v>0.4</v>
      </c>
      <c r="BP734" s="3">
        <v>3704</v>
      </c>
      <c r="BQ734" s="3">
        <v>26179.47</v>
      </c>
      <c r="BR734" s="3">
        <v>3309026000</v>
      </c>
      <c r="BS734" s="3">
        <v>21981000</v>
      </c>
      <c r="BT734" s="3">
        <v>5532392000</v>
      </c>
      <c r="BU734" s="3">
        <v>14347112000</v>
      </c>
      <c r="BV734" s="3">
        <v>5140155000</v>
      </c>
      <c r="BW734" s="3">
        <v>23210511000</v>
      </c>
      <c r="BX734">
        <v>0</v>
      </c>
      <c r="BY734">
        <v>0</v>
      </c>
      <c r="BZ734">
        <v>0</v>
      </c>
      <c r="CA734">
        <v>0</v>
      </c>
      <c r="CB734">
        <v>28350665000</v>
      </c>
      <c r="CC734">
        <v>0.4</v>
      </c>
      <c r="CD734">
        <v>705341.5</v>
      </c>
      <c r="CE734">
        <v>369399961.63</v>
      </c>
      <c r="CF734">
        <v>17168.38</v>
      </c>
      <c r="CG734">
        <v>28104.25</v>
      </c>
      <c r="CH734">
        <v>34.518789599999998</v>
      </c>
      <c r="CI734">
        <v>4.3499999999999996</v>
      </c>
      <c r="CJ734">
        <v>150420</v>
      </c>
      <c r="CK734">
        <v>175810</v>
      </c>
      <c r="CL734">
        <v>25386.67</v>
      </c>
      <c r="CM734">
        <v>-9586.67</v>
      </c>
      <c r="CN734">
        <v>6328943.3300000001</v>
      </c>
      <c r="CO734">
        <v>-123480</v>
      </c>
      <c r="CP734">
        <v>-246096.67</v>
      </c>
      <c r="CQ734">
        <v>20345674.760000002</v>
      </c>
      <c r="CR734">
        <v>333155036.26999998</v>
      </c>
      <c r="CS734">
        <v>40858.99</v>
      </c>
      <c r="CT734">
        <v>353543183.88999999</v>
      </c>
      <c r="CU734" s="3">
        <v>0.53441640000000001</v>
      </c>
      <c r="CV734">
        <v>18294593.800000001</v>
      </c>
      <c r="CW734" s="14">
        <v>579695.77</v>
      </c>
      <c r="CX734" s="14">
        <f t="shared" si="11"/>
        <v>-5390980.709999999</v>
      </c>
      <c r="CY734" s="14">
        <f>IFERROR(INDEX(CONFAZ!$A$2:$FB$440,MATCH(DATE(YEAR($A734),MONTH($A734),15),CONFAZ!$A$2:$A$440,0),2),0)</f>
        <v>5970676.4799999995</v>
      </c>
      <c r="CZ734"/>
      <c r="DA734"/>
      <c r="DB734"/>
      <c r="DC734"/>
      <c r="DI734"/>
    </row>
    <row r="735" spans="1:113" x14ac:dyDescent="0.25">
      <c r="A735" s="1">
        <v>43698</v>
      </c>
      <c r="B735" t="s">
        <v>70</v>
      </c>
      <c r="C735" t="s">
        <v>75</v>
      </c>
      <c r="D735" s="12">
        <v>4.0199999999999996</v>
      </c>
      <c r="E735">
        <v>379160807.25</v>
      </c>
      <c r="F735">
        <v>3841085.45</v>
      </c>
      <c r="G735">
        <v>672497873</v>
      </c>
      <c r="H735">
        <v>97810862.559999987</v>
      </c>
      <c r="I735">
        <v>114314085.29000001</v>
      </c>
      <c r="J735">
        <v>17698289.919999998</v>
      </c>
      <c r="K735">
        <v>19500077</v>
      </c>
      <c r="L735" s="14">
        <v>14711617</v>
      </c>
      <c r="M735" s="14">
        <v>33520691</v>
      </c>
      <c r="N735" s="14">
        <v>88117461</v>
      </c>
      <c r="O735" s="14">
        <v>97751049</v>
      </c>
      <c r="P735" s="14">
        <v>7508748</v>
      </c>
      <c r="Q735" s="14">
        <v>103583464</v>
      </c>
      <c r="R735" s="14">
        <v>3194672</v>
      </c>
      <c r="S735" s="14">
        <v>22039615</v>
      </c>
      <c r="T735" s="14">
        <v>221206079</v>
      </c>
      <c r="U735" s="14">
        <v>77040820</v>
      </c>
      <c r="V735" s="14">
        <v>3194672</v>
      </c>
      <c r="W735" s="14">
        <v>22039615</v>
      </c>
      <c r="X735" s="14">
        <v>221206079</v>
      </c>
      <c r="Y735" s="14">
        <v>77040820</v>
      </c>
      <c r="Z735" s="14">
        <v>3823657</v>
      </c>
      <c r="AA735" s="14">
        <v>0.8375423997</v>
      </c>
      <c r="AB735">
        <v>141.94999999999999</v>
      </c>
      <c r="AC735" s="2">
        <v>19565551588</v>
      </c>
      <c r="AD735" s="2">
        <v>17603930758</v>
      </c>
      <c r="AE735" s="14">
        <f>INDEX(CONFAZ!$DS$2:$FB$408,MATCH(DATE(YEAR($A735),MONTH($A735),15),CONFAZ!$DS$2:$DS$408,0),2)</f>
        <v>275276558</v>
      </c>
      <c r="AF735" s="14">
        <f>INDEX(CONFAZ!$DS$2:$FB$408,MATCH(DATE(YEAR($A735),MONTH($A735),15),CONFAZ!$DS$2:$DS$408,0),3)</f>
        <v>259236285</v>
      </c>
      <c r="AG735">
        <v>998</v>
      </c>
      <c r="AH735">
        <v>1553641559999.99</v>
      </c>
      <c r="AI735">
        <v>5.9</v>
      </c>
      <c r="AJ735">
        <v>0.12</v>
      </c>
      <c r="AK735">
        <v>1192.0261111111099</v>
      </c>
      <c r="AL735">
        <v>917.06299999999999</v>
      </c>
      <c r="AM735">
        <v>833.58333333333303</v>
      </c>
      <c r="AN735">
        <v>1058.3792000000001</v>
      </c>
      <c r="AO735">
        <v>11.947042820407701</v>
      </c>
      <c r="AP735">
        <v>1.1100000000000001</v>
      </c>
      <c r="AQ735">
        <v>241.01</v>
      </c>
      <c r="AR735">
        <v>-20.87</v>
      </c>
      <c r="AS735" s="14">
        <v>629481800000</v>
      </c>
      <c r="AT735">
        <v>109822</v>
      </c>
      <c r="AU735">
        <v>413</v>
      </c>
      <c r="AV735">
        <v>162044347</v>
      </c>
      <c r="AW735">
        <v>100480498</v>
      </c>
      <c r="AX735">
        <v>4069</v>
      </c>
      <c r="AY735" s="14">
        <v>0</v>
      </c>
      <c r="AZ735">
        <v>305</v>
      </c>
      <c r="BA735">
        <v>305</v>
      </c>
      <c r="BB735">
        <v>4789</v>
      </c>
      <c r="BC735">
        <v>791</v>
      </c>
      <c r="BD735">
        <v>1083</v>
      </c>
      <c r="BE735">
        <v>836</v>
      </c>
      <c r="BF735">
        <v>45</v>
      </c>
      <c r="BG735">
        <v>1322</v>
      </c>
      <c r="BH735">
        <v>288</v>
      </c>
      <c r="BI735">
        <v>0</v>
      </c>
      <c r="BJ735">
        <v>75095</v>
      </c>
      <c r="BK735">
        <v>34397122</v>
      </c>
      <c r="BL735">
        <v>26963706</v>
      </c>
      <c r="BM735">
        <v>0</v>
      </c>
      <c r="BN735">
        <v>28350665000</v>
      </c>
      <c r="BO735" s="3">
        <v>0.4</v>
      </c>
      <c r="BP735" s="3">
        <v>3704</v>
      </c>
      <c r="BQ735" s="3">
        <v>26179.47</v>
      </c>
      <c r="BR735" s="3">
        <v>3309026000</v>
      </c>
      <c r="BS735" s="3">
        <v>21981000</v>
      </c>
      <c r="BT735" s="3">
        <v>5532392000</v>
      </c>
      <c r="BU735" s="3">
        <v>14347112000</v>
      </c>
      <c r="BV735" s="3">
        <v>5140155000</v>
      </c>
      <c r="BW735" s="3">
        <v>23210511000</v>
      </c>
      <c r="BX735">
        <v>0</v>
      </c>
      <c r="BY735">
        <v>0</v>
      </c>
      <c r="BZ735">
        <v>0</v>
      </c>
      <c r="CA735">
        <v>0</v>
      </c>
      <c r="CB735">
        <v>28350665000</v>
      </c>
      <c r="CC735">
        <v>0.4</v>
      </c>
      <c r="CD735">
        <v>913627.89</v>
      </c>
      <c r="CE735">
        <v>387612460.00999999</v>
      </c>
      <c r="CF735">
        <v>27297.06</v>
      </c>
      <c r="CG735">
        <v>28051.25</v>
      </c>
      <c r="CH735">
        <v>34.518789599999998</v>
      </c>
      <c r="CI735">
        <v>4.32</v>
      </c>
      <c r="CJ735">
        <v>150420</v>
      </c>
      <c r="CK735">
        <v>175810</v>
      </c>
      <c r="CL735">
        <v>25386.67</v>
      </c>
      <c r="CM735">
        <v>-9586.67</v>
      </c>
      <c r="CN735">
        <v>6328943.3300000001</v>
      </c>
      <c r="CO735">
        <v>-123480</v>
      </c>
      <c r="CP735">
        <v>-246096.67</v>
      </c>
      <c r="CQ735">
        <v>1615008.54</v>
      </c>
      <c r="CR735">
        <v>347892268.95999998</v>
      </c>
      <c r="CS735">
        <v>44026.11</v>
      </c>
      <c r="CT735">
        <v>349596836.97000003</v>
      </c>
      <c r="CU735" s="3">
        <v>0.53441640000000001</v>
      </c>
      <c r="CV735">
        <v>19894838.41</v>
      </c>
      <c r="CW735" s="14">
        <v>518832.80000000005</v>
      </c>
      <c r="CX735" s="14">
        <f t="shared" si="11"/>
        <v>-3148014.3999999994</v>
      </c>
      <c r="CY735" s="14">
        <f>IFERROR(INDEX(CONFAZ!$A$2:$FB$440,MATCH(DATE(YEAR($A735),MONTH($A735),15),CONFAZ!$A$2:$A$440,0),2),0)</f>
        <v>3666847.1999999997</v>
      </c>
      <c r="DA735"/>
      <c r="DB735"/>
      <c r="DC735"/>
      <c r="DI735"/>
    </row>
    <row r="736" spans="1:113" x14ac:dyDescent="0.25">
      <c r="A736" s="1">
        <v>43729</v>
      </c>
      <c r="B736" t="s">
        <v>70</v>
      </c>
      <c r="C736" t="s">
        <v>75</v>
      </c>
      <c r="D736" s="12">
        <v>4.1215000000000002</v>
      </c>
      <c r="E736">
        <v>418937313.06000006</v>
      </c>
      <c r="F736">
        <v>3932950.3899999997</v>
      </c>
      <c r="G736">
        <v>710179494</v>
      </c>
      <c r="H736">
        <v>100673832.74000001</v>
      </c>
      <c r="I736">
        <v>88277676.209999993</v>
      </c>
      <c r="J736">
        <v>15906740.6</v>
      </c>
      <c r="K736">
        <v>20085140</v>
      </c>
      <c r="L736" s="14">
        <v>16065316</v>
      </c>
      <c r="M736" s="14">
        <v>33049942</v>
      </c>
      <c r="N736" s="14">
        <v>84545792</v>
      </c>
      <c r="O736" s="14">
        <v>99945293</v>
      </c>
      <c r="P736" s="14">
        <v>6994811</v>
      </c>
      <c r="Q736" s="14">
        <v>125473987</v>
      </c>
      <c r="R736" s="14">
        <v>3287539</v>
      </c>
      <c r="S736" s="14">
        <v>19766795</v>
      </c>
      <c r="T736" s="14">
        <v>241478028</v>
      </c>
      <c r="U736" s="14">
        <v>75664509</v>
      </c>
      <c r="V736" s="14">
        <v>3287539</v>
      </c>
      <c r="W736" s="14">
        <v>19766795</v>
      </c>
      <c r="X736" s="14">
        <v>241478028</v>
      </c>
      <c r="Y736" s="14">
        <v>75664509</v>
      </c>
      <c r="Z736" s="14">
        <v>3907482</v>
      </c>
      <c r="AA736" s="14">
        <v>3.6112430031999998</v>
      </c>
      <c r="AB736">
        <v>138.34</v>
      </c>
      <c r="AC736" s="2">
        <v>18620814373</v>
      </c>
      <c r="AD736" s="2">
        <v>15362321786</v>
      </c>
      <c r="AE736" s="14">
        <f>INDEX(CONFAZ!$DS$2:$FB$408,MATCH(DATE(YEAR($A736),MONTH($A736),15),CONFAZ!$DS$2:$DS$408,0),2)</f>
        <v>320984371</v>
      </c>
      <c r="AF736" s="14">
        <f>INDEX(CONFAZ!$DS$2:$FB$408,MATCH(DATE(YEAR($A736),MONTH($A736),15),CONFAZ!$DS$2:$DS$408,0),3)</f>
        <v>281987856</v>
      </c>
      <c r="AG736">
        <v>998</v>
      </c>
      <c r="AH736">
        <v>1551472731000</v>
      </c>
      <c r="AI736">
        <v>5.71</v>
      </c>
      <c r="AJ736">
        <v>-0.05</v>
      </c>
      <c r="AK736">
        <v>1193.8216666666599</v>
      </c>
      <c r="AL736">
        <v>928.01900000000001</v>
      </c>
      <c r="AM736">
        <v>845.10761904761898</v>
      </c>
      <c r="AN736">
        <v>1057.5896</v>
      </c>
      <c r="AO736">
        <v>11.90124145627</v>
      </c>
      <c r="AP736">
        <v>0.96</v>
      </c>
      <c r="AQ736">
        <v>265.51</v>
      </c>
      <c r="AR736">
        <v>24.64</v>
      </c>
      <c r="AS736" s="14">
        <v>619164800000</v>
      </c>
      <c r="AT736">
        <v>140508</v>
      </c>
      <c r="AU736">
        <v>687</v>
      </c>
      <c r="AV736">
        <v>155755824</v>
      </c>
      <c r="AW736">
        <v>107563668</v>
      </c>
      <c r="AX736">
        <v>6847</v>
      </c>
      <c r="AY736" s="14">
        <v>2132</v>
      </c>
      <c r="AZ736">
        <v>450</v>
      </c>
      <c r="BA736">
        <v>450</v>
      </c>
      <c r="BB736">
        <v>4230</v>
      </c>
      <c r="BC736">
        <v>0</v>
      </c>
      <c r="BD736">
        <v>744</v>
      </c>
      <c r="BE736">
        <v>3364</v>
      </c>
      <c r="BF736">
        <v>3088</v>
      </c>
      <c r="BG736">
        <v>3559</v>
      </c>
      <c r="BH736">
        <v>2201</v>
      </c>
      <c r="BI736">
        <v>0</v>
      </c>
      <c r="BJ736">
        <v>108508</v>
      </c>
      <c r="BK736">
        <v>36915366</v>
      </c>
      <c r="BL736">
        <v>10991193</v>
      </c>
      <c r="BM736">
        <v>0</v>
      </c>
      <c r="BN736">
        <v>28350665000</v>
      </c>
      <c r="BO736" s="3">
        <v>0.4</v>
      </c>
      <c r="BP736" s="3">
        <v>3704</v>
      </c>
      <c r="BQ736" s="3">
        <v>26179.47</v>
      </c>
      <c r="BR736" s="3">
        <v>3309026000</v>
      </c>
      <c r="BS736" s="3">
        <v>21981000</v>
      </c>
      <c r="BT736" s="3">
        <v>5532392000</v>
      </c>
      <c r="BU736" s="3">
        <v>14347112000</v>
      </c>
      <c r="BV736" s="3">
        <v>5140155000</v>
      </c>
      <c r="BW736" s="3">
        <v>23210511000</v>
      </c>
      <c r="BX736">
        <v>0</v>
      </c>
      <c r="BY736">
        <v>0</v>
      </c>
      <c r="BZ736">
        <v>0</v>
      </c>
      <c r="CA736">
        <v>0</v>
      </c>
      <c r="CB736">
        <v>28350665000</v>
      </c>
      <c r="CC736">
        <v>0.4</v>
      </c>
      <c r="CD736">
        <v>1316793.03</v>
      </c>
      <c r="CE736">
        <v>410324376.43000001</v>
      </c>
      <c r="CF736">
        <v>13427.68</v>
      </c>
      <c r="CG736">
        <v>28149.25</v>
      </c>
      <c r="CH736">
        <v>34.518789599999998</v>
      </c>
      <c r="CI736">
        <v>4.33</v>
      </c>
      <c r="CJ736">
        <v>150420</v>
      </c>
      <c r="CK736">
        <v>175810</v>
      </c>
      <c r="CL736">
        <v>25386.67</v>
      </c>
      <c r="CM736">
        <v>-9586.67</v>
      </c>
      <c r="CN736">
        <v>6328943.3300000001</v>
      </c>
      <c r="CO736">
        <v>-123480</v>
      </c>
      <c r="CP736">
        <v>-246096.67</v>
      </c>
      <c r="CQ736">
        <v>1678832.24</v>
      </c>
      <c r="CR736">
        <v>364273830.19999999</v>
      </c>
      <c r="CS736">
        <v>30241.82</v>
      </c>
      <c r="CT736">
        <v>365984373.69999999</v>
      </c>
      <c r="CU736" s="3">
        <v>0.53441640000000001</v>
      </c>
      <c r="CV736">
        <v>14619200.51</v>
      </c>
      <c r="CW736" s="14">
        <v>632470.13</v>
      </c>
      <c r="CX736" s="14">
        <f t="shared" si="11"/>
        <v>-3547770.91</v>
      </c>
      <c r="CY736" s="14">
        <f>IFERROR(INDEX(CONFAZ!$A$2:$FB$440,MATCH(DATE(YEAR($A736),MONTH($A736),15),CONFAZ!$A$2:$A$440,0),2),0)</f>
        <v>4180241.04</v>
      </c>
      <c r="CZ736"/>
      <c r="DA736"/>
      <c r="DB736"/>
      <c r="DC736"/>
      <c r="DI736"/>
    </row>
    <row r="737" spans="1:113" x14ac:dyDescent="0.25">
      <c r="A737" s="1">
        <v>43759</v>
      </c>
      <c r="B737" t="s">
        <v>70</v>
      </c>
      <c r="C737" t="s">
        <v>75</v>
      </c>
      <c r="D737" s="12">
        <v>4.0869999999999997</v>
      </c>
      <c r="E737">
        <v>467021615.17999995</v>
      </c>
      <c r="F737">
        <v>4282043.62</v>
      </c>
      <c r="G737">
        <v>693645880</v>
      </c>
      <c r="H737">
        <v>99304793.909999982</v>
      </c>
      <c r="I737">
        <v>39798114.050000012</v>
      </c>
      <c r="J737">
        <v>17447041.920000002</v>
      </c>
      <c r="K737">
        <v>17201855</v>
      </c>
      <c r="L737" s="14">
        <v>18157526</v>
      </c>
      <c r="M737" s="14">
        <v>32350232</v>
      </c>
      <c r="N737" s="14">
        <v>87996562</v>
      </c>
      <c r="O737" s="14">
        <v>98827482</v>
      </c>
      <c r="P737" s="14">
        <v>7222007</v>
      </c>
      <c r="Q737" s="14">
        <v>109038725</v>
      </c>
      <c r="R737" s="14">
        <v>3596120</v>
      </c>
      <c r="S737" s="14">
        <v>24555491</v>
      </c>
      <c r="T737" s="14">
        <v>229605827</v>
      </c>
      <c r="U737" s="14">
        <v>78042904</v>
      </c>
      <c r="V737" s="14">
        <v>3596120</v>
      </c>
      <c r="W737" s="14">
        <v>24555491</v>
      </c>
      <c r="X737" s="14">
        <v>229605827</v>
      </c>
      <c r="Y737" s="14">
        <v>78042904</v>
      </c>
      <c r="Z737" s="14">
        <v>4253004</v>
      </c>
      <c r="AA737" s="14">
        <v>2.8347737408999998</v>
      </c>
      <c r="AB737">
        <v>142.96</v>
      </c>
      <c r="AC737" s="2">
        <v>19483912811</v>
      </c>
      <c r="AD737" s="2">
        <v>16987200927</v>
      </c>
      <c r="AE737" s="14">
        <f>INDEX(CONFAZ!$DS$2:$FB$408,MATCH(DATE(YEAR($A737),MONTH($A737),15),CONFAZ!$DS$2:$DS$408,0),2)</f>
        <v>294764568</v>
      </c>
      <c r="AF737" s="14">
        <f>INDEX(CONFAZ!$DS$2:$FB$408,MATCH(DATE(YEAR($A737),MONTH($A737),15),CONFAZ!$DS$2:$DS$408,0),3)</f>
        <v>327374496</v>
      </c>
      <c r="AG737">
        <v>998</v>
      </c>
      <c r="AH737">
        <v>1511519732000</v>
      </c>
      <c r="AI737">
        <v>5.38</v>
      </c>
      <c r="AJ737">
        <v>0.04</v>
      </c>
      <c r="AK737">
        <v>1194.8455555555499</v>
      </c>
      <c r="AL737">
        <v>927.96</v>
      </c>
      <c r="AM737">
        <v>844.44571428571396</v>
      </c>
      <c r="AN737">
        <v>1057.6112000000001</v>
      </c>
      <c r="AO737">
        <v>11.7521982562512</v>
      </c>
      <c r="AP737">
        <v>1.1000000000000001</v>
      </c>
      <c r="AQ737">
        <v>241.45</v>
      </c>
      <c r="AR737">
        <v>7.19</v>
      </c>
      <c r="AS737" s="14">
        <v>650447500000</v>
      </c>
      <c r="AT737">
        <v>109132</v>
      </c>
      <c r="AU737">
        <v>191</v>
      </c>
      <c r="AV737">
        <v>142277800</v>
      </c>
      <c r="AW737">
        <v>89984381</v>
      </c>
      <c r="AX737">
        <v>3730</v>
      </c>
      <c r="AY737" s="14">
        <v>413</v>
      </c>
      <c r="AZ737">
        <v>595</v>
      </c>
      <c r="BA737">
        <v>595</v>
      </c>
      <c r="BB737">
        <v>4617</v>
      </c>
      <c r="BC737">
        <v>0</v>
      </c>
      <c r="BD737">
        <v>1077</v>
      </c>
      <c r="BE737">
        <v>7134</v>
      </c>
      <c r="BF737">
        <v>129</v>
      </c>
      <c r="BG737">
        <v>851</v>
      </c>
      <c r="BH737">
        <v>4301</v>
      </c>
      <c r="BI737">
        <v>0</v>
      </c>
      <c r="BJ737">
        <v>87817</v>
      </c>
      <c r="BK737">
        <v>41764527</v>
      </c>
      <c r="BL737">
        <v>10299126</v>
      </c>
      <c r="BM737">
        <v>0</v>
      </c>
      <c r="BN737">
        <v>28350665000</v>
      </c>
      <c r="BO737" s="3">
        <v>0.4</v>
      </c>
      <c r="BP737" s="3">
        <v>3704</v>
      </c>
      <c r="BQ737" s="3">
        <v>26179.47</v>
      </c>
      <c r="BR737" s="3">
        <v>3309026000</v>
      </c>
      <c r="BS737" s="3">
        <v>21981000</v>
      </c>
      <c r="BT737" s="3">
        <v>5532392000</v>
      </c>
      <c r="BU737" s="3">
        <v>14347112000</v>
      </c>
      <c r="BV737">
        <v>5140155000</v>
      </c>
      <c r="BW737" s="3">
        <v>23210511000</v>
      </c>
      <c r="BX737">
        <v>0</v>
      </c>
      <c r="BY737">
        <v>0</v>
      </c>
      <c r="BZ737">
        <v>0</v>
      </c>
      <c r="CA737">
        <v>0</v>
      </c>
      <c r="CB737">
        <v>28350665000</v>
      </c>
      <c r="CC737">
        <v>0.4</v>
      </c>
      <c r="CD737">
        <v>1148619.8</v>
      </c>
      <c r="CE737">
        <v>493368678.75999999</v>
      </c>
      <c r="CF737">
        <v>29562.23</v>
      </c>
      <c r="CG737">
        <v>28118.25</v>
      </c>
      <c r="CH737">
        <v>34.518789599999998</v>
      </c>
      <c r="CI737">
        <v>4.38</v>
      </c>
      <c r="CJ737">
        <v>-158330</v>
      </c>
      <c r="CK737">
        <v>-133940</v>
      </c>
      <c r="CL737">
        <v>24390</v>
      </c>
      <c r="CM737">
        <v>53863.33</v>
      </c>
      <c r="CN737">
        <v>6831236.6699999999</v>
      </c>
      <c r="CO737">
        <v>-76486.67</v>
      </c>
      <c r="CP737">
        <v>-290070</v>
      </c>
      <c r="CQ737">
        <v>1679131.55</v>
      </c>
      <c r="CR737">
        <v>355274620.80000001</v>
      </c>
      <c r="CS737">
        <v>306036.23</v>
      </c>
      <c r="CT737">
        <v>357260090.19999999</v>
      </c>
      <c r="CU737" s="3">
        <v>0.53441640000000001</v>
      </c>
      <c r="CV737">
        <v>16803008.510000002</v>
      </c>
      <c r="CW737" s="14">
        <v>559728.8600000001</v>
      </c>
      <c r="CX737" s="14">
        <f t="shared" si="11"/>
        <v>-2745344.67</v>
      </c>
      <c r="CY737" s="14">
        <f>IFERROR(INDEX(CONFAZ!$A$2:$FB$440,MATCH(DATE(YEAR($A737),MONTH($A737),15),CONFAZ!$A$2:$A$440,0),2),0)</f>
        <v>3305073.5300000003</v>
      </c>
      <c r="CZ737"/>
      <c r="DA737"/>
      <c r="DB737"/>
      <c r="DC737"/>
      <c r="DI737"/>
    </row>
    <row r="738" spans="1:113" x14ac:dyDescent="0.25">
      <c r="A738" s="1">
        <v>43790</v>
      </c>
      <c r="B738" t="s">
        <v>70</v>
      </c>
      <c r="C738" t="s">
        <v>75</v>
      </c>
      <c r="D738" s="12">
        <v>4.1553000000000004</v>
      </c>
      <c r="E738">
        <v>502539372.81999999</v>
      </c>
      <c r="F738">
        <v>4171419.51</v>
      </c>
      <c r="G738">
        <v>764489211</v>
      </c>
      <c r="H738">
        <v>163315515.17000002</v>
      </c>
      <c r="I738">
        <v>20976318.280000005</v>
      </c>
      <c r="J738">
        <v>16437082.859999999</v>
      </c>
      <c r="K738">
        <v>12832163</v>
      </c>
      <c r="L738" s="14">
        <v>23893797</v>
      </c>
      <c r="M738" s="14">
        <v>33672714</v>
      </c>
      <c r="N738" s="14">
        <v>91748986</v>
      </c>
      <c r="O738" s="14">
        <v>106253565</v>
      </c>
      <c r="P738" s="14">
        <v>8277493</v>
      </c>
      <c r="Q738" s="14">
        <v>110771008</v>
      </c>
      <c r="R738" s="14">
        <v>3038610</v>
      </c>
      <c r="S738" s="14">
        <v>21157471</v>
      </c>
      <c r="T738" s="14">
        <v>281851440</v>
      </c>
      <c r="U738" s="14">
        <v>79494388</v>
      </c>
      <c r="V738" s="14">
        <v>3038610</v>
      </c>
      <c r="W738" s="14">
        <v>21157471</v>
      </c>
      <c r="X738" s="14">
        <v>281851440</v>
      </c>
      <c r="Y738" s="14">
        <v>79494388</v>
      </c>
      <c r="Z738" s="14">
        <v>4329739</v>
      </c>
      <c r="AA738" s="14">
        <v>0.71175270670000002</v>
      </c>
      <c r="AB738">
        <v>138.91</v>
      </c>
      <c r="AC738" s="2">
        <v>17609813357</v>
      </c>
      <c r="AD738" s="2">
        <v>14868295894</v>
      </c>
      <c r="AE738" s="14">
        <f>INDEX(CONFAZ!$DS$2:$FB$408,MATCH(DATE(YEAR($A738),MONTH($A738),15),CONFAZ!$DS$2:$DS$408,0),2)</f>
        <v>256165231</v>
      </c>
      <c r="AF738" s="14">
        <f>INDEX(CONFAZ!$DS$2:$FB$408,MATCH(DATE(YEAR($A738),MONTH($A738),15),CONFAZ!$DS$2:$DS$408,0),3)</f>
        <v>607795756</v>
      </c>
      <c r="AG738">
        <v>998</v>
      </c>
      <c r="AH738">
        <v>1522402192800</v>
      </c>
      <c r="AI738">
        <v>4.9000000000000004</v>
      </c>
      <c r="AJ738">
        <v>0.54</v>
      </c>
      <c r="AK738">
        <v>1196.69888888888</v>
      </c>
      <c r="AL738">
        <v>931.52800000000002</v>
      </c>
      <c r="AM738">
        <v>844.13142857142805</v>
      </c>
      <c r="AN738">
        <v>1062.4436000000001</v>
      </c>
      <c r="AO738">
        <v>11.2877731287773</v>
      </c>
      <c r="AP738">
        <v>1.51</v>
      </c>
      <c r="AQ738">
        <v>255.66</v>
      </c>
      <c r="AR738">
        <v>0.81</v>
      </c>
      <c r="AS738" s="14">
        <v>639072400000</v>
      </c>
      <c r="AT738">
        <v>117231</v>
      </c>
      <c r="AU738">
        <v>694</v>
      </c>
      <c r="AV738">
        <v>117138614</v>
      </c>
      <c r="AW738">
        <v>83519974</v>
      </c>
      <c r="AX738">
        <v>5179</v>
      </c>
      <c r="AY738" s="14">
        <v>600</v>
      </c>
      <c r="AZ738">
        <v>560</v>
      </c>
      <c r="BA738">
        <v>560</v>
      </c>
      <c r="BB738">
        <v>3237</v>
      </c>
      <c r="BC738">
        <v>0</v>
      </c>
      <c r="BD738">
        <v>182</v>
      </c>
      <c r="BE738">
        <v>6562</v>
      </c>
      <c r="BF738">
        <v>61</v>
      </c>
      <c r="BG738">
        <v>1634</v>
      </c>
      <c r="BH738">
        <v>1554</v>
      </c>
      <c r="BI738">
        <v>0</v>
      </c>
      <c r="BJ738">
        <v>71397</v>
      </c>
      <c r="BK738">
        <v>31015938</v>
      </c>
      <c r="BL738">
        <v>2389819</v>
      </c>
      <c r="BM738">
        <v>0</v>
      </c>
      <c r="BN738">
        <v>28350665000</v>
      </c>
      <c r="BO738" s="3">
        <v>0.4</v>
      </c>
      <c r="BP738" s="3">
        <v>3704</v>
      </c>
      <c r="BQ738" s="3">
        <v>26179.47</v>
      </c>
      <c r="BR738" s="3">
        <v>3309026000</v>
      </c>
      <c r="BS738" s="3">
        <v>21981000</v>
      </c>
      <c r="BT738" s="3">
        <v>5532392000</v>
      </c>
      <c r="BU738">
        <v>14347112000</v>
      </c>
      <c r="BV738" s="3">
        <v>5140155000</v>
      </c>
      <c r="BW738" s="3">
        <v>23210511000</v>
      </c>
      <c r="BX738">
        <v>0</v>
      </c>
      <c r="BY738">
        <v>0</v>
      </c>
      <c r="BZ738">
        <v>0</v>
      </c>
      <c r="CA738">
        <v>0</v>
      </c>
      <c r="CB738">
        <v>28350665000</v>
      </c>
      <c r="CC738">
        <v>0.4</v>
      </c>
      <c r="CD738">
        <v>1216173.58</v>
      </c>
      <c r="CE738">
        <v>386073882.29000002</v>
      </c>
      <c r="CF738">
        <v>18165.919999999998</v>
      </c>
      <c r="CG738">
        <v>28115.25</v>
      </c>
      <c r="CH738">
        <v>34.518789599999998</v>
      </c>
      <c r="CI738">
        <v>4.41</v>
      </c>
      <c r="CJ738">
        <v>-158330</v>
      </c>
      <c r="CK738">
        <v>-133940</v>
      </c>
      <c r="CL738">
        <v>24390</v>
      </c>
      <c r="CM738">
        <v>53863.33</v>
      </c>
      <c r="CN738">
        <v>6831236.6699999999</v>
      </c>
      <c r="CO738">
        <v>-76486.67</v>
      </c>
      <c r="CP738">
        <v>-290070</v>
      </c>
      <c r="CQ738">
        <v>2222233.61</v>
      </c>
      <c r="CR738">
        <v>369643634.23000002</v>
      </c>
      <c r="CS738">
        <v>567002.04</v>
      </c>
      <c r="CT738">
        <v>372432869.88</v>
      </c>
      <c r="CU738" s="3">
        <v>0.53441640000000001</v>
      </c>
      <c r="CV738">
        <v>14812403.08</v>
      </c>
      <c r="CW738" s="14">
        <v>587796.59</v>
      </c>
      <c r="CX738" s="14">
        <f t="shared" si="11"/>
        <v>-1766897.52</v>
      </c>
      <c r="CY738" s="14">
        <f>IFERROR(INDEX(CONFAZ!$A$2:$FB$440,MATCH(DATE(YEAR($A738),MONTH($A738),15),CONFAZ!$A$2:$A$440,0),2),0)</f>
        <v>2354694.11</v>
      </c>
      <c r="CZ738"/>
      <c r="DA738"/>
      <c r="DB738"/>
      <c r="DC738"/>
      <c r="DI738"/>
    </row>
    <row r="739" spans="1:113" x14ac:dyDescent="0.25">
      <c r="A739" s="1">
        <v>43820</v>
      </c>
      <c r="B739" t="s">
        <v>70</v>
      </c>
      <c r="C739" t="s">
        <v>75</v>
      </c>
      <c r="D739" s="12">
        <v>4.1096000000000004</v>
      </c>
      <c r="E739">
        <v>521251287.64000005</v>
      </c>
      <c r="F739">
        <v>4222546.04</v>
      </c>
      <c r="G739">
        <v>761853439</v>
      </c>
      <c r="H739">
        <v>138937282.96999997</v>
      </c>
      <c r="I739">
        <v>21537157.040000003</v>
      </c>
      <c r="J739">
        <v>19366800.880000003</v>
      </c>
      <c r="K739">
        <v>14166820</v>
      </c>
      <c r="L739" s="14">
        <v>19378947</v>
      </c>
      <c r="M739" s="14">
        <v>32691963</v>
      </c>
      <c r="N739" s="14">
        <v>98815009</v>
      </c>
      <c r="O739" s="14">
        <v>98768043</v>
      </c>
      <c r="P739" s="14">
        <v>7824132</v>
      </c>
      <c r="Q739" s="14">
        <v>114945832</v>
      </c>
      <c r="R739" s="14">
        <v>2541914</v>
      </c>
      <c r="S739" s="14">
        <v>22706578</v>
      </c>
      <c r="T739" s="14">
        <v>281540865</v>
      </c>
      <c r="U739" s="14">
        <v>78440515</v>
      </c>
      <c r="V739" s="14">
        <v>2541914</v>
      </c>
      <c r="W739" s="14">
        <v>22706578</v>
      </c>
      <c r="X739" s="14">
        <v>281540865</v>
      </c>
      <c r="Y739" s="14">
        <v>78440515</v>
      </c>
      <c r="Z739" s="14">
        <v>4199641</v>
      </c>
      <c r="AA739" s="14">
        <v>-0.2885472301</v>
      </c>
      <c r="AB739">
        <v>137.49</v>
      </c>
      <c r="AC739" s="2">
        <v>18463268592</v>
      </c>
      <c r="AD739" s="2">
        <v>13248186239</v>
      </c>
      <c r="AE739" s="14">
        <f>INDEX(CONFAZ!$DS$2:$FB$408,MATCH(DATE(YEAR($A739),MONTH($A739),15),CONFAZ!$DS$2:$DS$408,0),2)</f>
        <v>239569036</v>
      </c>
      <c r="AF739" s="14">
        <f>INDEX(CONFAZ!$DS$2:$FB$408,MATCH(DATE(YEAR($A739),MONTH($A739),15),CONFAZ!$DS$2:$DS$408,0),3)</f>
        <v>159983727</v>
      </c>
      <c r="AG739">
        <v>998</v>
      </c>
      <c r="AH739">
        <v>1466650486400</v>
      </c>
      <c r="AI739">
        <v>4.59</v>
      </c>
      <c r="AJ739">
        <v>1.22</v>
      </c>
      <c r="AK739">
        <v>1197.81111111111</v>
      </c>
      <c r="AL739">
        <v>936.18399999999997</v>
      </c>
      <c r="AM739">
        <v>846.32952380952304</v>
      </c>
      <c r="AN739">
        <v>1062.9936</v>
      </c>
      <c r="AO739">
        <v>11.081010631365301</v>
      </c>
      <c r="AP739">
        <v>2.15</v>
      </c>
      <c r="AQ739">
        <v>267.06</v>
      </c>
      <c r="AR739">
        <v>11.239000000000001</v>
      </c>
      <c r="AS739" s="14">
        <v>637866100000</v>
      </c>
      <c r="AT739">
        <v>128885</v>
      </c>
      <c r="AU739">
        <v>0</v>
      </c>
      <c r="AV739">
        <v>129450584</v>
      </c>
      <c r="AW739">
        <v>85041979</v>
      </c>
      <c r="AX739">
        <v>5004</v>
      </c>
      <c r="AY739" s="14">
        <v>0</v>
      </c>
      <c r="AZ739">
        <v>743</v>
      </c>
      <c r="BA739">
        <v>743</v>
      </c>
      <c r="BB739">
        <v>4641</v>
      </c>
      <c r="BC739">
        <v>0</v>
      </c>
      <c r="BD739">
        <v>1054</v>
      </c>
      <c r="BE739">
        <v>7555</v>
      </c>
      <c r="BF739">
        <v>183</v>
      </c>
      <c r="BG739">
        <v>5175</v>
      </c>
      <c r="BH739">
        <v>3309</v>
      </c>
      <c r="BI739">
        <v>0</v>
      </c>
      <c r="BJ739">
        <v>96787</v>
      </c>
      <c r="BK739">
        <v>42806631</v>
      </c>
      <c r="BL739">
        <v>1320304</v>
      </c>
      <c r="BM739">
        <v>0</v>
      </c>
      <c r="BN739">
        <v>28350665000</v>
      </c>
      <c r="BO739" s="3">
        <v>0.4</v>
      </c>
      <c r="BP739" s="3">
        <v>3704</v>
      </c>
      <c r="BQ739" s="3">
        <v>26179.47</v>
      </c>
      <c r="BR739" s="3">
        <v>3309026000</v>
      </c>
      <c r="BS739" s="3">
        <v>21981000</v>
      </c>
      <c r="BT739" s="3">
        <v>5532392000</v>
      </c>
      <c r="BU739" s="3">
        <v>14347112000</v>
      </c>
      <c r="BV739" s="3">
        <v>5140155000</v>
      </c>
      <c r="BW739" s="3">
        <v>23210511000</v>
      </c>
      <c r="BX739">
        <v>0</v>
      </c>
      <c r="BY739">
        <v>0</v>
      </c>
      <c r="BZ739">
        <v>0</v>
      </c>
      <c r="CA739">
        <v>0</v>
      </c>
      <c r="CB739">
        <v>28350665000</v>
      </c>
      <c r="CC739">
        <v>0.4</v>
      </c>
      <c r="CD739">
        <v>1583459.13</v>
      </c>
      <c r="CE739">
        <v>371513444.43000001</v>
      </c>
      <c r="CF739">
        <v>23133.82</v>
      </c>
      <c r="CG739">
        <v>28393.25</v>
      </c>
      <c r="CH739">
        <v>34.518789599999998</v>
      </c>
      <c r="CI739">
        <v>4.53</v>
      </c>
      <c r="CJ739">
        <v>-158330</v>
      </c>
      <c r="CK739">
        <v>-133940</v>
      </c>
      <c r="CL739">
        <v>24390</v>
      </c>
      <c r="CM739">
        <v>53863.33</v>
      </c>
      <c r="CN739">
        <v>6831236.6699999999</v>
      </c>
      <c r="CO739">
        <v>-76486.67</v>
      </c>
      <c r="CP739">
        <v>-290070</v>
      </c>
      <c r="CQ739">
        <v>1938650.46</v>
      </c>
      <c r="CR739">
        <v>383655553</v>
      </c>
      <c r="CS739">
        <v>392794.49</v>
      </c>
      <c r="CT739">
        <v>385986997.94999999</v>
      </c>
      <c r="CU739" s="3">
        <v>0.53441640000000001</v>
      </c>
      <c r="CV739">
        <v>18879135.23</v>
      </c>
      <c r="CW739" s="14">
        <v>690900.6</v>
      </c>
      <c r="CX739" s="14">
        <f t="shared" si="11"/>
        <v>-2111176.4900000002</v>
      </c>
      <c r="CY739" s="14">
        <f>IFERROR(INDEX(CONFAZ!$A$2:$FB$440,MATCH(DATE(YEAR($A739),MONTH($A739),15),CONFAZ!$A$2:$A$440,0),2),0)</f>
        <v>2802077.0900000003</v>
      </c>
      <c r="CZ739"/>
      <c r="DA739"/>
      <c r="DB739"/>
      <c r="DC739"/>
      <c r="DI739"/>
    </row>
    <row r="740" spans="1:113" x14ac:dyDescent="0.25">
      <c r="A740" s="1">
        <v>43851</v>
      </c>
      <c r="B740" t="s">
        <v>70</v>
      </c>
      <c r="C740" t="s">
        <v>75</v>
      </c>
      <c r="D740" s="12">
        <v>4.1494999999999997</v>
      </c>
      <c r="E740">
        <v>529386043.14000005</v>
      </c>
      <c r="F740">
        <v>7251174.8600000003</v>
      </c>
      <c r="G740">
        <v>821249322</v>
      </c>
      <c r="H740">
        <v>123333069.09000002</v>
      </c>
      <c r="I740">
        <v>65421946.099999994</v>
      </c>
      <c r="J740">
        <v>22670276.589999996</v>
      </c>
      <c r="K740">
        <v>43041077</v>
      </c>
      <c r="L740" s="14">
        <v>16670987</v>
      </c>
      <c r="M740" s="14">
        <v>34071970</v>
      </c>
      <c r="N740" s="14">
        <v>120237429</v>
      </c>
      <c r="O740" s="14">
        <v>102294306</v>
      </c>
      <c r="P740" s="14">
        <v>7915714</v>
      </c>
      <c r="Q740" s="14">
        <v>122978332</v>
      </c>
      <c r="R740" s="14">
        <v>2653451</v>
      </c>
      <c r="S740" s="14">
        <v>22529302</v>
      </c>
      <c r="T740" s="14">
        <v>300028807</v>
      </c>
      <c r="U740" s="14">
        <v>84701832</v>
      </c>
      <c r="V740" s="14">
        <v>2653451</v>
      </c>
      <c r="W740" s="14">
        <v>22529302</v>
      </c>
      <c r="X740" s="14">
        <v>300028807</v>
      </c>
      <c r="Y740" s="14">
        <v>84701832</v>
      </c>
      <c r="Z740" s="14">
        <v>7167192</v>
      </c>
      <c r="AA740" s="14">
        <v>0.36063401589999999</v>
      </c>
      <c r="AB740">
        <v>134.05000000000001</v>
      </c>
      <c r="AC740" s="2">
        <v>14429715267</v>
      </c>
      <c r="AD740" s="2">
        <v>17190165488</v>
      </c>
      <c r="AE740" s="14">
        <f>INDEX(CONFAZ!$DS$2:$FB$408,MATCH(DATE(YEAR($A740),MONTH($A740),15),CONFAZ!$DS$2:$DS$408,0),2)</f>
        <v>183139168</v>
      </c>
      <c r="AF740" s="14">
        <f>INDEX(CONFAZ!$DS$2:$FB$408,MATCH(DATE(YEAR($A740),MONTH($A740),15),CONFAZ!$DS$2:$DS$408,0),3)</f>
        <v>266434221</v>
      </c>
      <c r="AG740">
        <v>1039</v>
      </c>
      <c r="AH740">
        <v>1491305403000</v>
      </c>
      <c r="AI740">
        <v>4.4000000000000004</v>
      </c>
      <c r="AJ740">
        <v>0.19</v>
      </c>
      <c r="AK740">
        <v>1207.61222222222</v>
      </c>
      <c r="AL740">
        <v>942.529</v>
      </c>
      <c r="AM740">
        <v>850.94333333333304</v>
      </c>
      <c r="AN740">
        <v>1071.1268</v>
      </c>
      <c r="AO740">
        <v>11.354338486771599</v>
      </c>
      <c r="AP740">
        <v>1.21</v>
      </c>
      <c r="AQ740">
        <v>268.44</v>
      </c>
      <c r="AR740">
        <v>0.19997000000000001</v>
      </c>
      <c r="AS740" s="14">
        <v>615587200000</v>
      </c>
      <c r="AT740">
        <v>110071</v>
      </c>
      <c r="AU740">
        <v>20</v>
      </c>
      <c r="AV740">
        <v>109474260</v>
      </c>
      <c r="AW740">
        <v>93524951</v>
      </c>
      <c r="AX740">
        <v>3601</v>
      </c>
      <c r="AY740" s="14">
        <v>0</v>
      </c>
      <c r="AZ740">
        <v>106</v>
      </c>
      <c r="BA740">
        <v>106</v>
      </c>
      <c r="BB740">
        <v>2947</v>
      </c>
      <c r="BC740">
        <v>2100000</v>
      </c>
      <c r="BD740">
        <v>2</v>
      </c>
      <c r="BE740">
        <v>8848</v>
      </c>
      <c r="BF740">
        <v>0</v>
      </c>
      <c r="BG740">
        <v>842</v>
      </c>
      <c r="BH740">
        <v>260</v>
      </c>
      <c r="BI740">
        <v>0</v>
      </c>
      <c r="BJ740">
        <v>2031378</v>
      </c>
      <c r="BK740">
        <v>6616758</v>
      </c>
      <c r="BL740">
        <v>5072102</v>
      </c>
      <c r="BM740">
        <v>0</v>
      </c>
      <c r="BN740">
        <v>29846794000</v>
      </c>
      <c r="BO740" s="3">
        <v>0.4</v>
      </c>
      <c r="BP740" s="3">
        <v>3704</v>
      </c>
      <c r="BQ740" s="3">
        <v>27335.53</v>
      </c>
      <c r="BR740">
        <v>3437407000</v>
      </c>
      <c r="BS740" s="3">
        <v>22505000</v>
      </c>
      <c r="BT740" s="3">
        <v>5806026000</v>
      </c>
      <c r="BU740" s="3">
        <v>14705051000</v>
      </c>
      <c r="BV740" s="3">
        <v>5875804000</v>
      </c>
      <c r="BW740">
        <v>23970990000</v>
      </c>
      <c r="BX740">
        <v>0</v>
      </c>
      <c r="BY740">
        <v>0</v>
      </c>
      <c r="BZ740">
        <v>0</v>
      </c>
      <c r="CA740">
        <v>0</v>
      </c>
      <c r="CB740">
        <v>28350665000</v>
      </c>
      <c r="CC740">
        <v>0.4</v>
      </c>
      <c r="CD740">
        <v>1587728.49</v>
      </c>
      <c r="CE740">
        <v>338695635.25</v>
      </c>
      <c r="CF740">
        <v>27819.360000000001</v>
      </c>
      <c r="CG740">
        <v>28319.919999999998</v>
      </c>
      <c r="CH740">
        <v>34.241921099999999</v>
      </c>
      <c r="CI740">
        <v>4.58</v>
      </c>
      <c r="CJ740">
        <v>10386.67</v>
      </c>
      <c r="CK740">
        <v>32793.33</v>
      </c>
      <c r="CL740">
        <v>22406.67</v>
      </c>
      <c r="CM740">
        <v>-199736.67</v>
      </c>
      <c r="CN740">
        <v>7029033.3300000001</v>
      </c>
      <c r="CO740">
        <v>-81356.67</v>
      </c>
      <c r="CP740">
        <v>-308380</v>
      </c>
      <c r="CQ740">
        <v>4625667.0199999996</v>
      </c>
      <c r="CR740">
        <v>421739405.72000003</v>
      </c>
      <c r="CS740">
        <v>929749.23</v>
      </c>
      <c r="CT740">
        <v>427315263.23000002</v>
      </c>
      <c r="CU740" s="3">
        <v>0.53763439999999996</v>
      </c>
      <c r="CV740">
        <v>19464786</v>
      </c>
      <c r="CW740" s="14">
        <v>483970.83</v>
      </c>
      <c r="CX740" s="14">
        <f t="shared" si="11"/>
        <v>-4439794.3899999997</v>
      </c>
      <c r="CY740" s="14">
        <f>IFERROR(INDEX(CONFAZ!$A$2:$FB$440,MATCH(DATE(YEAR($A740),MONTH($A740),15),CONFAZ!$A$2:$A$440,0),2),0)</f>
        <v>4923765.22</v>
      </c>
      <c r="CZ740"/>
      <c r="DA740"/>
      <c r="DB740"/>
      <c r="DC740"/>
      <c r="DI740"/>
    </row>
    <row r="741" spans="1:113" x14ac:dyDescent="0.25">
      <c r="A741" s="1">
        <v>43882</v>
      </c>
      <c r="B741" t="s">
        <v>70</v>
      </c>
      <c r="C741" t="s">
        <v>75</v>
      </c>
      <c r="D741" s="12">
        <v>4.3410000000000002</v>
      </c>
      <c r="E741">
        <v>453063655.93000001</v>
      </c>
      <c r="F741">
        <v>3280940.86</v>
      </c>
      <c r="G741">
        <v>647819942</v>
      </c>
      <c r="H741">
        <v>117580049.38000001</v>
      </c>
      <c r="I741">
        <v>16321925.93</v>
      </c>
      <c r="J741">
        <v>15161579.270000001</v>
      </c>
      <c r="K741">
        <v>103038417</v>
      </c>
      <c r="L741" s="14">
        <v>23310664</v>
      </c>
      <c r="M741" s="14">
        <v>32007867</v>
      </c>
      <c r="N741" s="14">
        <v>85880827</v>
      </c>
      <c r="O741" s="14">
        <v>100743979</v>
      </c>
      <c r="P741" s="14">
        <v>7402532</v>
      </c>
      <c r="Q741" s="14">
        <v>98501744</v>
      </c>
      <c r="R741" s="14">
        <v>2539207</v>
      </c>
      <c r="S741" s="14">
        <v>18280272</v>
      </c>
      <c r="T741" s="14">
        <v>202360899</v>
      </c>
      <c r="U741" s="14">
        <v>73631960</v>
      </c>
      <c r="V741" s="14">
        <v>2539207</v>
      </c>
      <c r="W741" s="14">
        <v>18280272</v>
      </c>
      <c r="X741" s="14">
        <v>202360899</v>
      </c>
      <c r="Y741" s="14">
        <v>73631960</v>
      </c>
      <c r="Z741" s="14">
        <v>3159991</v>
      </c>
      <c r="AA741" s="14">
        <v>1.5488282588</v>
      </c>
      <c r="AB741">
        <v>134.52000000000001</v>
      </c>
      <c r="AC741" s="2">
        <v>15356449520</v>
      </c>
      <c r="AD741" s="2">
        <v>13849450579</v>
      </c>
      <c r="AE741" s="14">
        <f>INDEX(CONFAZ!$DS$2:$FB$408,MATCH(DATE(YEAR($A741),MONTH($A741),15),CONFAZ!$DS$2:$DS$408,0),2)</f>
        <v>170475076</v>
      </c>
      <c r="AF741" s="14">
        <f>INDEX(CONFAZ!$DS$2:$FB$408,MATCH(DATE(YEAR($A741),MONTH($A741),15),CONFAZ!$DS$2:$DS$408,0),3)</f>
        <v>255063770</v>
      </c>
      <c r="AG741">
        <v>1045</v>
      </c>
      <c r="AH741">
        <v>1573438860000</v>
      </c>
      <c r="AI741">
        <v>4.1900000000000004</v>
      </c>
      <c r="AJ741">
        <v>0.17</v>
      </c>
      <c r="AK741">
        <v>1207.35666666666</v>
      </c>
      <c r="AL741">
        <v>940.76049999999998</v>
      </c>
      <c r="AM741">
        <v>853.65523809523802</v>
      </c>
      <c r="AN741">
        <v>1072.0475999999901</v>
      </c>
      <c r="AO741">
        <v>11.7529174900264</v>
      </c>
      <c r="AP741">
        <v>1.25</v>
      </c>
      <c r="AQ741">
        <v>239.99</v>
      </c>
      <c r="AR741">
        <v>17.57</v>
      </c>
      <c r="AS741" s="14">
        <v>620047600000</v>
      </c>
      <c r="AT741">
        <v>81677</v>
      </c>
      <c r="AU741">
        <v>285</v>
      </c>
      <c r="AV741">
        <v>98131761</v>
      </c>
      <c r="AW741">
        <v>84640515</v>
      </c>
      <c r="AX741">
        <v>3001</v>
      </c>
      <c r="AY741" s="14">
        <v>145</v>
      </c>
      <c r="AZ741">
        <v>241</v>
      </c>
      <c r="BA741">
        <v>241</v>
      </c>
      <c r="BB741">
        <v>2571</v>
      </c>
      <c r="BC741">
        <v>0</v>
      </c>
      <c r="BD741">
        <v>113</v>
      </c>
      <c r="BE741">
        <v>6089</v>
      </c>
      <c r="BF741">
        <v>297</v>
      </c>
      <c r="BG741">
        <v>300</v>
      </c>
      <c r="BH741">
        <v>2898</v>
      </c>
      <c r="BI741">
        <v>0</v>
      </c>
      <c r="BJ741">
        <v>54746</v>
      </c>
      <c r="BK741">
        <v>13256370</v>
      </c>
      <c r="BL741">
        <v>73574</v>
      </c>
      <c r="BM741">
        <v>0</v>
      </c>
      <c r="BN741">
        <v>29846794000</v>
      </c>
      <c r="BO741" s="3">
        <v>0.4</v>
      </c>
      <c r="BP741" s="3">
        <v>3704</v>
      </c>
      <c r="BQ741" s="3">
        <v>27335.53</v>
      </c>
      <c r="BR741" s="3">
        <v>3437407000</v>
      </c>
      <c r="BS741" s="3">
        <v>22505000</v>
      </c>
      <c r="BT741" s="3">
        <v>5806026000</v>
      </c>
      <c r="BU741" s="3">
        <v>14705051000</v>
      </c>
      <c r="BV741" s="3">
        <v>5875804000</v>
      </c>
      <c r="BW741" s="3">
        <v>23970990000</v>
      </c>
      <c r="BX741">
        <v>0</v>
      </c>
      <c r="BY741">
        <v>0</v>
      </c>
      <c r="BZ741">
        <v>0</v>
      </c>
      <c r="CA741">
        <v>0</v>
      </c>
      <c r="CB741">
        <v>28350665000</v>
      </c>
      <c r="CC741">
        <v>0.4</v>
      </c>
      <c r="CD741">
        <v>984502.33</v>
      </c>
      <c r="CE741">
        <v>375948717.39999998</v>
      </c>
      <c r="CF741">
        <v>21992.78</v>
      </c>
      <c r="CG741">
        <v>27619.919999999998</v>
      </c>
      <c r="CH741">
        <v>34.241921099999999</v>
      </c>
      <c r="CI741">
        <v>4.55</v>
      </c>
      <c r="CJ741">
        <v>10386.67</v>
      </c>
      <c r="CK741">
        <v>32793.33</v>
      </c>
      <c r="CL741">
        <v>22406.67</v>
      </c>
      <c r="CM741">
        <v>-199736.67</v>
      </c>
      <c r="CN741">
        <v>7029033.3300000001</v>
      </c>
      <c r="CO741">
        <v>-81356.67</v>
      </c>
      <c r="CP741">
        <v>-308380</v>
      </c>
      <c r="CQ741">
        <v>1205613.94</v>
      </c>
      <c r="CR741">
        <v>331012650.24000001</v>
      </c>
      <c r="CS741">
        <v>2431660.02</v>
      </c>
      <c r="CT741">
        <v>334659047.67000002</v>
      </c>
      <c r="CU741" s="3">
        <v>0.53763439999999996</v>
      </c>
      <c r="CV741">
        <v>20950164</v>
      </c>
      <c r="CW741" s="14">
        <v>521199.64</v>
      </c>
      <c r="CX741" s="14">
        <f t="shared" si="11"/>
        <v>-11846151.59</v>
      </c>
      <c r="CY741" s="14">
        <f>IFERROR(INDEX(CONFAZ!$A$2:$FB$440,MATCH(DATE(YEAR($A741),MONTH($A741),15),CONFAZ!$A$2:$A$440,0),2),0)</f>
        <v>12367351.23</v>
      </c>
      <c r="CZ741" s="14"/>
      <c r="DA741" s="14"/>
      <c r="DB741"/>
      <c r="DC741"/>
      <c r="DI741"/>
    </row>
    <row r="742" spans="1:113" x14ac:dyDescent="0.25">
      <c r="A742" s="1">
        <v>43911</v>
      </c>
      <c r="B742" t="s">
        <v>70</v>
      </c>
      <c r="C742" t="s">
        <v>75</v>
      </c>
      <c r="D742" s="12">
        <v>4.8838999999999997</v>
      </c>
      <c r="E742">
        <v>379765243.18000001</v>
      </c>
      <c r="F742">
        <v>3309566.51</v>
      </c>
      <c r="G742">
        <v>615308052</v>
      </c>
      <c r="H742">
        <v>109709581.67999999</v>
      </c>
      <c r="I742">
        <v>51437657.82</v>
      </c>
      <c r="J742">
        <v>14623313.390000001</v>
      </c>
      <c r="K742">
        <v>52078165</v>
      </c>
      <c r="L742" s="14">
        <v>16055688</v>
      </c>
      <c r="M742" s="14">
        <v>32667814</v>
      </c>
      <c r="N742" s="14">
        <v>75494081</v>
      </c>
      <c r="O742" s="14">
        <v>89857400</v>
      </c>
      <c r="P742" s="14">
        <v>6588257</v>
      </c>
      <c r="Q742" s="14">
        <v>100162548</v>
      </c>
      <c r="R742" s="14">
        <v>2600773</v>
      </c>
      <c r="S742" s="14">
        <v>20085653</v>
      </c>
      <c r="T742" s="14">
        <v>199174643</v>
      </c>
      <c r="U742" s="14">
        <v>69363102</v>
      </c>
      <c r="V742" s="14">
        <v>2600773</v>
      </c>
      <c r="W742" s="14">
        <v>20085653</v>
      </c>
      <c r="X742" s="14">
        <v>199174643</v>
      </c>
      <c r="Y742" s="14">
        <v>69363102</v>
      </c>
      <c r="Z742" s="14">
        <v>3258093</v>
      </c>
      <c r="AA742" s="14">
        <v>1.5595486324000001</v>
      </c>
      <c r="AB742">
        <v>136.21</v>
      </c>
      <c r="AC742" s="2">
        <v>18312350349</v>
      </c>
      <c r="AD742" s="2">
        <v>14266744622</v>
      </c>
      <c r="AE742" s="14">
        <f>INDEX(CONFAZ!$DS$2:$FB$408,MATCH(DATE(YEAR($A742),MONTH($A742),15),CONFAZ!$DS$2:$DS$408,0),2)</f>
        <v>307489394</v>
      </c>
      <c r="AF742" s="14">
        <f>INDEX(CONFAZ!$DS$2:$FB$408,MATCH(DATE(YEAR($A742),MONTH($A742),15),CONFAZ!$DS$2:$DS$408,0),3)</f>
        <v>177657446</v>
      </c>
      <c r="AG742">
        <v>1045</v>
      </c>
      <c r="AH742">
        <v>1675983543500</v>
      </c>
      <c r="AI742">
        <v>3.95</v>
      </c>
      <c r="AJ742">
        <v>0.18</v>
      </c>
      <c r="AK742">
        <v>1211.16166666666</v>
      </c>
      <c r="AL742">
        <v>939.17349999999999</v>
      </c>
      <c r="AM742">
        <v>854.94047619047603</v>
      </c>
      <c r="AN742">
        <v>1075.6728000000001</v>
      </c>
      <c r="AO742">
        <v>12.3730743532556</v>
      </c>
      <c r="AP742">
        <v>1.07</v>
      </c>
      <c r="AQ742">
        <v>183.34</v>
      </c>
      <c r="AR742">
        <v>28.86</v>
      </c>
      <c r="AS742" s="14">
        <v>637763300000</v>
      </c>
      <c r="AT742">
        <v>79122</v>
      </c>
      <c r="AU742">
        <v>119</v>
      </c>
      <c r="AV742">
        <v>115158674</v>
      </c>
      <c r="AW742">
        <v>77113098</v>
      </c>
      <c r="AX742">
        <v>4119</v>
      </c>
      <c r="AY742" s="14">
        <v>1902</v>
      </c>
      <c r="AZ742">
        <v>189</v>
      </c>
      <c r="BA742">
        <v>189</v>
      </c>
      <c r="BB742">
        <v>5546</v>
      </c>
      <c r="BC742">
        <v>425</v>
      </c>
      <c r="BD742">
        <v>760</v>
      </c>
      <c r="BE742">
        <v>2326</v>
      </c>
      <c r="BF742">
        <v>236</v>
      </c>
      <c r="BG742">
        <v>992</v>
      </c>
      <c r="BH742">
        <v>1665</v>
      </c>
      <c r="BI742">
        <v>50</v>
      </c>
      <c r="BJ742">
        <v>65331</v>
      </c>
      <c r="BK742">
        <v>37814639</v>
      </c>
      <c r="BL742">
        <v>64306</v>
      </c>
      <c r="BM742">
        <v>0</v>
      </c>
      <c r="BN742">
        <v>29846794000</v>
      </c>
      <c r="BO742" s="3">
        <v>0.4</v>
      </c>
      <c r="BP742" s="3">
        <v>3704</v>
      </c>
      <c r="BQ742" s="3">
        <v>27335.53</v>
      </c>
      <c r="BR742" s="3">
        <v>3437407000</v>
      </c>
      <c r="BS742" s="3">
        <v>22505000</v>
      </c>
      <c r="BT742" s="3">
        <v>5806026000</v>
      </c>
      <c r="BU742" s="3">
        <v>14705051000</v>
      </c>
      <c r="BV742" s="3">
        <v>5875804000</v>
      </c>
      <c r="BW742" s="3">
        <v>23970990000</v>
      </c>
      <c r="BX742">
        <v>0</v>
      </c>
      <c r="BY742">
        <v>0</v>
      </c>
      <c r="BZ742">
        <v>0</v>
      </c>
      <c r="CA742">
        <v>0</v>
      </c>
      <c r="CB742">
        <v>28350665000</v>
      </c>
      <c r="CC742">
        <v>0.4</v>
      </c>
      <c r="CD742">
        <v>1323439.75</v>
      </c>
      <c r="CE742">
        <v>308376765.38999999</v>
      </c>
      <c r="CF742">
        <v>12134.01</v>
      </c>
      <c r="CG742">
        <v>27835.919999999998</v>
      </c>
      <c r="CH742">
        <v>34.241921099999999</v>
      </c>
      <c r="CI742">
        <v>4.46</v>
      </c>
      <c r="CJ742">
        <v>10386.67</v>
      </c>
      <c r="CK742">
        <v>32793.33</v>
      </c>
      <c r="CL742">
        <v>22406.67</v>
      </c>
      <c r="CM742">
        <v>-199736.67</v>
      </c>
      <c r="CN742">
        <v>7029033.3300000001</v>
      </c>
      <c r="CO742">
        <v>-81356.67</v>
      </c>
      <c r="CP742">
        <v>-308380</v>
      </c>
      <c r="CQ742">
        <v>1007482.01</v>
      </c>
      <c r="CR742">
        <v>308371651.10000002</v>
      </c>
      <c r="CS742">
        <v>156797.92000000001</v>
      </c>
      <c r="CT742">
        <v>309535931.02999997</v>
      </c>
      <c r="CU742" s="3">
        <v>0.53763439999999996</v>
      </c>
      <c r="CV742">
        <v>0</v>
      </c>
      <c r="CW742" s="14">
        <v>480991.45</v>
      </c>
      <c r="CX742" s="14">
        <f t="shared" si="11"/>
        <v>-21729273.029999997</v>
      </c>
      <c r="CY742" s="14">
        <f>IFERROR(INDEX(CONFAZ!$A$2:$FB$440,MATCH(DATE(YEAR($A742),MONTH($A742),15),CONFAZ!$A$2:$A$440,0),2),0)</f>
        <v>22210264.479999997</v>
      </c>
      <c r="CZ742"/>
      <c r="DA742"/>
      <c r="DB742"/>
      <c r="DC742"/>
      <c r="DI742"/>
    </row>
    <row r="743" spans="1:113" x14ac:dyDescent="0.25">
      <c r="A743" s="1">
        <v>43942</v>
      </c>
      <c r="B743" t="s">
        <v>70</v>
      </c>
      <c r="C743" t="s">
        <v>75</v>
      </c>
      <c r="D743" s="12">
        <v>5.3255999999999997</v>
      </c>
      <c r="E743">
        <v>410824089.10000008</v>
      </c>
      <c r="F743">
        <v>2523271.59</v>
      </c>
      <c r="G743">
        <v>558815152</v>
      </c>
      <c r="H743">
        <v>69954707.019999996</v>
      </c>
      <c r="I743">
        <v>15455534.439999999</v>
      </c>
      <c r="J743">
        <v>6910675.1300000008</v>
      </c>
      <c r="K743">
        <v>13132740</v>
      </c>
      <c r="L743" s="14">
        <v>15632579</v>
      </c>
      <c r="M743" s="14">
        <v>33010782</v>
      </c>
      <c r="N743" s="14">
        <v>59784478</v>
      </c>
      <c r="O743" s="14">
        <v>94813746</v>
      </c>
      <c r="P743" s="14">
        <v>7863839</v>
      </c>
      <c r="Q743" s="14">
        <v>55269637</v>
      </c>
      <c r="R743" s="14">
        <v>2534062</v>
      </c>
      <c r="S743" s="14">
        <v>13755474</v>
      </c>
      <c r="T743" s="14">
        <v>195603530</v>
      </c>
      <c r="U743" s="14">
        <v>78147610</v>
      </c>
      <c r="V743" s="14">
        <v>2534062</v>
      </c>
      <c r="W743" s="14">
        <v>13755474</v>
      </c>
      <c r="X743" s="14">
        <v>195603530</v>
      </c>
      <c r="Y743" s="14">
        <v>78147610</v>
      </c>
      <c r="Z743" s="14">
        <v>2399415</v>
      </c>
      <c r="AA743" s="14">
        <v>1.4456259849999999</v>
      </c>
      <c r="AB743">
        <v>118.53</v>
      </c>
      <c r="AC743" s="2">
        <v>17593798650</v>
      </c>
      <c r="AD743" s="2">
        <v>11431019725</v>
      </c>
      <c r="AE743" s="14">
        <f>INDEX(CONFAZ!$DS$2:$FB$408,MATCH(DATE(YEAR($A743),MONTH($A743),15),CONFAZ!$DS$2:$DS$408,0),2)</f>
        <v>266819153</v>
      </c>
      <c r="AF743" s="14">
        <f>INDEX(CONFAZ!$DS$2:$FB$408,MATCH(DATE(YEAR($A743),MONTH($A743),15),CONFAZ!$DS$2:$DS$408,0),3)</f>
        <v>114420523</v>
      </c>
      <c r="AG743">
        <v>1045</v>
      </c>
      <c r="AH743">
        <v>1807066615200</v>
      </c>
      <c r="AI743">
        <v>3.65</v>
      </c>
      <c r="AJ743">
        <v>-0.23</v>
      </c>
      <c r="AK743">
        <v>1225.4338888888799</v>
      </c>
      <c r="AL743">
        <v>939.47849999999903</v>
      </c>
      <c r="AM743">
        <v>854.79619047618996</v>
      </c>
      <c r="AN743">
        <v>1080.7408</v>
      </c>
      <c r="AO743">
        <v>12.7400867410161</v>
      </c>
      <c r="AP743">
        <v>0.69</v>
      </c>
      <c r="AQ743">
        <v>141.38999999999999</v>
      </c>
      <c r="AR743">
        <v>37.39</v>
      </c>
      <c r="AS743" s="14">
        <v>569324600000</v>
      </c>
      <c r="AT743">
        <v>161166</v>
      </c>
      <c r="AU743">
        <v>887</v>
      </c>
      <c r="AV743">
        <v>121229461</v>
      </c>
      <c r="AW743">
        <v>108225378</v>
      </c>
      <c r="AX743">
        <v>7809</v>
      </c>
      <c r="AY743" s="14">
        <v>2164</v>
      </c>
      <c r="AZ743">
        <v>2818</v>
      </c>
      <c r="BA743">
        <v>2818</v>
      </c>
      <c r="BB743">
        <v>4013</v>
      </c>
      <c r="BC743">
        <v>2367</v>
      </c>
      <c r="BD743">
        <v>139</v>
      </c>
      <c r="BE743">
        <v>5000</v>
      </c>
      <c r="BF743">
        <v>229</v>
      </c>
      <c r="BG743">
        <v>788</v>
      </c>
      <c r="BH743">
        <v>1604</v>
      </c>
      <c r="BI743">
        <v>1303</v>
      </c>
      <c r="BJ743">
        <v>111991</v>
      </c>
      <c r="BK743">
        <v>12481941</v>
      </c>
      <c r="BL743">
        <v>213338</v>
      </c>
      <c r="BM743">
        <v>0</v>
      </c>
      <c r="BN743">
        <v>29846794000</v>
      </c>
      <c r="BO743" s="3">
        <v>0.4</v>
      </c>
      <c r="BP743" s="3">
        <v>3704</v>
      </c>
      <c r="BQ743" s="3">
        <v>27335.53</v>
      </c>
      <c r="BR743" s="3">
        <v>3437407000</v>
      </c>
      <c r="BS743" s="3">
        <v>22505000</v>
      </c>
      <c r="BT743" s="3">
        <v>5806026000</v>
      </c>
      <c r="BU743" s="3">
        <v>14705051000</v>
      </c>
      <c r="BV743">
        <v>5875804000</v>
      </c>
      <c r="BW743">
        <v>23970990000</v>
      </c>
      <c r="BX743">
        <v>0</v>
      </c>
      <c r="BY743">
        <v>0</v>
      </c>
      <c r="BZ743">
        <v>0</v>
      </c>
      <c r="CA743">
        <v>0</v>
      </c>
      <c r="CB743">
        <v>28350665000</v>
      </c>
      <c r="CC743">
        <v>0.4</v>
      </c>
      <c r="CD743">
        <v>1550074.04</v>
      </c>
      <c r="CE743">
        <v>352966940.13</v>
      </c>
      <c r="CF743">
        <v>6093.56</v>
      </c>
      <c r="CG743">
        <v>27228.92</v>
      </c>
      <c r="CH743">
        <v>34.241921099999999</v>
      </c>
      <c r="CI743">
        <v>4.07</v>
      </c>
      <c r="CJ743">
        <v>-280220</v>
      </c>
      <c r="CK743">
        <v>-262953.33</v>
      </c>
      <c r="CL743">
        <v>17266.669999999998</v>
      </c>
      <c r="CM743">
        <v>-37493.33</v>
      </c>
      <c r="CN743">
        <v>6896770</v>
      </c>
      <c r="CO743">
        <v>-76996.67</v>
      </c>
      <c r="CP743">
        <v>-373200</v>
      </c>
      <c r="CQ743">
        <v>1007482.01</v>
      </c>
      <c r="CR743">
        <v>308371651.10000002</v>
      </c>
      <c r="CS743">
        <v>156797.92000000001</v>
      </c>
      <c r="CT743">
        <v>309535931.02999997</v>
      </c>
      <c r="CU743" s="3">
        <v>0.53763439999999996</v>
      </c>
      <c r="CV743">
        <v>19075230</v>
      </c>
      <c r="CW743" s="14">
        <v>431650.04000000004</v>
      </c>
      <c r="CX743" s="14">
        <f t="shared" si="11"/>
        <v>-2149709.2199999997</v>
      </c>
      <c r="CY743" s="14">
        <f>IFERROR(INDEX(CONFAZ!$A$2:$FB$440,MATCH(DATE(YEAR($A743),MONTH($A743),15),CONFAZ!$A$2:$A$440,0),2),0)</f>
        <v>2581359.2599999998</v>
      </c>
      <c r="DA743"/>
      <c r="DB743"/>
      <c r="DC743"/>
      <c r="DI743"/>
    </row>
    <row r="744" spans="1:113" x14ac:dyDescent="0.25">
      <c r="A744" s="1">
        <v>43972</v>
      </c>
      <c r="B744" t="s">
        <v>70</v>
      </c>
      <c r="C744" t="s">
        <v>75</v>
      </c>
      <c r="D744" s="12">
        <v>5.6433999999999997</v>
      </c>
      <c r="E744">
        <v>358819909.1099999</v>
      </c>
      <c r="F744">
        <v>2968969.9399999995</v>
      </c>
      <c r="G744">
        <v>493548840</v>
      </c>
      <c r="H744">
        <v>71834598.030000001</v>
      </c>
      <c r="I744">
        <v>14228451.6</v>
      </c>
      <c r="J744">
        <v>7468646.0599999987</v>
      </c>
      <c r="K744">
        <v>21758602</v>
      </c>
      <c r="L744" s="14">
        <v>18425224</v>
      </c>
      <c r="M744" s="14">
        <v>32117252</v>
      </c>
      <c r="N744" s="14">
        <v>60115735</v>
      </c>
      <c r="O744" s="14">
        <v>84260198</v>
      </c>
      <c r="P744" s="14">
        <v>9213930</v>
      </c>
      <c r="Q744" s="14">
        <v>72689454</v>
      </c>
      <c r="R744" s="14">
        <v>2713854</v>
      </c>
      <c r="S744" s="14">
        <v>16484373</v>
      </c>
      <c r="T744" s="14">
        <v>136839848</v>
      </c>
      <c r="U744" s="14">
        <v>57763877</v>
      </c>
      <c r="V744" s="14">
        <v>2713854</v>
      </c>
      <c r="W744" s="14">
        <v>16484373</v>
      </c>
      <c r="X744" s="14">
        <v>136839848</v>
      </c>
      <c r="Y744" s="14">
        <v>57763877</v>
      </c>
      <c r="Z744" s="14">
        <v>2925095</v>
      </c>
      <c r="AA744" s="14">
        <v>1.7047923475</v>
      </c>
      <c r="AB744">
        <v>119.65</v>
      </c>
      <c r="AC744" s="2">
        <v>17519841090</v>
      </c>
      <c r="AD744" s="2">
        <v>10681945943</v>
      </c>
      <c r="AE744" s="14">
        <f>INDEX(CONFAZ!$DS$2:$FB$408,MATCH(DATE(YEAR($A744),MONTH($A744),15),CONFAZ!$DS$2:$DS$408,0),2)</f>
        <v>288450249</v>
      </c>
      <c r="AF744" s="14">
        <f>INDEX(CONFAZ!$DS$2:$FB$408,MATCH(DATE(YEAR($A744),MONTH($A744),15),CONFAZ!$DS$2:$DS$408,0),3)</f>
        <v>101221267</v>
      </c>
      <c r="AG744">
        <v>1045</v>
      </c>
      <c r="AH744">
        <v>1950957240400</v>
      </c>
      <c r="AI744">
        <v>3.01</v>
      </c>
      <c r="AJ744">
        <v>-0.25</v>
      </c>
      <c r="AK744">
        <v>1248.10666666666</v>
      </c>
      <c r="AL744">
        <v>957.37749999999903</v>
      </c>
      <c r="AM744">
        <v>870.22523809523796</v>
      </c>
      <c r="AN744">
        <v>1100.7528</v>
      </c>
      <c r="AO744">
        <v>13.1130950591677</v>
      </c>
      <c r="AP744">
        <v>0.62</v>
      </c>
      <c r="AQ744">
        <v>175.58</v>
      </c>
      <c r="AR744">
        <v>31.23</v>
      </c>
      <c r="AS744" s="14">
        <v>579302900000</v>
      </c>
      <c r="AT744">
        <v>146537</v>
      </c>
      <c r="AU744">
        <v>1107</v>
      </c>
      <c r="AV744">
        <v>97220872</v>
      </c>
      <c r="AW744">
        <v>65146987</v>
      </c>
      <c r="AX744">
        <v>5964</v>
      </c>
      <c r="AY744" s="14">
        <v>4005</v>
      </c>
      <c r="AZ744">
        <v>76</v>
      </c>
      <c r="BA744">
        <v>76</v>
      </c>
      <c r="BB744">
        <v>8894</v>
      </c>
      <c r="BC744">
        <v>0</v>
      </c>
      <c r="BD744">
        <v>1300</v>
      </c>
      <c r="BE744">
        <v>5464</v>
      </c>
      <c r="BF744">
        <v>282</v>
      </c>
      <c r="BG744">
        <v>1939</v>
      </c>
      <c r="BH744">
        <v>5234</v>
      </c>
      <c r="BI744">
        <v>0</v>
      </c>
      <c r="BJ744">
        <v>105109</v>
      </c>
      <c r="BK744">
        <v>31330016</v>
      </c>
      <c r="BL744">
        <v>446539</v>
      </c>
      <c r="BM744">
        <v>0</v>
      </c>
      <c r="BN744">
        <v>29846794000</v>
      </c>
      <c r="BO744" s="3">
        <v>0.4</v>
      </c>
      <c r="BP744" s="3">
        <v>3704</v>
      </c>
      <c r="BQ744" s="3">
        <v>27335.53</v>
      </c>
      <c r="BR744">
        <v>3437407000</v>
      </c>
      <c r="BS744" s="3">
        <v>22505000</v>
      </c>
      <c r="BT744" s="3">
        <v>5806026000</v>
      </c>
      <c r="BU744" s="3">
        <v>14705051000</v>
      </c>
      <c r="BV744">
        <v>5875804000</v>
      </c>
      <c r="BW744" s="3">
        <v>23970990000</v>
      </c>
      <c r="BX744">
        <v>0</v>
      </c>
      <c r="BY744">
        <v>0</v>
      </c>
      <c r="BZ744">
        <v>0</v>
      </c>
      <c r="CA744">
        <v>0</v>
      </c>
      <c r="CB744">
        <v>28350665000</v>
      </c>
      <c r="CC744">
        <v>0.4</v>
      </c>
      <c r="CD744">
        <v>1163952.9099999999</v>
      </c>
      <c r="CE744">
        <v>329908813.47000003</v>
      </c>
      <c r="CF744">
        <v>13508.05</v>
      </c>
      <c r="CG744">
        <v>27034.92</v>
      </c>
      <c r="CH744">
        <v>34.241921099999999</v>
      </c>
      <c r="CI744">
        <v>3.82</v>
      </c>
      <c r="CJ744">
        <v>-280220</v>
      </c>
      <c r="CK744">
        <v>-262953.33</v>
      </c>
      <c r="CL744">
        <v>17266.669999999998</v>
      </c>
      <c r="CM744">
        <v>-37493.33</v>
      </c>
      <c r="CN744">
        <v>6896770</v>
      </c>
      <c r="CO744">
        <v>-76996.67</v>
      </c>
      <c r="CP744">
        <v>-373200</v>
      </c>
      <c r="CQ744">
        <v>1194985.4099999999</v>
      </c>
      <c r="CR744">
        <v>250069469.88</v>
      </c>
      <c r="CS744">
        <v>287381.78000000003</v>
      </c>
      <c r="CT744">
        <v>251552013.41</v>
      </c>
      <c r="CU744" s="3">
        <v>0.53763439999999996</v>
      </c>
      <c r="CV744">
        <v>20085813</v>
      </c>
      <c r="CW744" s="14">
        <v>430382.25</v>
      </c>
      <c r="CX744" s="14">
        <f t="shared" si="11"/>
        <v>-2767813</v>
      </c>
      <c r="CY744" s="14">
        <f>IFERROR(INDEX(CONFAZ!$A$2:$FB$440,MATCH(DATE(YEAR($A744),MONTH($A744),15),CONFAZ!$A$2:$A$440,0),2),0)</f>
        <v>3198195.25</v>
      </c>
      <c r="CZ744"/>
      <c r="DA744"/>
      <c r="DB744"/>
      <c r="DC744"/>
      <c r="DI744"/>
    </row>
    <row r="745" spans="1:113" x14ac:dyDescent="0.25">
      <c r="A745" s="1">
        <v>44003</v>
      </c>
      <c r="B745" t="s">
        <v>70</v>
      </c>
      <c r="C745" t="s">
        <v>75</v>
      </c>
      <c r="D745" s="12">
        <v>5.1966000000000001</v>
      </c>
      <c r="E745">
        <v>317626951.94999999</v>
      </c>
      <c r="F745">
        <v>3447392.4299999997</v>
      </c>
      <c r="G745">
        <v>524790786</v>
      </c>
      <c r="H745">
        <v>85006001.199999988</v>
      </c>
      <c r="I745">
        <v>51880453.329999998</v>
      </c>
      <c r="J745">
        <v>9217749.0800000001</v>
      </c>
      <c r="K745">
        <v>47881608</v>
      </c>
      <c r="L745" s="14">
        <v>54882069</v>
      </c>
      <c r="M745" s="14">
        <v>31138875</v>
      </c>
      <c r="N745" s="14">
        <v>71261901</v>
      </c>
      <c r="O745" s="14">
        <v>107439779</v>
      </c>
      <c r="P745" s="14">
        <v>6879503</v>
      </c>
      <c r="Q745" s="14">
        <v>76397990</v>
      </c>
      <c r="R745" s="14">
        <v>3198266</v>
      </c>
      <c r="S745" s="14">
        <v>21691040</v>
      </c>
      <c r="T745" s="14">
        <v>91830025</v>
      </c>
      <c r="U745" s="14">
        <v>56680647</v>
      </c>
      <c r="V745" s="14">
        <v>3198266</v>
      </c>
      <c r="W745" s="14">
        <v>21691040</v>
      </c>
      <c r="X745" s="14">
        <v>91830025</v>
      </c>
      <c r="Y745" s="14">
        <v>56680647</v>
      </c>
      <c r="Z745" s="14">
        <v>3390691</v>
      </c>
      <c r="AA745" s="14">
        <v>2.3867354165000001</v>
      </c>
      <c r="AB745">
        <v>126.04</v>
      </c>
      <c r="AC745" s="2">
        <v>17478971342</v>
      </c>
      <c r="AD745" s="2">
        <v>10977106324</v>
      </c>
      <c r="AE745" s="14">
        <f>INDEX(CONFAZ!$DS$2:$FB$408,MATCH(DATE(YEAR($A745),MONTH($A745),15),CONFAZ!$DS$2:$DS$408,0),2)</f>
        <v>366747372</v>
      </c>
      <c r="AF745" s="14">
        <f>INDEX(CONFAZ!$DS$2:$FB$408,MATCH(DATE(YEAR($A745),MONTH($A745),15),CONFAZ!$DS$2:$DS$408,0),3)</f>
        <v>95248272</v>
      </c>
      <c r="AG745">
        <v>1045</v>
      </c>
      <c r="AH745">
        <v>1812475344600</v>
      </c>
      <c r="AI745">
        <v>2.58</v>
      </c>
      <c r="AJ745">
        <v>0.3</v>
      </c>
      <c r="AK745">
        <v>1248.9833333333299</v>
      </c>
      <c r="AL745">
        <v>957.84399999999903</v>
      </c>
      <c r="AM745">
        <v>870.58333333333303</v>
      </c>
      <c r="AN745">
        <v>1101.6207999999999</v>
      </c>
      <c r="AO745">
        <v>13.5980016241943</v>
      </c>
      <c r="AP745">
        <v>1.26</v>
      </c>
      <c r="AQ745">
        <v>208.94</v>
      </c>
      <c r="AR745">
        <v>25.43</v>
      </c>
      <c r="AS745" s="14">
        <v>608890000000</v>
      </c>
      <c r="AT745">
        <v>151710</v>
      </c>
      <c r="AU745">
        <v>812</v>
      </c>
      <c r="AV745">
        <v>115094396</v>
      </c>
      <c r="AW745">
        <v>77113093</v>
      </c>
      <c r="AX745">
        <v>5175</v>
      </c>
      <c r="AY745" s="14">
        <v>400</v>
      </c>
      <c r="AZ745">
        <v>197</v>
      </c>
      <c r="BA745">
        <v>197</v>
      </c>
      <c r="BB745">
        <v>4950</v>
      </c>
      <c r="BC745">
        <v>0</v>
      </c>
      <c r="BD745">
        <v>198</v>
      </c>
      <c r="BE745">
        <v>1956</v>
      </c>
      <c r="BF745">
        <v>506</v>
      </c>
      <c r="BG745">
        <v>1521</v>
      </c>
      <c r="BH745">
        <v>3763</v>
      </c>
      <c r="BI745">
        <v>0</v>
      </c>
      <c r="BJ745">
        <v>106385</v>
      </c>
      <c r="BK745">
        <v>34342139</v>
      </c>
      <c r="BL745">
        <v>3326628</v>
      </c>
      <c r="BM745">
        <v>0</v>
      </c>
      <c r="BN745">
        <v>29846794000</v>
      </c>
      <c r="BO745" s="3">
        <v>0.4</v>
      </c>
      <c r="BP745" s="3">
        <v>3704</v>
      </c>
      <c r="BQ745" s="3">
        <v>27335.53</v>
      </c>
      <c r="BR745">
        <v>3437407000</v>
      </c>
      <c r="BS745" s="3">
        <v>22505000</v>
      </c>
      <c r="BT745" s="3">
        <v>5806026000</v>
      </c>
      <c r="BU745" s="3">
        <v>14705051000</v>
      </c>
      <c r="BV745" s="3">
        <v>5875804000</v>
      </c>
      <c r="BW745" s="3">
        <v>23970990000</v>
      </c>
      <c r="BX745">
        <v>0</v>
      </c>
      <c r="BY745">
        <v>0</v>
      </c>
      <c r="BZ745">
        <v>0</v>
      </c>
      <c r="CA745">
        <v>0</v>
      </c>
      <c r="CB745">
        <v>28350665000</v>
      </c>
      <c r="CC745">
        <v>0.4</v>
      </c>
      <c r="CD745">
        <v>1745180.78</v>
      </c>
      <c r="CE745">
        <v>406633476.74000001</v>
      </c>
      <c r="CF745">
        <v>13311.8</v>
      </c>
      <c r="CG745">
        <v>28118.92</v>
      </c>
      <c r="CH745">
        <v>34.241921099999999</v>
      </c>
      <c r="CI745">
        <v>3.96</v>
      </c>
      <c r="CJ745">
        <v>-280220</v>
      </c>
      <c r="CK745">
        <v>-262953.33</v>
      </c>
      <c r="CL745">
        <v>17266.669999999998</v>
      </c>
      <c r="CM745">
        <v>-37493.33</v>
      </c>
      <c r="CN745">
        <v>6896770</v>
      </c>
      <c r="CO745">
        <v>-76996.67</v>
      </c>
      <c r="CP745">
        <v>-373200</v>
      </c>
      <c r="CQ745">
        <v>1334546.8899999999</v>
      </c>
      <c r="CR745">
        <v>231882247.81</v>
      </c>
      <c r="CS745">
        <v>792093.3</v>
      </c>
      <c r="CT745">
        <v>234008888</v>
      </c>
      <c r="CU745" s="3">
        <v>0.53763439999999996</v>
      </c>
      <c r="CV745">
        <v>21064320</v>
      </c>
      <c r="CW745" s="14">
        <v>387039.21</v>
      </c>
      <c r="CX745" s="14">
        <f t="shared" si="11"/>
        <v>-8929919.6499999985</v>
      </c>
      <c r="CY745" s="14">
        <f>IFERROR(INDEX(CONFAZ!$A$2:$FB$440,MATCH(DATE(YEAR($A745),MONTH($A745),15),CONFAZ!$A$2:$A$440,0),2),0)</f>
        <v>9316958.8599999994</v>
      </c>
      <c r="CZ745"/>
      <c r="DA745"/>
      <c r="DB745"/>
      <c r="DC745"/>
      <c r="DI745"/>
    </row>
    <row r="746" spans="1:113" x14ac:dyDescent="0.25">
      <c r="A746" s="1">
        <v>44033</v>
      </c>
      <c r="B746" t="s">
        <v>70</v>
      </c>
      <c r="C746" t="s">
        <v>75</v>
      </c>
      <c r="D746" s="12">
        <v>5.2801999999999998</v>
      </c>
      <c r="E746">
        <v>451628975.42000002</v>
      </c>
      <c r="F746">
        <v>5253915.57</v>
      </c>
      <c r="G746">
        <v>653711918</v>
      </c>
      <c r="H746">
        <v>103458208.38999996</v>
      </c>
      <c r="I746">
        <v>16160948.18</v>
      </c>
      <c r="J746">
        <v>25190354.909999996</v>
      </c>
      <c r="K746">
        <v>51620596</v>
      </c>
      <c r="L746" s="14">
        <v>62668108</v>
      </c>
      <c r="M746" s="14">
        <v>33771354</v>
      </c>
      <c r="N746" s="14">
        <v>111778754</v>
      </c>
      <c r="O746" s="14">
        <v>125999286</v>
      </c>
      <c r="P746" s="14">
        <v>8272764</v>
      </c>
      <c r="Q746" s="14">
        <v>110430393</v>
      </c>
      <c r="R746" s="14">
        <v>3143571</v>
      </c>
      <c r="S746" s="14">
        <v>26093615</v>
      </c>
      <c r="T746" s="14">
        <v>106060817</v>
      </c>
      <c r="U746" s="14">
        <v>60321731</v>
      </c>
      <c r="V746" s="14">
        <v>3143571</v>
      </c>
      <c r="W746" s="14">
        <v>26093615</v>
      </c>
      <c r="X746" s="14">
        <v>106060817</v>
      </c>
      <c r="Y746" s="14">
        <v>60321731</v>
      </c>
      <c r="Z746" s="14">
        <v>5171525</v>
      </c>
      <c r="AA746" s="14">
        <v>1.8063439256</v>
      </c>
      <c r="AB746">
        <v>136.07</v>
      </c>
      <c r="AC746" s="2">
        <v>19416007176</v>
      </c>
      <c r="AD746" s="2">
        <v>11814764185</v>
      </c>
      <c r="AE746" s="14">
        <f>INDEX(CONFAZ!$DS$2:$FB$408,MATCH(DATE(YEAR($A746),MONTH($A746),15),CONFAZ!$DS$2:$DS$408,0),2)</f>
        <v>331759527</v>
      </c>
      <c r="AF746" s="14">
        <f>INDEX(CONFAZ!$DS$2:$FB$408,MATCH(DATE(YEAR($A746),MONTH($A746),15),CONFAZ!$DS$2:$DS$408,0),3)</f>
        <v>126645193</v>
      </c>
      <c r="AG746">
        <v>1045</v>
      </c>
      <c r="AH746">
        <v>1872696852800</v>
      </c>
      <c r="AI746">
        <v>2.15</v>
      </c>
      <c r="AJ746">
        <v>0.44</v>
      </c>
      <c r="AK746">
        <v>1250.05277777777</v>
      </c>
      <c r="AL746">
        <v>962.94449999999995</v>
      </c>
      <c r="AM746">
        <v>876.44190476190397</v>
      </c>
      <c r="AN746">
        <v>1104.6600000000001</v>
      </c>
      <c r="AO746">
        <v>14.1081681600614</v>
      </c>
      <c r="AP746">
        <v>1.36</v>
      </c>
      <c r="AQ746">
        <v>226.81</v>
      </c>
      <c r="AR746">
        <v>1.2197499999999999</v>
      </c>
      <c r="AS746" s="14">
        <v>645114800000</v>
      </c>
      <c r="AT746">
        <v>110061</v>
      </c>
      <c r="AU746">
        <v>1121</v>
      </c>
      <c r="AV746">
        <v>128648211</v>
      </c>
      <c r="AW746">
        <v>97509216</v>
      </c>
      <c r="AX746">
        <v>4939</v>
      </c>
      <c r="AY746" s="14">
        <v>1118</v>
      </c>
      <c r="AZ746">
        <v>7086</v>
      </c>
      <c r="BA746">
        <v>7086</v>
      </c>
      <c r="BB746">
        <v>10800</v>
      </c>
      <c r="BC746">
        <v>0</v>
      </c>
      <c r="BD746">
        <v>584</v>
      </c>
      <c r="BE746">
        <v>5454</v>
      </c>
      <c r="BF746">
        <v>465</v>
      </c>
      <c r="BG746">
        <v>1905</v>
      </c>
      <c r="BH746">
        <v>348</v>
      </c>
      <c r="BI746">
        <v>0</v>
      </c>
      <c r="BJ746">
        <v>84059</v>
      </c>
      <c r="BK746">
        <v>27911079</v>
      </c>
      <c r="BL746">
        <v>2973159</v>
      </c>
      <c r="BM746">
        <v>0</v>
      </c>
      <c r="BN746">
        <v>29846794000</v>
      </c>
      <c r="BO746" s="3">
        <v>0.4</v>
      </c>
      <c r="BP746" s="3">
        <v>3704</v>
      </c>
      <c r="BQ746" s="3">
        <v>27335.53</v>
      </c>
      <c r="BR746" s="3">
        <v>3437407000</v>
      </c>
      <c r="BS746" s="3">
        <v>22505000</v>
      </c>
      <c r="BT746" s="3">
        <v>5806026000</v>
      </c>
      <c r="BU746" s="3">
        <v>14705051000</v>
      </c>
      <c r="BV746">
        <v>5875804000</v>
      </c>
      <c r="BW746" s="3">
        <v>23970990000</v>
      </c>
      <c r="BX746">
        <v>0</v>
      </c>
      <c r="BY746">
        <v>0</v>
      </c>
      <c r="BZ746">
        <v>0</v>
      </c>
      <c r="CA746">
        <v>0</v>
      </c>
      <c r="CB746">
        <v>29846794000</v>
      </c>
      <c r="CC746">
        <v>0.4</v>
      </c>
      <c r="CD746">
        <v>1388345.93</v>
      </c>
      <c r="CE746">
        <v>418567862.88999999</v>
      </c>
      <c r="CF746">
        <v>36151.129999999997</v>
      </c>
      <c r="CG746">
        <v>27942.92</v>
      </c>
      <c r="CH746">
        <v>34.241921099999999</v>
      </c>
      <c r="CI746">
        <v>4.1399999999999997</v>
      </c>
      <c r="CJ746">
        <v>-198416.67</v>
      </c>
      <c r="CK746">
        <v>-182180</v>
      </c>
      <c r="CL746">
        <v>16236.67</v>
      </c>
      <c r="CM746">
        <v>39660</v>
      </c>
      <c r="CN746">
        <v>6930413.3300000001</v>
      </c>
      <c r="CO746">
        <v>-44773.33</v>
      </c>
      <c r="CP746">
        <v>-328263.33</v>
      </c>
      <c r="CQ746">
        <v>2496829.33</v>
      </c>
      <c r="CR746">
        <v>270370393.93000001</v>
      </c>
      <c r="CS746">
        <v>1569905.68</v>
      </c>
      <c r="CT746">
        <v>274437128.94</v>
      </c>
      <c r="CU746" s="3">
        <v>0.53763439999999996</v>
      </c>
      <c r="CV746">
        <v>21323871</v>
      </c>
      <c r="CW746" s="14">
        <v>464941.93999999994</v>
      </c>
      <c r="CX746" s="14">
        <f t="shared" si="11"/>
        <v>-12231289.790000001</v>
      </c>
      <c r="CY746" s="14">
        <f>IFERROR(INDEX(CONFAZ!$A$2:$FB$440,MATCH(DATE(YEAR($A746),MONTH($A746),15),CONFAZ!$A$2:$A$440,0),2),0)</f>
        <v>12696231.73</v>
      </c>
      <c r="CZ746"/>
      <c r="DA746"/>
      <c r="DB746"/>
      <c r="DC746"/>
      <c r="DI746"/>
    </row>
    <row r="747" spans="1:113" x14ac:dyDescent="0.25">
      <c r="A747" s="1">
        <v>44064</v>
      </c>
      <c r="B747" t="s">
        <v>70</v>
      </c>
      <c r="C747" t="s">
        <v>75</v>
      </c>
      <c r="D747" s="12">
        <v>5.4611999999999998</v>
      </c>
      <c r="E747">
        <v>515318965.19999999</v>
      </c>
      <c r="F747">
        <v>7425112.9899999993</v>
      </c>
      <c r="G747">
        <v>763854575</v>
      </c>
      <c r="H747">
        <v>132234002.07000002</v>
      </c>
      <c r="I747">
        <v>16511623.060000001</v>
      </c>
      <c r="J747">
        <v>28087000.449999996</v>
      </c>
      <c r="K747">
        <v>32303253</v>
      </c>
      <c r="L747" s="14">
        <v>76103970</v>
      </c>
      <c r="M747" s="14">
        <v>36345183</v>
      </c>
      <c r="N747" s="14">
        <v>127729688</v>
      </c>
      <c r="O747" s="14">
        <v>162361549</v>
      </c>
      <c r="P747" s="14">
        <v>9297368</v>
      </c>
      <c r="Q747" s="14">
        <v>129515454</v>
      </c>
      <c r="R747" s="14">
        <v>3654282</v>
      </c>
      <c r="S747" s="14">
        <v>25355959</v>
      </c>
      <c r="T747" s="14">
        <v>110633924</v>
      </c>
      <c r="U747" s="14">
        <v>75824047</v>
      </c>
      <c r="V747" s="14">
        <v>3654282</v>
      </c>
      <c r="W747" s="14">
        <v>25355959</v>
      </c>
      <c r="X747" s="14">
        <v>110633924</v>
      </c>
      <c r="Y747" s="14">
        <v>75824047</v>
      </c>
      <c r="Z747" s="14">
        <v>7033151</v>
      </c>
      <c r="AA747" s="14">
        <v>1.2363909959999999</v>
      </c>
      <c r="AB747">
        <v>135.87</v>
      </c>
      <c r="AC747" s="2">
        <v>17403775488</v>
      </c>
      <c r="AD747" s="2">
        <v>11585200604</v>
      </c>
      <c r="AE747" s="14">
        <f>INDEX(CONFAZ!$DS$2:$FB$408,MATCH(DATE(YEAR($A747),MONTH($A747),15),CONFAZ!$DS$2:$DS$408,0),2)</f>
        <v>302803010</v>
      </c>
      <c r="AF747" s="14">
        <f>INDEX(CONFAZ!$DS$2:$FB$408,MATCH(DATE(YEAR($A747),MONTH($A747),15),CONFAZ!$DS$2:$DS$408,0),3)</f>
        <v>189959114</v>
      </c>
      <c r="AG747">
        <v>1045</v>
      </c>
      <c r="AH747">
        <v>1944689630400</v>
      </c>
      <c r="AI747">
        <v>1.94</v>
      </c>
      <c r="AJ747">
        <v>0.36</v>
      </c>
      <c r="AK747">
        <v>1255.93611111111</v>
      </c>
      <c r="AL747">
        <v>969.3415</v>
      </c>
      <c r="AM747">
        <v>885.25761904761896</v>
      </c>
      <c r="AN747">
        <v>1110.3632</v>
      </c>
      <c r="AO747">
        <v>14.7757174256261</v>
      </c>
      <c r="AP747">
        <v>1.24</v>
      </c>
      <c r="AQ747">
        <v>243.33</v>
      </c>
      <c r="AR747">
        <v>62.17</v>
      </c>
      <c r="AS747" s="14">
        <v>637652100000</v>
      </c>
      <c r="AT747">
        <v>80836</v>
      </c>
      <c r="AU747">
        <v>708</v>
      </c>
      <c r="AV747">
        <v>111701783</v>
      </c>
      <c r="AW747">
        <v>68038149</v>
      </c>
      <c r="AX747">
        <v>2745</v>
      </c>
      <c r="AY747" s="14">
        <v>1442</v>
      </c>
      <c r="AZ747">
        <v>208</v>
      </c>
      <c r="BA747">
        <v>208</v>
      </c>
      <c r="BB747">
        <v>3747</v>
      </c>
      <c r="BC747">
        <v>598</v>
      </c>
      <c r="BD747">
        <v>652</v>
      </c>
      <c r="BE747">
        <v>679</v>
      </c>
      <c r="BF747">
        <v>1048</v>
      </c>
      <c r="BG747">
        <v>1996</v>
      </c>
      <c r="BH747">
        <v>854</v>
      </c>
      <c r="BI747">
        <v>0</v>
      </c>
      <c r="BJ747">
        <v>61580</v>
      </c>
      <c r="BK747">
        <v>41672853</v>
      </c>
      <c r="BL747">
        <v>1664158</v>
      </c>
      <c r="BM747">
        <v>0</v>
      </c>
      <c r="BN747">
        <v>29846794000</v>
      </c>
      <c r="BO747" s="3">
        <v>0.4</v>
      </c>
      <c r="BP747" s="3">
        <v>3704</v>
      </c>
      <c r="BQ747" s="3">
        <v>27335.53</v>
      </c>
      <c r="BR747" s="3">
        <v>3437407000</v>
      </c>
      <c r="BS747" s="3">
        <v>22505000</v>
      </c>
      <c r="BT747" s="3">
        <v>5806026000</v>
      </c>
      <c r="BU747" s="3">
        <v>14705051000</v>
      </c>
      <c r="BV747" s="3">
        <v>5875804000</v>
      </c>
      <c r="BW747" s="3">
        <v>23970990000</v>
      </c>
      <c r="BX747">
        <v>0</v>
      </c>
      <c r="BY747">
        <v>0</v>
      </c>
      <c r="BZ747">
        <v>0</v>
      </c>
      <c r="CA747">
        <v>0</v>
      </c>
      <c r="CB747">
        <v>29846794000</v>
      </c>
      <c r="CC747">
        <v>0.4</v>
      </c>
      <c r="CD747">
        <v>1844843.58</v>
      </c>
      <c r="CE747">
        <v>490217485.63999999</v>
      </c>
      <c r="CF747">
        <v>17024</v>
      </c>
      <c r="CG747">
        <v>27529.919999999998</v>
      </c>
      <c r="CH747">
        <v>34.241921099999999</v>
      </c>
      <c r="CI747">
        <v>4.24</v>
      </c>
      <c r="CJ747">
        <v>-198416.67</v>
      </c>
      <c r="CK747">
        <v>-182180</v>
      </c>
      <c r="CL747">
        <v>16236.67</v>
      </c>
      <c r="CM747">
        <v>39660</v>
      </c>
      <c r="CN747">
        <v>6930413.3300000001</v>
      </c>
      <c r="CO747">
        <v>-44773.33</v>
      </c>
      <c r="CP747">
        <v>-328263.33</v>
      </c>
      <c r="CQ747">
        <v>2665188.09</v>
      </c>
      <c r="CR747">
        <v>312475199.61000001</v>
      </c>
      <c r="CS747">
        <v>1237176.8799999999</v>
      </c>
      <c r="CT747">
        <v>316377564.57999998</v>
      </c>
      <c r="CU747" s="3">
        <v>0.53763439999999996</v>
      </c>
      <c r="CV747">
        <v>19085058</v>
      </c>
      <c r="CW747" s="14">
        <v>537712.98</v>
      </c>
      <c r="CX747" s="14">
        <f t="shared" si="11"/>
        <v>-5877644.6400000006</v>
      </c>
      <c r="CY747" s="14">
        <f>IFERROR(INDEX(CONFAZ!$A$2:$FB$440,MATCH(DATE(YEAR($A747),MONTH($A747),15),CONFAZ!$A$2:$A$440,0),2),0)</f>
        <v>6415357.6200000001</v>
      </c>
      <c r="CZ747"/>
      <c r="DA747"/>
      <c r="DB747"/>
      <c r="DC747"/>
      <c r="DI747"/>
    </row>
    <row r="748" spans="1:113" x14ac:dyDescent="0.25">
      <c r="A748" s="1">
        <v>44095</v>
      </c>
      <c r="B748" t="s">
        <v>70</v>
      </c>
      <c r="C748" t="s">
        <v>75</v>
      </c>
      <c r="D748" s="12">
        <v>5.3994999999999997</v>
      </c>
      <c r="E748">
        <v>510675942.89999998</v>
      </c>
      <c r="F748">
        <v>4571762.4800000004</v>
      </c>
      <c r="G748">
        <v>750140978</v>
      </c>
      <c r="H748">
        <v>110279878.63999997</v>
      </c>
      <c r="I748">
        <v>17027220.489999998</v>
      </c>
      <c r="J748">
        <v>27341237.699999999</v>
      </c>
      <c r="K748">
        <v>39441485</v>
      </c>
      <c r="L748" s="14">
        <v>17735131</v>
      </c>
      <c r="M748" s="14">
        <v>35610938</v>
      </c>
      <c r="N748" s="14">
        <v>131369273</v>
      </c>
      <c r="O748" s="14">
        <v>143511122</v>
      </c>
      <c r="P748" s="14">
        <v>9166466</v>
      </c>
      <c r="Q748" s="14">
        <v>131264743</v>
      </c>
      <c r="R748" s="14">
        <v>3530780</v>
      </c>
      <c r="S748" s="14">
        <v>26972790</v>
      </c>
      <c r="T748" s="14">
        <v>165259438</v>
      </c>
      <c r="U748" s="14">
        <v>81249584</v>
      </c>
      <c r="V748" s="14">
        <v>3530780</v>
      </c>
      <c r="W748" s="14">
        <v>26972790</v>
      </c>
      <c r="X748" s="14">
        <v>165259438</v>
      </c>
      <c r="Y748" s="14">
        <v>81249584</v>
      </c>
      <c r="Z748" s="14">
        <v>4470713</v>
      </c>
      <c r="AA748" s="14">
        <v>0.35163421169999998</v>
      </c>
      <c r="AB748">
        <v>137.33000000000001</v>
      </c>
      <c r="AC748" s="2">
        <v>18223387712</v>
      </c>
      <c r="AD748" s="2">
        <v>13139951686</v>
      </c>
      <c r="AE748" s="14">
        <f>INDEX(CONFAZ!$DS$2:$FB$408,MATCH(DATE(YEAR($A748),MONTH($A748),15),CONFAZ!$DS$2:$DS$408,0),2)</f>
        <v>325779179</v>
      </c>
      <c r="AF748" s="14">
        <f>INDEX(CONFAZ!$DS$2:$FB$408,MATCH(DATE(YEAR($A748),MONTH($A748),15),CONFAZ!$DS$2:$DS$408,0),3)</f>
        <v>147124113</v>
      </c>
      <c r="AG748">
        <v>1045</v>
      </c>
      <c r="AH748">
        <v>1925494097000</v>
      </c>
      <c r="AI748">
        <v>1.9</v>
      </c>
      <c r="AJ748">
        <v>0.87</v>
      </c>
      <c r="AK748">
        <v>1263.50111111111</v>
      </c>
      <c r="AL748">
        <v>978.63400000000001</v>
      </c>
      <c r="AM748">
        <v>894.15904761904699</v>
      </c>
      <c r="AN748">
        <v>1121.1715999999999</v>
      </c>
      <c r="AO748">
        <v>14.8902965207013</v>
      </c>
      <c r="AP748">
        <v>1.64</v>
      </c>
      <c r="AQ748">
        <v>232.8</v>
      </c>
      <c r="AR748">
        <v>67.62</v>
      </c>
      <c r="AS748" s="14">
        <v>646935800000</v>
      </c>
      <c r="AT748">
        <v>115483</v>
      </c>
      <c r="AU748">
        <v>1085</v>
      </c>
      <c r="AV748">
        <v>163554258</v>
      </c>
      <c r="AW748">
        <v>109539438</v>
      </c>
      <c r="AX748">
        <v>4203</v>
      </c>
      <c r="AY748" s="14">
        <v>92</v>
      </c>
      <c r="AZ748">
        <v>248</v>
      </c>
      <c r="BA748">
        <v>248</v>
      </c>
      <c r="BB748">
        <v>5447</v>
      </c>
      <c r="BC748">
        <v>0</v>
      </c>
      <c r="BD748">
        <v>1155</v>
      </c>
      <c r="BE748">
        <v>3419</v>
      </c>
      <c r="BF748">
        <v>364</v>
      </c>
      <c r="BG748">
        <v>845</v>
      </c>
      <c r="BH748">
        <v>1025</v>
      </c>
      <c r="BI748">
        <v>23</v>
      </c>
      <c r="BJ748">
        <v>99060</v>
      </c>
      <c r="BK748">
        <v>49944857</v>
      </c>
      <c r="BL748">
        <v>3647346</v>
      </c>
      <c r="BM748">
        <v>0</v>
      </c>
      <c r="BN748">
        <v>29846794000</v>
      </c>
      <c r="BO748" s="3">
        <v>0.4</v>
      </c>
      <c r="BP748" s="3">
        <v>3704</v>
      </c>
      <c r="BQ748" s="3">
        <v>27335.53</v>
      </c>
      <c r="BR748" s="3">
        <v>3437407000</v>
      </c>
      <c r="BS748" s="3">
        <v>22505000</v>
      </c>
      <c r="BT748" s="3">
        <v>5806026000</v>
      </c>
      <c r="BU748" s="3">
        <v>14705051000</v>
      </c>
      <c r="BV748" s="3">
        <v>5875804000</v>
      </c>
      <c r="BW748" s="3">
        <v>23970990000</v>
      </c>
      <c r="BX748">
        <v>0</v>
      </c>
      <c r="BY748">
        <v>0</v>
      </c>
      <c r="BZ748">
        <v>0</v>
      </c>
      <c r="CA748">
        <v>0</v>
      </c>
      <c r="CB748">
        <v>29846794000</v>
      </c>
      <c r="CC748">
        <v>0.4</v>
      </c>
      <c r="CD748">
        <v>1944199.72</v>
      </c>
      <c r="CE748">
        <v>534407291.63999999</v>
      </c>
      <c r="CF748">
        <v>22396.71</v>
      </c>
      <c r="CG748">
        <v>27849.919999999998</v>
      </c>
      <c r="CH748">
        <v>34.241921099999999</v>
      </c>
      <c r="CI748">
        <v>4.3</v>
      </c>
      <c r="CJ748">
        <v>-198416.67</v>
      </c>
      <c r="CK748">
        <v>-182180</v>
      </c>
      <c r="CL748">
        <v>16236.67</v>
      </c>
      <c r="CM748">
        <v>39660</v>
      </c>
      <c r="CN748">
        <v>6930413.3300000001</v>
      </c>
      <c r="CO748">
        <v>-44773.33</v>
      </c>
      <c r="CP748">
        <v>-328263.33</v>
      </c>
      <c r="CQ748">
        <v>1783749.89</v>
      </c>
      <c r="CR748">
        <v>339147515.33999997</v>
      </c>
      <c r="CS748">
        <v>1235869.56</v>
      </c>
      <c r="CT748">
        <v>342167134.79000002</v>
      </c>
      <c r="CU748" s="3">
        <v>0.53763439999999996</v>
      </c>
      <c r="CV748">
        <v>23265171</v>
      </c>
      <c r="CW748" s="14">
        <v>631608.48</v>
      </c>
      <c r="CX748" s="14">
        <f t="shared" si="11"/>
        <v>-4541885.5500000007</v>
      </c>
      <c r="CY748" s="14">
        <f>IFERROR(INDEX(CONFAZ!$A$2:$FB$440,MATCH(DATE(YEAR($A748),MONTH($A748),15),CONFAZ!$A$2:$A$440,0),2),0)</f>
        <v>5173494.03</v>
      </c>
      <c r="CZ748"/>
      <c r="DA748"/>
      <c r="DB748"/>
      <c r="DC748"/>
      <c r="DI748"/>
    </row>
    <row r="749" spans="1:113" x14ac:dyDescent="0.25">
      <c r="A749" s="1">
        <v>44125</v>
      </c>
      <c r="B749" t="s">
        <v>70</v>
      </c>
      <c r="C749" t="s">
        <v>75</v>
      </c>
      <c r="D749" s="12">
        <v>5.6257999999999999</v>
      </c>
      <c r="E749">
        <v>512558046.03000003</v>
      </c>
      <c r="F749">
        <v>7289014.9500000002</v>
      </c>
      <c r="G749">
        <v>780252314</v>
      </c>
      <c r="H749">
        <v>135729323.36999997</v>
      </c>
      <c r="I749">
        <v>32702820.389999997</v>
      </c>
      <c r="J749">
        <v>24400626.460000005</v>
      </c>
      <c r="K749">
        <v>21840366</v>
      </c>
      <c r="L749" s="14">
        <v>19453927</v>
      </c>
      <c r="M749" s="14">
        <v>36296807</v>
      </c>
      <c r="N749" s="14">
        <v>118882562</v>
      </c>
      <c r="O749" s="14">
        <v>141839648</v>
      </c>
      <c r="P749" s="14">
        <v>8907117</v>
      </c>
      <c r="Q749" s="14">
        <v>133458997</v>
      </c>
      <c r="R749" s="14">
        <v>4195516</v>
      </c>
      <c r="S749" s="14">
        <v>30592987</v>
      </c>
      <c r="T749" s="14">
        <v>196638278</v>
      </c>
      <c r="U749" s="14">
        <v>83100994</v>
      </c>
      <c r="V749" s="14">
        <v>4195516</v>
      </c>
      <c r="W749" s="14">
        <v>30592987</v>
      </c>
      <c r="X749" s="14">
        <v>196638278</v>
      </c>
      <c r="Y749" s="14">
        <v>83100994</v>
      </c>
      <c r="Z749" s="14">
        <v>6885481</v>
      </c>
      <c r="AA749" s="14">
        <v>0.15419902169999999</v>
      </c>
      <c r="AB749">
        <v>139.99</v>
      </c>
      <c r="AC749" s="2">
        <v>17649335596</v>
      </c>
      <c r="AD749" s="2">
        <v>13245304357</v>
      </c>
      <c r="AE749" s="14">
        <f>INDEX(CONFAZ!$DS$2:$FB$408,MATCH(DATE(YEAR($A749),MONTH($A749),15),CONFAZ!$DS$2:$DS$408,0),2)</f>
        <v>302411680</v>
      </c>
      <c r="AF749" s="14">
        <f>INDEX(CONFAZ!$DS$2:$FB$408,MATCH(DATE(YEAR($A749),MONTH($A749),15),CONFAZ!$DS$2:$DS$408,0),3)</f>
        <v>199110441</v>
      </c>
      <c r="AG749">
        <v>1045</v>
      </c>
      <c r="AH749">
        <v>1994604886800</v>
      </c>
      <c r="AI749">
        <v>1.9</v>
      </c>
      <c r="AJ749">
        <v>0.89</v>
      </c>
      <c r="AK749">
        <v>1278.8944444444401</v>
      </c>
      <c r="AL749">
        <v>994.30099999999902</v>
      </c>
      <c r="AM749">
        <v>910.90809523809503</v>
      </c>
      <c r="AN749">
        <v>1131.6068</v>
      </c>
      <c r="AO749">
        <v>14.5810380401033</v>
      </c>
      <c r="AP749">
        <v>1.86</v>
      </c>
      <c r="AQ749">
        <v>226.42</v>
      </c>
      <c r="AR749">
        <v>45.250399999999999</v>
      </c>
      <c r="AS749" s="14">
        <v>670125600000</v>
      </c>
      <c r="AT749">
        <v>90871</v>
      </c>
      <c r="AU749">
        <v>1969</v>
      </c>
      <c r="AV749">
        <v>110136799</v>
      </c>
      <c r="AW749">
        <v>80072605</v>
      </c>
      <c r="AX749">
        <v>4181</v>
      </c>
      <c r="AY749" s="14">
        <v>242</v>
      </c>
      <c r="AZ749">
        <v>213</v>
      </c>
      <c r="BA749">
        <v>213</v>
      </c>
      <c r="BB749">
        <v>4388</v>
      </c>
      <c r="BC749">
        <v>7043</v>
      </c>
      <c r="BD749">
        <v>597</v>
      </c>
      <c r="BE749">
        <v>16071</v>
      </c>
      <c r="BF749">
        <v>2924</v>
      </c>
      <c r="BG749">
        <v>5004</v>
      </c>
      <c r="BH749">
        <v>4785</v>
      </c>
      <c r="BI749">
        <v>0</v>
      </c>
      <c r="BJ749">
        <v>73401</v>
      </c>
      <c r="BK749">
        <v>29662791</v>
      </c>
      <c r="BL749">
        <v>186124</v>
      </c>
      <c r="BM749">
        <v>0</v>
      </c>
      <c r="BN749">
        <v>29846794000</v>
      </c>
      <c r="BO749" s="3">
        <v>0.4</v>
      </c>
      <c r="BP749" s="3">
        <v>3704</v>
      </c>
      <c r="BQ749">
        <v>27335.53</v>
      </c>
      <c r="BR749" s="3">
        <v>3437407000</v>
      </c>
      <c r="BS749" s="3">
        <v>22505000</v>
      </c>
      <c r="BT749" s="3">
        <v>5806026000</v>
      </c>
      <c r="BU749" s="3">
        <v>14705051000</v>
      </c>
      <c r="BV749" s="3">
        <v>5875804000</v>
      </c>
      <c r="BW749" s="3">
        <v>23970990000</v>
      </c>
      <c r="BX749">
        <v>0</v>
      </c>
      <c r="BY749">
        <v>0</v>
      </c>
      <c r="BZ749">
        <v>0</v>
      </c>
      <c r="CA749">
        <v>0</v>
      </c>
      <c r="CB749">
        <v>29846794000</v>
      </c>
      <c r="CC749">
        <v>0.4</v>
      </c>
      <c r="CD749">
        <v>2666101.14</v>
      </c>
      <c r="CE749">
        <v>648989156.41999996</v>
      </c>
      <c r="CF749">
        <v>27755.25</v>
      </c>
      <c r="CG749">
        <v>28180.92</v>
      </c>
      <c r="CH749">
        <v>34.241921099999999</v>
      </c>
      <c r="CI749">
        <v>4.3600000000000003</v>
      </c>
      <c r="CJ749">
        <v>-411370</v>
      </c>
      <c r="CK749">
        <v>-397186.67</v>
      </c>
      <c r="CL749">
        <v>14186.67</v>
      </c>
      <c r="CM749">
        <v>-439206.67</v>
      </c>
      <c r="CN749">
        <v>6908360</v>
      </c>
      <c r="CO749">
        <v>-87666.67</v>
      </c>
      <c r="CP749">
        <v>-312220</v>
      </c>
      <c r="CQ749">
        <v>3820828.62</v>
      </c>
      <c r="CR749">
        <v>354416020.72000003</v>
      </c>
      <c r="CS749">
        <v>865258.75</v>
      </c>
      <c r="CT749">
        <v>359103230.77999997</v>
      </c>
      <c r="CU749" s="3">
        <v>0.53763439999999996</v>
      </c>
      <c r="CV749">
        <v>20589390</v>
      </c>
      <c r="CW749" s="14">
        <v>722850.62</v>
      </c>
      <c r="CX749" s="14">
        <f t="shared" si="11"/>
        <v>-6564208.8600000003</v>
      </c>
      <c r="CY749" s="14">
        <f>IFERROR(INDEX(CONFAZ!$A$2:$FB$440,MATCH(DATE(YEAR($A749),MONTH($A749),15),CONFAZ!$A$2:$A$440,0),2),0)</f>
        <v>7287059.4800000004</v>
      </c>
      <c r="CZ749" s="14"/>
      <c r="DA749" s="14"/>
      <c r="DB749"/>
      <c r="DC749"/>
      <c r="DI749"/>
    </row>
    <row r="750" spans="1:113" x14ac:dyDescent="0.25">
      <c r="A750" s="1">
        <v>44156</v>
      </c>
      <c r="B750" t="s">
        <v>70</v>
      </c>
      <c r="C750" t="s">
        <v>75</v>
      </c>
      <c r="D750" s="12">
        <v>5.4177999999999997</v>
      </c>
      <c r="E750">
        <v>517396938.19</v>
      </c>
      <c r="F750">
        <v>6714182.9699999997</v>
      </c>
      <c r="G750">
        <v>769832455</v>
      </c>
      <c r="H750">
        <v>138883009.44000003</v>
      </c>
      <c r="I750">
        <v>17795127.389999997</v>
      </c>
      <c r="J750">
        <v>24824934.090000004</v>
      </c>
      <c r="K750">
        <v>18778816</v>
      </c>
      <c r="L750" s="14">
        <v>17541897</v>
      </c>
      <c r="M750" s="14">
        <v>36785918</v>
      </c>
      <c r="N750" s="14">
        <v>117242970</v>
      </c>
      <c r="O750" s="14">
        <v>145835643</v>
      </c>
      <c r="P750" s="14">
        <v>12343118</v>
      </c>
      <c r="Q750" s="14">
        <v>144174197</v>
      </c>
      <c r="R750" s="14">
        <v>3995861</v>
      </c>
      <c r="S750" s="14">
        <v>30594747</v>
      </c>
      <c r="T750" s="14">
        <v>163002259</v>
      </c>
      <c r="U750" s="14">
        <v>91820620</v>
      </c>
      <c r="V750" s="14">
        <v>3995861</v>
      </c>
      <c r="W750" s="14">
        <v>30594747</v>
      </c>
      <c r="X750" s="14">
        <v>163002259</v>
      </c>
      <c r="Y750" s="14">
        <v>91820620</v>
      </c>
      <c r="Z750" s="14">
        <v>6495225</v>
      </c>
      <c r="AA750" s="14">
        <v>0.232322006</v>
      </c>
      <c r="AB750">
        <v>138.34</v>
      </c>
      <c r="AC750" s="2">
        <v>17344900538</v>
      </c>
      <c r="AD750" s="2">
        <v>14856582072</v>
      </c>
      <c r="AE750" s="14">
        <f>INDEX(CONFAZ!$DS$2:$FB$408,MATCH(DATE(YEAR($A750),MONTH($A750),15),CONFAZ!$DS$2:$DS$408,0),2)</f>
        <v>226156409</v>
      </c>
      <c r="AF750" s="14">
        <f>INDEX(CONFAZ!$DS$2:$FB$408,MATCH(DATE(YEAR($A750),MONTH($A750),15),CONFAZ!$DS$2:$DS$408,0),3)</f>
        <v>122209490</v>
      </c>
      <c r="AG750">
        <v>1045</v>
      </c>
      <c r="AH750">
        <v>1928758471200</v>
      </c>
      <c r="AI750">
        <v>1.9</v>
      </c>
      <c r="AJ750">
        <v>0.95</v>
      </c>
      <c r="AK750">
        <v>1289.8699999999999</v>
      </c>
      <c r="AL750">
        <v>999.66200000000003</v>
      </c>
      <c r="AM750">
        <v>914.89761904761895</v>
      </c>
      <c r="AN750">
        <v>1139.26</v>
      </c>
      <c r="AO750">
        <v>14.3579293084175</v>
      </c>
      <c r="AP750">
        <v>1.89</v>
      </c>
      <c r="AQ750">
        <v>233.07</v>
      </c>
      <c r="AR750">
        <v>69.438999999999993</v>
      </c>
      <c r="AS750" s="14">
        <v>676165200000</v>
      </c>
      <c r="AT750">
        <v>76177</v>
      </c>
      <c r="AU750">
        <v>138</v>
      </c>
      <c r="AV750">
        <v>98840609</v>
      </c>
      <c r="AW750">
        <v>63456525</v>
      </c>
      <c r="AX750">
        <v>2396</v>
      </c>
      <c r="AY750" s="14">
        <v>379</v>
      </c>
      <c r="AZ750">
        <v>152</v>
      </c>
      <c r="BA750">
        <v>152</v>
      </c>
      <c r="BB750">
        <v>6132</v>
      </c>
      <c r="BC750">
        <v>0</v>
      </c>
      <c r="BD750">
        <v>1206</v>
      </c>
      <c r="BE750">
        <v>492</v>
      </c>
      <c r="BF750">
        <v>579</v>
      </c>
      <c r="BG750">
        <v>5044</v>
      </c>
      <c r="BH750">
        <v>2247</v>
      </c>
      <c r="BI750">
        <v>0</v>
      </c>
      <c r="BJ750">
        <v>69832</v>
      </c>
      <c r="BK750">
        <v>34964069</v>
      </c>
      <c r="BL750">
        <v>251486</v>
      </c>
      <c r="BM750">
        <v>0</v>
      </c>
      <c r="BN750">
        <v>29846794000</v>
      </c>
      <c r="BO750" s="3">
        <v>0.4</v>
      </c>
      <c r="BP750" s="3">
        <v>3704</v>
      </c>
      <c r="BQ750" s="3">
        <v>27335.53</v>
      </c>
      <c r="BR750" s="3">
        <v>3437407000</v>
      </c>
      <c r="BS750" s="3">
        <v>22505000</v>
      </c>
      <c r="BT750" s="3">
        <v>5806026000</v>
      </c>
      <c r="BU750">
        <v>14705051000</v>
      </c>
      <c r="BV750" s="3">
        <v>5875804000</v>
      </c>
      <c r="BW750" s="3">
        <v>23970990000</v>
      </c>
      <c r="BX750">
        <v>0</v>
      </c>
      <c r="BY750">
        <v>0</v>
      </c>
      <c r="BZ750">
        <v>0</v>
      </c>
      <c r="CA750">
        <v>0</v>
      </c>
      <c r="CB750">
        <v>29846794000</v>
      </c>
      <c r="CC750">
        <v>0.4</v>
      </c>
      <c r="CD750">
        <v>2351096.06</v>
      </c>
      <c r="CE750">
        <v>1237980331.01</v>
      </c>
      <c r="CF750">
        <v>26256.97</v>
      </c>
      <c r="CG750">
        <v>28010.92</v>
      </c>
      <c r="CH750">
        <v>34.241921099999999</v>
      </c>
      <c r="CI750">
        <v>4.41</v>
      </c>
      <c r="CJ750">
        <v>-411370</v>
      </c>
      <c r="CK750">
        <v>-397186.67</v>
      </c>
      <c r="CL750">
        <v>14186.67</v>
      </c>
      <c r="CM750">
        <v>-439206.67</v>
      </c>
      <c r="CN750">
        <v>6908360</v>
      </c>
      <c r="CO750">
        <v>-87666.67</v>
      </c>
      <c r="CP750">
        <v>-312220</v>
      </c>
      <c r="CQ750">
        <v>3194647.67</v>
      </c>
      <c r="CR750">
        <v>335450581.25</v>
      </c>
      <c r="CS750">
        <v>695869.07</v>
      </c>
      <c r="CT750">
        <v>339358738.74000001</v>
      </c>
      <c r="CU750" s="3">
        <v>0.53763439999999996</v>
      </c>
      <c r="CV750">
        <v>7559298</v>
      </c>
      <c r="CW750" s="14">
        <v>792368.67</v>
      </c>
      <c r="CX750" s="14">
        <f t="shared" si="11"/>
        <v>-3666961.49</v>
      </c>
      <c r="CY750" s="14">
        <f>IFERROR(INDEX(CONFAZ!$A$2:$FB$440,MATCH(DATE(YEAR($A750),MONTH($A750),15),CONFAZ!$A$2:$A$440,0),2),0)</f>
        <v>4459330.16</v>
      </c>
      <c r="CZ750"/>
      <c r="DA750"/>
      <c r="DB750"/>
      <c r="DC750"/>
      <c r="DI750"/>
    </row>
    <row r="751" spans="1:113" x14ac:dyDescent="0.25">
      <c r="A751" s="1">
        <v>44186</v>
      </c>
      <c r="B751" t="s">
        <v>70</v>
      </c>
      <c r="C751" t="s">
        <v>75</v>
      </c>
      <c r="D751" s="12">
        <v>5.1456</v>
      </c>
      <c r="E751">
        <v>544437578.44000006</v>
      </c>
      <c r="F751">
        <v>6378892.5599999996</v>
      </c>
      <c r="G751">
        <v>791157077</v>
      </c>
      <c r="H751">
        <v>130563408.11</v>
      </c>
      <c r="I751">
        <v>16407185.569999997</v>
      </c>
      <c r="J751">
        <v>26022080.389999997</v>
      </c>
      <c r="K751">
        <v>19522583</v>
      </c>
      <c r="L751" s="14">
        <v>18588913</v>
      </c>
      <c r="M751" s="14">
        <v>38470716</v>
      </c>
      <c r="N751" s="14">
        <v>130714676</v>
      </c>
      <c r="O751" s="14">
        <v>144695951</v>
      </c>
      <c r="P751" s="14">
        <v>9789284</v>
      </c>
      <c r="Q751" s="14">
        <v>142619326</v>
      </c>
      <c r="R751" s="14">
        <v>2863821</v>
      </c>
      <c r="S751" s="14">
        <v>32443509</v>
      </c>
      <c r="T751" s="14">
        <v>180135570</v>
      </c>
      <c r="U751" s="14">
        <v>84558230</v>
      </c>
      <c r="V751" s="14">
        <v>2863821</v>
      </c>
      <c r="W751" s="14">
        <v>32443509</v>
      </c>
      <c r="X751" s="14">
        <v>180135570</v>
      </c>
      <c r="Y751" s="14">
        <v>84558230</v>
      </c>
      <c r="Z751" s="14">
        <v>6277081</v>
      </c>
      <c r="AA751" s="14">
        <v>0.3050072948</v>
      </c>
      <c r="AB751">
        <v>139.55000000000001</v>
      </c>
      <c r="AC751" s="2">
        <v>18451708927</v>
      </c>
      <c r="AD751" s="2">
        <v>15748589294</v>
      </c>
      <c r="AE751" s="14">
        <f>INDEX(CONFAZ!$DS$2:$FB$408,MATCH(DATE(YEAR($A751),MONTH($A751),15),CONFAZ!$DS$2:$DS$408,0),2)</f>
        <v>299145103</v>
      </c>
      <c r="AF751" s="14">
        <f>INDEX(CONFAZ!$DS$2:$FB$408,MATCH(DATE(YEAR($A751),MONTH($A751),15),CONFAZ!$DS$2:$DS$408,0),3)</f>
        <v>181836747</v>
      </c>
      <c r="AG751">
        <v>1045</v>
      </c>
      <c r="AH751">
        <v>1829878272000</v>
      </c>
      <c r="AI751">
        <v>1.9</v>
      </c>
      <c r="AJ751">
        <v>1.46</v>
      </c>
      <c r="AK751">
        <v>1314.5477777777701</v>
      </c>
      <c r="AL751">
        <v>1021.865</v>
      </c>
      <c r="AM751">
        <v>934.35333333333301</v>
      </c>
      <c r="AN751">
        <v>1160.2488000000001</v>
      </c>
      <c r="AO751">
        <v>14.179875439062499</v>
      </c>
      <c r="AP751">
        <v>2.35</v>
      </c>
      <c r="AQ751">
        <v>256.69</v>
      </c>
      <c r="AR751">
        <v>26.8095</v>
      </c>
      <c r="AS751" s="14">
        <v>702688000000</v>
      </c>
      <c r="AT751">
        <v>95788</v>
      </c>
      <c r="AU751">
        <v>1343</v>
      </c>
      <c r="AV751">
        <v>177857313</v>
      </c>
      <c r="AW751">
        <v>114424377</v>
      </c>
      <c r="AX751">
        <v>6657</v>
      </c>
      <c r="AY751" s="14">
        <v>963</v>
      </c>
      <c r="AZ751">
        <v>7688</v>
      </c>
      <c r="BA751">
        <v>7688</v>
      </c>
      <c r="BB751">
        <v>11732</v>
      </c>
      <c r="BC751">
        <v>284</v>
      </c>
      <c r="BD751">
        <v>2584</v>
      </c>
      <c r="BE751">
        <v>11507</v>
      </c>
      <c r="BF751">
        <v>637</v>
      </c>
      <c r="BG751">
        <v>1492</v>
      </c>
      <c r="BH751">
        <v>3245</v>
      </c>
      <c r="BI751">
        <v>65</v>
      </c>
      <c r="BJ751">
        <v>88799</v>
      </c>
      <c r="BK751">
        <v>62183112</v>
      </c>
      <c r="BL751">
        <v>1011910</v>
      </c>
      <c r="BM751">
        <v>0</v>
      </c>
      <c r="BN751">
        <v>29846794000</v>
      </c>
      <c r="BO751" s="3">
        <v>0.4</v>
      </c>
      <c r="BP751" s="3">
        <v>3704</v>
      </c>
      <c r="BQ751">
        <v>27335.53</v>
      </c>
      <c r="BR751" s="3">
        <v>3437407000</v>
      </c>
      <c r="BS751" s="3">
        <v>22505000</v>
      </c>
      <c r="BT751" s="3">
        <v>5806026000</v>
      </c>
      <c r="BU751" s="3">
        <v>14705051000</v>
      </c>
      <c r="BV751" s="3">
        <v>5875804000</v>
      </c>
      <c r="BW751" s="3">
        <v>23970990000</v>
      </c>
      <c r="BX751">
        <v>0</v>
      </c>
      <c r="BY751">
        <v>0</v>
      </c>
      <c r="BZ751">
        <v>0</v>
      </c>
      <c r="CA751">
        <v>0</v>
      </c>
      <c r="CB751">
        <v>29846794000</v>
      </c>
      <c r="CC751">
        <v>0.4</v>
      </c>
      <c r="CD751">
        <v>1920733.82</v>
      </c>
      <c r="CE751">
        <v>636613853.80999994</v>
      </c>
      <c r="CF751">
        <v>23681.24</v>
      </c>
      <c r="CG751">
        <v>28175.919999999998</v>
      </c>
      <c r="CH751">
        <v>34.241921099999999</v>
      </c>
      <c r="CI751">
        <v>4.4800000000000004</v>
      </c>
      <c r="CJ751">
        <v>-411370</v>
      </c>
      <c r="CK751">
        <v>-397186.67</v>
      </c>
      <c r="CL751">
        <v>14186.67</v>
      </c>
      <c r="CM751">
        <v>-439206.67</v>
      </c>
      <c r="CN751">
        <v>6908360</v>
      </c>
      <c r="CO751">
        <v>-87666.67</v>
      </c>
      <c r="CP751">
        <v>-312220</v>
      </c>
      <c r="CQ751">
        <v>2869821.19</v>
      </c>
      <c r="CR751">
        <v>349568716.17000002</v>
      </c>
      <c r="CS751">
        <v>530162.25</v>
      </c>
      <c r="CT751">
        <v>352971354.61000001</v>
      </c>
      <c r="CU751" s="3">
        <v>0.53763439999999996</v>
      </c>
      <c r="CV751">
        <v>25414506</v>
      </c>
      <c r="CW751" s="14">
        <v>833366.42999999993</v>
      </c>
      <c r="CX751" s="14">
        <f t="shared" si="11"/>
        <v>-2877182.8</v>
      </c>
      <c r="CY751" s="14">
        <f>IFERROR(INDEX(CONFAZ!$A$2:$FB$440,MATCH(DATE(YEAR($A751),MONTH($A751),15),CONFAZ!$A$2:$A$440,0),2),0)</f>
        <v>3710549.23</v>
      </c>
      <c r="DA751"/>
      <c r="DB751"/>
      <c r="DC751"/>
      <c r="DI751"/>
    </row>
    <row r="752" spans="1:113" x14ac:dyDescent="0.25">
      <c r="A752" s="1">
        <v>44217</v>
      </c>
      <c r="B752" t="s">
        <v>70</v>
      </c>
      <c r="C752" t="s">
        <v>75</v>
      </c>
      <c r="D752" s="12">
        <v>5.3562000000000003</v>
      </c>
      <c r="E752">
        <v>701660118.67999995</v>
      </c>
      <c r="F752">
        <v>6000866.1600000001</v>
      </c>
      <c r="G752">
        <v>953962929</v>
      </c>
      <c r="H752">
        <v>133785359.5</v>
      </c>
      <c r="I752">
        <v>12309139.66</v>
      </c>
      <c r="J752">
        <v>28869196.66</v>
      </c>
      <c r="K752">
        <v>36365192</v>
      </c>
      <c r="L752" s="14">
        <v>21654809</v>
      </c>
      <c r="M752" s="14">
        <v>84454207</v>
      </c>
      <c r="N752" s="14">
        <v>147589834</v>
      </c>
      <c r="O752" s="14">
        <v>141370176</v>
      </c>
      <c r="P752" s="14">
        <v>11443611</v>
      </c>
      <c r="Q752" s="14">
        <v>142785788</v>
      </c>
      <c r="R752" s="14">
        <v>3682071</v>
      </c>
      <c r="S752" s="14">
        <v>28726547</v>
      </c>
      <c r="T752" s="14">
        <v>280031291</v>
      </c>
      <c r="U752" s="14">
        <v>86753904</v>
      </c>
      <c r="V752" s="14">
        <v>3682071</v>
      </c>
      <c r="W752" s="14">
        <v>28726547</v>
      </c>
      <c r="X752" s="14">
        <v>280031291</v>
      </c>
      <c r="Y752" s="14">
        <v>86753904</v>
      </c>
      <c r="Z752" s="14">
        <v>5470691</v>
      </c>
      <c r="AA752" s="14">
        <v>0.85405814840000005</v>
      </c>
      <c r="AB752">
        <v>131.88</v>
      </c>
      <c r="AC752" s="2">
        <v>14947626003</v>
      </c>
      <c r="AD752" s="2">
        <v>15167392393</v>
      </c>
      <c r="AE752" s="14">
        <f>INDEX(CONFAZ!$DS$2:$FB$408,MATCH(DATE(YEAR($A752),MONTH($A752),15),CONFAZ!$DS$2:$DS$408,0),2)</f>
        <v>219556656</v>
      </c>
      <c r="AF752" s="14">
        <f>INDEX(CONFAZ!$DS$2:$FB$408,MATCH(DATE(YEAR($A752),MONTH($A752),15),CONFAZ!$DS$2:$DS$408,0),3)</f>
        <v>200805286</v>
      </c>
      <c r="AG752">
        <v>1100</v>
      </c>
      <c r="AH752">
        <v>1903679179200</v>
      </c>
      <c r="AI752">
        <v>1.9</v>
      </c>
      <c r="AJ752">
        <v>0.27</v>
      </c>
      <c r="AK752">
        <v>1341.27666666666</v>
      </c>
      <c r="AL752">
        <v>1046.761</v>
      </c>
      <c r="AM752">
        <v>959.58285714285705</v>
      </c>
      <c r="AN752">
        <v>1190.4636</v>
      </c>
      <c r="AO752">
        <v>14.460856431079399</v>
      </c>
      <c r="AP752">
        <v>1.25</v>
      </c>
      <c r="AQ752">
        <v>287.13</v>
      </c>
      <c r="AR752">
        <v>11.81</v>
      </c>
      <c r="AS752" s="14">
        <v>679663300000</v>
      </c>
      <c r="AT752">
        <v>80208</v>
      </c>
      <c r="AU752">
        <v>1003</v>
      </c>
      <c r="AV752">
        <v>140274711</v>
      </c>
      <c r="AW752">
        <v>94168936</v>
      </c>
      <c r="AX752">
        <v>4800</v>
      </c>
      <c r="AY752" s="14">
        <v>1176</v>
      </c>
      <c r="AZ752">
        <v>114</v>
      </c>
      <c r="BA752">
        <v>114</v>
      </c>
      <c r="BB752">
        <v>6875</v>
      </c>
      <c r="BC752">
        <v>0</v>
      </c>
      <c r="BD752">
        <v>772</v>
      </c>
      <c r="BE752">
        <v>644</v>
      </c>
      <c r="BF752">
        <v>155</v>
      </c>
      <c r="BG752">
        <v>2008</v>
      </c>
      <c r="BH752">
        <v>4649</v>
      </c>
      <c r="BI752">
        <v>0</v>
      </c>
      <c r="BJ752">
        <v>65968</v>
      </c>
      <c r="BK752">
        <v>45859481</v>
      </c>
      <c r="BL752">
        <v>74032</v>
      </c>
      <c r="BM752">
        <v>0</v>
      </c>
      <c r="BN752">
        <v>33605801000</v>
      </c>
      <c r="BO752" s="3">
        <v>0.4</v>
      </c>
      <c r="BP752" s="3">
        <v>3704</v>
      </c>
      <c r="BQ752">
        <v>30699.57</v>
      </c>
      <c r="BR752" s="3">
        <v>3568480000</v>
      </c>
      <c r="BS752" s="3">
        <v>20396000</v>
      </c>
      <c r="BT752" s="3">
        <v>7460218000</v>
      </c>
      <c r="BU752" s="3">
        <v>16141426000</v>
      </c>
      <c r="BV752" s="3">
        <v>6415281000</v>
      </c>
      <c r="BW752" s="3">
        <v>27190520000</v>
      </c>
      <c r="BX752">
        <v>0</v>
      </c>
      <c r="BY752">
        <v>0</v>
      </c>
      <c r="BZ752">
        <v>0</v>
      </c>
      <c r="CA752">
        <v>0</v>
      </c>
      <c r="CB752">
        <v>29846794000</v>
      </c>
      <c r="CC752">
        <v>0.4</v>
      </c>
      <c r="CD752">
        <v>2495333.61</v>
      </c>
      <c r="CE752">
        <v>682844777.91999996</v>
      </c>
      <c r="CF752">
        <v>26318.51</v>
      </c>
      <c r="CG752">
        <v>33627</v>
      </c>
      <c r="CH752">
        <v>32.8664779</v>
      </c>
      <c r="CI752">
        <v>4.62</v>
      </c>
      <c r="CJ752">
        <v>347390</v>
      </c>
      <c r="CK752">
        <v>357476.67</v>
      </c>
      <c r="CL752">
        <v>10090</v>
      </c>
      <c r="CM752">
        <v>-48176.67</v>
      </c>
      <c r="CN752">
        <v>6979780</v>
      </c>
      <c r="CO752">
        <v>-48216.67</v>
      </c>
      <c r="CP752">
        <v>-238543.33</v>
      </c>
      <c r="CQ752">
        <v>2582825.77</v>
      </c>
      <c r="CR752">
        <v>501247049.06</v>
      </c>
      <c r="CS752">
        <v>1398101.52</v>
      </c>
      <c r="CT752">
        <v>505227976.35000002</v>
      </c>
      <c r="CU752" s="3">
        <v>0.53441640000000001</v>
      </c>
      <c r="CV752">
        <v>10559763.6</v>
      </c>
      <c r="CW752" s="14">
        <v>702313.98</v>
      </c>
      <c r="CX752" s="14">
        <f t="shared" si="11"/>
        <v>-5131323.08</v>
      </c>
      <c r="CY752" s="14">
        <f>IFERROR(INDEX(CONFAZ!$A$2:$FB$440,MATCH(DATE(YEAR($A752),MONTH($A752),15),CONFAZ!$A$2:$A$440,0),2),0)</f>
        <v>5833637.0600000005</v>
      </c>
      <c r="CZ752"/>
      <c r="DA752"/>
      <c r="DB752"/>
      <c r="DC752"/>
      <c r="DI752"/>
    </row>
    <row r="753" spans="1:113" x14ac:dyDescent="0.25">
      <c r="A753" s="1">
        <v>44248</v>
      </c>
      <c r="B753" t="s">
        <v>70</v>
      </c>
      <c r="C753" t="s">
        <v>75</v>
      </c>
      <c r="D753" s="12">
        <v>5.4165000000000001</v>
      </c>
      <c r="E753">
        <v>517490592.14999992</v>
      </c>
      <c r="F753">
        <v>4728410.59</v>
      </c>
      <c r="G753">
        <v>733541331</v>
      </c>
      <c r="H753">
        <v>117453395.57000001</v>
      </c>
      <c r="I753">
        <v>10984360.35</v>
      </c>
      <c r="J753">
        <v>21271996.27</v>
      </c>
      <c r="K753">
        <v>97533778</v>
      </c>
      <c r="L753" s="14">
        <v>16116347</v>
      </c>
      <c r="M753" s="14">
        <v>33358258</v>
      </c>
      <c r="N753" s="14">
        <v>109013677</v>
      </c>
      <c r="O753" s="14">
        <v>123245308</v>
      </c>
      <c r="P753" s="14">
        <v>8617236</v>
      </c>
      <c r="Q753" s="14">
        <v>125448009</v>
      </c>
      <c r="R753" s="14">
        <v>3230631</v>
      </c>
      <c r="S753" s="14">
        <v>24662693</v>
      </c>
      <c r="T753" s="14">
        <v>208196002</v>
      </c>
      <c r="U753" s="14">
        <v>77070643</v>
      </c>
      <c r="V753" s="14">
        <v>3230631</v>
      </c>
      <c r="W753" s="14">
        <v>24662693</v>
      </c>
      <c r="X753" s="14">
        <v>208196002</v>
      </c>
      <c r="Y753" s="14">
        <v>77070643</v>
      </c>
      <c r="Z753" s="14">
        <v>4582527</v>
      </c>
      <c r="AA753" s="14">
        <v>1.5722876813</v>
      </c>
      <c r="AB753">
        <v>134.52000000000001</v>
      </c>
      <c r="AC753" s="2">
        <v>16375290870</v>
      </c>
      <c r="AD753" s="2">
        <v>14539172569</v>
      </c>
      <c r="AE753" s="14">
        <f>INDEX(CONFAZ!$DS$2:$FB$408,MATCH(DATE(YEAR($A753),MONTH($A753),15),CONFAZ!$DS$2:$DS$408,0),2)</f>
        <v>284598511</v>
      </c>
      <c r="AF753" s="14">
        <f>INDEX(CONFAZ!$DS$2:$FB$408,MATCH(DATE(YEAR($A753),MONTH($A753),15),CONFAZ!$DS$2:$DS$408,0),3)</f>
        <v>204661460</v>
      </c>
      <c r="AG753">
        <v>1100</v>
      </c>
      <c r="AH753">
        <v>1928653155000</v>
      </c>
      <c r="AI753">
        <v>1.9</v>
      </c>
      <c r="AJ753">
        <v>0.82</v>
      </c>
      <c r="AK753">
        <v>1368.41055555555</v>
      </c>
      <c r="AL753">
        <v>1063.9475</v>
      </c>
      <c r="AM753">
        <v>975.356666666666</v>
      </c>
      <c r="AN753">
        <v>1213.5008</v>
      </c>
      <c r="AO753">
        <v>14.6081375896377</v>
      </c>
      <c r="AP753">
        <v>1.86</v>
      </c>
      <c r="AQ753">
        <v>333.68</v>
      </c>
      <c r="AR753">
        <v>86.63</v>
      </c>
      <c r="AS753" s="14">
        <v>706749200000</v>
      </c>
      <c r="AT753">
        <v>47039</v>
      </c>
      <c r="AU753">
        <v>482</v>
      </c>
      <c r="AV753">
        <v>176648964</v>
      </c>
      <c r="AW753">
        <v>81671249</v>
      </c>
      <c r="AX753">
        <v>2678</v>
      </c>
      <c r="AY753" s="14">
        <v>181</v>
      </c>
      <c r="AZ753">
        <v>76</v>
      </c>
      <c r="BA753">
        <v>76</v>
      </c>
      <c r="BB753">
        <v>3931</v>
      </c>
      <c r="BC753">
        <v>0</v>
      </c>
      <c r="BD753">
        <v>1165</v>
      </c>
      <c r="BE753">
        <v>16925</v>
      </c>
      <c r="BF753">
        <v>776</v>
      </c>
      <c r="BG753">
        <v>2203</v>
      </c>
      <c r="BH753">
        <v>1304</v>
      </c>
      <c r="BI753">
        <v>0</v>
      </c>
      <c r="BJ753">
        <v>41528</v>
      </c>
      <c r="BK753">
        <v>94806877</v>
      </c>
      <c r="BL753">
        <v>45562</v>
      </c>
      <c r="BM753">
        <v>0</v>
      </c>
      <c r="BN753">
        <v>33605801000</v>
      </c>
      <c r="BO753" s="3">
        <v>0.4</v>
      </c>
      <c r="BP753" s="3">
        <v>3704</v>
      </c>
      <c r="BQ753" s="3">
        <v>30699.57</v>
      </c>
      <c r="BR753">
        <v>3568480000</v>
      </c>
      <c r="BS753">
        <v>20396000</v>
      </c>
      <c r="BT753" s="3">
        <v>7460218000</v>
      </c>
      <c r="BU753" s="3">
        <v>16141426000</v>
      </c>
      <c r="BV753">
        <v>6415281000</v>
      </c>
      <c r="BW753" s="3">
        <v>27190520000</v>
      </c>
      <c r="BX753">
        <v>0</v>
      </c>
      <c r="BY753">
        <v>0</v>
      </c>
      <c r="BZ753">
        <v>0</v>
      </c>
      <c r="CA753">
        <v>0</v>
      </c>
      <c r="CB753">
        <v>29846794000</v>
      </c>
      <c r="CC753">
        <v>0.4</v>
      </c>
      <c r="CD753">
        <v>1853556.51</v>
      </c>
      <c r="CE753">
        <v>692918983.50999999</v>
      </c>
      <c r="CF753">
        <v>7371.47</v>
      </c>
      <c r="CG753">
        <v>33470</v>
      </c>
      <c r="CH753">
        <v>32.8664779</v>
      </c>
      <c r="CI753">
        <v>4.95</v>
      </c>
      <c r="CJ753">
        <v>347390</v>
      </c>
      <c r="CK753">
        <v>357476.67</v>
      </c>
      <c r="CL753">
        <v>10090</v>
      </c>
      <c r="CM753">
        <v>-48176.67</v>
      </c>
      <c r="CN753">
        <v>6979780</v>
      </c>
      <c r="CO753">
        <v>-48216.67</v>
      </c>
      <c r="CP753">
        <v>-238543.33</v>
      </c>
      <c r="CQ753">
        <v>2077770.59</v>
      </c>
      <c r="CR753">
        <v>351112368.69999999</v>
      </c>
      <c r="CS753">
        <v>4665320.3</v>
      </c>
      <c r="CT753">
        <v>357855459.58999997</v>
      </c>
      <c r="CU753" s="3">
        <v>0.53441640000000001</v>
      </c>
      <c r="CV753">
        <v>13200232.5</v>
      </c>
      <c r="CW753" s="14">
        <v>558950.13</v>
      </c>
      <c r="CX753" s="14">
        <f t="shared" si="11"/>
        <v>-10887152.119999999</v>
      </c>
      <c r="CY753" s="14">
        <f>IFERROR(INDEX(CONFAZ!$A$2:$FB$440,MATCH(DATE(YEAR($A753),MONTH($A753),15),CONFAZ!$A$2:$A$440,0),2),0)</f>
        <v>11446102.25</v>
      </c>
      <c r="CZ753"/>
      <c r="DA753"/>
      <c r="DB753"/>
      <c r="DC753"/>
      <c r="DI753"/>
    </row>
    <row r="754" spans="1:113" x14ac:dyDescent="0.25">
      <c r="A754" s="1">
        <v>44276</v>
      </c>
      <c r="B754" t="s">
        <v>70</v>
      </c>
      <c r="C754" t="s">
        <v>75</v>
      </c>
      <c r="D754" s="12">
        <v>5.6460999999999997</v>
      </c>
      <c r="E754">
        <v>473362266.76999998</v>
      </c>
      <c r="F754">
        <v>5000717.3599999994</v>
      </c>
      <c r="G754">
        <v>708517954</v>
      </c>
      <c r="H754">
        <v>98060778.790000007</v>
      </c>
      <c r="I754">
        <v>52768491.089999996</v>
      </c>
      <c r="J754">
        <v>20372892.170000006</v>
      </c>
      <c r="K754">
        <v>73655798</v>
      </c>
      <c r="L754" s="14">
        <v>14993808</v>
      </c>
      <c r="M754" s="14">
        <v>32923813</v>
      </c>
      <c r="N754" s="14">
        <v>95476205</v>
      </c>
      <c r="O754" s="14">
        <v>120271670</v>
      </c>
      <c r="P754" s="14">
        <v>9403789</v>
      </c>
      <c r="Q754" s="14">
        <v>109612801</v>
      </c>
      <c r="R754" s="14">
        <v>3891685</v>
      </c>
      <c r="S754" s="14">
        <v>28136059</v>
      </c>
      <c r="T754" s="14">
        <v>210136237</v>
      </c>
      <c r="U754" s="14">
        <v>78826956</v>
      </c>
      <c r="V754" s="14">
        <v>3891685</v>
      </c>
      <c r="W754" s="14">
        <v>28136059</v>
      </c>
      <c r="X754" s="14">
        <v>210136237</v>
      </c>
      <c r="Y754" s="14">
        <v>78826956</v>
      </c>
      <c r="Z754" s="14">
        <v>4844931</v>
      </c>
      <c r="AA754" s="14">
        <v>2.3859532561000001</v>
      </c>
      <c r="AB754">
        <v>144.41</v>
      </c>
      <c r="AC754" s="2">
        <v>24335759852</v>
      </c>
      <c r="AD754" s="2">
        <v>17865278864</v>
      </c>
      <c r="AE754" s="14">
        <f>INDEX(CONFAZ!$DS$2:$FB$408,MATCH(DATE(YEAR($A754),MONTH($A754),15),CONFAZ!$DS$2:$DS$408,0),2)</f>
        <v>337570820</v>
      </c>
      <c r="AF754" s="14">
        <f>INDEX(CONFAZ!$DS$2:$FB$408,MATCH(DATE(YEAR($A754),MONTH($A754),15),CONFAZ!$DS$2:$DS$408,0),3)</f>
        <v>234183843</v>
      </c>
      <c r="AG754">
        <v>1100</v>
      </c>
      <c r="AH754">
        <v>1961528539300</v>
      </c>
      <c r="AI754">
        <v>2.23</v>
      </c>
      <c r="AJ754">
        <v>0.86</v>
      </c>
      <c r="AK754">
        <v>1396.46444444444</v>
      </c>
      <c r="AL754">
        <v>1079.2065</v>
      </c>
      <c r="AM754">
        <v>989.824761904762</v>
      </c>
      <c r="AN754">
        <v>1233.8227999999999</v>
      </c>
      <c r="AO754">
        <v>14.908294980408201</v>
      </c>
      <c r="AP754">
        <v>1.93</v>
      </c>
      <c r="AQ754">
        <v>372.8</v>
      </c>
      <c r="AR754">
        <v>106.91</v>
      </c>
      <c r="AS754" s="14">
        <v>766209300000</v>
      </c>
      <c r="AT754">
        <v>61635</v>
      </c>
      <c r="AU754">
        <v>122</v>
      </c>
      <c r="AV754">
        <v>145320655</v>
      </c>
      <c r="AW754">
        <v>92202549</v>
      </c>
      <c r="AX754">
        <v>3514</v>
      </c>
      <c r="AY754" s="14">
        <v>375</v>
      </c>
      <c r="AZ754">
        <v>80</v>
      </c>
      <c r="BA754">
        <v>80</v>
      </c>
      <c r="BB754">
        <v>2372</v>
      </c>
      <c r="BC754">
        <v>0</v>
      </c>
      <c r="BD754">
        <v>36</v>
      </c>
      <c r="BE754">
        <v>4251</v>
      </c>
      <c r="BF754">
        <v>906</v>
      </c>
      <c r="BG754">
        <v>1312</v>
      </c>
      <c r="BH754">
        <v>1407</v>
      </c>
      <c r="BI754">
        <v>0</v>
      </c>
      <c r="BJ754">
        <v>47820</v>
      </c>
      <c r="BK754">
        <v>52926186</v>
      </c>
      <c r="BL754">
        <v>60437</v>
      </c>
      <c r="BM754">
        <v>0</v>
      </c>
      <c r="BN754">
        <v>33605801000</v>
      </c>
      <c r="BO754" s="3">
        <v>0.4</v>
      </c>
      <c r="BP754" s="3">
        <v>3704</v>
      </c>
      <c r="BQ754" s="3">
        <v>30699.57</v>
      </c>
      <c r="BR754" s="3">
        <v>3568480000</v>
      </c>
      <c r="BS754">
        <v>20396000</v>
      </c>
      <c r="BT754">
        <v>7460218000</v>
      </c>
      <c r="BU754" s="3">
        <v>16141426000</v>
      </c>
      <c r="BV754" s="3">
        <v>6415281000</v>
      </c>
      <c r="BW754" s="3">
        <v>27190520000</v>
      </c>
      <c r="BX754">
        <v>0</v>
      </c>
      <c r="BY754">
        <v>0</v>
      </c>
      <c r="BZ754">
        <v>0</v>
      </c>
      <c r="CA754">
        <v>0</v>
      </c>
      <c r="CB754">
        <v>29846794000</v>
      </c>
      <c r="CC754">
        <v>0.4</v>
      </c>
      <c r="CD754">
        <v>1855669.45</v>
      </c>
      <c r="CE754">
        <v>702530163.99000001</v>
      </c>
      <c r="CF754">
        <v>21827.61</v>
      </c>
      <c r="CG754">
        <v>33595</v>
      </c>
      <c r="CH754">
        <v>32.8664779</v>
      </c>
      <c r="CI754">
        <v>5.48</v>
      </c>
      <c r="CJ754">
        <v>347390</v>
      </c>
      <c r="CK754">
        <v>357476.67</v>
      </c>
      <c r="CL754">
        <v>10090</v>
      </c>
      <c r="CM754">
        <v>-48176.67</v>
      </c>
      <c r="CN754">
        <v>6979780</v>
      </c>
      <c r="CO754">
        <v>-48216.67</v>
      </c>
      <c r="CP754">
        <v>-238543.33</v>
      </c>
      <c r="CQ754">
        <v>1850811.39</v>
      </c>
      <c r="CR754">
        <v>334726484.63999999</v>
      </c>
      <c r="CS754">
        <v>3597327.38</v>
      </c>
      <c r="CT754">
        <v>340193238.25</v>
      </c>
      <c r="CU754" s="3">
        <v>0.53441640000000001</v>
      </c>
      <c r="CV754">
        <v>13200232.5</v>
      </c>
      <c r="CW754" s="14">
        <v>663711.26</v>
      </c>
      <c r="CX754" s="14">
        <f t="shared" si="11"/>
        <v>-19572062.91</v>
      </c>
      <c r="CY754" s="14">
        <f>IFERROR(INDEX(CONFAZ!$A$2:$FB$440,MATCH(DATE(YEAR($A754),MONTH($A754),15),CONFAZ!$A$2:$A$440,0),2),0)</f>
        <v>20235774.170000002</v>
      </c>
      <c r="CZ754"/>
      <c r="DA754"/>
      <c r="DB754"/>
      <c r="DC754"/>
      <c r="DI754"/>
    </row>
    <row r="755" spans="1:113" x14ac:dyDescent="0.25">
      <c r="A755" s="1">
        <v>44307</v>
      </c>
      <c r="B755" t="s">
        <v>70</v>
      </c>
      <c r="C755" t="s">
        <v>75</v>
      </c>
      <c r="D755" s="12">
        <v>5.5621</v>
      </c>
      <c r="E755">
        <v>531184621.96999997</v>
      </c>
      <c r="F755">
        <v>4244162.09</v>
      </c>
      <c r="G755">
        <v>723782265</v>
      </c>
      <c r="H755">
        <v>112265191.51000001</v>
      </c>
      <c r="I755">
        <v>10372036.320000002</v>
      </c>
      <c r="J755">
        <v>13565914.199999999</v>
      </c>
      <c r="K755">
        <v>31940675</v>
      </c>
      <c r="L755" s="14">
        <v>16976019</v>
      </c>
      <c r="M755" s="14">
        <v>34351256</v>
      </c>
      <c r="N755" s="14">
        <v>97591727</v>
      </c>
      <c r="O755" s="14">
        <v>141785247</v>
      </c>
      <c r="P755" s="14">
        <v>8113347</v>
      </c>
      <c r="Q755" s="14">
        <v>89631948</v>
      </c>
      <c r="R755" s="14">
        <v>4381560</v>
      </c>
      <c r="S755" s="14">
        <v>25319551</v>
      </c>
      <c r="T755" s="14">
        <v>224577905</v>
      </c>
      <c r="U755" s="14">
        <v>76949597</v>
      </c>
      <c r="V755" s="14">
        <v>4381560</v>
      </c>
      <c r="W755" s="14">
        <v>25319551</v>
      </c>
      <c r="X755" s="14">
        <v>224577905</v>
      </c>
      <c r="Y755" s="14">
        <v>76949597</v>
      </c>
      <c r="Z755" s="14">
        <v>4104108</v>
      </c>
      <c r="AA755" s="14">
        <v>1.1565412612999999</v>
      </c>
      <c r="AB755">
        <v>139.07</v>
      </c>
      <c r="AC755" s="2">
        <v>26059431856</v>
      </c>
      <c r="AD755" s="2">
        <v>16096324095</v>
      </c>
      <c r="AE755" s="14">
        <f>INDEX(CONFAZ!$DS$2:$FB$408,MATCH(DATE(YEAR($A755),MONTH($A755),15),CONFAZ!$DS$2:$DS$408,0),2)</f>
        <v>399608773</v>
      </c>
      <c r="AF755" s="14">
        <f>INDEX(CONFAZ!$DS$2:$FB$408,MATCH(DATE(YEAR($A755),MONTH($A755),15),CONFAZ!$DS$2:$DS$408,0),3)</f>
        <v>289194288</v>
      </c>
      <c r="AG755">
        <v>1100</v>
      </c>
      <c r="AH755">
        <v>1952274851600</v>
      </c>
      <c r="AI755">
        <v>2.65</v>
      </c>
      <c r="AJ755">
        <v>0.38</v>
      </c>
      <c r="AK755">
        <v>1440.0644444444399</v>
      </c>
      <c r="AL755">
        <v>1114.8724999999999</v>
      </c>
      <c r="AM755">
        <v>1019.9523809523801</v>
      </c>
      <c r="AN755">
        <v>1275.0591999999999</v>
      </c>
      <c r="AO755">
        <v>14.794864801683101</v>
      </c>
      <c r="AP755">
        <v>1.31</v>
      </c>
      <c r="AQ755">
        <v>360.77</v>
      </c>
      <c r="AR755">
        <v>102.69</v>
      </c>
      <c r="AS755" s="14">
        <v>732553000000</v>
      </c>
      <c r="AT755">
        <v>100446</v>
      </c>
      <c r="AU755">
        <v>378</v>
      </c>
      <c r="AV755">
        <v>156032453</v>
      </c>
      <c r="AW755">
        <v>125268816</v>
      </c>
      <c r="AX755">
        <v>5050</v>
      </c>
      <c r="AY755" s="14">
        <v>430</v>
      </c>
      <c r="AZ755">
        <v>252</v>
      </c>
      <c r="BA755">
        <v>252</v>
      </c>
      <c r="BB755">
        <v>6089</v>
      </c>
      <c r="BC755">
        <v>0</v>
      </c>
      <c r="BD755">
        <v>337</v>
      </c>
      <c r="BE755">
        <v>4409</v>
      </c>
      <c r="BF755">
        <v>55</v>
      </c>
      <c r="BG755">
        <v>1098</v>
      </c>
      <c r="BH755">
        <v>2217</v>
      </c>
      <c r="BI755">
        <v>168</v>
      </c>
      <c r="BJ755">
        <v>72837</v>
      </c>
      <c r="BK755">
        <v>28820952</v>
      </c>
      <c r="BL755">
        <v>1727547</v>
      </c>
      <c r="BM755">
        <v>0</v>
      </c>
      <c r="BN755">
        <v>33605801000</v>
      </c>
      <c r="BO755" s="3">
        <v>0.4</v>
      </c>
      <c r="BP755" s="3">
        <v>3704</v>
      </c>
      <c r="BQ755" s="3">
        <v>30699.57</v>
      </c>
      <c r="BR755">
        <v>3568480000</v>
      </c>
      <c r="BS755" s="3">
        <v>20396000</v>
      </c>
      <c r="BT755">
        <v>7460218000</v>
      </c>
      <c r="BU755" s="3">
        <v>16141426000</v>
      </c>
      <c r="BV755" s="3">
        <v>6415281000</v>
      </c>
      <c r="BW755" s="3">
        <v>27190520000</v>
      </c>
      <c r="BX755">
        <v>0</v>
      </c>
      <c r="BY755">
        <v>0</v>
      </c>
      <c r="BZ755">
        <v>0</v>
      </c>
      <c r="CA755">
        <v>0</v>
      </c>
      <c r="CB755">
        <v>29846794000</v>
      </c>
      <c r="CC755">
        <v>0.4</v>
      </c>
      <c r="CD755">
        <v>1799672.99</v>
      </c>
      <c r="CE755">
        <v>754561499.23000002</v>
      </c>
      <c r="CF755">
        <v>16745.05</v>
      </c>
      <c r="CG755">
        <v>34056</v>
      </c>
      <c r="CH755">
        <v>32.8664779</v>
      </c>
      <c r="CI755">
        <v>5.45</v>
      </c>
      <c r="CJ755">
        <v>-78316.67</v>
      </c>
      <c r="CK755">
        <v>-75960</v>
      </c>
      <c r="CL755">
        <v>2356.67</v>
      </c>
      <c r="CM755">
        <v>43406.67</v>
      </c>
      <c r="CN755">
        <v>6697126.6699999999</v>
      </c>
      <c r="CO755">
        <v>-56583.33</v>
      </c>
      <c r="CP755">
        <v>-268523.33</v>
      </c>
      <c r="CQ755">
        <v>1544347.38</v>
      </c>
      <c r="CR755">
        <v>367867249.47000003</v>
      </c>
      <c r="CS755">
        <v>1918884.04</v>
      </c>
      <c r="CT755">
        <v>371338880.88999999</v>
      </c>
      <c r="CU755" s="3">
        <v>0.53441640000000001</v>
      </c>
      <c r="CV755">
        <v>13200232.5</v>
      </c>
      <c r="CW755" s="14">
        <v>665671.43999999994</v>
      </c>
      <c r="CX755" s="14">
        <f t="shared" si="11"/>
        <v>-8478189.6799999997</v>
      </c>
      <c r="CY755" s="14">
        <f>IFERROR(INDEX(CONFAZ!$A$2:$FB$440,MATCH(DATE(YEAR($A755),MONTH($A755),15),CONFAZ!$A$2:$A$440,0),2),0)</f>
        <v>9143861.1199999992</v>
      </c>
      <c r="CZ755"/>
      <c r="DA755"/>
      <c r="DB755"/>
      <c r="DC755"/>
      <c r="DI755"/>
    </row>
    <row r="756" spans="1:113" x14ac:dyDescent="0.25">
      <c r="A756" s="1">
        <v>44337</v>
      </c>
      <c r="B756" t="s">
        <v>70</v>
      </c>
      <c r="C756" t="s">
        <v>75</v>
      </c>
      <c r="D756" s="12">
        <v>5.2911000000000001</v>
      </c>
      <c r="E756">
        <v>481208225.89999992</v>
      </c>
      <c r="F756">
        <v>4439159.9499999993</v>
      </c>
      <c r="G756">
        <v>736779435</v>
      </c>
      <c r="H756">
        <v>105142475.03</v>
      </c>
      <c r="I756">
        <v>67967931.809999987</v>
      </c>
      <c r="J756">
        <v>13445492.16</v>
      </c>
      <c r="K756">
        <v>45690330</v>
      </c>
      <c r="L756" s="14">
        <v>14997948</v>
      </c>
      <c r="M756" s="14">
        <v>33220648</v>
      </c>
      <c r="N756" s="14">
        <v>91078079</v>
      </c>
      <c r="O756" s="14">
        <v>133390080</v>
      </c>
      <c r="P756" s="14">
        <v>7080381</v>
      </c>
      <c r="Q756" s="14">
        <v>92834428</v>
      </c>
      <c r="R756" s="14">
        <v>4166967</v>
      </c>
      <c r="S756" s="14">
        <v>26158613</v>
      </c>
      <c r="T756" s="14">
        <v>249633766</v>
      </c>
      <c r="U756" s="14">
        <v>79920186</v>
      </c>
      <c r="V756" s="14">
        <v>4166967</v>
      </c>
      <c r="W756" s="14">
        <v>26158613</v>
      </c>
      <c r="X756" s="14">
        <v>249633766</v>
      </c>
      <c r="Y756" s="14">
        <v>79920186</v>
      </c>
      <c r="Z756" s="14">
        <v>4298339</v>
      </c>
      <c r="AA756" s="14">
        <v>0.38438258219999999</v>
      </c>
      <c r="AB756">
        <v>137.65</v>
      </c>
      <c r="AC756" s="2">
        <v>26200662606</v>
      </c>
      <c r="AD756" s="2">
        <v>17664681736</v>
      </c>
      <c r="AE756" s="14">
        <f>INDEX(CONFAZ!$DS$2:$FB$408,MATCH(DATE(YEAR($A756),MONTH($A756),15),CONFAZ!$DS$2:$DS$408,0),2)</f>
        <v>441078401</v>
      </c>
      <c r="AF756" s="14">
        <f>INDEX(CONFAZ!$DS$2:$FB$408,MATCH(DATE(YEAR($A756),MONTH($A756),15),CONFAZ!$DS$2:$DS$408,0),3)</f>
        <v>284473347</v>
      </c>
      <c r="AG756">
        <v>1100</v>
      </c>
      <c r="AH756">
        <v>1870128712800</v>
      </c>
      <c r="AI756">
        <v>3.29</v>
      </c>
      <c r="AJ756">
        <v>0.96</v>
      </c>
      <c r="AK756">
        <v>1463.6455555555499</v>
      </c>
      <c r="AL756">
        <v>1132.0315000000001</v>
      </c>
      <c r="AM756">
        <v>1038.2266666666601</v>
      </c>
      <c r="AN756">
        <v>1293.8435999999999</v>
      </c>
      <c r="AO756">
        <v>14.7277898158179</v>
      </c>
      <c r="AP756">
        <v>1.83</v>
      </c>
      <c r="AQ756">
        <v>359.97</v>
      </c>
      <c r="AR756">
        <v>52.25</v>
      </c>
      <c r="AS756" s="14">
        <v>724657300000</v>
      </c>
      <c r="AT756">
        <v>87418</v>
      </c>
      <c r="AU756">
        <v>964</v>
      </c>
      <c r="AV756">
        <v>131944226</v>
      </c>
      <c r="AW756">
        <v>75169078</v>
      </c>
      <c r="AX756">
        <v>4346</v>
      </c>
      <c r="AY756" s="14">
        <v>108</v>
      </c>
      <c r="AZ756">
        <v>71</v>
      </c>
      <c r="BA756">
        <v>71</v>
      </c>
      <c r="BB756">
        <v>5523</v>
      </c>
      <c r="BC756">
        <v>0</v>
      </c>
      <c r="BD756">
        <v>1255</v>
      </c>
      <c r="BE756">
        <v>4881</v>
      </c>
      <c r="BF756">
        <v>1092</v>
      </c>
      <c r="BG756">
        <v>6724</v>
      </c>
      <c r="BH756">
        <v>2522</v>
      </c>
      <c r="BI756">
        <v>88</v>
      </c>
      <c r="BJ756">
        <v>66852</v>
      </c>
      <c r="BK756">
        <v>56390457</v>
      </c>
      <c r="BL756">
        <v>194331</v>
      </c>
      <c r="BM756">
        <v>0</v>
      </c>
      <c r="BN756">
        <v>33605801000</v>
      </c>
      <c r="BO756" s="3">
        <v>0.4</v>
      </c>
      <c r="BP756" s="3">
        <v>3704</v>
      </c>
      <c r="BQ756" s="3">
        <v>30699.57</v>
      </c>
      <c r="BR756" s="3">
        <v>3568480000</v>
      </c>
      <c r="BS756" s="3">
        <v>20396000</v>
      </c>
      <c r="BT756" s="3">
        <v>7460218000</v>
      </c>
      <c r="BU756" s="3">
        <v>16141426000</v>
      </c>
      <c r="BV756" s="3">
        <v>6415281000</v>
      </c>
      <c r="BW756" s="3">
        <v>27190520000</v>
      </c>
      <c r="BX756">
        <v>0</v>
      </c>
      <c r="BY756">
        <v>0</v>
      </c>
      <c r="BZ756">
        <v>0</v>
      </c>
      <c r="CA756">
        <v>0</v>
      </c>
      <c r="CB756">
        <v>29846794000</v>
      </c>
      <c r="CC756">
        <v>0.4</v>
      </c>
      <c r="CD756">
        <v>1413150.8</v>
      </c>
      <c r="CE756">
        <v>858976070.66999996</v>
      </c>
      <c r="CF756">
        <v>8838.67</v>
      </c>
      <c r="CG756">
        <v>33907</v>
      </c>
      <c r="CH756">
        <v>32.8664779</v>
      </c>
      <c r="CI756">
        <v>5.6</v>
      </c>
      <c r="CJ756">
        <v>-78316.67</v>
      </c>
      <c r="CK756">
        <v>-75960</v>
      </c>
      <c r="CL756">
        <v>2356.67</v>
      </c>
      <c r="CM756">
        <v>43406.67</v>
      </c>
      <c r="CN756">
        <v>6697126.6699999999</v>
      </c>
      <c r="CO756">
        <v>-56583.33</v>
      </c>
      <c r="CP756">
        <v>-268523.33</v>
      </c>
      <c r="CQ756">
        <v>1626268.06</v>
      </c>
      <c r="CR756">
        <v>384736538.36000001</v>
      </c>
      <c r="CS756">
        <v>2623496.87</v>
      </c>
      <c r="CT756">
        <v>388999777.29000002</v>
      </c>
      <c r="CU756" s="3">
        <v>0.53441640000000001</v>
      </c>
      <c r="CV756">
        <v>13200232.5</v>
      </c>
      <c r="CW756" s="14">
        <v>643409.16999999993</v>
      </c>
      <c r="CX756" s="14">
        <f t="shared" si="11"/>
        <v>-5364312.0100000007</v>
      </c>
      <c r="CY756" s="14">
        <f>IFERROR(INDEX(CONFAZ!$A$2:$FB$440,MATCH(DATE(YEAR($A756),MONTH($A756),15),CONFAZ!$A$2:$A$440,0),2),0)</f>
        <v>6007721.1800000006</v>
      </c>
      <c r="CZ756"/>
      <c r="DA756"/>
      <c r="DB756"/>
      <c r="DC756"/>
      <c r="DI756"/>
    </row>
    <row r="757" spans="1:113" x14ac:dyDescent="0.25">
      <c r="A757" s="1">
        <v>44368</v>
      </c>
      <c r="B757" t="s">
        <v>70</v>
      </c>
      <c r="C757" t="s">
        <v>75</v>
      </c>
      <c r="D757" s="12">
        <v>5.0319000000000003</v>
      </c>
      <c r="E757">
        <v>477671742</v>
      </c>
      <c r="F757">
        <v>5393379.0899999999</v>
      </c>
      <c r="G757">
        <v>731206214</v>
      </c>
      <c r="H757">
        <v>120550824.97</v>
      </c>
      <c r="I757">
        <v>51042877.659999996</v>
      </c>
      <c r="J757">
        <v>13477221.799999999</v>
      </c>
      <c r="K757">
        <v>41233596</v>
      </c>
      <c r="L757" s="14">
        <v>23499149</v>
      </c>
      <c r="M757" s="14">
        <v>34248596</v>
      </c>
      <c r="N757" s="14">
        <v>104559826</v>
      </c>
      <c r="O757" s="14">
        <v>146152177</v>
      </c>
      <c r="P757" s="14">
        <v>9467215</v>
      </c>
      <c r="Q757" s="14">
        <v>107817334</v>
      </c>
      <c r="R757" s="14">
        <v>6801030</v>
      </c>
      <c r="S757" s="14">
        <v>28645881</v>
      </c>
      <c r="T757" s="14">
        <v>182944433</v>
      </c>
      <c r="U757" s="14">
        <v>81877632</v>
      </c>
      <c r="V757" s="14">
        <v>6801030</v>
      </c>
      <c r="W757" s="14">
        <v>28645881</v>
      </c>
      <c r="X757" s="14">
        <v>182944433</v>
      </c>
      <c r="Y757" s="14">
        <v>81877632</v>
      </c>
      <c r="Z757" s="14">
        <v>5192941</v>
      </c>
      <c r="AA757" s="14">
        <v>0.28808493089999998</v>
      </c>
      <c r="AB757">
        <v>137.97</v>
      </c>
      <c r="AC757" s="2">
        <v>28257895138</v>
      </c>
      <c r="AD757" s="2">
        <v>17843605079</v>
      </c>
      <c r="AE757" s="14">
        <f>INDEX(CONFAZ!$DS$2:$FB$408,MATCH(DATE(YEAR($A757),MONTH($A757),15),CONFAZ!$DS$2:$DS$408,0),2)</f>
        <v>436581420</v>
      </c>
      <c r="AF757" s="14">
        <f>INDEX(CONFAZ!$DS$2:$FB$408,MATCH(DATE(YEAR($A757),MONTH($A757),15),CONFAZ!$DS$2:$DS$408,0),3)</f>
        <v>284310667</v>
      </c>
      <c r="AG757">
        <v>1100</v>
      </c>
      <c r="AH757">
        <v>1773674303400</v>
      </c>
      <c r="AI757">
        <v>3.76</v>
      </c>
      <c r="AJ757">
        <v>0.6</v>
      </c>
      <c r="AK757">
        <v>1478.0605555555501</v>
      </c>
      <c r="AL757">
        <v>1142.777</v>
      </c>
      <c r="AM757">
        <v>1050.7709523809499</v>
      </c>
      <c r="AN757">
        <v>1305.2764</v>
      </c>
      <c r="AO757">
        <v>14.231979734397701</v>
      </c>
      <c r="AP757">
        <v>1.53</v>
      </c>
      <c r="AQ757">
        <v>368.89</v>
      </c>
      <c r="AR757">
        <v>17.579999999999998</v>
      </c>
      <c r="AS757" s="14">
        <v>724838600000</v>
      </c>
      <c r="AT757">
        <v>122137</v>
      </c>
      <c r="AU757">
        <v>754</v>
      </c>
      <c r="AV757">
        <v>137514690</v>
      </c>
      <c r="AW757">
        <v>90513535</v>
      </c>
      <c r="AX757">
        <v>5458</v>
      </c>
      <c r="AY757" s="14">
        <v>2350</v>
      </c>
      <c r="AZ757">
        <v>64</v>
      </c>
      <c r="BA757">
        <v>64</v>
      </c>
      <c r="BB757">
        <v>11266</v>
      </c>
      <c r="BC757">
        <v>248</v>
      </c>
      <c r="BD757">
        <v>743</v>
      </c>
      <c r="BE757">
        <v>3680</v>
      </c>
      <c r="BF757">
        <v>565</v>
      </c>
      <c r="BG757">
        <v>8811</v>
      </c>
      <c r="BH757">
        <v>5443</v>
      </c>
      <c r="BI757">
        <v>0</v>
      </c>
      <c r="BJ757">
        <v>87753</v>
      </c>
      <c r="BK757">
        <v>38642935</v>
      </c>
      <c r="BL757">
        <v>8104861</v>
      </c>
      <c r="BM757">
        <v>0</v>
      </c>
      <c r="BN757">
        <v>33605801000</v>
      </c>
      <c r="BO757" s="3">
        <v>0.4</v>
      </c>
      <c r="BP757" s="3">
        <v>3704</v>
      </c>
      <c r="BQ757">
        <v>30699.57</v>
      </c>
      <c r="BR757" s="3">
        <v>3568480000</v>
      </c>
      <c r="BS757" s="3">
        <v>20396000</v>
      </c>
      <c r="BT757" s="3">
        <v>7460218000</v>
      </c>
      <c r="BU757" s="3">
        <v>16141426000</v>
      </c>
      <c r="BV757" s="3">
        <v>6415281000</v>
      </c>
      <c r="BW757">
        <v>27190520000</v>
      </c>
      <c r="BX757">
        <v>0</v>
      </c>
      <c r="BY757">
        <v>0</v>
      </c>
      <c r="BZ757">
        <v>0</v>
      </c>
      <c r="CA757">
        <v>0</v>
      </c>
      <c r="CB757">
        <v>29846794000</v>
      </c>
      <c r="CC757">
        <v>0.4</v>
      </c>
      <c r="CD757">
        <v>1509483.84</v>
      </c>
      <c r="CE757">
        <v>869846636.46000004</v>
      </c>
      <c r="CF757">
        <v>29366.49</v>
      </c>
      <c r="CG757">
        <v>33974</v>
      </c>
      <c r="CH757">
        <v>32.8664779</v>
      </c>
      <c r="CI757">
        <v>5.69</v>
      </c>
      <c r="CJ757">
        <v>-78316.67</v>
      </c>
      <c r="CK757">
        <v>-75960</v>
      </c>
      <c r="CL757">
        <v>2356.67</v>
      </c>
      <c r="CM757">
        <v>43406.67</v>
      </c>
      <c r="CN757">
        <v>6697126.6699999999</v>
      </c>
      <c r="CO757">
        <v>-56583.33</v>
      </c>
      <c r="CP757">
        <v>-268523.33</v>
      </c>
      <c r="CQ757">
        <v>2529334.1</v>
      </c>
      <c r="CR757">
        <v>332782505.63999999</v>
      </c>
      <c r="CS757">
        <v>2474689.21</v>
      </c>
      <c r="CT757">
        <v>337786528.94999999</v>
      </c>
      <c r="CU757" s="3">
        <v>0.53441640000000001</v>
      </c>
      <c r="CV757">
        <v>13200232.5</v>
      </c>
      <c r="CW757" s="14">
        <v>590209.69999999995</v>
      </c>
      <c r="CX757" s="14">
        <f t="shared" si="11"/>
        <v>-8416865.3400000017</v>
      </c>
      <c r="CY757" s="14">
        <f>IFERROR(INDEX(CONFAZ!$A$2:$FB$440,MATCH(DATE(YEAR($A757),MONTH($A757),15),CONFAZ!$A$2:$A$440,0),2),0)</f>
        <v>9007075.040000001</v>
      </c>
      <c r="CZ757" s="14"/>
      <c r="DA757" s="14"/>
      <c r="DB757"/>
      <c r="DC757"/>
      <c r="DI757"/>
    </row>
    <row r="758" spans="1:113" x14ac:dyDescent="0.25">
      <c r="A758" s="1">
        <v>44398</v>
      </c>
      <c r="B758" t="s">
        <v>70</v>
      </c>
      <c r="C758" t="s">
        <v>75</v>
      </c>
      <c r="D758" s="12">
        <v>5.1566999999999998</v>
      </c>
      <c r="E758">
        <v>453048178.19999993</v>
      </c>
      <c r="F758">
        <v>11974622.74</v>
      </c>
      <c r="G758">
        <v>856549989</v>
      </c>
      <c r="H758">
        <v>122762064.31999999</v>
      </c>
      <c r="I758">
        <v>159165728.79000002</v>
      </c>
      <c r="J758">
        <v>29405058.970000003</v>
      </c>
      <c r="K758">
        <v>45922887</v>
      </c>
      <c r="L758" s="14">
        <v>20203956</v>
      </c>
      <c r="M758" s="14">
        <v>39777121</v>
      </c>
      <c r="N758" s="14">
        <v>131304358</v>
      </c>
      <c r="O758" s="14">
        <v>174190672</v>
      </c>
      <c r="P758" s="14">
        <v>9512511</v>
      </c>
      <c r="Q758" s="14">
        <v>114741116</v>
      </c>
      <c r="R758" s="14">
        <v>5443392</v>
      </c>
      <c r="S758" s="14">
        <v>32874185</v>
      </c>
      <c r="T758" s="14">
        <v>228867339</v>
      </c>
      <c r="U758" s="14">
        <v>87887155</v>
      </c>
      <c r="V758" s="14">
        <v>5443392</v>
      </c>
      <c r="W758" s="14">
        <v>32874185</v>
      </c>
      <c r="X758" s="14">
        <v>228867339</v>
      </c>
      <c r="Y758" s="14">
        <v>87887155</v>
      </c>
      <c r="Z758" s="14">
        <v>11748184</v>
      </c>
      <c r="AA758" s="14">
        <v>0.63104126949999995</v>
      </c>
      <c r="AB758">
        <v>143.16999999999999</v>
      </c>
      <c r="AC758" s="2">
        <v>25508595503</v>
      </c>
      <c r="AD758" s="2">
        <v>18128645229</v>
      </c>
      <c r="AE758" s="14">
        <f>INDEX(CONFAZ!$DS$2:$FB$408,MATCH(DATE(YEAR($A758),MONTH($A758),15),CONFAZ!$DS$2:$DS$408,0),2)</f>
        <v>471679537</v>
      </c>
      <c r="AF758" s="14">
        <f>INDEX(CONFAZ!$DS$2:$FB$408,MATCH(DATE(YEAR($A758),MONTH($A758),15),CONFAZ!$DS$2:$DS$408,0),3)</f>
        <v>344323234</v>
      </c>
      <c r="AG758">
        <v>1100</v>
      </c>
      <c r="AH758">
        <v>1834088645700</v>
      </c>
      <c r="AI758">
        <v>4.1500000000000004</v>
      </c>
      <c r="AJ758">
        <v>1.02</v>
      </c>
      <c r="AK758">
        <v>1506.23</v>
      </c>
      <c r="AL758">
        <v>1157.5094999999999</v>
      </c>
      <c r="AM758">
        <v>1061.1328571428501</v>
      </c>
      <c r="AN758">
        <v>1326.0576000000001</v>
      </c>
      <c r="AO758">
        <v>13.7114196796512</v>
      </c>
      <c r="AP758">
        <v>1.96</v>
      </c>
      <c r="AQ758">
        <v>372.69</v>
      </c>
      <c r="AR758">
        <v>30.669499999999999</v>
      </c>
      <c r="AS758" s="14">
        <v>754924400000</v>
      </c>
      <c r="AT758">
        <v>130001</v>
      </c>
      <c r="AU758">
        <v>806</v>
      </c>
      <c r="AV758">
        <v>147704882</v>
      </c>
      <c r="AW758">
        <v>93985152</v>
      </c>
      <c r="AX758">
        <v>5385</v>
      </c>
      <c r="AY758" s="14">
        <v>56986</v>
      </c>
      <c r="AZ758">
        <v>370</v>
      </c>
      <c r="BA758">
        <v>370</v>
      </c>
      <c r="BB758">
        <v>3999</v>
      </c>
      <c r="BC758">
        <v>0</v>
      </c>
      <c r="BD758">
        <v>767</v>
      </c>
      <c r="BE758">
        <v>6430</v>
      </c>
      <c r="BF758">
        <v>586</v>
      </c>
      <c r="BG758">
        <v>5726</v>
      </c>
      <c r="BH758">
        <v>2530</v>
      </c>
      <c r="BI758">
        <v>87</v>
      </c>
      <c r="BJ758">
        <v>104415</v>
      </c>
      <c r="BK758">
        <v>46532550</v>
      </c>
      <c r="BL758">
        <v>6860929</v>
      </c>
      <c r="BM758">
        <v>0</v>
      </c>
      <c r="BN758">
        <v>33605801000</v>
      </c>
      <c r="BO758" s="3">
        <v>0.4</v>
      </c>
      <c r="BP758" s="3">
        <v>3704</v>
      </c>
      <c r="BQ758" s="3">
        <v>30699.57</v>
      </c>
      <c r="BR758" s="3">
        <v>3568480000</v>
      </c>
      <c r="BS758" s="3">
        <v>20396000</v>
      </c>
      <c r="BT758">
        <v>7460218000</v>
      </c>
      <c r="BU758" s="3">
        <v>16141426000</v>
      </c>
      <c r="BV758" s="3">
        <v>6415281000</v>
      </c>
      <c r="BW758" s="3">
        <v>27190520000</v>
      </c>
      <c r="BX758">
        <v>0</v>
      </c>
      <c r="BY758">
        <v>0</v>
      </c>
      <c r="BZ758">
        <v>0</v>
      </c>
      <c r="CA758">
        <v>0</v>
      </c>
      <c r="CB758">
        <v>33605801000</v>
      </c>
      <c r="CC758">
        <v>0.4</v>
      </c>
      <c r="CD758">
        <v>1840932.09</v>
      </c>
      <c r="CE758">
        <v>1007398793.01</v>
      </c>
      <c r="CF758">
        <v>13426.92</v>
      </c>
      <c r="CG758">
        <v>33958</v>
      </c>
      <c r="CH758">
        <v>32.8664779</v>
      </c>
      <c r="CI758">
        <v>5.81</v>
      </c>
      <c r="CJ758">
        <v>-193956.67</v>
      </c>
      <c r="CK758">
        <v>-189140</v>
      </c>
      <c r="CL758">
        <v>4820</v>
      </c>
      <c r="CM758">
        <v>-63506.67</v>
      </c>
      <c r="CN758">
        <v>7164756.6699999999</v>
      </c>
      <c r="CO758">
        <v>-85190</v>
      </c>
      <c r="CP758">
        <v>-265233.33</v>
      </c>
      <c r="CQ758">
        <v>2272252.56</v>
      </c>
      <c r="CR758">
        <v>383266364.80000001</v>
      </c>
      <c r="CS758">
        <v>2986407.21</v>
      </c>
      <c r="CT758">
        <v>388525024.56999999</v>
      </c>
      <c r="CU758" s="3">
        <v>0.53441640000000001</v>
      </c>
      <c r="CV758">
        <v>13200232.5</v>
      </c>
      <c r="CW758" s="14">
        <v>681692.47</v>
      </c>
      <c r="CX758" s="14">
        <f t="shared" si="11"/>
        <v>-8190284.9400000004</v>
      </c>
      <c r="CY758" s="14">
        <f>IFERROR(INDEX(CONFAZ!$A$2:$FB$440,MATCH(DATE(YEAR($A758),MONTH($A758),15),CONFAZ!$A$2:$A$440,0),2),0)</f>
        <v>8871977.4100000001</v>
      </c>
      <c r="CZ758"/>
      <c r="DA758"/>
      <c r="DB758"/>
      <c r="DC758"/>
      <c r="DI758"/>
    </row>
    <row r="759" spans="1:113" x14ac:dyDescent="0.25">
      <c r="A759" s="1">
        <v>44429</v>
      </c>
      <c r="B759" t="s">
        <v>70</v>
      </c>
      <c r="C759" t="s">
        <v>75</v>
      </c>
      <c r="D759" s="12">
        <v>5.2516999999999996</v>
      </c>
      <c r="E759">
        <v>500905079.33000004</v>
      </c>
      <c r="F759">
        <v>7295127.0300000012</v>
      </c>
      <c r="G759">
        <v>850728937</v>
      </c>
      <c r="H759">
        <v>126514446.12</v>
      </c>
      <c r="I759">
        <v>112057029.02999999</v>
      </c>
      <c r="J759">
        <v>27431727.120000001</v>
      </c>
      <c r="K759">
        <v>42722335</v>
      </c>
      <c r="L759" s="14">
        <v>23397966</v>
      </c>
      <c r="M759" s="14">
        <v>34178504</v>
      </c>
      <c r="N759" s="14">
        <v>127452208</v>
      </c>
      <c r="O759" s="14">
        <v>166503230</v>
      </c>
      <c r="P759" s="14">
        <v>9139008</v>
      </c>
      <c r="Q759" s="14">
        <v>132421335</v>
      </c>
      <c r="R759" s="14">
        <v>5419248</v>
      </c>
      <c r="S759" s="14">
        <v>33092711</v>
      </c>
      <c r="T759" s="14">
        <v>220729202</v>
      </c>
      <c r="U759" s="14">
        <v>91282893</v>
      </c>
      <c r="V759" s="14">
        <v>5419248</v>
      </c>
      <c r="W759" s="14">
        <v>33092711</v>
      </c>
      <c r="X759" s="14">
        <v>220729202</v>
      </c>
      <c r="Y759" s="14">
        <v>91282893</v>
      </c>
      <c r="Z759" s="14">
        <v>7112632</v>
      </c>
      <c r="AA759" s="14">
        <v>0.62197756179999997</v>
      </c>
      <c r="AB759">
        <v>142.1</v>
      </c>
      <c r="AC759" s="2">
        <v>27216375900</v>
      </c>
      <c r="AD759" s="2">
        <v>19557276638</v>
      </c>
      <c r="AE759" s="14">
        <f>INDEX(CONFAZ!$DS$2:$FB$408,MATCH(DATE(YEAR($A759),MONTH($A759),15),CONFAZ!$DS$2:$DS$408,0),2)</f>
        <v>402135245</v>
      </c>
      <c r="AF759" s="14">
        <f>INDEX(CONFAZ!$DS$2:$FB$408,MATCH(DATE(YEAR($A759),MONTH($A759),15),CONFAZ!$DS$2:$DS$408,0),3)</f>
        <v>426503016</v>
      </c>
      <c r="AG759">
        <v>1100</v>
      </c>
      <c r="AH759">
        <v>1945203421499.99</v>
      </c>
      <c r="AI759">
        <v>5.01</v>
      </c>
      <c r="AJ759">
        <v>0.88</v>
      </c>
      <c r="AK759">
        <v>1513.1983333333301</v>
      </c>
      <c r="AL759">
        <v>1165.8444999999999</v>
      </c>
      <c r="AM759">
        <v>1066.0638095238</v>
      </c>
      <c r="AN759">
        <v>1335.396</v>
      </c>
      <c r="AO759">
        <v>13.1383819922537</v>
      </c>
      <c r="AP759">
        <v>1.87</v>
      </c>
      <c r="AQ759">
        <v>370.3</v>
      </c>
      <c r="AR759">
        <v>40.659999999999997</v>
      </c>
      <c r="AS759" s="14">
        <v>753793700000</v>
      </c>
      <c r="AT759">
        <v>148432</v>
      </c>
      <c r="AU759">
        <v>1978</v>
      </c>
      <c r="AV759">
        <v>109848307</v>
      </c>
      <c r="AW759">
        <v>40411134</v>
      </c>
      <c r="AX759">
        <v>6235</v>
      </c>
      <c r="AY759" s="14">
        <v>101</v>
      </c>
      <c r="AZ759">
        <v>112</v>
      </c>
      <c r="BA759">
        <v>112</v>
      </c>
      <c r="BB759">
        <v>4992</v>
      </c>
      <c r="BC759">
        <v>0</v>
      </c>
      <c r="BD759">
        <v>3039</v>
      </c>
      <c r="BE759">
        <v>2046</v>
      </c>
      <c r="BF759">
        <v>992</v>
      </c>
      <c r="BG759">
        <v>2969</v>
      </c>
      <c r="BH759">
        <v>2036</v>
      </c>
      <c r="BI759">
        <v>0</v>
      </c>
      <c r="BJ759">
        <v>117650</v>
      </c>
      <c r="BK759">
        <v>66940328</v>
      </c>
      <c r="BL759">
        <v>2198298</v>
      </c>
      <c r="BM759">
        <v>0</v>
      </c>
      <c r="BN759">
        <v>33605801000</v>
      </c>
      <c r="BO759" s="3">
        <v>0.4</v>
      </c>
      <c r="BP759" s="3">
        <v>3704</v>
      </c>
      <c r="BQ759" s="3">
        <v>30699.57</v>
      </c>
      <c r="BR759">
        <v>3568480000</v>
      </c>
      <c r="BS759" s="3">
        <v>20396000</v>
      </c>
      <c r="BT759" s="3">
        <v>7460218000</v>
      </c>
      <c r="BU759" s="3">
        <v>16141426000</v>
      </c>
      <c r="BV759" s="3">
        <v>6415281000</v>
      </c>
      <c r="BW759" s="3">
        <v>27190520000</v>
      </c>
      <c r="BX759">
        <v>0</v>
      </c>
      <c r="BY759">
        <v>0</v>
      </c>
      <c r="BZ759">
        <v>0</v>
      </c>
      <c r="CA759">
        <v>0</v>
      </c>
      <c r="CB759">
        <v>33605801000</v>
      </c>
      <c r="CC759">
        <v>0.4</v>
      </c>
      <c r="CD759">
        <v>1876454.48</v>
      </c>
      <c r="CE759">
        <v>1105982735.1199999</v>
      </c>
      <c r="CF759">
        <v>15316.89</v>
      </c>
      <c r="CG759">
        <v>33783</v>
      </c>
      <c r="CH759">
        <v>32.8664779</v>
      </c>
      <c r="CI759">
        <v>5.93</v>
      </c>
      <c r="CJ759">
        <v>-193956.67</v>
      </c>
      <c r="CK759">
        <v>-189140</v>
      </c>
      <c r="CL759">
        <v>4820</v>
      </c>
      <c r="CM759">
        <v>-63506.67</v>
      </c>
      <c r="CN759">
        <v>7164756.6699999999</v>
      </c>
      <c r="CO759">
        <v>-85190</v>
      </c>
      <c r="CP759">
        <v>-265233.33</v>
      </c>
      <c r="CQ759">
        <v>2156217.16</v>
      </c>
      <c r="CR759">
        <v>385207681.80000001</v>
      </c>
      <c r="CS759">
        <v>2726726.68</v>
      </c>
      <c r="CT759">
        <v>390094914.68000001</v>
      </c>
      <c r="CU759" s="3">
        <v>0.53441640000000001</v>
      </c>
      <c r="CV759">
        <v>13200232.5</v>
      </c>
      <c r="CW759" s="14">
        <v>573245.53</v>
      </c>
      <c r="CX759" s="14">
        <f t="shared" si="11"/>
        <v>-9841913.9000000004</v>
      </c>
      <c r="CY759" s="14">
        <f>IFERROR(INDEX(CONFAZ!$A$2:$FB$440,MATCH(DATE(YEAR($A759),MONTH($A759),15),CONFAZ!$A$2:$A$440,0),2),0)</f>
        <v>10415159.43</v>
      </c>
      <c r="DA759"/>
      <c r="DB759"/>
      <c r="DC759"/>
      <c r="DI759"/>
    </row>
    <row r="760" spans="1:113" x14ac:dyDescent="0.25">
      <c r="A760" s="1">
        <v>44460</v>
      </c>
      <c r="B760" t="s">
        <v>70</v>
      </c>
      <c r="C760" t="s">
        <v>75</v>
      </c>
      <c r="D760" s="12">
        <v>5.2797000000000001</v>
      </c>
      <c r="E760">
        <v>498196952.61999989</v>
      </c>
      <c r="F760">
        <v>6865550.709999999</v>
      </c>
      <c r="G760">
        <v>839367490</v>
      </c>
      <c r="H760">
        <v>128655751.50000001</v>
      </c>
      <c r="I760">
        <v>94341815.719999984</v>
      </c>
      <c r="J760">
        <v>30254367.929999996</v>
      </c>
      <c r="K760">
        <v>28850132</v>
      </c>
      <c r="L760" s="14">
        <v>28307453</v>
      </c>
      <c r="M760" s="14">
        <v>34190161</v>
      </c>
      <c r="N760" s="14">
        <v>123026887</v>
      </c>
      <c r="O760" s="14">
        <v>155977187</v>
      </c>
      <c r="P760" s="14">
        <v>11100177</v>
      </c>
      <c r="Q760" s="14">
        <v>136578701</v>
      </c>
      <c r="R760" s="14">
        <v>4445308</v>
      </c>
      <c r="S760" s="14">
        <v>33497139</v>
      </c>
      <c r="T760" s="14">
        <v>204267291</v>
      </c>
      <c r="U760" s="14">
        <v>101248404</v>
      </c>
      <c r="V760" s="14">
        <v>4445308</v>
      </c>
      <c r="W760" s="14">
        <v>33497139</v>
      </c>
      <c r="X760" s="14">
        <v>204267291</v>
      </c>
      <c r="Y760" s="14">
        <v>101248404</v>
      </c>
      <c r="Z760" s="14">
        <v>6728782</v>
      </c>
      <c r="AA760" s="14">
        <v>0.22634423610000001</v>
      </c>
      <c r="AB760">
        <v>138.88999999999999</v>
      </c>
      <c r="AC760" s="2">
        <v>24376129510</v>
      </c>
      <c r="AD760" s="2">
        <v>19975447581</v>
      </c>
      <c r="AE760" s="14">
        <f>INDEX(CONFAZ!$DS$2:$FB$408,MATCH(DATE(YEAR($A760),MONTH($A760),15),CONFAZ!$DS$2:$DS$408,0),2)</f>
        <v>369543247</v>
      </c>
      <c r="AF760" s="14">
        <f>INDEX(CONFAZ!$DS$2:$FB$408,MATCH(DATE(YEAR($A760),MONTH($A760),15),CONFAZ!$DS$2:$DS$408,0),3)</f>
        <v>376687647</v>
      </c>
      <c r="AG760">
        <v>1100</v>
      </c>
      <c r="AH760">
        <v>1947607414200</v>
      </c>
      <c r="AI760">
        <v>5.43</v>
      </c>
      <c r="AJ760">
        <v>1.2</v>
      </c>
      <c r="AK760">
        <v>1516.62944444444</v>
      </c>
      <c r="AL760">
        <v>1167.8879999999999</v>
      </c>
      <c r="AM760">
        <v>1070.0509523809501</v>
      </c>
      <c r="AN760">
        <v>1333.6432</v>
      </c>
      <c r="AO760">
        <v>12.6403517838183</v>
      </c>
      <c r="AP760">
        <v>2.16</v>
      </c>
      <c r="AQ760">
        <v>400.85</v>
      </c>
      <c r="AR760">
        <v>43.72</v>
      </c>
      <c r="AS760" s="14">
        <v>745774400000</v>
      </c>
      <c r="AT760">
        <v>173724</v>
      </c>
      <c r="AU760">
        <v>485</v>
      </c>
      <c r="AV760">
        <v>142757647</v>
      </c>
      <c r="AW760">
        <v>59927029</v>
      </c>
      <c r="AX760">
        <v>7937</v>
      </c>
      <c r="AY760" s="14">
        <v>3974</v>
      </c>
      <c r="AZ760">
        <v>238</v>
      </c>
      <c r="BA760">
        <v>238</v>
      </c>
      <c r="BB760">
        <v>6106</v>
      </c>
      <c r="BC760">
        <v>96</v>
      </c>
      <c r="BD760">
        <v>566</v>
      </c>
      <c r="BE760">
        <v>13821</v>
      </c>
      <c r="BF760">
        <v>555</v>
      </c>
      <c r="BG760">
        <v>8657</v>
      </c>
      <c r="BH760">
        <v>8169</v>
      </c>
      <c r="BI760">
        <v>0</v>
      </c>
      <c r="BJ760">
        <v>117830</v>
      </c>
      <c r="BK760">
        <v>79826634</v>
      </c>
      <c r="BL760">
        <v>2653532</v>
      </c>
      <c r="BM760">
        <v>0</v>
      </c>
      <c r="BN760">
        <v>33605801000</v>
      </c>
      <c r="BO760" s="3">
        <v>0.4</v>
      </c>
      <c r="BP760" s="3">
        <v>3704</v>
      </c>
      <c r="BQ760" s="3">
        <v>30699.57</v>
      </c>
      <c r="BR760">
        <v>3568480000</v>
      </c>
      <c r="BS760" s="3">
        <v>20396000</v>
      </c>
      <c r="BT760" s="3">
        <v>7460218000</v>
      </c>
      <c r="BU760" s="3">
        <v>16141426000</v>
      </c>
      <c r="BV760" s="3">
        <v>6415281000</v>
      </c>
      <c r="BW760">
        <v>27190520000</v>
      </c>
      <c r="BX760">
        <v>0</v>
      </c>
      <c r="BY760">
        <v>0</v>
      </c>
      <c r="BZ760">
        <v>0</v>
      </c>
      <c r="CA760">
        <v>0</v>
      </c>
      <c r="CB760">
        <v>33605801000</v>
      </c>
      <c r="CC760">
        <v>0.4</v>
      </c>
      <c r="CD760">
        <v>1938490.23</v>
      </c>
      <c r="CE760">
        <v>1184728860.22</v>
      </c>
      <c r="CF760">
        <v>22496.55</v>
      </c>
      <c r="CG760">
        <v>33786</v>
      </c>
      <c r="CH760">
        <v>32.8664779</v>
      </c>
      <c r="CI760">
        <v>6.08</v>
      </c>
      <c r="CJ760">
        <v>-193956.67</v>
      </c>
      <c r="CK760">
        <v>-189140</v>
      </c>
      <c r="CL760">
        <v>4820</v>
      </c>
      <c r="CM760">
        <v>-63506.67</v>
      </c>
      <c r="CN760">
        <v>7164756.6699999999</v>
      </c>
      <c r="CO760">
        <v>-85190</v>
      </c>
      <c r="CP760">
        <v>-265233.33</v>
      </c>
      <c r="CQ760">
        <v>1815091.8</v>
      </c>
      <c r="CR760">
        <v>369161567.27999997</v>
      </c>
      <c r="CS760">
        <v>807597.92</v>
      </c>
      <c r="CT760">
        <v>371784257</v>
      </c>
      <c r="CU760" s="3">
        <v>0.53441640000000001</v>
      </c>
      <c r="CV760">
        <v>13200232.5</v>
      </c>
      <c r="CW760" s="14">
        <v>682070.39</v>
      </c>
      <c r="CX760" s="14">
        <f t="shared" si="11"/>
        <v>-5161498.88</v>
      </c>
      <c r="CY760" s="14">
        <f>IFERROR(INDEX(CONFAZ!$A$2:$FB$440,MATCH(DATE(YEAR($A760),MONTH($A760),15),CONFAZ!$A$2:$A$440,0),2),0)</f>
        <v>5843569.2699999996</v>
      </c>
      <c r="CZ760"/>
      <c r="DA760"/>
      <c r="DB760"/>
      <c r="DC760"/>
      <c r="DI760"/>
    </row>
    <row r="761" spans="1:113" x14ac:dyDescent="0.25">
      <c r="A761" s="1">
        <v>44490</v>
      </c>
      <c r="B761" t="s">
        <v>70</v>
      </c>
      <c r="C761" t="s">
        <v>75</v>
      </c>
      <c r="D761" s="12">
        <v>5.54</v>
      </c>
      <c r="E761">
        <v>531317565.36000001</v>
      </c>
      <c r="F761">
        <v>7406992.8099999987</v>
      </c>
      <c r="G761">
        <v>879234137</v>
      </c>
      <c r="H761">
        <v>147660390.55000001</v>
      </c>
      <c r="I761">
        <v>90887873.959999993</v>
      </c>
      <c r="J761">
        <v>26167238.520000003</v>
      </c>
      <c r="K761">
        <v>22200213</v>
      </c>
      <c r="L761" s="14">
        <v>27308307</v>
      </c>
      <c r="M761" s="14">
        <v>32465047</v>
      </c>
      <c r="N761" s="14">
        <v>119059047</v>
      </c>
      <c r="O761" s="14">
        <v>152811538</v>
      </c>
      <c r="P761" s="14">
        <v>10585686</v>
      </c>
      <c r="Q761" s="14">
        <v>147076414</v>
      </c>
      <c r="R761" s="14">
        <v>5238458</v>
      </c>
      <c r="S761" s="14">
        <v>28916115</v>
      </c>
      <c r="T761" s="14">
        <v>240967255</v>
      </c>
      <c r="U761" s="14">
        <v>107832145</v>
      </c>
      <c r="V761" s="14">
        <v>5238458</v>
      </c>
      <c r="W761" s="14">
        <v>28916115</v>
      </c>
      <c r="X761" s="14">
        <v>240967255</v>
      </c>
      <c r="Y761" s="14">
        <v>107832145</v>
      </c>
      <c r="Z761" s="14">
        <v>6974125</v>
      </c>
      <c r="AA761" s="14">
        <v>0.56458268980000004</v>
      </c>
      <c r="AB761">
        <v>138.24</v>
      </c>
      <c r="AC761" s="2">
        <v>22602637234</v>
      </c>
      <c r="AD761" s="2">
        <v>20538918428</v>
      </c>
      <c r="AE761" s="14">
        <f>INDEX(CONFAZ!$DS$2:$FB$408,MATCH(DATE(YEAR($A761),MONTH($A761),15),CONFAZ!$DS$2:$DS$408,0),2)</f>
        <v>386935636</v>
      </c>
      <c r="AF761" s="14">
        <f>INDEX(CONFAZ!$DS$2:$FB$408,MATCH(DATE(YEAR($A761),MONTH($A761),15),CONFAZ!$DS$2:$DS$408,0),3)</f>
        <v>681734361</v>
      </c>
      <c r="AG761">
        <v>1100</v>
      </c>
      <c r="AH761">
        <v>2038315580000</v>
      </c>
      <c r="AI761">
        <v>6.3</v>
      </c>
      <c r="AJ761">
        <v>1.1599999999999999</v>
      </c>
      <c r="AK761">
        <v>1526.1416666666601</v>
      </c>
      <c r="AL761">
        <v>1170.482</v>
      </c>
      <c r="AM761">
        <v>1067.7609523809499</v>
      </c>
      <c r="AN761">
        <v>1338.6248000000001</v>
      </c>
      <c r="AO761">
        <v>12.0770324898936</v>
      </c>
      <c r="AP761">
        <v>2.25</v>
      </c>
      <c r="AQ761">
        <v>455.82</v>
      </c>
      <c r="AR761">
        <v>12.64</v>
      </c>
      <c r="AS761" s="14">
        <v>754484100000</v>
      </c>
      <c r="AT761">
        <v>80317</v>
      </c>
      <c r="AU761">
        <v>118</v>
      </c>
      <c r="AV761">
        <v>188407396</v>
      </c>
      <c r="AW761">
        <v>157699041</v>
      </c>
      <c r="AX761">
        <v>3416</v>
      </c>
      <c r="AY761" s="14">
        <v>932</v>
      </c>
      <c r="AZ761">
        <v>100</v>
      </c>
      <c r="BA761">
        <v>100</v>
      </c>
      <c r="BB761">
        <v>3411</v>
      </c>
      <c r="BC761">
        <v>0</v>
      </c>
      <c r="BD761">
        <v>1169</v>
      </c>
      <c r="BE761">
        <v>3997</v>
      </c>
      <c r="BF761">
        <v>713</v>
      </c>
      <c r="BG761">
        <v>4108</v>
      </c>
      <c r="BH761">
        <v>2897</v>
      </c>
      <c r="BI761">
        <v>0</v>
      </c>
      <c r="BJ761">
        <v>61580</v>
      </c>
      <c r="BK761">
        <v>29714608</v>
      </c>
      <c r="BL761">
        <v>821173</v>
      </c>
      <c r="BM761">
        <v>0</v>
      </c>
      <c r="BN761">
        <v>33605801000</v>
      </c>
      <c r="BO761">
        <v>0.4</v>
      </c>
      <c r="BP761">
        <v>3704</v>
      </c>
      <c r="BQ761">
        <v>30699.57</v>
      </c>
      <c r="BR761">
        <v>3568480000</v>
      </c>
      <c r="BS761">
        <v>20396000</v>
      </c>
      <c r="BT761">
        <v>7460218000</v>
      </c>
      <c r="BU761">
        <v>16141426000</v>
      </c>
      <c r="BV761">
        <v>6415281000</v>
      </c>
      <c r="BW761">
        <v>27190520000</v>
      </c>
      <c r="BX761">
        <v>0</v>
      </c>
      <c r="BY761">
        <v>0</v>
      </c>
      <c r="BZ761">
        <v>0</v>
      </c>
      <c r="CA761">
        <v>0</v>
      </c>
      <c r="CB761">
        <v>33605801000</v>
      </c>
      <c r="CC761">
        <v>0.4</v>
      </c>
      <c r="CD761">
        <v>2136571.37</v>
      </c>
      <c r="CE761">
        <v>910622313.13999999</v>
      </c>
      <c r="CF761">
        <v>16004.93</v>
      </c>
      <c r="CG761">
        <v>33605</v>
      </c>
      <c r="CH761">
        <v>32.8664779</v>
      </c>
      <c r="CI761">
        <v>6.34</v>
      </c>
      <c r="CJ761">
        <v>-290550</v>
      </c>
      <c r="CK761">
        <v>-286913.33</v>
      </c>
      <c r="CL761">
        <v>3636.67</v>
      </c>
      <c r="CM761">
        <v>35650</v>
      </c>
      <c r="CN761">
        <v>6822050</v>
      </c>
      <c r="CO761">
        <v>-114176.67</v>
      </c>
      <c r="CP761">
        <v>-308083.33</v>
      </c>
      <c r="CQ761">
        <v>2388034.39</v>
      </c>
      <c r="CR761">
        <v>385618759.83999997</v>
      </c>
      <c r="CS761">
        <v>557166.81000000006</v>
      </c>
      <c r="CT761">
        <v>388598418.44999999</v>
      </c>
      <c r="CU761" s="3">
        <v>0.53441640000000001</v>
      </c>
      <c r="CV761">
        <v>13200232.5</v>
      </c>
      <c r="CW761" s="14">
        <v>772512.79</v>
      </c>
      <c r="CX761" s="14">
        <f t="shared" si="11"/>
        <v>-4476039.87</v>
      </c>
      <c r="CY761" s="14">
        <f>IFERROR(INDEX(CONFAZ!$A$2:$FB$440,MATCH(DATE(YEAR($A761),MONTH($A761),15),CONFAZ!$A$2:$A$440,0),2),0)</f>
        <v>5248552.66</v>
      </c>
      <c r="CZ761"/>
      <c r="DA761"/>
      <c r="DB761"/>
      <c r="DC761"/>
      <c r="DI761"/>
    </row>
    <row r="762" spans="1:113" x14ac:dyDescent="0.25">
      <c r="A762" s="1">
        <v>44521</v>
      </c>
      <c r="B762" t="s">
        <v>70</v>
      </c>
      <c r="C762" t="s">
        <v>75</v>
      </c>
      <c r="D762" s="12">
        <v>5.5568999999999997</v>
      </c>
      <c r="E762">
        <v>646167852.21000004</v>
      </c>
      <c r="F762">
        <v>5558638.1099999994</v>
      </c>
      <c r="G762">
        <v>970159776</v>
      </c>
      <c r="H762">
        <v>127143312.58</v>
      </c>
      <c r="I762">
        <v>73210751.849999994</v>
      </c>
      <c r="J762">
        <v>30264027.750000004</v>
      </c>
      <c r="K762">
        <v>19729246</v>
      </c>
      <c r="L762" s="14">
        <v>28223013</v>
      </c>
      <c r="M762" s="14">
        <v>32115234</v>
      </c>
      <c r="N762" s="14">
        <v>131801759</v>
      </c>
      <c r="O762" s="14">
        <v>142475195</v>
      </c>
      <c r="P762" s="14">
        <v>10357533</v>
      </c>
      <c r="Q762" s="14">
        <v>143554360</v>
      </c>
      <c r="R762" s="14">
        <v>5610307</v>
      </c>
      <c r="S762" s="14">
        <v>34230349</v>
      </c>
      <c r="T762" s="14">
        <v>318154772</v>
      </c>
      <c r="U762" s="14">
        <v>118284838</v>
      </c>
      <c r="V762" s="14">
        <v>5610307</v>
      </c>
      <c r="W762" s="14">
        <v>34230349</v>
      </c>
      <c r="X762" s="14">
        <v>318154772</v>
      </c>
      <c r="Y762" s="14">
        <v>118284838</v>
      </c>
      <c r="Z762" s="14">
        <v>5352416</v>
      </c>
      <c r="AA762" s="14">
        <v>0.99946628000000004</v>
      </c>
      <c r="AB762">
        <v>140.06</v>
      </c>
      <c r="AC762" s="2">
        <v>20501766210</v>
      </c>
      <c r="AD762" s="2">
        <v>21611840519</v>
      </c>
      <c r="AE762" s="14">
        <f>INDEX(CONFAZ!$DS$2:$FB$408,MATCH(DATE(YEAR($A762),MONTH($A762),15),CONFAZ!$DS$2:$DS$408,0),2)</f>
        <v>278021279</v>
      </c>
      <c r="AF762" s="14">
        <f>INDEX(CONFAZ!$DS$2:$FB$408,MATCH(DATE(YEAR($A762),MONTH($A762),15),CONFAZ!$DS$2:$DS$408,0),3)</f>
        <v>474029136</v>
      </c>
      <c r="AG762">
        <v>1100</v>
      </c>
      <c r="AH762">
        <v>2043672226800</v>
      </c>
      <c r="AI762">
        <v>7.65</v>
      </c>
      <c r="AJ762">
        <v>0.84</v>
      </c>
      <c r="AK762">
        <v>1533.23555555555</v>
      </c>
      <c r="AL762">
        <v>1180.3315</v>
      </c>
      <c r="AM762">
        <v>1081.1095238095199</v>
      </c>
      <c r="AN762">
        <v>1347.3456000000001</v>
      </c>
      <c r="AO762">
        <v>11.557273955373301</v>
      </c>
      <c r="AP762">
        <v>1.95</v>
      </c>
      <c r="AQ762">
        <v>430.35</v>
      </c>
      <c r="AR762">
        <v>47.36</v>
      </c>
      <c r="AS762" s="14">
        <v>771279400000</v>
      </c>
      <c r="AT762">
        <v>176665</v>
      </c>
      <c r="AU762">
        <v>388</v>
      </c>
      <c r="AV762">
        <v>162766079</v>
      </c>
      <c r="AW762">
        <v>116416346</v>
      </c>
      <c r="AX762">
        <v>8783</v>
      </c>
      <c r="AY762" s="14">
        <v>1492</v>
      </c>
      <c r="AZ762">
        <v>274</v>
      </c>
      <c r="BA762">
        <v>274</v>
      </c>
      <c r="BB762">
        <v>6071</v>
      </c>
      <c r="BC762">
        <v>42</v>
      </c>
      <c r="BD762">
        <v>1184</v>
      </c>
      <c r="BE762">
        <v>1403</v>
      </c>
      <c r="BF762">
        <v>1724</v>
      </c>
      <c r="BG762">
        <v>4796</v>
      </c>
      <c r="BH762">
        <v>3658</v>
      </c>
      <c r="BI762">
        <v>0</v>
      </c>
      <c r="BJ762">
        <v>133555</v>
      </c>
      <c r="BK762">
        <v>45868478</v>
      </c>
      <c r="BL762">
        <v>127199</v>
      </c>
      <c r="BM762">
        <v>0</v>
      </c>
      <c r="BN762">
        <v>33605801000</v>
      </c>
      <c r="BO762">
        <v>0.4</v>
      </c>
      <c r="BP762">
        <v>3704</v>
      </c>
      <c r="BQ762">
        <v>30699.57</v>
      </c>
      <c r="BR762">
        <v>3568480000</v>
      </c>
      <c r="BS762">
        <v>20396000</v>
      </c>
      <c r="BT762">
        <v>7460218000</v>
      </c>
      <c r="BU762">
        <v>16141426000</v>
      </c>
      <c r="BV762">
        <v>6415281000</v>
      </c>
      <c r="BW762">
        <v>27190520000</v>
      </c>
      <c r="BX762">
        <v>0</v>
      </c>
      <c r="BY762">
        <v>0</v>
      </c>
      <c r="BZ762">
        <v>0</v>
      </c>
      <c r="CA762">
        <v>0</v>
      </c>
      <c r="CB762">
        <v>33605801000</v>
      </c>
      <c r="CC762">
        <v>0.4</v>
      </c>
      <c r="CD762">
        <v>2574832.34</v>
      </c>
      <c r="CE762">
        <v>765179926.66999996</v>
      </c>
      <c r="CF762">
        <v>28568.39</v>
      </c>
      <c r="CG762">
        <v>34217</v>
      </c>
      <c r="CH762">
        <v>32.8664779</v>
      </c>
      <c r="CI762">
        <v>6.74</v>
      </c>
      <c r="CJ762">
        <v>-290550</v>
      </c>
      <c r="CK762">
        <v>-286913.33</v>
      </c>
      <c r="CL762">
        <v>3636.67</v>
      </c>
      <c r="CM762">
        <v>35650</v>
      </c>
      <c r="CN762">
        <v>6822050</v>
      </c>
      <c r="CO762">
        <v>-114176.67</v>
      </c>
      <c r="CP762">
        <v>-308083.33</v>
      </c>
      <c r="CQ762">
        <v>2168264.9500000002</v>
      </c>
      <c r="CR762">
        <v>461625461.94999999</v>
      </c>
      <c r="CS762">
        <v>394123.45</v>
      </c>
      <c r="CT762">
        <v>464200502.80000001</v>
      </c>
      <c r="CU762" s="3">
        <v>0.53441640000000001</v>
      </c>
      <c r="CV762">
        <v>13200232.5</v>
      </c>
      <c r="CW762" s="14">
        <v>672568.8</v>
      </c>
      <c r="CX762" s="14">
        <f t="shared" si="11"/>
        <v>-2918037.41</v>
      </c>
      <c r="CY762" s="14">
        <f>IFERROR(INDEX(CONFAZ!$A$2:$FB$440,MATCH(DATE(YEAR($A762),MONTH($A762),15),CONFAZ!$A$2:$A$440,0),2),0)</f>
        <v>3590606.21</v>
      </c>
      <c r="CZ762"/>
      <c r="DA762"/>
      <c r="DB762"/>
      <c r="DC762"/>
      <c r="DI762"/>
    </row>
    <row r="763" spans="1:113" x14ac:dyDescent="0.25">
      <c r="A763" s="1">
        <v>44551</v>
      </c>
      <c r="B763" t="s">
        <v>70</v>
      </c>
      <c r="C763" t="s">
        <v>75</v>
      </c>
      <c r="D763" s="12">
        <v>5.6513999999999998</v>
      </c>
      <c r="E763">
        <v>557771667.92000008</v>
      </c>
      <c r="F763">
        <v>7975799.1999999993</v>
      </c>
      <c r="G763">
        <v>991229983</v>
      </c>
      <c r="H763">
        <v>135166000.19999999</v>
      </c>
      <c r="I763">
        <v>170206723.82000002</v>
      </c>
      <c r="J763">
        <v>28869655.539999995</v>
      </c>
      <c r="K763">
        <v>30225659</v>
      </c>
      <c r="L763" s="14">
        <v>23946369</v>
      </c>
      <c r="M763" s="14">
        <v>30167094</v>
      </c>
      <c r="N763" s="14">
        <v>149763710</v>
      </c>
      <c r="O763" s="14">
        <v>166212730</v>
      </c>
      <c r="P763" s="14">
        <v>12493931</v>
      </c>
      <c r="Q763" s="14">
        <v>140327643</v>
      </c>
      <c r="R763" s="14">
        <v>6297711</v>
      </c>
      <c r="S763" s="14">
        <v>29009974</v>
      </c>
      <c r="T763" s="14">
        <v>312384514</v>
      </c>
      <c r="U763" s="14">
        <v>113045019</v>
      </c>
      <c r="V763" s="14">
        <v>6297711</v>
      </c>
      <c r="W763" s="14">
        <v>29009974</v>
      </c>
      <c r="X763" s="14">
        <v>312384514</v>
      </c>
      <c r="Y763" s="14">
        <v>113045019</v>
      </c>
      <c r="Z763" s="14">
        <v>7581288</v>
      </c>
      <c r="AA763" s="14">
        <v>0.86394703650000004</v>
      </c>
      <c r="AB763">
        <v>142.02000000000001</v>
      </c>
      <c r="AC763" s="2">
        <v>24432406778</v>
      </c>
      <c r="AD763" s="2">
        <v>20419466049</v>
      </c>
      <c r="AE763" s="14">
        <f>INDEX(CONFAZ!$DS$2:$FB$408,MATCH(DATE(YEAR($A763),MONTH($A763),15),CONFAZ!$DS$2:$DS$408,0),2)</f>
        <v>346821117</v>
      </c>
      <c r="AF763" s="14">
        <f>INDEX(CONFAZ!$DS$2:$FB$408,MATCH(DATE(YEAR($A763),MONTH($A763),15),CONFAZ!$DS$2:$DS$408,0),3)</f>
        <v>381527846</v>
      </c>
      <c r="AG763">
        <v>1100</v>
      </c>
      <c r="AH763">
        <v>2046959685600</v>
      </c>
      <c r="AI763">
        <v>8.76</v>
      </c>
      <c r="AJ763">
        <v>0.73</v>
      </c>
      <c r="AK763">
        <v>1549.3955555555499</v>
      </c>
      <c r="AL763">
        <v>1189.7394999999999</v>
      </c>
      <c r="AM763">
        <v>1089.99047619047</v>
      </c>
      <c r="AN763">
        <v>1364.0608</v>
      </c>
      <c r="AO763">
        <v>11.1462722025278</v>
      </c>
      <c r="AP763">
        <v>1.73</v>
      </c>
      <c r="AQ763">
        <v>417.92</v>
      </c>
      <c r="AR763">
        <v>29.99</v>
      </c>
      <c r="AS763" s="14">
        <v>783800900000</v>
      </c>
      <c r="AT763">
        <v>141890</v>
      </c>
      <c r="AU763">
        <v>2258</v>
      </c>
      <c r="AV763">
        <v>201729323</v>
      </c>
      <c r="AW763">
        <v>149801530</v>
      </c>
      <c r="AX763">
        <v>8525</v>
      </c>
      <c r="AY763" s="14">
        <v>3379</v>
      </c>
      <c r="AZ763">
        <v>342</v>
      </c>
      <c r="BA763">
        <v>342</v>
      </c>
      <c r="BB763">
        <v>6213</v>
      </c>
      <c r="BC763">
        <v>0</v>
      </c>
      <c r="BD763">
        <v>1485</v>
      </c>
      <c r="BE763">
        <v>12969</v>
      </c>
      <c r="BF763">
        <v>506</v>
      </c>
      <c r="BG763">
        <v>2996</v>
      </c>
      <c r="BH763">
        <v>3295</v>
      </c>
      <c r="BI763">
        <v>0</v>
      </c>
      <c r="BJ763">
        <v>107017</v>
      </c>
      <c r="BK763">
        <v>51441795</v>
      </c>
      <c r="BL763">
        <v>189777</v>
      </c>
      <c r="BM763">
        <v>0</v>
      </c>
      <c r="BN763">
        <v>33605801000</v>
      </c>
      <c r="BO763">
        <v>0.4</v>
      </c>
      <c r="BP763">
        <v>3704</v>
      </c>
      <c r="BQ763">
        <v>30699.57</v>
      </c>
      <c r="BR763">
        <v>3568480000</v>
      </c>
      <c r="BS763">
        <v>20396000</v>
      </c>
      <c r="BT763">
        <v>7460218000</v>
      </c>
      <c r="BU763">
        <v>16141426000</v>
      </c>
      <c r="BV763">
        <v>6415281000</v>
      </c>
      <c r="BW763">
        <v>27190520000</v>
      </c>
      <c r="BX763">
        <v>0</v>
      </c>
      <c r="BY763">
        <v>0</v>
      </c>
      <c r="BZ763">
        <v>0</v>
      </c>
      <c r="CA763">
        <v>0</v>
      </c>
      <c r="CB763">
        <v>33605801000</v>
      </c>
      <c r="CC763">
        <v>0.4</v>
      </c>
      <c r="CD763">
        <v>2651430.89</v>
      </c>
      <c r="CE763">
        <v>751200973.20000005</v>
      </c>
      <c r="CF763">
        <v>16160.13</v>
      </c>
      <c r="CG763">
        <v>34323</v>
      </c>
      <c r="CH763">
        <v>32.8664779</v>
      </c>
      <c r="CI763">
        <v>6.67</v>
      </c>
      <c r="CJ763">
        <v>-290550</v>
      </c>
      <c r="CK763">
        <v>-286913.33</v>
      </c>
      <c r="CL763">
        <v>3636.67</v>
      </c>
      <c r="CM763">
        <v>35650</v>
      </c>
      <c r="CN763">
        <v>6822050</v>
      </c>
      <c r="CO763">
        <v>-114176.67</v>
      </c>
      <c r="CP763">
        <v>-308083.33</v>
      </c>
      <c r="CQ763">
        <v>0</v>
      </c>
      <c r="CR763">
        <v>0</v>
      </c>
      <c r="CS763">
        <v>0</v>
      </c>
      <c r="CT763">
        <v>0</v>
      </c>
      <c r="CU763" s="3">
        <v>0.53441640000000001</v>
      </c>
      <c r="CV763">
        <v>15840701.4</v>
      </c>
      <c r="CW763" s="14">
        <v>687603.04</v>
      </c>
      <c r="CX763" s="14">
        <f t="shared" si="11"/>
        <v>-2635812.19</v>
      </c>
      <c r="CY763" s="14">
        <f>IFERROR(INDEX(CONFAZ!$A$2:$FB$440,MATCH(DATE(YEAR($A763),MONTH($A763),15),CONFAZ!$A$2:$A$440,0),2),0)</f>
        <v>3323415.23</v>
      </c>
      <c r="CZ763"/>
      <c r="DA763"/>
      <c r="DB763"/>
      <c r="DC763"/>
      <c r="DI763"/>
    </row>
    <row r="764" spans="1:113" x14ac:dyDescent="0.25">
      <c r="A764" s="1">
        <v>40200</v>
      </c>
      <c r="B764" t="s">
        <v>70</v>
      </c>
      <c r="C764" t="s">
        <v>11</v>
      </c>
      <c r="D764" s="12">
        <v>1.7798</v>
      </c>
      <c r="E764">
        <v>119205090.79999998</v>
      </c>
      <c r="F764">
        <v>34587.19</v>
      </c>
      <c r="G764">
        <v>242934163</v>
      </c>
      <c r="H764">
        <v>31747766.080000002</v>
      </c>
      <c r="I764">
        <v>74995611.999999955</v>
      </c>
      <c r="J764">
        <v>5794728.5500000007</v>
      </c>
      <c r="K764">
        <v>7182153</v>
      </c>
      <c r="L764" s="14">
        <v>5385551</v>
      </c>
      <c r="M764" s="14">
        <v>29045086</v>
      </c>
      <c r="N764" s="14">
        <v>38214958</v>
      </c>
      <c r="O764" s="14">
        <v>33269130</v>
      </c>
      <c r="P764" s="14">
        <v>2188363</v>
      </c>
      <c r="Q764" s="14">
        <v>41009163</v>
      </c>
      <c r="R764" s="14">
        <v>916037</v>
      </c>
      <c r="S764" s="14">
        <v>5983345</v>
      </c>
      <c r="T764" s="14">
        <v>68081089</v>
      </c>
      <c r="U764" s="14">
        <v>18806854</v>
      </c>
      <c r="V764" s="14">
        <v>916037</v>
      </c>
      <c r="W764" s="14">
        <v>5983345</v>
      </c>
      <c r="X764" s="14">
        <v>68081089</v>
      </c>
      <c r="Y764" s="14">
        <v>18806854</v>
      </c>
      <c r="Z764" s="14">
        <v>34587</v>
      </c>
      <c r="AA764" s="14">
        <v>19.68</v>
      </c>
      <c r="AB764">
        <v>125.81</v>
      </c>
      <c r="AC764">
        <v>11153005703</v>
      </c>
      <c r="AD764">
        <v>11628213109</v>
      </c>
      <c r="AE764" s="14">
        <f>INDEX(CONFAZ!$DS$2:$FB$408,MATCH(DATE(YEAR($A764),MONTH($A764),15),CONFAZ!$DS$2:$DS$408,0),2)</f>
        <v>81763196</v>
      </c>
      <c r="AF764" s="14">
        <f>INDEX(CONFAZ!$DS$2:$FB$408,MATCH(DATE(YEAR($A764),MONTH($A764),15),CONFAZ!$DS$2:$DS$408,0),3)</f>
        <v>119623465</v>
      </c>
      <c r="AG764">
        <v>510</v>
      </c>
      <c r="AH764">
        <v>428013423200</v>
      </c>
      <c r="AI764">
        <v>8.65</v>
      </c>
      <c r="AJ764">
        <v>0.88</v>
      </c>
      <c r="AK764">
        <v>0</v>
      </c>
      <c r="AL764">
        <v>0</v>
      </c>
      <c r="AM764">
        <v>0</v>
      </c>
      <c r="AN764">
        <v>0</v>
      </c>
      <c r="AO764">
        <v>7.2276023980212099</v>
      </c>
      <c r="AP764">
        <v>1.75</v>
      </c>
      <c r="AQ764">
        <v>138.54</v>
      </c>
      <c r="AR764">
        <v>0</v>
      </c>
      <c r="AS764" s="14">
        <v>284389300000</v>
      </c>
      <c r="AT764">
        <v>0</v>
      </c>
      <c r="AU764">
        <v>0</v>
      </c>
      <c r="AV764">
        <v>61783854</v>
      </c>
      <c r="AW764">
        <v>49522890</v>
      </c>
      <c r="AX764">
        <v>0</v>
      </c>
      <c r="AY764" s="1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11566677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694287</v>
      </c>
      <c r="BN764">
        <v>11395641000</v>
      </c>
      <c r="BO764">
        <v>0.4</v>
      </c>
      <c r="BP764" s="3">
        <v>3704</v>
      </c>
      <c r="BQ764">
        <v>11901.27</v>
      </c>
      <c r="BR764">
        <v>1117909000</v>
      </c>
      <c r="BS764">
        <v>17031000</v>
      </c>
      <c r="BT764">
        <v>2466595000</v>
      </c>
      <c r="BU764">
        <v>5684821000</v>
      </c>
      <c r="BV764">
        <v>2109285000</v>
      </c>
      <c r="BW764">
        <v>9286355000</v>
      </c>
      <c r="BX764">
        <v>9276732000</v>
      </c>
      <c r="BY764">
        <v>0.4</v>
      </c>
      <c r="BZ764">
        <v>3704</v>
      </c>
      <c r="CA764">
        <v>9477.43</v>
      </c>
      <c r="CB764">
        <v>11487645000</v>
      </c>
      <c r="CC764">
        <v>0.4</v>
      </c>
      <c r="CD764">
        <v>117954.53</v>
      </c>
      <c r="CE764">
        <v>54934514.270000003</v>
      </c>
      <c r="CF764">
        <v>21683.32</v>
      </c>
      <c r="CG764">
        <v>24672.83</v>
      </c>
      <c r="CH764">
        <v>40.418357999999998</v>
      </c>
      <c r="CI764">
        <v>2.59</v>
      </c>
      <c r="CJ764">
        <v>104630</v>
      </c>
      <c r="CK764">
        <v>109743.33</v>
      </c>
      <c r="CL764">
        <v>5113.33</v>
      </c>
      <c r="CM764">
        <v>-3590</v>
      </c>
      <c r="CN764">
        <v>3695180</v>
      </c>
      <c r="CO764">
        <v>-78646.67</v>
      </c>
      <c r="CP764">
        <v>-153590</v>
      </c>
      <c r="CQ764">
        <v>20840.5</v>
      </c>
      <c r="CR764">
        <v>152076818</v>
      </c>
      <c r="CS764">
        <v>15010.94</v>
      </c>
      <c r="CT764">
        <v>152112669.44</v>
      </c>
      <c r="CU764">
        <v>0.52876480000000003</v>
      </c>
      <c r="CV764">
        <v>0</v>
      </c>
      <c r="CW764" s="8">
        <v>1287166.27</v>
      </c>
      <c r="CX764" s="14">
        <f t="shared" si="11"/>
        <v>0</v>
      </c>
      <c r="CY764" s="14">
        <f>IFERROR(INDEX(CONFAZ!$A$2:$FB$440,MATCH(DATE(YEAR($A764),MONTH($A764),15),CONFAZ!$A$2:$A$440,0),2),0)</f>
        <v>1287166.27</v>
      </c>
      <c r="CZ764"/>
      <c r="DA764" s="4"/>
      <c r="DB764" s="4"/>
      <c r="DC764"/>
    </row>
    <row r="765" spans="1:113" x14ac:dyDescent="0.25">
      <c r="A765" s="1">
        <v>40231</v>
      </c>
      <c r="B765" t="s">
        <v>70</v>
      </c>
      <c r="C765" t="s">
        <v>11</v>
      </c>
      <c r="D765" s="12">
        <v>1.8415999999999999</v>
      </c>
      <c r="E765">
        <v>107267721.37</v>
      </c>
      <c r="F765">
        <v>35017.79</v>
      </c>
      <c r="G765">
        <v>212775152</v>
      </c>
      <c r="H765">
        <v>28973996.890000001</v>
      </c>
      <c r="I765">
        <v>61221034.880000003</v>
      </c>
      <c r="J765">
        <v>4263317.79</v>
      </c>
      <c r="K765">
        <v>23556749</v>
      </c>
      <c r="L765" s="14">
        <v>9401856</v>
      </c>
      <c r="M765" s="14">
        <v>27178198</v>
      </c>
      <c r="N765" s="14">
        <v>26955841</v>
      </c>
      <c r="O765" s="14">
        <v>31001860</v>
      </c>
      <c r="P765" s="14">
        <v>1980797</v>
      </c>
      <c r="Q765" s="14">
        <v>35041464</v>
      </c>
      <c r="R765" s="14">
        <v>573084</v>
      </c>
      <c r="S765" s="14">
        <v>6012011</v>
      </c>
      <c r="T765" s="14">
        <v>57791192</v>
      </c>
      <c r="U765" s="14">
        <v>16803831</v>
      </c>
      <c r="V765" s="14">
        <v>573084</v>
      </c>
      <c r="W765" s="14">
        <v>6012011</v>
      </c>
      <c r="X765" s="14">
        <v>57791192</v>
      </c>
      <c r="Y765" s="14">
        <v>16803831</v>
      </c>
      <c r="Z765" s="14">
        <v>35018</v>
      </c>
      <c r="AA765" s="14">
        <v>35.905112776599999</v>
      </c>
      <c r="AB765">
        <v>127.61</v>
      </c>
      <c r="AC765">
        <v>12066643269</v>
      </c>
      <c r="AD765">
        <v>11936118599</v>
      </c>
      <c r="AE765" s="14">
        <f>INDEX(CONFAZ!$DS$2:$FB$408,MATCH(DATE(YEAR($A765),MONTH($A765),15),CONFAZ!$DS$2:$DS$408,0),2)</f>
        <v>271450482</v>
      </c>
      <c r="AF765" s="14">
        <f>INDEX(CONFAZ!$DS$2:$FB$408,MATCH(DATE(YEAR($A765),MONTH($A765),15),CONFAZ!$DS$2:$DS$408,0),3)</f>
        <v>276681461</v>
      </c>
      <c r="AG765">
        <v>510</v>
      </c>
      <c r="AH765">
        <v>443976611200</v>
      </c>
      <c r="AI765">
        <v>8.65</v>
      </c>
      <c r="AJ765">
        <v>0.7</v>
      </c>
      <c r="AK765">
        <v>0</v>
      </c>
      <c r="AL765">
        <v>0</v>
      </c>
      <c r="AM765">
        <v>0</v>
      </c>
      <c r="AN765">
        <v>0</v>
      </c>
      <c r="AO765">
        <v>7.3500563462581896</v>
      </c>
      <c r="AP765">
        <v>1.78</v>
      </c>
      <c r="AQ765">
        <v>135.26</v>
      </c>
      <c r="AR765">
        <v>26.26</v>
      </c>
      <c r="AS765" s="14">
        <v>283356400000</v>
      </c>
      <c r="AT765">
        <v>0</v>
      </c>
      <c r="AU765">
        <v>0</v>
      </c>
      <c r="AV765">
        <v>77276499</v>
      </c>
      <c r="AW765">
        <v>33828667</v>
      </c>
      <c r="AX765">
        <v>0</v>
      </c>
      <c r="AY765" s="14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41758723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1689109</v>
      </c>
      <c r="BN765">
        <v>11395641000</v>
      </c>
      <c r="BO765">
        <v>0.4</v>
      </c>
      <c r="BP765" s="3">
        <v>3704</v>
      </c>
      <c r="BQ765">
        <v>11901.27</v>
      </c>
      <c r="BR765">
        <v>1117909000</v>
      </c>
      <c r="BS765">
        <v>17031000</v>
      </c>
      <c r="BT765">
        <v>2466595000</v>
      </c>
      <c r="BU765">
        <v>5684821000</v>
      </c>
      <c r="BV765">
        <v>2109285000</v>
      </c>
      <c r="BW765">
        <v>9286355000</v>
      </c>
      <c r="BX765">
        <v>9276732000</v>
      </c>
      <c r="BY765">
        <v>0.4</v>
      </c>
      <c r="BZ765">
        <v>3704</v>
      </c>
      <c r="CA765">
        <v>9477.43</v>
      </c>
      <c r="CB765">
        <v>11487645000</v>
      </c>
      <c r="CC765">
        <v>0.4</v>
      </c>
      <c r="CD765">
        <v>103120.18</v>
      </c>
      <c r="CE765">
        <v>59796141.609999999</v>
      </c>
      <c r="CF765">
        <v>18099.71</v>
      </c>
      <c r="CG765">
        <v>27458.83</v>
      </c>
      <c r="CH765">
        <v>40.418357999999998</v>
      </c>
      <c r="CI765">
        <v>2.61</v>
      </c>
      <c r="CJ765">
        <v>104630</v>
      </c>
      <c r="CK765">
        <v>109743.33</v>
      </c>
      <c r="CL765">
        <v>5113.33</v>
      </c>
      <c r="CM765">
        <v>-3590</v>
      </c>
      <c r="CN765">
        <v>3695180</v>
      </c>
      <c r="CO765">
        <v>-78646.67</v>
      </c>
      <c r="CP765">
        <v>-153590</v>
      </c>
      <c r="CQ765">
        <v>11395.56</v>
      </c>
      <c r="CR765">
        <v>133237916.39</v>
      </c>
      <c r="CS765">
        <v>100478.77</v>
      </c>
      <c r="CT765">
        <v>133351118.91</v>
      </c>
      <c r="CU765">
        <v>0.52876480000000003</v>
      </c>
      <c r="CV765">
        <v>0</v>
      </c>
      <c r="CW765" s="8">
        <v>4695983.6300000008</v>
      </c>
      <c r="CX765" s="14">
        <f t="shared" si="11"/>
        <v>0</v>
      </c>
      <c r="CY765" s="14">
        <f>IFERROR(INDEX(CONFAZ!$A$2:$FB$440,MATCH(DATE(YEAR($A765),MONTH($A765),15),CONFAZ!$A$2:$A$440,0),2),0)</f>
        <v>4695983.6300000008</v>
      </c>
      <c r="CZ765" s="14"/>
      <c r="DA765" s="14"/>
      <c r="DB765"/>
      <c r="DC765"/>
      <c r="DI765"/>
    </row>
    <row r="766" spans="1:113" x14ac:dyDescent="0.25">
      <c r="A766" s="1">
        <v>40259</v>
      </c>
      <c r="B766" t="s">
        <v>70</v>
      </c>
      <c r="C766" t="s">
        <v>11</v>
      </c>
      <c r="D766" s="12">
        <v>1.7858000000000001</v>
      </c>
      <c r="E766">
        <v>105622079.85000001</v>
      </c>
      <c r="F766">
        <v>27830.329999999998</v>
      </c>
      <c r="G766">
        <v>215952715</v>
      </c>
      <c r="H766">
        <v>28155048.499999996</v>
      </c>
      <c r="I766">
        <v>67990895.87000002</v>
      </c>
      <c r="J766">
        <v>4451300.54</v>
      </c>
      <c r="K766">
        <v>46325269</v>
      </c>
      <c r="L766" s="14">
        <v>9038163</v>
      </c>
      <c r="M766" s="14">
        <v>25581069</v>
      </c>
      <c r="N766" s="14">
        <v>26437273</v>
      </c>
      <c r="O766" s="14">
        <v>29699826</v>
      </c>
      <c r="P766" s="14">
        <v>2304332</v>
      </c>
      <c r="Q766" s="14">
        <v>34416095</v>
      </c>
      <c r="R766" s="14">
        <v>733995</v>
      </c>
      <c r="S766" s="14">
        <v>6666655</v>
      </c>
      <c r="T766" s="14">
        <v>64669919</v>
      </c>
      <c r="U766" s="14">
        <v>16376800</v>
      </c>
      <c r="V766" s="14">
        <v>733995</v>
      </c>
      <c r="W766" s="14">
        <v>6666655</v>
      </c>
      <c r="X766" s="14">
        <v>64669919</v>
      </c>
      <c r="Y766" s="14">
        <v>16376800</v>
      </c>
      <c r="Z766" s="14">
        <v>28588</v>
      </c>
      <c r="AA766" s="14">
        <v>36.916140753299999</v>
      </c>
      <c r="AB766">
        <v>143.44</v>
      </c>
      <c r="AC766">
        <v>15637886925</v>
      </c>
      <c r="AD766">
        <v>15181212723</v>
      </c>
      <c r="AE766" s="14">
        <f>INDEX(CONFAZ!$DS$2:$FB$408,MATCH(DATE(YEAR($A766),MONTH($A766),15),CONFAZ!$DS$2:$DS$408,0),2)</f>
        <v>484904959</v>
      </c>
      <c r="AF766" s="14">
        <f>INDEX(CONFAZ!$DS$2:$FB$408,MATCH(DATE(YEAR($A766),MONTH($A766),15),CONFAZ!$DS$2:$DS$408,0),3)</f>
        <v>397976976</v>
      </c>
      <c r="AG766">
        <v>510</v>
      </c>
      <c r="AH766">
        <v>435310179600</v>
      </c>
      <c r="AI766">
        <v>8.65</v>
      </c>
      <c r="AJ766">
        <v>0.71</v>
      </c>
      <c r="AK766">
        <v>0</v>
      </c>
      <c r="AL766">
        <v>0</v>
      </c>
      <c r="AM766">
        <v>0</v>
      </c>
      <c r="AN766">
        <v>0</v>
      </c>
      <c r="AO766">
        <v>7.5905263594508199</v>
      </c>
      <c r="AP766">
        <v>1.52</v>
      </c>
      <c r="AQ766">
        <v>142.59</v>
      </c>
      <c r="AR766">
        <v>27.08</v>
      </c>
      <c r="AS766" s="14">
        <v>318651700000</v>
      </c>
      <c r="AT766">
        <v>0</v>
      </c>
      <c r="AU766">
        <v>0</v>
      </c>
      <c r="AV766">
        <v>67840014</v>
      </c>
      <c r="AW766">
        <v>17818672</v>
      </c>
      <c r="AX766">
        <v>0</v>
      </c>
      <c r="AY766" s="14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20773074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28014839</v>
      </c>
      <c r="BL766">
        <v>0</v>
      </c>
      <c r="BM766">
        <v>1233429</v>
      </c>
      <c r="BN766">
        <v>11395641000</v>
      </c>
      <c r="BO766">
        <v>0.4</v>
      </c>
      <c r="BP766" s="3">
        <v>3704</v>
      </c>
      <c r="BQ766">
        <v>11901.27</v>
      </c>
      <c r="BR766">
        <v>1117909000</v>
      </c>
      <c r="BS766">
        <v>17031000</v>
      </c>
      <c r="BT766">
        <v>2466595000</v>
      </c>
      <c r="BU766">
        <v>5684821000</v>
      </c>
      <c r="BV766">
        <v>2109285000</v>
      </c>
      <c r="BW766">
        <v>9286355000</v>
      </c>
      <c r="BX766">
        <v>9276732000</v>
      </c>
      <c r="BY766">
        <v>0.4</v>
      </c>
      <c r="BZ766">
        <v>3704</v>
      </c>
      <c r="CA766">
        <v>9477.43</v>
      </c>
      <c r="CB766">
        <v>11487645000</v>
      </c>
      <c r="CC766">
        <v>0.4</v>
      </c>
      <c r="CD766">
        <v>134941.23000000001</v>
      </c>
      <c r="CE766">
        <v>61817621.740000002</v>
      </c>
      <c r="CF766">
        <v>24616.720000000001</v>
      </c>
      <c r="CG766">
        <v>27870.83</v>
      </c>
      <c r="CH766">
        <v>40.418357999999998</v>
      </c>
      <c r="CI766">
        <v>2.58</v>
      </c>
      <c r="CJ766">
        <v>104630</v>
      </c>
      <c r="CK766">
        <v>109743.33</v>
      </c>
      <c r="CL766">
        <v>5113.33</v>
      </c>
      <c r="CM766">
        <v>-3590</v>
      </c>
      <c r="CN766">
        <v>3695180</v>
      </c>
      <c r="CO766">
        <v>-78646.67</v>
      </c>
      <c r="CP766">
        <v>-153590</v>
      </c>
      <c r="CQ766">
        <v>16502.38</v>
      </c>
      <c r="CR766">
        <v>137097730.87</v>
      </c>
      <c r="CS766">
        <v>215829.7</v>
      </c>
      <c r="CT766">
        <v>137330242.94999999</v>
      </c>
      <c r="CU766">
        <v>0.52876480000000003</v>
      </c>
      <c r="CV766">
        <v>0</v>
      </c>
      <c r="CW766" s="8">
        <v>13659987.800000001</v>
      </c>
      <c r="CX766" s="14">
        <f t="shared" si="11"/>
        <v>0</v>
      </c>
      <c r="CY766" s="14">
        <f>IFERROR(INDEX(CONFAZ!$A$2:$FB$440,MATCH(DATE(YEAR($A766),MONTH($A766),15),CONFAZ!$A$2:$A$440,0),2),0)</f>
        <v>13659987.800000001</v>
      </c>
      <c r="CZ766"/>
      <c r="DA766"/>
      <c r="DB766"/>
      <c r="DC766"/>
      <c r="DI766"/>
    </row>
    <row r="767" spans="1:113" x14ac:dyDescent="0.25">
      <c r="A767" s="1">
        <v>40290</v>
      </c>
      <c r="B767" t="s">
        <v>70</v>
      </c>
      <c r="C767" t="s">
        <v>11</v>
      </c>
      <c r="D767" s="12">
        <v>1.7565999999999999</v>
      </c>
      <c r="E767">
        <v>112536253.30999999</v>
      </c>
      <c r="F767">
        <v>72292.58</v>
      </c>
      <c r="G767">
        <v>220640541</v>
      </c>
      <c r="H767">
        <v>32682367.500000004</v>
      </c>
      <c r="I767">
        <v>59785336.209999993</v>
      </c>
      <c r="J767">
        <v>4788061.3699999992</v>
      </c>
      <c r="K767">
        <v>28009499</v>
      </c>
      <c r="L767" s="14">
        <v>4162366</v>
      </c>
      <c r="M767" s="14">
        <v>28204129</v>
      </c>
      <c r="N767" s="14">
        <v>27335474</v>
      </c>
      <c r="O767" s="14">
        <v>34599681</v>
      </c>
      <c r="P767" s="14">
        <v>2338293</v>
      </c>
      <c r="Q767" s="14">
        <v>36849049</v>
      </c>
      <c r="R767" s="14">
        <v>504777</v>
      </c>
      <c r="S767" s="14">
        <v>5485819</v>
      </c>
      <c r="T767" s="14">
        <v>56446859</v>
      </c>
      <c r="U767" s="14">
        <v>24641801</v>
      </c>
      <c r="V767" s="14">
        <v>504777</v>
      </c>
      <c r="W767" s="14">
        <v>5485819</v>
      </c>
      <c r="X767" s="14">
        <v>56446859</v>
      </c>
      <c r="Y767" s="14">
        <v>24641801</v>
      </c>
      <c r="Z767" s="14">
        <v>72293</v>
      </c>
      <c r="AA767" s="14">
        <v>39.917564334300003</v>
      </c>
      <c r="AB767">
        <v>136.87</v>
      </c>
      <c r="AC767">
        <v>15074159639</v>
      </c>
      <c r="AD767">
        <v>14007783168</v>
      </c>
      <c r="AE767" s="14">
        <f>INDEX(CONFAZ!$DS$2:$FB$408,MATCH(DATE(YEAR($A767),MONTH($A767),15),CONFAZ!$DS$2:$DS$408,0),2)</f>
        <v>322425729</v>
      </c>
      <c r="AF767" s="14">
        <f>INDEX(CONFAZ!$DS$2:$FB$408,MATCH(DATE(YEAR($A767),MONTH($A767),15),CONFAZ!$DS$2:$DS$408,0),3)</f>
        <v>393879396</v>
      </c>
      <c r="AG767">
        <v>510</v>
      </c>
      <c r="AH767">
        <v>434393127200</v>
      </c>
      <c r="AI767">
        <v>8.7200000000000006</v>
      </c>
      <c r="AJ767">
        <v>0.73</v>
      </c>
      <c r="AK767">
        <v>0</v>
      </c>
      <c r="AL767">
        <v>0</v>
      </c>
      <c r="AM767">
        <v>0</v>
      </c>
      <c r="AN767">
        <v>0</v>
      </c>
      <c r="AO767">
        <v>7.2519083969465603</v>
      </c>
      <c r="AP767">
        <v>1.56999</v>
      </c>
      <c r="AQ767">
        <v>149.38999999999999</v>
      </c>
      <c r="AR767">
        <v>2.2000000000000002</v>
      </c>
      <c r="AS767" s="14">
        <v>311651000000</v>
      </c>
      <c r="AT767">
        <v>0</v>
      </c>
      <c r="AU767">
        <v>0</v>
      </c>
      <c r="AV767">
        <v>57292497</v>
      </c>
      <c r="AW767">
        <v>30169474</v>
      </c>
      <c r="AX767">
        <v>0</v>
      </c>
      <c r="AY767" s="14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12164237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11589975</v>
      </c>
      <c r="BL767">
        <v>337297</v>
      </c>
      <c r="BM767">
        <v>3031514</v>
      </c>
      <c r="BN767">
        <v>11395641000</v>
      </c>
      <c r="BO767">
        <v>0.4</v>
      </c>
      <c r="BP767" s="3">
        <v>3704</v>
      </c>
      <c r="BQ767">
        <v>11901.27</v>
      </c>
      <c r="BR767">
        <v>1117909000</v>
      </c>
      <c r="BS767">
        <v>17031000</v>
      </c>
      <c r="BT767">
        <v>2466595000</v>
      </c>
      <c r="BU767">
        <v>5684821000</v>
      </c>
      <c r="BV767">
        <v>2109285000</v>
      </c>
      <c r="BW767">
        <v>9286355000</v>
      </c>
      <c r="BX767">
        <v>9276732000</v>
      </c>
      <c r="BY767">
        <v>0.4</v>
      </c>
      <c r="BZ767">
        <v>3704</v>
      </c>
      <c r="CA767">
        <v>9477.43</v>
      </c>
      <c r="CB767">
        <v>11487645000</v>
      </c>
      <c r="CC767">
        <v>0.4</v>
      </c>
      <c r="CD767">
        <v>116906.79</v>
      </c>
      <c r="CE767">
        <v>63139238.43</v>
      </c>
      <c r="CF767">
        <v>24353.3</v>
      </c>
      <c r="CG767">
        <v>26916.83</v>
      </c>
      <c r="CH767">
        <v>40.418357999999998</v>
      </c>
      <c r="CI767">
        <v>2.56</v>
      </c>
      <c r="CJ767">
        <v>-62836.67</v>
      </c>
      <c r="CK767">
        <v>-25403.33</v>
      </c>
      <c r="CL767">
        <v>37433.33</v>
      </c>
      <c r="CM767">
        <v>863.33</v>
      </c>
      <c r="CN767">
        <v>3708346.67</v>
      </c>
      <c r="CO767">
        <v>-92426.67</v>
      </c>
      <c r="CP767">
        <v>-120280</v>
      </c>
      <c r="CQ767">
        <v>56437.29</v>
      </c>
      <c r="CR767">
        <v>132644174.62</v>
      </c>
      <c r="CS767">
        <v>105551.35</v>
      </c>
      <c r="CT767">
        <v>132810963.26000001</v>
      </c>
      <c r="CU767">
        <v>0.52876480000000003</v>
      </c>
      <c r="CV767">
        <v>0</v>
      </c>
      <c r="CW767" s="8">
        <v>7836277.6500000004</v>
      </c>
      <c r="CX767" s="14">
        <f t="shared" si="11"/>
        <v>0</v>
      </c>
      <c r="CY767" s="14">
        <f>IFERROR(INDEX(CONFAZ!$A$2:$FB$440,MATCH(DATE(YEAR($A767),MONTH($A767),15),CONFAZ!$A$2:$A$440,0),2),0)</f>
        <v>7836277.6500000004</v>
      </c>
      <c r="CZ767"/>
      <c r="DA767"/>
      <c r="DB767"/>
      <c r="DC767"/>
      <c r="DI767"/>
    </row>
    <row r="768" spans="1:113" x14ac:dyDescent="0.25">
      <c r="A768" s="1">
        <v>40320</v>
      </c>
      <c r="B768" t="s">
        <v>70</v>
      </c>
      <c r="C768" t="s">
        <v>11</v>
      </c>
      <c r="D768" s="12">
        <v>1.8131999999999999</v>
      </c>
      <c r="E768">
        <v>116487494.89000003</v>
      </c>
      <c r="F768">
        <v>211354.31000000003</v>
      </c>
      <c r="G768">
        <v>238449164</v>
      </c>
      <c r="H768">
        <v>29445003.409999996</v>
      </c>
      <c r="I768">
        <v>76408721.990000024</v>
      </c>
      <c r="J768">
        <v>5028078.0699999994</v>
      </c>
      <c r="K768">
        <v>20196187</v>
      </c>
      <c r="L768" s="14">
        <v>3957253</v>
      </c>
      <c r="M768" s="14">
        <v>28715520</v>
      </c>
      <c r="N768" s="14">
        <v>27391228</v>
      </c>
      <c r="O768" s="14">
        <v>33962024</v>
      </c>
      <c r="P768" s="14">
        <v>2454410</v>
      </c>
      <c r="Q768" s="14">
        <v>37199127</v>
      </c>
      <c r="R768" s="14">
        <v>640285</v>
      </c>
      <c r="S768" s="14">
        <v>6185920</v>
      </c>
      <c r="T768" s="14">
        <v>72537828</v>
      </c>
      <c r="U768" s="14">
        <v>25194215</v>
      </c>
      <c r="V768" s="14">
        <v>640285</v>
      </c>
      <c r="W768" s="14">
        <v>6185920</v>
      </c>
      <c r="X768" s="14">
        <v>72537828</v>
      </c>
      <c r="Y768" s="14">
        <v>25194215</v>
      </c>
      <c r="Z768" s="14">
        <v>211354</v>
      </c>
      <c r="AA768" s="14">
        <v>40.636267126699998</v>
      </c>
      <c r="AB768">
        <v>136.52000000000001</v>
      </c>
      <c r="AC768">
        <v>17632178264</v>
      </c>
      <c r="AD768">
        <v>14374167768</v>
      </c>
      <c r="AE768" s="14">
        <f>INDEX(CONFAZ!$DS$2:$FB$408,MATCH(DATE(YEAR($A768),MONTH($A768),15),CONFAZ!$DS$2:$DS$408,0),2)</f>
        <v>199717294</v>
      </c>
      <c r="AF768" s="14">
        <f>INDEX(CONFAZ!$DS$2:$FB$408,MATCH(DATE(YEAR($A768),MONTH($A768),15),CONFAZ!$DS$2:$DS$408,0),3)</f>
        <v>220855268</v>
      </c>
      <c r="AG768">
        <v>510</v>
      </c>
      <c r="AH768">
        <v>453020767200</v>
      </c>
      <c r="AI768">
        <v>9.4</v>
      </c>
      <c r="AJ768">
        <v>0.43</v>
      </c>
      <c r="AK768">
        <v>0</v>
      </c>
      <c r="AL768">
        <v>0</v>
      </c>
      <c r="AM768">
        <v>0</v>
      </c>
      <c r="AN768">
        <v>0</v>
      </c>
      <c r="AO768">
        <v>7.4448757122801199</v>
      </c>
      <c r="AP768">
        <v>1.43</v>
      </c>
      <c r="AQ768">
        <v>143.58000000000001</v>
      </c>
      <c r="AR768">
        <v>16.62</v>
      </c>
      <c r="AS768" s="14">
        <v>315947500000</v>
      </c>
      <c r="AT768">
        <v>0</v>
      </c>
      <c r="AU768">
        <v>0</v>
      </c>
      <c r="AV768">
        <v>130757834</v>
      </c>
      <c r="AW768">
        <v>21546505</v>
      </c>
      <c r="AX768">
        <v>0</v>
      </c>
      <c r="AY768" s="14">
        <v>0</v>
      </c>
      <c r="AZ768">
        <v>0</v>
      </c>
      <c r="BA768">
        <v>0</v>
      </c>
      <c r="BB768">
        <v>0</v>
      </c>
      <c r="BC768">
        <v>0</v>
      </c>
      <c r="BD768">
        <v>805</v>
      </c>
      <c r="BE768">
        <v>38909592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68304600</v>
      </c>
      <c r="BL768">
        <v>0</v>
      </c>
      <c r="BM768">
        <v>1996332</v>
      </c>
      <c r="BN768">
        <v>11395641000</v>
      </c>
      <c r="BO768">
        <v>0.4</v>
      </c>
      <c r="BP768" s="3">
        <v>3704</v>
      </c>
      <c r="BQ768">
        <v>11901.27</v>
      </c>
      <c r="BR768">
        <v>1117909000</v>
      </c>
      <c r="BS768">
        <v>17031000</v>
      </c>
      <c r="BT768">
        <v>2466595000</v>
      </c>
      <c r="BU768">
        <v>5684821000</v>
      </c>
      <c r="BV768">
        <v>2109285000</v>
      </c>
      <c r="BW768">
        <v>9286355000</v>
      </c>
      <c r="BX768">
        <v>9276732000</v>
      </c>
      <c r="BY768">
        <v>0.4</v>
      </c>
      <c r="BZ768">
        <v>3704</v>
      </c>
      <c r="CA768">
        <v>9477.43</v>
      </c>
      <c r="CB768">
        <v>11487645000</v>
      </c>
      <c r="CC768">
        <v>0.4</v>
      </c>
      <c r="CD768">
        <v>137749.46</v>
      </c>
      <c r="CE768">
        <v>62656276.5</v>
      </c>
      <c r="CF768">
        <v>17539.11</v>
      </c>
      <c r="CG768">
        <v>26834.83</v>
      </c>
      <c r="CH768">
        <v>40.418357999999998</v>
      </c>
      <c r="CI768">
        <v>2.5499999999999998</v>
      </c>
      <c r="CJ768">
        <v>-62836.67</v>
      </c>
      <c r="CK768">
        <v>-25403.33</v>
      </c>
      <c r="CL768">
        <v>37433.33</v>
      </c>
      <c r="CM768">
        <v>863.33</v>
      </c>
      <c r="CN768">
        <v>3708346.67</v>
      </c>
      <c r="CO768">
        <v>-92426.67</v>
      </c>
      <c r="CP768">
        <v>-120280</v>
      </c>
      <c r="CQ768">
        <v>18486.45</v>
      </c>
      <c r="CR768">
        <v>155205320.40000001</v>
      </c>
      <c r="CS768">
        <v>69277.42</v>
      </c>
      <c r="CT768">
        <v>155293084.27000001</v>
      </c>
      <c r="CU768">
        <v>0.52876480000000003</v>
      </c>
      <c r="CV768">
        <v>0</v>
      </c>
      <c r="CW768" s="8">
        <v>6707325.4699999997</v>
      </c>
      <c r="CX768" s="14">
        <f t="shared" si="11"/>
        <v>0</v>
      </c>
      <c r="CY768" s="14">
        <f>IFERROR(INDEX(CONFAZ!$A$2:$FB$440,MATCH(DATE(YEAR($A768),MONTH($A768),15),CONFAZ!$A$2:$A$440,0),2),0)</f>
        <v>6707325.4699999997</v>
      </c>
      <c r="CZ768"/>
      <c r="DA768"/>
      <c r="DB768"/>
      <c r="DC768"/>
      <c r="DI768"/>
    </row>
    <row r="769" spans="1:113" x14ac:dyDescent="0.25">
      <c r="A769" s="1">
        <v>40351</v>
      </c>
      <c r="B769" t="s">
        <v>70</v>
      </c>
      <c r="C769" t="s">
        <v>11</v>
      </c>
      <c r="D769" s="12">
        <v>1.8065</v>
      </c>
      <c r="E769">
        <v>121142763.79000001</v>
      </c>
      <c r="F769">
        <v>2722854.5100000002</v>
      </c>
      <c r="G769">
        <v>238652900</v>
      </c>
      <c r="H769">
        <v>31379067.290000003</v>
      </c>
      <c r="I769">
        <v>67261651.349999994</v>
      </c>
      <c r="J769">
        <v>5376387.96</v>
      </c>
      <c r="K769">
        <v>11860274</v>
      </c>
      <c r="L769" s="14">
        <v>3789547</v>
      </c>
      <c r="M769" s="14">
        <v>28968428</v>
      </c>
      <c r="N769" s="14">
        <v>29373904</v>
      </c>
      <c r="O769" s="14">
        <v>34276412</v>
      </c>
      <c r="P769" s="14">
        <v>3171011</v>
      </c>
      <c r="Q769" s="14">
        <v>41863326</v>
      </c>
      <c r="R769" s="14">
        <v>479135</v>
      </c>
      <c r="S769" s="14">
        <v>6464046</v>
      </c>
      <c r="T769" s="14">
        <v>62035917</v>
      </c>
      <c r="U769" s="14">
        <v>25508436</v>
      </c>
      <c r="V769" s="14">
        <v>479135</v>
      </c>
      <c r="W769" s="14">
        <v>6464046</v>
      </c>
      <c r="X769" s="14">
        <v>62035917</v>
      </c>
      <c r="Y769" s="14">
        <v>25508436</v>
      </c>
      <c r="Z769" s="14">
        <v>2722738</v>
      </c>
      <c r="AA769" s="14">
        <v>40.481729823899997</v>
      </c>
      <c r="AB769">
        <v>136.09</v>
      </c>
      <c r="AC769">
        <v>17012419860</v>
      </c>
      <c r="AD769">
        <v>14960403236</v>
      </c>
      <c r="AE769" s="14">
        <f>INDEX(CONFAZ!$DS$2:$FB$408,MATCH(DATE(YEAR($A769),MONTH($A769),15),CONFAZ!$DS$2:$DS$408,0),2)</f>
        <v>223396646</v>
      </c>
      <c r="AF769" s="14">
        <f>INDEX(CONFAZ!$DS$2:$FB$408,MATCH(DATE(YEAR($A769),MONTH($A769),15),CONFAZ!$DS$2:$DS$408,0),3)</f>
        <v>252492285</v>
      </c>
      <c r="AG769">
        <v>510</v>
      </c>
      <c r="AH769">
        <v>457250441000</v>
      </c>
      <c r="AI769">
        <v>9.94</v>
      </c>
      <c r="AJ769">
        <v>-0.11</v>
      </c>
      <c r="AK769">
        <v>0</v>
      </c>
      <c r="AL769">
        <v>0</v>
      </c>
      <c r="AM769">
        <v>0</v>
      </c>
      <c r="AN769">
        <v>0</v>
      </c>
      <c r="AO769">
        <v>6.9863923000331898</v>
      </c>
      <c r="AP769">
        <v>1</v>
      </c>
      <c r="AQ769">
        <v>136.49</v>
      </c>
      <c r="AR769">
        <v>24.86</v>
      </c>
      <c r="AS769" s="14">
        <v>316546600000</v>
      </c>
      <c r="AT769">
        <v>0</v>
      </c>
      <c r="AU769">
        <v>0</v>
      </c>
      <c r="AV769">
        <v>129405603</v>
      </c>
      <c r="AW769">
        <v>19051806</v>
      </c>
      <c r="AX769">
        <v>0</v>
      </c>
      <c r="AY769" s="14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36398465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68984994</v>
      </c>
      <c r="BL769">
        <v>2692410</v>
      </c>
      <c r="BM769">
        <v>2277928</v>
      </c>
      <c r="BN769">
        <v>11395641000</v>
      </c>
      <c r="BO769">
        <v>0.4</v>
      </c>
      <c r="BP769" s="3">
        <v>3704</v>
      </c>
      <c r="BQ769">
        <v>11901.27</v>
      </c>
      <c r="BR769">
        <v>1117909000</v>
      </c>
      <c r="BS769">
        <v>17031000</v>
      </c>
      <c r="BT769">
        <v>2466595000</v>
      </c>
      <c r="BU769">
        <v>5684821000</v>
      </c>
      <c r="BV769">
        <v>2109285000</v>
      </c>
      <c r="BW769">
        <v>9286355000</v>
      </c>
      <c r="BX769">
        <v>9276732000</v>
      </c>
      <c r="BY769">
        <v>0.4</v>
      </c>
      <c r="BZ769">
        <v>3704</v>
      </c>
      <c r="CA769">
        <v>9477.43</v>
      </c>
      <c r="CB769">
        <v>11487645000</v>
      </c>
      <c r="CC769">
        <v>0.4</v>
      </c>
      <c r="CD769">
        <v>102386.94</v>
      </c>
      <c r="CE769">
        <v>81204566.549999997</v>
      </c>
      <c r="CF769">
        <v>20084.060000000001</v>
      </c>
      <c r="CG769">
        <v>26408.83</v>
      </c>
      <c r="CH769">
        <v>40.418357999999998</v>
      </c>
      <c r="CI769">
        <v>2.5299999999999998</v>
      </c>
      <c r="CJ769">
        <v>-62836.67</v>
      </c>
      <c r="CK769">
        <v>-25403.33</v>
      </c>
      <c r="CL769">
        <v>37433.33</v>
      </c>
      <c r="CM769">
        <v>863.33</v>
      </c>
      <c r="CN769">
        <v>3708346.67</v>
      </c>
      <c r="CO769">
        <v>-92426.67</v>
      </c>
      <c r="CP769">
        <v>-120280</v>
      </c>
      <c r="CQ769">
        <v>2692858.83</v>
      </c>
      <c r="CR769">
        <v>148929106.09</v>
      </c>
      <c r="CS769">
        <v>32610.07</v>
      </c>
      <c r="CT769">
        <v>151654574.99000001</v>
      </c>
      <c r="CU769">
        <v>0.52876480000000003</v>
      </c>
      <c r="CV769">
        <v>0</v>
      </c>
      <c r="CW769" s="8">
        <v>2900629.3800000004</v>
      </c>
      <c r="CX769" s="14">
        <f t="shared" si="11"/>
        <v>0</v>
      </c>
      <c r="CY769" s="14">
        <f>IFERROR(INDEX(CONFAZ!$A$2:$FB$440,MATCH(DATE(YEAR($A769),MONTH($A769),15),CONFAZ!$A$2:$A$440,0),2),0)</f>
        <v>2900629.3800000004</v>
      </c>
      <c r="CZ769"/>
      <c r="DA769"/>
      <c r="DB769"/>
      <c r="DC769"/>
      <c r="DI769"/>
    </row>
    <row r="770" spans="1:113" x14ac:dyDescent="0.25">
      <c r="A770" s="1">
        <v>40381</v>
      </c>
      <c r="B770" t="s">
        <v>70</v>
      </c>
      <c r="C770" t="s">
        <v>11</v>
      </c>
      <c r="D770" s="12">
        <v>1.7696000000000001</v>
      </c>
      <c r="E770">
        <v>126186302.83000001</v>
      </c>
      <c r="F770">
        <v>407010.07000000012</v>
      </c>
      <c r="G770">
        <v>244575938</v>
      </c>
      <c r="H770">
        <v>33650092.500000007</v>
      </c>
      <c r="I770">
        <v>68464735.760000005</v>
      </c>
      <c r="J770">
        <v>5218139.22</v>
      </c>
      <c r="K770">
        <v>10102560</v>
      </c>
      <c r="L770" s="14">
        <v>5619172</v>
      </c>
      <c r="M770" s="14">
        <v>29106351</v>
      </c>
      <c r="N770" s="14">
        <v>31927769</v>
      </c>
      <c r="O770" s="14">
        <v>34710531</v>
      </c>
      <c r="P770" s="14">
        <v>2241095</v>
      </c>
      <c r="Q770" s="14">
        <v>44224068</v>
      </c>
      <c r="R770" s="14">
        <v>596404</v>
      </c>
      <c r="S770" s="14">
        <v>6377419</v>
      </c>
      <c r="T770" s="14">
        <v>59846205</v>
      </c>
      <c r="U770" s="14">
        <v>29519345</v>
      </c>
      <c r="V770" s="14">
        <v>596404</v>
      </c>
      <c r="W770" s="14">
        <v>6377419</v>
      </c>
      <c r="X770" s="14">
        <v>59846205</v>
      </c>
      <c r="Y770" s="14">
        <v>29519345</v>
      </c>
      <c r="Z770" s="14">
        <v>407579</v>
      </c>
      <c r="AA770" s="14">
        <v>47.131925926900003</v>
      </c>
      <c r="AB770">
        <v>141.63999999999999</v>
      </c>
      <c r="AC770">
        <v>17555470535</v>
      </c>
      <c r="AD770">
        <v>16464840453</v>
      </c>
      <c r="AE770" s="14">
        <f>INDEX(CONFAZ!$DS$2:$FB$408,MATCH(DATE(YEAR($A770),MONTH($A770),15),CONFAZ!$DS$2:$DS$408,0),2)</f>
        <v>190750604</v>
      </c>
      <c r="AF770" s="14">
        <f>INDEX(CONFAZ!$DS$2:$FB$408,MATCH(DATE(YEAR($A770),MONTH($A770),15),CONFAZ!$DS$2:$DS$408,0),3)</f>
        <v>274451165</v>
      </c>
      <c r="AG770">
        <v>510</v>
      </c>
      <c r="AH770">
        <v>455316310400</v>
      </c>
      <c r="AI770">
        <v>10.32</v>
      </c>
      <c r="AJ770">
        <v>-7.0000000000000007E-2</v>
      </c>
      <c r="AK770">
        <v>0</v>
      </c>
      <c r="AL770">
        <v>0</v>
      </c>
      <c r="AM770">
        <v>0</v>
      </c>
      <c r="AN770">
        <v>0</v>
      </c>
      <c r="AO770">
        <v>6.9195876288659797</v>
      </c>
      <c r="AP770">
        <v>1.01</v>
      </c>
      <c r="AQ770">
        <v>132.80000000000001</v>
      </c>
      <c r="AR770">
        <v>9.0500000000000007</v>
      </c>
      <c r="AS770" s="14">
        <v>328891300000</v>
      </c>
      <c r="AT770">
        <v>0</v>
      </c>
      <c r="AU770">
        <v>0</v>
      </c>
      <c r="AV770">
        <v>117466900</v>
      </c>
      <c r="AW770">
        <v>27628496</v>
      </c>
      <c r="AX770">
        <v>0</v>
      </c>
      <c r="AY770" s="14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7611051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78747667</v>
      </c>
      <c r="BL770">
        <v>1404746</v>
      </c>
      <c r="BM770">
        <v>2074940</v>
      </c>
      <c r="BN770">
        <v>11395641000</v>
      </c>
      <c r="BO770">
        <v>0.4</v>
      </c>
      <c r="BP770" s="3">
        <v>3704</v>
      </c>
      <c r="BQ770">
        <v>11901.27</v>
      </c>
      <c r="BR770">
        <v>1117909000</v>
      </c>
      <c r="BS770">
        <v>17031000</v>
      </c>
      <c r="BT770">
        <v>2466595000</v>
      </c>
      <c r="BU770">
        <v>5684821000</v>
      </c>
      <c r="BV770">
        <v>2109285000</v>
      </c>
      <c r="BW770">
        <v>9286355000</v>
      </c>
      <c r="BX770">
        <v>9276732000</v>
      </c>
      <c r="BY770">
        <v>0.4</v>
      </c>
      <c r="BZ770">
        <v>3704</v>
      </c>
      <c r="CA770">
        <v>9477.43</v>
      </c>
      <c r="CB770">
        <v>11487645000</v>
      </c>
      <c r="CC770">
        <v>0.4</v>
      </c>
      <c r="CD770">
        <v>103253.87</v>
      </c>
      <c r="CE770">
        <v>96843041.030000001</v>
      </c>
      <c r="CF770">
        <v>16609.72</v>
      </c>
      <c r="CG770">
        <v>27614.83</v>
      </c>
      <c r="CH770">
        <v>40.418357999999998</v>
      </c>
      <c r="CI770">
        <v>2.5299999999999998</v>
      </c>
      <c r="CJ770">
        <v>-23473.33</v>
      </c>
      <c r="CK770">
        <v>20846.669999999998</v>
      </c>
      <c r="CL770">
        <v>44320</v>
      </c>
      <c r="CM770">
        <v>1746.67</v>
      </c>
      <c r="CN770">
        <v>3791160</v>
      </c>
      <c r="CO770">
        <v>-94153.33</v>
      </c>
      <c r="CP770">
        <v>-109450</v>
      </c>
      <c r="CQ770">
        <v>382295.55</v>
      </c>
      <c r="CR770">
        <v>153118780.21000001</v>
      </c>
      <c r="CS770">
        <v>27689.47</v>
      </c>
      <c r="CT770">
        <v>153529265.22999999</v>
      </c>
      <c r="CU770">
        <v>0.52876480000000003</v>
      </c>
      <c r="CV770">
        <v>0</v>
      </c>
      <c r="CW770" s="8">
        <v>2300036.25</v>
      </c>
      <c r="CX770" s="14">
        <f t="shared" si="11"/>
        <v>0</v>
      </c>
      <c r="CY770" s="14">
        <f>IFERROR(INDEX(CONFAZ!$A$2:$FB$440,MATCH(DATE(YEAR($A770),MONTH($A770),15),CONFAZ!$A$2:$A$440,0),2),0)</f>
        <v>2300036.25</v>
      </c>
      <c r="CZ770"/>
      <c r="DA770"/>
      <c r="DB770"/>
      <c r="DC770"/>
      <c r="DI770"/>
    </row>
    <row r="771" spans="1:113" x14ac:dyDescent="0.25">
      <c r="A771" s="1">
        <v>40412</v>
      </c>
      <c r="B771" t="s">
        <v>70</v>
      </c>
      <c r="C771" t="s">
        <v>11</v>
      </c>
      <c r="D771" s="12">
        <v>1.7596000000000001</v>
      </c>
      <c r="E771">
        <v>126220293.50000001</v>
      </c>
      <c r="F771">
        <v>336135.20999999996</v>
      </c>
      <c r="G771">
        <v>249944556</v>
      </c>
      <c r="H771">
        <v>33797393.600000001</v>
      </c>
      <c r="I771">
        <v>72415420.289999977</v>
      </c>
      <c r="J771">
        <v>5798743.9799999995</v>
      </c>
      <c r="K771">
        <v>7688871</v>
      </c>
      <c r="L771" s="14">
        <v>4529639</v>
      </c>
      <c r="M771" s="14">
        <v>30053759</v>
      </c>
      <c r="N771" s="14">
        <v>32332604</v>
      </c>
      <c r="O771" s="14">
        <v>35583515</v>
      </c>
      <c r="P771" s="14">
        <v>2335652</v>
      </c>
      <c r="Q771" s="14">
        <v>45383273</v>
      </c>
      <c r="R771" s="14">
        <v>905738</v>
      </c>
      <c r="S771" s="14">
        <v>7699668</v>
      </c>
      <c r="T771" s="14">
        <v>64901314</v>
      </c>
      <c r="U771" s="14">
        <v>25883259</v>
      </c>
      <c r="V771" s="14">
        <v>905738</v>
      </c>
      <c r="W771" s="14">
        <v>7699668</v>
      </c>
      <c r="X771" s="14">
        <v>64901314</v>
      </c>
      <c r="Y771" s="14">
        <v>25883259</v>
      </c>
      <c r="Z771" s="14">
        <v>336135</v>
      </c>
      <c r="AA771" s="14">
        <v>61.460084712700002</v>
      </c>
      <c r="AB771">
        <v>141.55000000000001</v>
      </c>
      <c r="AC771">
        <v>19084996312</v>
      </c>
      <c r="AD771">
        <v>16961829274</v>
      </c>
      <c r="AE771" s="14">
        <f>INDEX(CONFAZ!$DS$2:$FB$408,MATCH(DATE(YEAR($A771),MONTH($A771),15),CONFAZ!$DS$2:$DS$408,0),2)</f>
        <v>260384155</v>
      </c>
      <c r="AF771" s="14">
        <f>INDEX(CONFAZ!$DS$2:$FB$408,MATCH(DATE(YEAR($A771),MONTH($A771),15),CONFAZ!$DS$2:$DS$408,0),3)</f>
        <v>368700738</v>
      </c>
      <c r="AG771">
        <v>510</v>
      </c>
      <c r="AH771">
        <v>459818672000</v>
      </c>
      <c r="AI771">
        <v>10.66</v>
      </c>
      <c r="AJ771">
        <v>-7.0000000000000007E-2</v>
      </c>
      <c r="AK771">
        <v>0</v>
      </c>
      <c r="AL771">
        <v>0</v>
      </c>
      <c r="AM771">
        <v>0</v>
      </c>
      <c r="AN771">
        <v>0</v>
      </c>
      <c r="AO771">
        <v>6.7173689619732704</v>
      </c>
      <c r="AP771">
        <v>1.04</v>
      </c>
      <c r="AQ771">
        <v>136.33000000000001</v>
      </c>
      <c r="AR771">
        <v>-1.66</v>
      </c>
      <c r="AS771" s="14">
        <v>332382600000</v>
      </c>
      <c r="AT771">
        <v>0</v>
      </c>
      <c r="AU771">
        <v>0</v>
      </c>
      <c r="AV771">
        <v>172062295</v>
      </c>
      <c r="AW771">
        <v>25812383</v>
      </c>
      <c r="AX771">
        <v>0</v>
      </c>
      <c r="AY771" s="14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18114750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125197367</v>
      </c>
      <c r="BL771">
        <v>0</v>
      </c>
      <c r="BM771">
        <v>2937795</v>
      </c>
      <c r="BN771">
        <v>11395641000</v>
      </c>
      <c r="BO771">
        <v>0.4</v>
      </c>
      <c r="BP771" s="3">
        <v>3704</v>
      </c>
      <c r="BQ771">
        <v>11901.27</v>
      </c>
      <c r="BR771">
        <v>1117909000</v>
      </c>
      <c r="BS771">
        <v>17031000</v>
      </c>
      <c r="BT771">
        <v>2466595000</v>
      </c>
      <c r="BU771">
        <v>5684821000</v>
      </c>
      <c r="BV771">
        <v>2109285000</v>
      </c>
      <c r="BW771">
        <v>9286355000</v>
      </c>
      <c r="BX771">
        <v>9276732000</v>
      </c>
      <c r="BY771">
        <v>0.4</v>
      </c>
      <c r="BZ771">
        <v>3704</v>
      </c>
      <c r="CA771">
        <v>9477.43</v>
      </c>
      <c r="CB771">
        <v>11395641000</v>
      </c>
      <c r="CC771">
        <v>0.4</v>
      </c>
      <c r="CD771">
        <v>147433.95000000001</v>
      </c>
      <c r="CE771">
        <v>105319261.72</v>
      </c>
      <c r="CF771">
        <v>21329.61</v>
      </c>
      <c r="CG771">
        <v>28427.83</v>
      </c>
      <c r="CH771">
        <v>40.418357999999998</v>
      </c>
      <c r="CI771">
        <v>2.54</v>
      </c>
      <c r="CJ771">
        <v>-23473.33</v>
      </c>
      <c r="CK771">
        <v>20846.669999999998</v>
      </c>
      <c r="CL771">
        <v>44320</v>
      </c>
      <c r="CM771">
        <v>1746.67</v>
      </c>
      <c r="CN771">
        <v>3791160</v>
      </c>
      <c r="CO771">
        <v>-94153.33</v>
      </c>
      <c r="CP771">
        <v>-109450</v>
      </c>
      <c r="CQ771">
        <v>275231.34999999998</v>
      </c>
      <c r="CR771">
        <v>151621791.84999999</v>
      </c>
      <c r="CS771">
        <v>15152.89</v>
      </c>
      <c r="CT771">
        <v>151912176.09</v>
      </c>
      <c r="CU771">
        <v>0.52876480000000003</v>
      </c>
      <c r="CV771">
        <v>0</v>
      </c>
      <c r="CW771" s="8">
        <v>2058030.8699999999</v>
      </c>
      <c r="CX771" s="14">
        <f t="shared" ref="CX771:CX834" si="12">CW771-CY771</f>
        <v>0</v>
      </c>
      <c r="CY771" s="14">
        <f>IFERROR(INDEX(CONFAZ!$A$2:$FB$440,MATCH(DATE(YEAR($A771),MONTH($A771),15),CONFAZ!$A$2:$A$440,0),2),0)</f>
        <v>2058030.8699999999</v>
      </c>
      <c r="CZ771"/>
      <c r="DA771"/>
      <c r="DB771"/>
      <c r="DC771"/>
      <c r="DI771"/>
    </row>
    <row r="772" spans="1:113" x14ac:dyDescent="0.25">
      <c r="A772" s="1">
        <v>40443</v>
      </c>
      <c r="B772" t="s">
        <v>70</v>
      </c>
      <c r="C772" t="s">
        <v>11</v>
      </c>
      <c r="D772" s="12">
        <v>1.7186999999999999</v>
      </c>
      <c r="E772">
        <v>136273756.65000001</v>
      </c>
      <c r="F772">
        <v>812682.11999999988</v>
      </c>
      <c r="G772">
        <v>275723331</v>
      </c>
      <c r="H772">
        <v>38091473.609999992</v>
      </c>
      <c r="I772">
        <v>83022862.26000002</v>
      </c>
      <c r="J772">
        <v>5712499.8300000001</v>
      </c>
      <c r="K772">
        <v>5853324</v>
      </c>
      <c r="L772" s="14">
        <v>8893813</v>
      </c>
      <c r="M772" s="14">
        <v>30861687</v>
      </c>
      <c r="N772" s="14">
        <v>33300590</v>
      </c>
      <c r="O772" s="14">
        <v>37528775</v>
      </c>
      <c r="P772" s="14">
        <v>2894345</v>
      </c>
      <c r="Q772" s="14">
        <v>44902240</v>
      </c>
      <c r="R772" s="14">
        <v>1071340</v>
      </c>
      <c r="S772" s="14">
        <v>7655905</v>
      </c>
      <c r="T772" s="14">
        <v>79766438</v>
      </c>
      <c r="U772" s="14">
        <v>28035616</v>
      </c>
      <c r="V772" s="14">
        <v>1071340</v>
      </c>
      <c r="W772" s="14">
        <v>7655905</v>
      </c>
      <c r="X772" s="14">
        <v>79766438</v>
      </c>
      <c r="Y772" s="14">
        <v>28035616</v>
      </c>
      <c r="Z772" s="14">
        <v>812582</v>
      </c>
      <c r="AA772" s="14">
        <v>81.2853455849</v>
      </c>
      <c r="AB772">
        <v>139.46</v>
      </c>
      <c r="AC772">
        <v>18726305741</v>
      </c>
      <c r="AD772">
        <v>17891795638</v>
      </c>
      <c r="AE772" s="14">
        <f>INDEX(CONFAZ!$DS$2:$FB$408,MATCH(DATE(YEAR($A772),MONTH($A772),15),CONFAZ!$DS$2:$DS$408,0),2)</f>
        <v>233838742</v>
      </c>
      <c r="AF772" s="14">
        <f>INDEX(CONFAZ!$DS$2:$FB$408,MATCH(DATE(YEAR($A772),MONTH($A772),15),CONFAZ!$DS$2:$DS$408,0),3)</f>
        <v>383838301</v>
      </c>
      <c r="AG772">
        <v>510</v>
      </c>
      <c r="AH772">
        <v>472996552200</v>
      </c>
      <c r="AI772">
        <v>10.66</v>
      </c>
      <c r="AJ772">
        <v>0.54</v>
      </c>
      <c r="AK772">
        <v>0</v>
      </c>
      <c r="AL772">
        <v>0</v>
      </c>
      <c r="AM772">
        <v>0</v>
      </c>
      <c r="AN772">
        <v>0</v>
      </c>
      <c r="AO772">
        <v>6.2079159139431699</v>
      </c>
      <c r="AP772">
        <v>1.45</v>
      </c>
      <c r="AQ772">
        <v>135.21</v>
      </c>
      <c r="AR772">
        <v>7.4489999999999998</v>
      </c>
      <c r="AS772" s="14">
        <v>336660800000</v>
      </c>
      <c r="AT772">
        <v>0</v>
      </c>
      <c r="AU772">
        <v>0</v>
      </c>
      <c r="AV772">
        <v>174981482</v>
      </c>
      <c r="AW772">
        <v>48955769</v>
      </c>
      <c r="AX772">
        <v>0</v>
      </c>
      <c r="AY772" s="14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30436795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94809783</v>
      </c>
      <c r="BL772">
        <v>0</v>
      </c>
      <c r="BM772">
        <v>744014</v>
      </c>
      <c r="BN772">
        <v>11395641000</v>
      </c>
      <c r="BO772">
        <v>0.4</v>
      </c>
      <c r="BP772" s="3">
        <v>3704</v>
      </c>
      <c r="BQ772">
        <v>11901.27</v>
      </c>
      <c r="BR772">
        <v>1117909000</v>
      </c>
      <c r="BS772">
        <v>17031000</v>
      </c>
      <c r="BT772">
        <v>2466595000</v>
      </c>
      <c r="BU772">
        <v>5684821000</v>
      </c>
      <c r="BV772">
        <v>2109285000</v>
      </c>
      <c r="BW772">
        <v>9286355000</v>
      </c>
      <c r="BX772">
        <v>9276732000</v>
      </c>
      <c r="BY772">
        <v>0.4</v>
      </c>
      <c r="BZ772">
        <v>3704</v>
      </c>
      <c r="CA772">
        <v>9477.43</v>
      </c>
      <c r="CB772">
        <v>11395641000</v>
      </c>
      <c r="CC772">
        <v>0.4</v>
      </c>
      <c r="CD772">
        <v>111351.73</v>
      </c>
      <c r="CE772">
        <v>121959740.55</v>
      </c>
      <c r="CF772">
        <v>17335.55</v>
      </c>
      <c r="CG772">
        <v>27771.83</v>
      </c>
      <c r="CH772">
        <v>40.418357999999998</v>
      </c>
      <c r="CI772">
        <v>2.54</v>
      </c>
      <c r="CJ772">
        <v>-23473.33</v>
      </c>
      <c r="CK772">
        <v>20846.669999999998</v>
      </c>
      <c r="CL772">
        <v>44320</v>
      </c>
      <c r="CM772">
        <v>1746.67</v>
      </c>
      <c r="CN772">
        <v>3791160</v>
      </c>
      <c r="CO772">
        <v>-94153.33</v>
      </c>
      <c r="CP772">
        <v>-109450</v>
      </c>
      <c r="CQ772">
        <v>501744.66</v>
      </c>
      <c r="CR772">
        <v>171646316.77000001</v>
      </c>
      <c r="CS772">
        <v>18367.93</v>
      </c>
      <c r="CT772">
        <v>172166429.36000001</v>
      </c>
      <c r="CU772">
        <v>0.52876480000000003</v>
      </c>
      <c r="CV772">
        <v>0</v>
      </c>
      <c r="CW772" s="8">
        <v>1480344.2100000002</v>
      </c>
      <c r="CX772" s="14">
        <f t="shared" si="12"/>
        <v>0</v>
      </c>
      <c r="CY772" s="14">
        <f>IFERROR(INDEX(CONFAZ!$A$2:$FB$440,MATCH(DATE(YEAR($A772),MONTH($A772),15),CONFAZ!$A$2:$A$440,0),2),0)</f>
        <v>1480344.2100000002</v>
      </c>
      <c r="CZ772"/>
      <c r="DA772" s="4"/>
      <c r="DB772" s="4"/>
      <c r="DC772"/>
    </row>
    <row r="773" spans="1:113" x14ac:dyDescent="0.25">
      <c r="A773" s="1">
        <v>40473</v>
      </c>
      <c r="B773" t="s">
        <v>70</v>
      </c>
      <c r="C773" t="s">
        <v>11</v>
      </c>
      <c r="D773" s="12">
        <v>1.6835</v>
      </c>
      <c r="E773">
        <v>132563470.87999998</v>
      </c>
      <c r="F773">
        <v>11836.329999999998</v>
      </c>
      <c r="G773">
        <v>271524127</v>
      </c>
      <c r="H773">
        <v>37532141.520000003</v>
      </c>
      <c r="I773">
        <v>83276471.799999997</v>
      </c>
      <c r="J773">
        <v>5875100.5999999987</v>
      </c>
      <c r="K773">
        <v>4486633</v>
      </c>
      <c r="L773" s="14">
        <v>7644566</v>
      </c>
      <c r="M773" s="14">
        <v>29450375</v>
      </c>
      <c r="N773" s="14">
        <v>32096473</v>
      </c>
      <c r="O773" s="14">
        <v>38746027</v>
      </c>
      <c r="P773" s="14">
        <v>3495574</v>
      </c>
      <c r="Q773" s="14">
        <v>41724600</v>
      </c>
      <c r="R773" s="14">
        <v>961147</v>
      </c>
      <c r="S773" s="14">
        <v>6858199</v>
      </c>
      <c r="T773" s="14">
        <v>81871550</v>
      </c>
      <c r="U773" s="14">
        <v>28663780</v>
      </c>
      <c r="V773" s="14">
        <v>961147</v>
      </c>
      <c r="W773" s="14">
        <v>6858199</v>
      </c>
      <c r="X773" s="14">
        <v>81871550</v>
      </c>
      <c r="Y773" s="14">
        <v>28663780</v>
      </c>
      <c r="Z773" s="14">
        <v>11836</v>
      </c>
      <c r="AA773" s="14">
        <v>83.945276531800005</v>
      </c>
      <c r="AB773">
        <v>139.33000000000001</v>
      </c>
      <c r="AC773">
        <v>18136570769</v>
      </c>
      <c r="AD773">
        <v>16685019583</v>
      </c>
      <c r="AE773" s="14">
        <f>INDEX(CONFAZ!$DS$2:$FB$408,MATCH(DATE(YEAR($A773),MONTH($A773),15),CONFAZ!$DS$2:$DS$408,0),2)</f>
        <v>228791180</v>
      </c>
      <c r="AF773" s="14">
        <f>INDEX(CONFAZ!$DS$2:$FB$408,MATCH(DATE(YEAR($A773),MONTH($A773),15),CONFAZ!$DS$2:$DS$408,0),3)</f>
        <v>343383802</v>
      </c>
      <c r="AG773">
        <v>510</v>
      </c>
      <c r="AH773">
        <v>479679655000</v>
      </c>
      <c r="AI773">
        <v>10.66</v>
      </c>
      <c r="AJ773">
        <v>0.92</v>
      </c>
      <c r="AK773">
        <v>0</v>
      </c>
      <c r="AL773">
        <v>0</v>
      </c>
      <c r="AM773">
        <v>0</v>
      </c>
      <c r="AN773">
        <v>0</v>
      </c>
      <c r="AO773">
        <v>6.0446996104162398</v>
      </c>
      <c r="AP773">
        <v>1.75</v>
      </c>
      <c r="AQ773">
        <v>140.44999999999999</v>
      </c>
      <c r="AR773">
        <v>-1.39</v>
      </c>
      <c r="AS773" s="14">
        <v>350937700000</v>
      </c>
      <c r="AT773">
        <v>0</v>
      </c>
      <c r="AU773">
        <v>0</v>
      </c>
      <c r="AV773">
        <v>157289893</v>
      </c>
      <c r="AW773">
        <v>41421614</v>
      </c>
      <c r="AX773">
        <v>0</v>
      </c>
      <c r="AY773" s="14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7933432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103639916</v>
      </c>
      <c r="BL773">
        <v>2501277</v>
      </c>
      <c r="BM773">
        <v>1793654</v>
      </c>
      <c r="BN773">
        <v>11395641000</v>
      </c>
      <c r="BO773">
        <v>0.4</v>
      </c>
      <c r="BP773" s="3">
        <v>3704</v>
      </c>
      <c r="BQ773">
        <v>11901.27</v>
      </c>
      <c r="BR773">
        <v>1117909000</v>
      </c>
      <c r="BS773">
        <v>17031000</v>
      </c>
      <c r="BT773">
        <v>2466595000</v>
      </c>
      <c r="BU773">
        <v>5684821000</v>
      </c>
      <c r="BV773">
        <v>2109285000</v>
      </c>
      <c r="BW773">
        <v>9286355000</v>
      </c>
      <c r="BX773">
        <v>9276732000</v>
      </c>
      <c r="BY773">
        <v>0.4</v>
      </c>
      <c r="BZ773">
        <v>3704</v>
      </c>
      <c r="CA773">
        <v>9477.43</v>
      </c>
      <c r="CB773">
        <v>11395641000</v>
      </c>
      <c r="CC773">
        <v>0.4</v>
      </c>
      <c r="CD773">
        <v>197036.58</v>
      </c>
      <c r="CE773">
        <v>128250938.86</v>
      </c>
      <c r="CF773">
        <v>12925.57</v>
      </c>
      <c r="CG773">
        <v>26999.83</v>
      </c>
      <c r="CH773">
        <v>40.418357999999998</v>
      </c>
      <c r="CI773">
        <v>2.57</v>
      </c>
      <c r="CJ773">
        <v>9006.67</v>
      </c>
      <c r="CK773">
        <v>44173.33</v>
      </c>
      <c r="CL773">
        <v>35166.67</v>
      </c>
      <c r="CM773">
        <v>-7036.67</v>
      </c>
      <c r="CN773">
        <v>3738383.33</v>
      </c>
      <c r="CO773">
        <v>-86846.67</v>
      </c>
      <c r="CP773">
        <v>-111120</v>
      </c>
      <c r="CQ773">
        <v>3402.31</v>
      </c>
      <c r="CR773">
        <v>166774208.58000001</v>
      </c>
      <c r="CS773">
        <v>6540.08</v>
      </c>
      <c r="CT773">
        <v>166784150.97</v>
      </c>
      <c r="CU773">
        <v>0.52876480000000003</v>
      </c>
      <c r="CV773">
        <v>0</v>
      </c>
      <c r="CW773" s="8">
        <v>981895.06</v>
      </c>
      <c r="CX773" s="14">
        <f t="shared" si="12"/>
        <v>0</v>
      </c>
      <c r="CY773" s="14">
        <f>IFERROR(INDEX(CONFAZ!$A$2:$FB$440,MATCH(DATE(YEAR($A773),MONTH($A773),15),CONFAZ!$A$2:$A$440,0),2),0)</f>
        <v>981895.06</v>
      </c>
      <c r="CZ773" s="14"/>
      <c r="DA773" s="14"/>
      <c r="DB773"/>
      <c r="DC773"/>
      <c r="DI773"/>
    </row>
    <row r="774" spans="1:113" x14ac:dyDescent="0.25">
      <c r="A774" s="1">
        <v>40504</v>
      </c>
      <c r="B774" t="s">
        <v>70</v>
      </c>
      <c r="C774" t="s">
        <v>11</v>
      </c>
      <c r="D774" s="12">
        <v>1.7133</v>
      </c>
      <c r="E774">
        <v>134685740.70999998</v>
      </c>
      <c r="F774">
        <v>28875.22</v>
      </c>
      <c r="G774">
        <v>254639515</v>
      </c>
      <c r="H774">
        <v>37831684.239999995</v>
      </c>
      <c r="I774">
        <v>64562634.579999991</v>
      </c>
      <c r="J774">
        <v>5867616.7399999993</v>
      </c>
      <c r="K774">
        <v>4136329</v>
      </c>
      <c r="L774" s="14">
        <v>5454986</v>
      </c>
      <c r="M774" s="14">
        <v>31333491</v>
      </c>
      <c r="N774" s="14">
        <v>32054243</v>
      </c>
      <c r="O774" s="14">
        <v>42904579</v>
      </c>
      <c r="P774" s="14">
        <v>2639229</v>
      </c>
      <c r="Q774" s="14">
        <v>44094605</v>
      </c>
      <c r="R774" s="14">
        <v>984617</v>
      </c>
      <c r="S774" s="14">
        <v>9017302</v>
      </c>
      <c r="T774" s="14">
        <v>60431226</v>
      </c>
      <c r="U774" s="14">
        <v>25696412</v>
      </c>
      <c r="V774" s="14">
        <v>984617</v>
      </c>
      <c r="W774" s="14">
        <v>9017302</v>
      </c>
      <c r="X774" s="14">
        <v>60431226</v>
      </c>
      <c r="Y774" s="14">
        <v>25696412</v>
      </c>
      <c r="Z774" s="14">
        <v>28825</v>
      </c>
      <c r="AA774" s="14">
        <v>28.350080155699999</v>
      </c>
      <c r="AB774">
        <v>139.68</v>
      </c>
      <c r="AC774">
        <v>17558595004</v>
      </c>
      <c r="AD774">
        <v>17538417516</v>
      </c>
      <c r="AE774" s="14">
        <f>INDEX(CONFAZ!$DS$2:$FB$408,MATCH(DATE(YEAR($A774),MONTH($A774),15),CONFAZ!$DS$2:$DS$408,0),2)</f>
        <v>167691617</v>
      </c>
      <c r="AF774" s="14">
        <f>INDEX(CONFAZ!$DS$2:$FB$408,MATCH(DATE(YEAR($A774),MONTH($A774),15),CONFAZ!$DS$2:$DS$408,0),3)</f>
        <v>552671583</v>
      </c>
      <c r="AG774">
        <v>510</v>
      </c>
      <c r="AH774">
        <v>489080331300</v>
      </c>
      <c r="AI774">
        <v>10.66</v>
      </c>
      <c r="AJ774">
        <v>1.03</v>
      </c>
      <c r="AK774">
        <v>0</v>
      </c>
      <c r="AL774">
        <v>0</v>
      </c>
      <c r="AM774">
        <v>0</v>
      </c>
      <c r="AN774">
        <v>0</v>
      </c>
      <c r="AO774">
        <v>5.69563074901445</v>
      </c>
      <c r="AP774">
        <v>1.83</v>
      </c>
      <c r="AQ774">
        <v>146.79</v>
      </c>
      <c r="AR774">
        <v>14.259</v>
      </c>
      <c r="AS774" s="14">
        <v>358427100000</v>
      </c>
      <c r="AT774">
        <v>0</v>
      </c>
      <c r="AU774">
        <v>0</v>
      </c>
      <c r="AV774">
        <v>130873826</v>
      </c>
      <c r="AW774">
        <v>42454741</v>
      </c>
      <c r="AX774">
        <v>0</v>
      </c>
      <c r="AY774" s="1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22345337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64277589</v>
      </c>
      <c r="BL774">
        <v>0</v>
      </c>
      <c r="BM774">
        <v>1796159</v>
      </c>
      <c r="BN774">
        <v>11395641000</v>
      </c>
      <c r="BO774">
        <v>0.4</v>
      </c>
      <c r="BP774" s="3">
        <v>3704</v>
      </c>
      <c r="BQ774">
        <v>11901.27</v>
      </c>
      <c r="BR774">
        <v>1117909000</v>
      </c>
      <c r="BS774">
        <v>17031000</v>
      </c>
      <c r="BT774">
        <v>2466595000</v>
      </c>
      <c r="BU774">
        <v>5684821000</v>
      </c>
      <c r="BV774">
        <v>2109285000</v>
      </c>
      <c r="BW774">
        <v>9286355000</v>
      </c>
      <c r="BX774">
        <v>9276732000</v>
      </c>
      <c r="BY774">
        <v>0.4</v>
      </c>
      <c r="BZ774">
        <v>3704</v>
      </c>
      <c r="CA774">
        <v>9477.43</v>
      </c>
      <c r="CB774">
        <v>11395641000</v>
      </c>
      <c r="CC774">
        <v>0.4</v>
      </c>
      <c r="CD774">
        <v>156048.73000000001</v>
      </c>
      <c r="CE774">
        <v>130563896.81999999</v>
      </c>
      <c r="CF774">
        <v>21767.96</v>
      </c>
      <c r="CG774">
        <v>28692.83</v>
      </c>
      <c r="CH774">
        <v>40.418357999999998</v>
      </c>
      <c r="CI774">
        <v>2.59</v>
      </c>
      <c r="CJ774">
        <v>9006.67</v>
      </c>
      <c r="CK774">
        <v>44173.33</v>
      </c>
      <c r="CL774">
        <v>35166.67</v>
      </c>
      <c r="CM774">
        <v>-7036.67</v>
      </c>
      <c r="CN774">
        <v>3738383.33</v>
      </c>
      <c r="CO774">
        <v>-86846.67</v>
      </c>
      <c r="CP774">
        <v>-111120</v>
      </c>
      <c r="CQ774">
        <v>9877.07</v>
      </c>
      <c r="CR774">
        <v>153103462.81</v>
      </c>
      <c r="CS774">
        <v>8184.03</v>
      </c>
      <c r="CT774">
        <v>153122123.91</v>
      </c>
      <c r="CU774">
        <v>0.52876480000000003</v>
      </c>
      <c r="CV774">
        <v>0</v>
      </c>
      <c r="CW774" s="8">
        <v>1081386.42</v>
      </c>
      <c r="CX774" s="14">
        <f t="shared" si="12"/>
        <v>0</v>
      </c>
      <c r="CY774" s="14">
        <f>IFERROR(INDEX(CONFAZ!$A$2:$FB$440,MATCH(DATE(YEAR($A774),MONTH($A774),15),CONFAZ!$A$2:$A$440,0),2),0)</f>
        <v>1081386.42</v>
      </c>
      <c r="CZ774"/>
      <c r="DA774"/>
      <c r="DB774"/>
      <c r="DC774"/>
      <c r="DI774"/>
    </row>
    <row r="775" spans="1:113" x14ac:dyDescent="0.25">
      <c r="A775" s="1">
        <v>40534</v>
      </c>
      <c r="B775" t="s">
        <v>70</v>
      </c>
      <c r="C775" t="s">
        <v>11</v>
      </c>
      <c r="D775" s="12">
        <v>1.6934</v>
      </c>
      <c r="E775">
        <v>136772987.86000001</v>
      </c>
      <c r="F775">
        <v>45747.9</v>
      </c>
      <c r="G775">
        <v>282313489</v>
      </c>
      <c r="H775">
        <v>40549349.440000013</v>
      </c>
      <c r="I775">
        <v>86244068.489999995</v>
      </c>
      <c r="J775">
        <v>6615274.2000000011</v>
      </c>
      <c r="K775">
        <v>4343031</v>
      </c>
      <c r="L775" s="14">
        <v>5322024</v>
      </c>
      <c r="M775" s="14">
        <v>31572531</v>
      </c>
      <c r="N775" s="14">
        <v>32878473</v>
      </c>
      <c r="O775" s="14">
        <v>39746588</v>
      </c>
      <c r="P775" s="14">
        <v>2996794</v>
      </c>
      <c r="Q775" s="14">
        <v>47690452</v>
      </c>
      <c r="R775" s="14">
        <v>654869</v>
      </c>
      <c r="S775" s="14">
        <v>12185759</v>
      </c>
      <c r="T775" s="14">
        <v>84275134</v>
      </c>
      <c r="U775" s="14">
        <v>24945239</v>
      </c>
      <c r="V775" s="14">
        <v>654869</v>
      </c>
      <c r="W775" s="14">
        <v>12185759</v>
      </c>
      <c r="X775" s="14">
        <v>84275134</v>
      </c>
      <c r="Y775" s="14">
        <v>24945239</v>
      </c>
      <c r="Z775" s="14">
        <v>45626</v>
      </c>
      <c r="AA775" s="14">
        <v>5.9263885249000001</v>
      </c>
      <c r="AB775">
        <v>136.69</v>
      </c>
      <c r="AC775">
        <v>20795902805</v>
      </c>
      <c r="AD775">
        <v>15707163779</v>
      </c>
      <c r="AE775" s="14">
        <f>INDEX(CONFAZ!$DS$2:$FB$408,MATCH(DATE(YEAR($A775),MONTH($A775),15),CONFAZ!$DS$2:$DS$408,0),2)</f>
        <v>254380673</v>
      </c>
      <c r="AF775" s="14">
        <f>INDEX(CONFAZ!$DS$2:$FB$408,MATCH(DATE(YEAR($A775),MONTH($A775),15),CONFAZ!$DS$2:$DS$408,0),3)</f>
        <v>232187786</v>
      </c>
      <c r="AG775">
        <v>510</v>
      </c>
      <c r="AH775">
        <v>488672905000</v>
      </c>
      <c r="AI775">
        <v>10.66</v>
      </c>
      <c r="AJ775">
        <v>0.6</v>
      </c>
      <c r="AK775">
        <v>0</v>
      </c>
      <c r="AL775">
        <v>0</v>
      </c>
      <c r="AM775">
        <v>0</v>
      </c>
      <c r="AN775">
        <v>0</v>
      </c>
      <c r="AO775">
        <v>5.2644577073471899</v>
      </c>
      <c r="AP775">
        <v>1.63</v>
      </c>
      <c r="AQ775">
        <v>152.66999999999999</v>
      </c>
      <c r="AR775">
        <v>18.46</v>
      </c>
      <c r="AS775" s="14">
        <v>348004900000</v>
      </c>
      <c r="AT775">
        <v>0</v>
      </c>
      <c r="AU775">
        <v>0</v>
      </c>
      <c r="AV775">
        <v>172478731</v>
      </c>
      <c r="AW775">
        <v>64003030</v>
      </c>
      <c r="AX775">
        <v>0</v>
      </c>
      <c r="AY775" s="14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29944368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76853890</v>
      </c>
      <c r="BL775">
        <v>0</v>
      </c>
      <c r="BM775">
        <v>1677443</v>
      </c>
      <c r="BN775">
        <v>11395641000</v>
      </c>
      <c r="BO775">
        <v>0.4</v>
      </c>
      <c r="BP775" s="3">
        <v>3704</v>
      </c>
      <c r="BQ775">
        <v>11901.27</v>
      </c>
      <c r="BR775">
        <v>1117909000</v>
      </c>
      <c r="BS775">
        <v>17031000</v>
      </c>
      <c r="BT775">
        <v>2466595000</v>
      </c>
      <c r="BU775">
        <v>5684821000</v>
      </c>
      <c r="BV775">
        <v>2109285000</v>
      </c>
      <c r="BW775">
        <v>9286355000</v>
      </c>
      <c r="BX775">
        <v>7902078000</v>
      </c>
      <c r="BY775">
        <v>0.4</v>
      </c>
      <c r="BZ775">
        <v>3704</v>
      </c>
      <c r="CA775">
        <v>8238.85</v>
      </c>
      <c r="CB775">
        <v>11395641000</v>
      </c>
      <c r="CC775">
        <v>0.4</v>
      </c>
      <c r="CD775">
        <v>201000.4</v>
      </c>
      <c r="CE775">
        <v>116533628.39</v>
      </c>
      <c r="CF775">
        <v>23194.26</v>
      </c>
      <c r="CG775">
        <v>30206.83</v>
      </c>
      <c r="CH775">
        <v>40.418357999999998</v>
      </c>
      <c r="CI775">
        <v>2.6</v>
      </c>
      <c r="CJ775">
        <v>9006.67</v>
      </c>
      <c r="CK775">
        <v>44173.33</v>
      </c>
      <c r="CL775">
        <v>35166.67</v>
      </c>
      <c r="CM775">
        <v>-7036.67</v>
      </c>
      <c r="CN775">
        <v>3738383.33</v>
      </c>
      <c r="CO775">
        <v>-86846.67</v>
      </c>
      <c r="CP775">
        <v>-111120</v>
      </c>
      <c r="CQ775">
        <v>13697.58</v>
      </c>
      <c r="CR775">
        <v>179705888.46000001</v>
      </c>
      <c r="CS775">
        <v>6594.83</v>
      </c>
      <c r="CT775">
        <v>179726180.87</v>
      </c>
      <c r="CU775">
        <v>0.52876480000000003</v>
      </c>
      <c r="CV775">
        <v>0</v>
      </c>
      <c r="CW775" s="8">
        <v>844374.26</v>
      </c>
      <c r="CX775" s="14">
        <f t="shared" si="12"/>
        <v>0</v>
      </c>
      <c r="CY775" s="14">
        <f>IFERROR(INDEX(CONFAZ!$A$2:$FB$440,MATCH(DATE(YEAR($A775),MONTH($A775),15),CONFAZ!$A$2:$A$440,0),2),0)</f>
        <v>844374.26</v>
      </c>
      <c r="CZ775"/>
      <c r="DA775"/>
      <c r="DB775"/>
      <c r="DC775"/>
      <c r="DI775"/>
    </row>
    <row r="776" spans="1:113" x14ac:dyDescent="0.25">
      <c r="A776" s="1">
        <v>40565</v>
      </c>
      <c r="B776" t="s">
        <v>70</v>
      </c>
      <c r="C776" t="s">
        <v>11</v>
      </c>
      <c r="D776" s="12">
        <v>1.6749000000000001</v>
      </c>
      <c r="E776">
        <v>141091656.44</v>
      </c>
      <c r="F776">
        <v>55965.100000000006</v>
      </c>
      <c r="G776">
        <v>279147070</v>
      </c>
      <c r="H776">
        <v>37355342.629999995</v>
      </c>
      <c r="I776">
        <v>81980036.530000016</v>
      </c>
      <c r="J776">
        <v>7182863.6900000004</v>
      </c>
      <c r="K776">
        <v>7778398</v>
      </c>
      <c r="L776" s="14">
        <v>5703030</v>
      </c>
      <c r="M776" s="14">
        <v>32034558</v>
      </c>
      <c r="N776" s="14">
        <v>46115509</v>
      </c>
      <c r="O776" s="14">
        <v>44258309</v>
      </c>
      <c r="P776" s="14">
        <v>3011510</v>
      </c>
      <c r="Q776" s="14">
        <v>48095862</v>
      </c>
      <c r="R776" s="14">
        <v>616650</v>
      </c>
      <c r="S776" s="14">
        <v>7722730</v>
      </c>
      <c r="T776" s="14">
        <v>70558213</v>
      </c>
      <c r="U776" s="14">
        <v>20974734</v>
      </c>
      <c r="V776" s="14">
        <v>616650</v>
      </c>
      <c r="W776" s="14">
        <v>7722730</v>
      </c>
      <c r="X776" s="14">
        <v>70558213</v>
      </c>
      <c r="Y776" s="14">
        <v>20974734</v>
      </c>
      <c r="Z776" s="14">
        <v>55965</v>
      </c>
      <c r="AA776" s="14">
        <v>9.9369781689999996</v>
      </c>
      <c r="AB776">
        <v>132.66</v>
      </c>
      <c r="AC776">
        <v>15031610457</v>
      </c>
      <c r="AD776">
        <v>14962070227</v>
      </c>
      <c r="AE776" s="14">
        <f>INDEX(CONFAZ!$DS$2:$FB$408,MATCH(DATE(YEAR($A776),MONTH($A776),15),CONFAZ!$DS$2:$DS$408,0),2)</f>
        <v>175419864</v>
      </c>
      <c r="AF776" s="14">
        <f>INDEX(CONFAZ!$DS$2:$FB$408,MATCH(DATE(YEAR($A776),MONTH($A776),15),CONFAZ!$DS$2:$DS$408,0),3)</f>
        <v>161227180</v>
      </c>
      <c r="AG776">
        <v>540</v>
      </c>
      <c r="AH776">
        <v>498611030400</v>
      </c>
      <c r="AI776">
        <v>10.85</v>
      </c>
      <c r="AJ776">
        <v>0.94</v>
      </c>
      <c r="AK776">
        <v>0</v>
      </c>
      <c r="AL776">
        <v>0</v>
      </c>
      <c r="AM776">
        <v>0</v>
      </c>
      <c r="AN776">
        <v>0</v>
      </c>
      <c r="AO776">
        <v>6.0266467438675102</v>
      </c>
      <c r="AP776">
        <v>1.83</v>
      </c>
      <c r="AQ776">
        <v>162.06</v>
      </c>
      <c r="AR776">
        <v>7.9</v>
      </c>
      <c r="AS776" s="14">
        <v>327590900000</v>
      </c>
      <c r="AT776">
        <v>0</v>
      </c>
      <c r="AU776">
        <v>0</v>
      </c>
      <c r="AV776">
        <v>101716727</v>
      </c>
      <c r="AW776">
        <v>52651809</v>
      </c>
      <c r="AX776">
        <v>0</v>
      </c>
      <c r="AY776" s="14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8369435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39864143</v>
      </c>
      <c r="BL776">
        <v>0</v>
      </c>
      <c r="BM776">
        <v>831340</v>
      </c>
      <c r="BN776">
        <v>13932770000</v>
      </c>
      <c r="BO776">
        <v>0.4</v>
      </c>
      <c r="BP776" s="3">
        <v>3704</v>
      </c>
      <c r="BQ776">
        <v>14118.77</v>
      </c>
      <c r="BR776">
        <v>1279579000</v>
      </c>
      <c r="BS776">
        <v>23471000</v>
      </c>
      <c r="BT776">
        <v>3323598000</v>
      </c>
      <c r="BU776">
        <v>6723049000</v>
      </c>
      <c r="BV776">
        <v>2583073000</v>
      </c>
      <c r="BW776">
        <v>11349697000</v>
      </c>
      <c r="BX776">
        <v>7902078000</v>
      </c>
      <c r="BY776">
        <v>0.4</v>
      </c>
      <c r="BZ776">
        <v>3704</v>
      </c>
      <c r="CA776">
        <v>8238.85</v>
      </c>
      <c r="CB776">
        <v>11395641000</v>
      </c>
      <c r="CC776">
        <v>0.4</v>
      </c>
      <c r="CD776">
        <v>202125.6</v>
      </c>
      <c r="CE776">
        <v>107960358.98</v>
      </c>
      <c r="CF776">
        <v>23695.82</v>
      </c>
      <c r="CG776">
        <v>28418</v>
      </c>
      <c r="CH776">
        <v>41.468921000000002</v>
      </c>
      <c r="CI776">
        <v>2.61</v>
      </c>
      <c r="CJ776">
        <v>118773.33</v>
      </c>
      <c r="CK776">
        <v>170360</v>
      </c>
      <c r="CL776">
        <v>51583.33</v>
      </c>
      <c r="CM776">
        <v>-930</v>
      </c>
      <c r="CN776">
        <v>3894286.67</v>
      </c>
      <c r="CO776">
        <v>-72150</v>
      </c>
      <c r="CP776">
        <v>-105756.67</v>
      </c>
      <c r="CQ776">
        <v>27477.49</v>
      </c>
      <c r="CR776">
        <v>175495151.22999999</v>
      </c>
      <c r="CS776">
        <v>18941.36</v>
      </c>
      <c r="CT776">
        <v>175543570.08000001</v>
      </c>
      <c r="CU776">
        <v>0.52720370000000005</v>
      </c>
      <c r="CV776">
        <v>0</v>
      </c>
      <c r="CW776" s="8">
        <v>1759537.8699999999</v>
      </c>
      <c r="CX776" s="14">
        <f t="shared" si="12"/>
        <v>0</v>
      </c>
      <c r="CY776" s="14">
        <f>IFERROR(INDEX(CONFAZ!$A$2:$FB$440,MATCH(DATE(YEAR($A776),MONTH($A776),15),CONFAZ!$A$2:$A$440,0),2),0)</f>
        <v>1759537.8699999999</v>
      </c>
      <c r="CZ776"/>
      <c r="DA776"/>
      <c r="DB776"/>
      <c r="DC776"/>
      <c r="DI776"/>
    </row>
    <row r="777" spans="1:113" x14ac:dyDescent="0.25">
      <c r="A777" s="1">
        <v>40596</v>
      </c>
      <c r="B777" t="s">
        <v>70</v>
      </c>
      <c r="C777" t="s">
        <v>11</v>
      </c>
      <c r="D777" s="12">
        <v>1.6679999999999999</v>
      </c>
      <c r="E777">
        <v>129788530.31</v>
      </c>
      <c r="F777">
        <v>29593.170000000002</v>
      </c>
      <c r="G777">
        <v>250499585</v>
      </c>
      <c r="H777">
        <v>32174667.41</v>
      </c>
      <c r="I777">
        <v>71447761.329999998</v>
      </c>
      <c r="J777">
        <v>5530441.0799999991</v>
      </c>
      <c r="K777">
        <v>28341474</v>
      </c>
      <c r="L777" s="14">
        <v>6979066</v>
      </c>
      <c r="M777" s="14">
        <v>32708464</v>
      </c>
      <c r="N777" s="14">
        <v>31456259</v>
      </c>
      <c r="O777" s="14">
        <v>37753450</v>
      </c>
      <c r="P777" s="14">
        <v>2019272</v>
      </c>
      <c r="Q777" s="14">
        <v>42205652</v>
      </c>
      <c r="R777" s="14">
        <v>436157</v>
      </c>
      <c r="S777" s="14">
        <v>9602900</v>
      </c>
      <c r="T777" s="14">
        <v>67336127</v>
      </c>
      <c r="U777" s="14">
        <v>19972740</v>
      </c>
      <c r="V777" s="14">
        <v>436157</v>
      </c>
      <c r="W777" s="14">
        <v>9602900</v>
      </c>
      <c r="X777" s="14">
        <v>67336127</v>
      </c>
      <c r="Y777" s="14">
        <v>19972740</v>
      </c>
      <c r="Z777" s="14">
        <v>29498</v>
      </c>
      <c r="AA777" s="14">
        <v>12.011683212599999</v>
      </c>
      <c r="AB777">
        <v>136.18</v>
      </c>
      <c r="AC777">
        <v>16621034760</v>
      </c>
      <c r="AD777">
        <v>15689000891</v>
      </c>
      <c r="AE777" s="14">
        <f>INDEX(CONFAZ!$DS$2:$FB$408,MATCH(DATE(YEAR($A777),MONTH($A777),15),CONFAZ!$DS$2:$DS$408,0),2)</f>
        <v>184462595</v>
      </c>
      <c r="AF777" s="14">
        <f>INDEX(CONFAZ!$DS$2:$FB$408,MATCH(DATE(YEAR($A777),MONTH($A777),15),CONFAZ!$DS$2:$DS$408,0),3)</f>
        <v>285495823</v>
      </c>
      <c r="AG777">
        <v>540</v>
      </c>
      <c r="AH777">
        <v>512936688000</v>
      </c>
      <c r="AI777">
        <v>11.17</v>
      </c>
      <c r="AJ777">
        <v>0.54</v>
      </c>
      <c r="AK777">
        <v>0</v>
      </c>
      <c r="AL777">
        <v>0</v>
      </c>
      <c r="AM777">
        <v>0</v>
      </c>
      <c r="AN777">
        <v>0</v>
      </c>
      <c r="AO777">
        <v>6.3439133835576902</v>
      </c>
      <c r="AP777">
        <v>1.8</v>
      </c>
      <c r="AQ777">
        <v>181.53</v>
      </c>
      <c r="AR777">
        <v>4.8689999999999998</v>
      </c>
      <c r="AS777" s="14">
        <v>332322400000</v>
      </c>
      <c r="AT777">
        <v>0</v>
      </c>
      <c r="AU777">
        <v>0</v>
      </c>
      <c r="AV777">
        <v>151734080</v>
      </c>
      <c r="AW777">
        <v>44307703</v>
      </c>
      <c r="AX777">
        <v>0</v>
      </c>
      <c r="AY777" s="14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16222555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90425090</v>
      </c>
      <c r="BL777">
        <v>0</v>
      </c>
      <c r="BM777">
        <v>778732</v>
      </c>
      <c r="BN777">
        <v>13932770000</v>
      </c>
      <c r="BO777">
        <v>0.4</v>
      </c>
      <c r="BP777" s="3">
        <v>3704</v>
      </c>
      <c r="BQ777">
        <v>14118.77</v>
      </c>
      <c r="BR777">
        <v>1279579000</v>
      </c>
      <c r="BS777">
        <v>23471000</v>
      </c>
      <c r="BT777">
        <v>3323598000</v>
      </c>
      <c r="BU777">
        <v>6723049000</v>
      </c>
      <c r="BV777">
        <v>2583073000</v>
      </c>
      <c r="BW777">
        <v>11349697000</v>
      </c>
      <c r="BX777">
        <v>7902078000</v>
      </c>
      <c r="BY777">
        <v>0.4</v>
      </c>
      <c r="BZ777">
        <v>3704</v>
      </c>
      <c r="CA777">
        <v>8238.85</v>
      </c>
      <c r="CB777">
        <v>11395641000</v>
      </c>
      <c r="CC777">
        <v>0.4</v>
      </c>
      <c r="CD777">
        <v>206420.58</v>
      </c>
      <c r="CE777">
        <v>121730750.42</v>
      </c>
      <c r="CF777">
        <v>20121.599999999999</v>
      </c>
      <c r="CG777">
        <v>29764</v>
      </c>
      <c r="CH777">
        <v>41.468921000000002</v>
      </c>
      <c r="CI777">
        <v>2.62</v>
      </c>
      <c r="CJ777">
        <v>118773.33</v>
      </c>
      <c r="CK777">
        <v>170360</v>
      </c>
      <c r="CL777">
        <v>51583.33</v>
      </c>
      <c r="CM777">
        <v>-930</v>
      </c>
      <c r="CN777">
        <v>3894286.67</v>
      </c>
      <c r="CO777">
        <v>-72150</v>
      </c>
      <c r="CP777">
        <v>-105756.67</v>
      </c>
      <c r="CQ777">
        <v>8130.56</v>
      </c>
      <c r="CR777">
        <v>162528811.12</v>
      </c>
      <c r="CS777">
        <v>83377.16</v>
      </c>
      <c r="CT777">
        <v>162629838.84</v>
      </c>
      <c r="CU777">
        <v>0.52720370000000005</v>
      </c>
      <c r="CV777">
        <v>0</v>
      </c>
      <c r="CW777" s="8">
        <v>6305986.0699999994</v>
      </c>
      <c r="CX777" s="14">
        <f t="shared" si="12"/>
        <v>0</v>
      </c>
      <c r="CY777" s="14">
        <f>IFERROR(INDEX(CONFAZ!$A$2:$FB$440,MATCH(DATE(YEAR($A777),MONTH($A777),15),CONFAZ!$A$2:$A$440,0),2),0)</f>
        <v>6305986.0699999994</v>
      </c>
      <c r="CZ777"/>
      <c r="DA777"/>
      <c r="DB777"/>
      <c r="DC777"/>
      <c r="DI777"/>
    </row>
    <row r="778" spans="1:113" x14ac:dyDescent="0.25">
      <c r="A778" s="1">
        <v>40624</v>
      </c>
      <c r="B778" t="s">
        <v>70</v>
      </c>
      <c r="C778" t="s">
        <v>11</v>
      </c>
      <c r="D778" s="12">
        <v>1.6591</v>
      </c>
      <c r="E778">
        <v>135431136.81</v>
      </c>
      <c r="F778">
        <v>32705.050000000003</v>
      </c>
      <c r="G778">
        <v>255084275</v>
      </c>
      <c r="H778">
        <v>33770764.599999994</v>
      </c>
      <c r="I778">
        <v>68533956.290000007</v>
      </c>
      <c r="J778">
        <v>5632399.4299999997</v>
      </c>
      <c r="K778">
        <v>50431551</v>
      </c>
      <c r="L778" s="14">
        <v>8104788</v>
      </c>
      <c r="M778" s="14">
        <v>31781709</v>
      </c>
      <c r="N778" s="14">
        <v>32657611</v>
      </c>
      <c r="O778" s="14">
        <v>37457838</v>
      </c>
      <c r="P778" s="14">
        <v>2288678</v>
      </c>
      <c r="Q778" s="14">
        <v>42611021</v>
      </c>
      <c r="R778" s="14">
        <v>558882</v>
      </c>
      <c r="S778" s="14">
        <v>9074316</v>
      </c>
      <c r="T778" s="14">
        <v>72053039</v>
      </c>
      <c r="U778" s="14">
        <v>18463801</v>
      </c>
      <c r="V778" s="14">
        <v>558882</v>
      </c>
      <c r="W778" s="14">
        <v>9074316</v>
      </c>
      <c r="X778" s="14">
        <v>72053039</v>
      </c>
      <c r="Y778" s="14">
        <v>18463801</v>
      </c>
      <c r="Z778" s="14">
        <v>32592</v>
      </c>
      <c r="AA778" s="14">
        <v>13.6199210219</v>
      </c>
      <c r="AB778">
        <v>144.93</v>
      </c>
      <c r="AC778">
        <v>19172557483</v>
      </c>
      <c r="AD778">
        <v>17872299348</v>
      </c>
      <c r="AE778" s="14">
        <f>INDEX(CONFAZ!$DS$2:$FB$408,MATCH(DATE(YEAR($A778),MONTH($A778),15),CONFAZ!$DS$2:$DS$408,0),2)</f>
        <v>203046150</v>
      </c>
      <c r="AF778" s="14">
        <f>INDEX(CONFAZ!$DS$2:$FB$408,MATCH(DATE(YEAR($A778),MONTH($A778),15),CONFAZ!$DS$2:$DS$408,0),3)</f>
        <v>394802020</v>
      </c>
      <c r="AG778">
        <v>545</v>
      </c>
      <c r="AH778">
        <v>526176928600</v>
      </c>
      <c r="AI778">
        <v>11.62</v>
      </c>
      <c r="AJ778">
        <v>0.66</v>
      </c>
      <c r="AK778">
        <v>0</v>
      </c>
      <c r="AL778">
        <v>0</v>
      </c>
      <c r="AM778">
        <v>0</v>
      </c>
      <c r="AN778">
        <v>0</v>
      </c>
      <c r="AO778">
        <v>6.4442169907881199</v>
      </c>
      <c r="AP778">
        <v>1.79</v>
      </c>
      <c r="AQ778">
        <v>187.11</v>
      </c>
      <c r="AR778">
        <v>15.909000000000001</v>
      </c>
      <c r="AS778" s="14">
        <v>356617300000</v>
      </c>
      <c r="AT778">
        <v>0</v>
      </c>
      <c r="AU778">
        <v>0</v>
      </c>
      <c r="AV778">
        <v>154614921</v>
      </c>
      <c r="AW778">
        <v>70820812</v>
      </c>
      <c r="AX778">
        <v>0</v>
      </c>
      <c r="AY778" s="14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7089921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74547921</v>
      </c>
      <c r="BL778">
        <v>0</v>
      </c>
      <c r="BM778">
        <v>2156267</v>
      </c>
      <c r="BN778">
        <v>13932770000</v>
      </c>
      <c r="BO778">
        <v>0.4</v>
      </c>
      <c r="BP778" s="3">
        <v>3704</v>
      </c>
      <c r="BQ778">
        <v>14118.77</v>
      </c>
      <c r="BR778">
        <v>1279579000</v>
      </c>
      <c r="BS778">
        <v>23471000</v>
      </c>
      <c r="BT778">
        <v>3323598000</v>
      </c>
      <c r="BU778">
        <v>6723049000</v>
      </c>
      <c r="BV778">
        <v>2583073000</v>
      </c>
      <c r="BW778">
        <v>11349697000</v>
      </c>
      <c r="BX778">
        <v>7902078000</v>
      </c>
      <c r="BY778">
        <v>0.4</v>
      </c>
      <c r="BZ778">
        <v>3704</v>
      </c>
      <c r="CA778">
        <v>8238.85</v>
      </c>
      <c r="CB778">
        <v>11395641000</v>
      </c>
      <c r="CC778">
        <v>0.4</v>
      </c>
      <c r="CD778">
        <v>157508.04999999999</v>
      </c>
      <c r="CE778">
        <v>103129592.59999999</v>
      </c>
      <c r="CF778">
        <v>17236.73</v>
      </c>
      <c r="CG778">
        <v>30176</v>
      </c>
      <c r="CH778">
        <v>41.468921000000002</v>
      </c>
      <c r="CI778">
        <v>2.67</v>
      </c>
      <c r="CJ778">
        <v>118773.33</v>
      </c>
      <c r="CK778">
        <v>170360</v>
      </c>
      <c r="CL778">
        <v>51583.33</v>
      </c>
      <c r="CM778">
        <v>-930</v>
      </c>
      <c r="CN778">
        <v>3894286.67</v>
      </c>
      <c r="CO778">
        <v>-72150</v>
      </c>
      <c r="CP778">
        <v>-105756.67</v>
      </c>
      <c r="CQ778">
        <v>6297.23</v>
      </c>
      <c r="CR778">
        <v>163437672.02000001</v>
      </c>
      <c r="CS778">
        <v>179663.88</v>
      </c>
      <c r="CT778">
        <v>163623633.13</v>
      </c>
      <c r="CU778">
        <v>0.52720370000000005</v>
      </c>
      <c r="CV778">
        <v>0</v>
      </c>
      <c r="CW778" s="8">
        <v>11475014.67</v>
      </c>
      <c r="CX778" s="14">
        <f t="shared" si="12"/>
        <v>0</v>
      </c>
      <c r="CY778" s="14">
        <f>IFERROR(INDEX(CONFAZ!$A$2:$FB$440,MATCH(DATE(YEAR($A778),MONTH($A778),15),CONFAZ!$A$2:$A$440,0),2),0)</f>
        <v>11475014.67</v>
      </c>
      <c r="CZ778"/>
      <c r="DA778"/>
      <c r="DB778"/>
      <c r="DC778"/>
      <c r="DI778"/>
    </row>
    <row r="779" spans="1:113" x14ac:dyDescent="0.25">
      <c r="A779" s="1">
        <v>40655</v>
      </c>
      <c r="B779" t="s">
        <v>70</v>
      </c>
      <c r="C779" t="s">
        <v>11</v>
      </c>
      <c r="D779" s="12">
        <v>1.5864</v>
      </c>
      <c r="E779">
        <v>143246652.37</v>
      </c>
      <c r="F779">
        <v>27457.53</v>
      </c>
      <c r="G779">
        <v>268330686</v>
      </c>
      <c r="H779">
        <v>37915811.630000003</v>
      </c>
      <c r="I779">
        <v>69818663.75999999</v>
      </c>
      <c r="J779">
        <v>5531039.5</v>
      </c>
      <c r="K779">
        <v>34224494</v>
      </c>
      <c r="L779" s="14">
        <v>13430989</v>
      </c>
      <c r="M779" s="14">
        <v>32001222</v>
      </c>
      <c r="N779" s="14">
        <v>32492378</v>
      </c>
      <c r="O779" s="14">
        <v>43823690</v>
      </c>
      <c r="P779" s="14">
        <v>2669400</v>
      </c>
      <c r="Q779" s="14">
        <v>43689506</v>
      </c>
      <c r="R779" s="14">
        <v>447544</v>
      </c>
      <c r="S779" s="14">
        <v>9288886</v>
      </c>
      <c r="T779" s="14">
        <v>72502995</v>
      </c>
      <c r="U779" s="14">
        <v>17956620</v>
      </c>
      <c r="V779" s="14">
        <v>447544</v>
      </c>
      <c r="W779" s="14">
        <v>9288886</v>
      </c>
      <c r="X779" s="14">
        <v>72502995</v>
      </c>
      <c r="Y779" s="14">
        <v>17956620</v>
      </c>
      <c r="Z779" s="14">
        <v>27456</v>
      </c>
      <c r="AA779" s="14">
        <v>12.802432292000001</v>
      </c>
      <c r="AB779">
        <v>139.88999999999999</v>
      </c>
      <c r="AC779">
        <v>20083002562</v>
      </c>
      <c r="AD779">
        <v>18458870399</v>
      </c>
      <c r="AE779" s="14">
        <f>INDEX(CONFAZ!$DS$2:$FB$408,MATCH(DATE(YEAR($A779),MONTH($A779),15),CONFAZ!$DS$2:$DS$408,0),2)</f>
        <v>295152945</v>
      </c>
      <c r="AF779" s="14">
        <f>INDEX(CONFAZ!$DS$2:$FB$408,MATCH(DATE(YEAR($A779),MONTH($A779),15),CONFAZ!$DS$2:$DS$408,0),3)</f>
        <v>595126020</v>
      </c>
      <c r="AG779">
        <v>545</v>
      </c>
      <c r="AH779">
        <v>520437556800</v>
      </c>
      <c r="AI779">
        <v>11.74</v>
      </c>
      <c r="AJ779">
        <v>0.72</v>
      </c>
      <c r="AK779">
        <v>0</v>
      </c>
      <c r="AL779">
        <v>0</v>
      </c>
      <c r="AM779">
        <v>0</v>
      </c>
      <c r="AN779">
        <v>0</v>
      </c>
      <c r="AO779">
        <v>6.43525900486528</v>
      </c>
      <c r="AP779">
        <v>1.77</v>
      </c>
      <c r="AQ779">
        <v>194.22</v>
      </c>
      <c r="AR779">
        <v>12.77</v>
      </c>
      <c r="AS779" s="14">
        <v>354617800000</v>
      </c>
      <c r="AT779">
        <v>0</v>
      </c>
      <c r="AU779">
        <v>0</v>
      </c>
      <c r="AV779">
        <v>181102016</v>
      </c>
      <c r="AW779">
        <v>61635845</v>
      </c>
      <c r="AX779">
        <v>0</v>
      </c>
      <c r="AY779" s="14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33759872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77936616</v>
      </c>
      <c r="BL779">
        <v>0</v>
      </c>
      <c r="BM779">
        <v>7769683</v>
      </c>
      <c r="BN779">
        <v>13932770000</v>
      </c>
      <c r="BO779">
        <v>0.4</v>
      </c>
      <c r="BP779" s="3">
        <v>3704</v>
      </c>
      <c r="BQ779">
        <v>14118.77</v>
      </c>
      <c r="BR779">
        <v>1279579000</v>
      </c>
      <c r="BS779">
        <v>23471000</v>
      </c>
      <c r="BT779">
        <v>3323598000</v>
      </c>
      <c r="BU779">
        <v>6723049000</v>
      </c>
      <c r="BV779">
        <v>2583073000</v>
      </c>
      <c r="BW779">
        <v>11349697000</v>
      </c>
      <c r="BX779">
        <v>7902078000</v>
      </c>
      <c r="BY779">
        <v>0.4</v>
      </c>
      <c r="BZ779">
        <v>3704</v>
      </c>
      <c r="CA779">
        <v>8238.85</v>
      </c>
      <c r="CB779">
        <v>11395641000</v>
      </c>
      <c r="CC779">
        <v>0.4</v>
      </c>
      <c r="CD779">
        <v>129588.4</v>
      </c>
      <c r="CE779">
        <v>114859728.45</v>
      </c>
      <c r="CF779">
        <v>6126.17</v>
      </c>
      <c r="CG779">
        <v>29222</v>
      </c>
      <c r="CH779">
        <v>41.468921000000002</v>
      </c>
      <c r="CI779">
        <v>2.82</v>
      </c>
      <c r="CJ779">
        <v>-216770</v>
      </c>
      <c r="CK779">
        <v>-173896.67</v>
      </c>
      <c r="CL779">
        <v>42876.67</v>
      </c>
      <c r="CM779">
        <v>-2903.33</v>
      </c>
      <c r="CN779">
        <v>3923983.33</v>
      </c>
      <c r="CO779">
        <v>-98643.33</v>
      </c>
      <c r="CP779">
        <v>-108350</v>
      </c>
      <c r="CQ779">
        <v>7104.82</v>
      </c>
      <c r="CR779">
        <v>172611717.91</v>
      </c>
      <c r="CS779">
        <v>116083.57</v>
      </c>
      <c r="CT779">
        <v>172734906.30000001</v>
      </c>
      <c r="CU779">
        <v>0.52720370000000005</v>
      </c>
      <c r="CV779">
        <v>0</v>
      </c>
      <c r="CW779" s="8">
        <v>10141946.709999999</v>
      </c>
      <c r="CX779" s="14">
        <f t="shared" si="12"/>
        <v>0</v>
      </c>
      <c r="CY779" s="14">
        <f>IFERROR(INDEX(CONFAZ!$A$2:$FB$440,MATCH(DATE(YEAR($A779),MONTH($A779),15),CONFAZ!$A$2:$A$440,0),2),0)</f>
        <v>10141946.709999999</v>
      </c>
      <c r="CZ779"/>
      <c r="DA779"/>
      <c r="DB779"/>
      <c r="DC779"/>
      <c r="DI779"/>
    </row>
    <row r="780" spans="1:113" x14ac:dyDescent="0.25">
      <c r="A780" s="1">
        <v>40685</v>
      </c>
      <c r="B780" t="s">
        <v>70</v>
      </c>
      <c r="C780" t="s">
        <v>11</v>
      </c>
      <c r="D780" s="12">
        <v>1.6134999999999999</v>
      </c>
      <c r="E780">
        <v>139912992.00000003</v>
      </c>
      <c r="F780">
        <v>25416.83</v>
      </c>
      <c r="G780">
        <v>254378358</v>
      </c>
      <c r="H780">
        <v>35948648.429999992</v>
      </c>
      <c r="I780">
        <v>60809913.310000002</v>
      </c>
      <c r="J780">
        <v>5873101.9600000009</v>
      </c>
      <c r="K780">
        <v>25977269</v>
      </c>
      <c r="L780" s="14">
        <v>6322977</v>
      </c>
      <c r="M780" s="14">
        <v>31670859</v>
      </c>
      <c r="N780" s="14">
        <v>42718631</v>
      </c>
      <c r="O780" s="14">
        <v>37519248</v>
      </c>
      <c r="P780" s="14">
        <v>2867992</v>
      </c>
      <c r="Q780" s="14">
        <v>36158354</v>
      </c>
      <c r="R780" s="14">
        <v>758142</v>
      </c>
      <c r="S780" s="14">
        <v>9199735</v>
      </c>
      <c r="T780" s="14">
        <v>65449308</v>
      </c>
      <c r="U780" s="14">
        <v>21687695</v>
      </c>
      <c r="V780" s="14">
        <v>758142</v>
      </c>
      <c r="W780" s="14">
        <v>9199735</v>
      </c>
      <c r="X780" s="14">
        <v>65449308</v>
      </c>
      <c r="Y780" s="14">
        <v>21687695</v>
      </c>
      <c r="Z780" s="14">
        <v>25417</v>
      </c>
      <c r="AA780" s="14">
        <v>12.9695004447</v>
      </c>
      <c r="AB780">
        <v>143.22999999999999</v>
      </c>
      <c r="AC780">
        <v>23057404066</v>
      </c>
      <c r="AD780">
        <v>19826222541</v>
      </c>
      <c r="AE780" s="14">
        <f>INDEX(CONFAZ!$DS$2:$FB$408,MATCH(DATE(YEAR($A780),MONTH($A780),15),CONFAZ!$DS$2:$DS$408,0),2)</f>
        <v>234825357</v>
      </c>
      <c r="AF780" s="14">
        <f>INDEX(CONFAZ!$DS$2:$FB$408,MATCH(DATE(YEAR($A780),MONTH($A780),15),CONFAZ!$DS$2:$DS$408,0),3)</f>
        <v>463907895</v>
      </c>
      <c r="AG780">
        <v>545</v>
      </c>
      <c r="AH780">
        <v>537322929500</v>
      </c>
      <c r="AI780">
        <v>11.92</v>
      </c>
      <c r="AJ780">
        <v>0.56999999999999995</v>
      </c>
      <c r="AK780">
        <v>0</v>
      </c>
      <c r="AL780">
        <v>0</v>
      </c>
      <c r="AM780">
        <v>0</v>
      </c>
      <c r="AN780">
        <v>0</v>
      </c>
      <c r="AO780">
        <v>6.3431316668023703</v>
      </c>
      <c r="AP780">
        <v>1.47</v>
      </c>
      <c r="AQ780">
        <v>186.2</v>
      </c>
      <c r="AR780">
        <v>4.41</v>
      </c>
      <c r="AS780" s="14">
        <v>368272700000</v>
      </c>
      <c r="AT780">
        <v>0</v>
      </c>
      <c r="AU780">
        <v>0</v>
      </c>
      <c r="AV780">
        <v>139500570</v>
      </c>
      <c r="AW780">
        <v>76376665</v>
      </c>
      <c r="AX780">
        <v>0</v>
      </c>
      <c r="AY780" s="14">
        <v>12031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3617383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55593563</v>
      </c>
      <c r="BL780">
        <v>0</v>
      </c>
      <c r="BM780">
        <v>1521136</v>
      </c>
      <c r="BN780">
        <v>13932770000</v>
      </c>
      <c r="BO780">
        <v>0.4</v>
      </c>
      <c r="BP780" s="3">
        <v>3704</v>
      </c>
      <c r="BQ780">
        <v>14118.77</v>
      </c>
      <c r="BR780">
        <v>1279579000</v>
      </c>
      <c r="BS780">
        <v>23471000</v>
      </c>
      <c r="BT780">
        <v>3323598000</v>
      </c>
      <c r="BU780">
        <v>6723049000</v>
      </c>
      <c r="BV780">
        <v>2583073000</v>
      </c>
      <c r="BW780">
        <v>11349697000</v>
      </c>
      <c r="BX780">
        <v>7902078000</v>
      </c>
      <c r="BY780">
        <v>0.4</v>
      </c>
      <c r="BZ780">
        <v>3704</v>
      </c>
      <c r="CA780">
        <v>8238.85</v>
      </c>
      <c r="CB780">
        <v>11395641000</v>
      </c>
      <c r="CC780">
        <v>0.4</v>
      </c>
      <c r="CD780">
        <v>197454.35</v>
      </c>
      <c r="CE780">
        <v>107986799.09999999</v>
      </c>
      <c r="CF780">
        <v>24875.23</v>
      </c>
      <c r="CG780">
        <v>31879</v>
      </c>
      <c r="CH780">
        <v>41.468921000000002</v>
      </c>
      <c r="CI780">
        <v>2.84</v>
      </c>
      <c r="CJ780">
        <v>-216770</v>
      </c>
      <c r="CK780">
        <v>-173896.67</v>
      </c>
      <c r="CL780">
        <v>42876.67</v>
      </c>
      <c r="CM780">
        <v>-2903.33</v>
      </c>
      <c r="CN780">
        <v>3923983.33</v>
      </c>
      <c r="CO780">
        <v>-98643.33</v>
      </c>
      <c r="CP780">
        <v>-108350</v>
      </c>
      <c r="CQ780">
        <v>8756.6299999999992</v>
      </c>
      <c r="CR780">
        <v>157405993.09</v>
      </c>
      <c r="CS780">
        <v>60672.61</v>
      </c>
      <c r="CT780">
        <v>157475422.33000001</v>
      </c>
      <c r="CU780">
        <v>0.52720370000000005</v>
      </c>
      <c r="CV780">
        <v>0</v>
      </c>
      <c r="CW780" s="8">
        <v>7854449.8799999999</v>
      </c>
      <c r="CX780" s="14">
        <f t="shared" si="12"/>
        <v>0</v>
      </c>
      <c r="CY780" s="14">
        <f>IFERROR(INDEX(CONFAZ!$A$2:$FB$440,MATCH(DATE(YEAR($A780),MONTH($A780),15),CONFAZ!$A$2:$A$440,0),2),0)</f>
        <v>7854449.8799999999</v>
      </c>
      <c r="CZ780"/>
      <c r="DA780" s="4"/>
      <c r="DB780" s="4"/>
      <c r="DC780"/>
    </row>
    <row r="781" spans="1:113" x14ac:dyDescent="0.25">
      <c r="A781" s="1">
        <v>40716</v>
      </c>
      <c r="B781" t="s">
        <v>70</v>
      </c>
      <c r="C781" t="s">
        <v>11</v>
      </c>
      <c r="D781" s="12">
        <v>1.587</v>
      </c>
      <c r="E781">
        <v>139921380.10999998</v>
      </c>
      <c r="F781">
        <v>65334.74</v>
      </c>
      <c r="G781">
        <v>272346469</v>
      </c>
      <c r="H781">
        <v>36698695.150000006</v>
      </c>
      <c r="I781">
        <v>76575786.50999999</v>
      </c>
      <c r="J781">
        <v>6411130.129999999</v>
      </c>
      <c r="K781">
        <v>18270722</v>
      </c>
      <c r="L781" s="14">
        <v>5804819</v>
      </c>
      <c r="M781" s="14">
        <v>33336567</v>
      </c>
      <c r="N781" s="14">
        <v>37069326</v>
      </c>
      <c r="O781" s="14">
        <v>39246551</v>
      </c>
      <c r="P781" s="14">
        <v>2391129</v>
      </c>
      <c r="Q781" s="14">
        <v>41060235</v>
      </c>
      <c r="R781" s="14">
        <v>1108656</v>
      </c>
      <c r="S781" s="14">
        <v>8622563</v>
      </c>
      <c r="T781" s="14">
        <v>82038733</v>
      </c>
      <c r="U781" s="14">
        <v>21604128</v>
      </c>
      <c r="V781" s="14">
        <v>1108656</v>
      </c>
      <c r="W781" s="14">
        <v>8622563</v>
      </c>
      <c r="X781" s="14">
        <v>82038733</v>
      </c>
      <c r="Y781" s="14">
        <v>21604128</v>
      </c>
      <c r="Z781" s="14">
        <v>63762</v>
      </c>
      <c r="AA781" s="14">
        <v>16.858917014300001</v>
      </c>
      <c r="AB781">
        <v>141.75</v>
      </c>
      <c r="AC781">
        <v>22518366011</v>
      </c>
      <c r="AD781">
        <v>19398620585</v>
      </c>
      <c r="AE781" s="14">
        <f>INDEX(CONFAZ!$DS$2:$FB$408,MATCH(DATE(YEAR($A781),MONTH($A781),15),CONFAZ!$DS$2:$DS$408,0),2)</f>
        <v>297856224</v>
      </c>
      <c r="AF781" s="14">
        <f>INDEX(CONFAZ!$DS$2:$FB$408,MATCH(DATE(YEAR($A781),MONTH($A781),15),CONFAZ!$DS$2:$DS$408,0),3)</f>
        <v>492406384</v>
      </c>
      <c r="AG781">
        <v>545</v>
      </c>
      <c r="AH781">
        <v>532874925000</v>
      </c>
      <c r="AI781">
        <v>12.1</v>
      </c>
      <c r="AJ781">
        <v>0.22</v>
      </c>
      <c r="AK781">
        <v>0</v>
      </c>
      <c r="AL781">
        <v>0</v>
      </c>
      <c r="AM781">
        <v>0</v>
      </c>
      <c r="AN781">
        <v>0</v>
      </c>
      <c r="AO781">
        <v>6.1741511052997096</v>
      </c>
      <c r="AP781">
        <v>1.1499999999999999</v>
      </c>
      <c r="AQ781">
        <v>177.52</v>
      </c>
      <c r="AR781">
        <v>-4.3899999999999997</v>
      </c>
      <c r="AS781" s="14">
        <v>363821700000</v>
      </c>
      <c r="AT781">
        <v>0</v>
      </c>
      <c r="AU781">
        <v>0</v>
      </c>
      <c r="AV781">
        <v>176331022</v>
      </c>
      <c r="AW781">
        <v>69657238</v>
      </c>
      <c r="AX781">
        <v>0</v>
      </c>
      <c r="AY781" s="14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2300270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101959819</v>
      </c>
      <c r="BL781">
        <v>0</v>
      </c>
      <c r="BM781">
        <v>2413695</v>
      </c>
      <c r="BN781">
        <v>13932770000</v>
      </c>
      <c r="BO781">
        <v>0.4</v>
      </c>
      <c r="BP781" s="3">
        <v>3704</v>
      </c>
      <c r="BQ781">
        <v>14118.77</v>
      </c>
      <c r="BR781">
        <v>1279579000</v>
      </c>
      <c r="BS781">
        <v>23471000</v>
      </c>
      <c r="BT781">
        <v>3323598000</v>
      </c>
      <c r="BU781">
        <v>6723049000</v>
      </c>
      <c r="BV781">
        <v>2583073000</v>
      </c>
      <c r="BW781">
        <v>11349697000</v>
      </c>
      <c r="BX781">
        <v>7902078000</v>
      </c>
      <c r="BY781">
        <v>0.4</v>
      </c>
      <c r="BZ781">
        <v>3704</v>
      </c>
      <c r="CA781">
        <v>8238.85</v>
      </c>
      <c r="CB781">
        <v>11395641000</v>
      </c>
      <c r="CC781">
        <v>0.4</v>
      </c>
      <c r="CD781">
        <v>96526.42</v>
      </c>
      <c r="CE781">
        <v>121059976.5</v>
      </c>
      <c r="CF781">
        <v>16345.83</v>
      </c>
      <c r="CG781">
        <v>30756</v>
      </c>
      <c r="CH781">
        <v>41.468921000000002</v>
      </c>
      <c r="CI781">
        <v>2.74</v>
      </c>
      <c r="CJ781">
        <v>-216770</v>
      </c>
      <c r="CK781">
        <v>-173896.67</v>
      </c>
      <c r="CL781">
        <v>42876.67</v>
      </c>
      <c r="CM781">
        <v>-2903.33</v>
      </c>
      <c r="CN781">
        <v>3923983.33</v>
      </c>
      <c r="CO781">
        <v>-98643.33</v>
      </c>
      <c r="CP781">
        <v>-108350</v>
      </c>
      <c r="CQ781">
        <v>19531.439999999999</v>
      </c>
      <c r="CR781">
        <v>171473556.93000001</v>
      </c>
      <c r="CS781">
        <v>49709.7</v>
      </c>
      <c r="CT781">
        <v>171542798.06999999</v>
      </c>
      <c r="CU781">
        <v>0.52720370000000005</v>
      </c>
      <c r="CV781">
        <v>0</v>
      </c>
      <c r="CW781" s="8">
        <v>4390098.28</v>
      </c>
      <c r="CX781" s="14">
        <f t="shared" si="12"/>
        <v>0</v>
      </c>
      <c r="CY781" s="14">
        <f>IFERROR(INDEX(CONFAZ!$A$2:$FB$440,MATCH(DATE(YEAR($A781),MONTH($A781),15),CONFAZ!$A$2:$A$440,0),2),0)</f>
        <v>4390098.28</v>
      </c>
      <c r="CZ781" s="14"/>
      <c r="DA781" s="14"/>
      <c r="DB781"/>
      <c r="DC781"/>
      <c r="DI781"/>
    </row>
    <row r="782" spans="1:113" x14ac:dyDescent="0.25">
      <c r="A782" s="1">
        <v>40746</v>
      </c>
      <c r="B782" t="s">
        <v>70</v>
      </c>
      <c r="C782" t="s">
        <v>11</v>
      </c>
      <c r="D782" s="12">
        <v>1.5639000000000001</v>
      </c>
      <c r="E782">
        <v>151861075.48999998</v>
      </c>
      <c r="F782">
        <v>2238624.2599999998</v>
      </c>
      <c r="G782">
        <v>277187622</v>
      </c>
      <c r="H782">
        <v>37218616.469999999</v>
      </c>
      <c r="I782">
        <v>66543147.670000009</v>
      </c>
      <c r="J782">
        <v>6633459.580000001</v>
      </c>
      <c r="K782">
        <v>12183663</v>
      </c>
      <c r="L782" s="14">
        <v>10118580</v>
      </c>
      <c r="M782" s="14">
        <v>32770026</v>
      </c>
      <c r="N782" s="14">
        <v>38354684</v>
      </c>
      <c r="O782" s="14">
        <v>44715728</v>
      </c>
      <c r="P782" s="14">
        <v>2671722</v>
      </c>
      <c r="Q782" s="14">
        <v>44018133</v>
      </c>
      <c r="R782" s="14">
        <v>1250312</v>
      </c>
      <c r="S782" s="14">
        <v>9839569</v>
      </c>
      <c r="T782" s="14">
        <v>69552213</v>
      </c>
      <c r="U782" s="14">
        <v>21660225</v>
      </c>
      <c r="V782" s="14">
        <v>1250312</v>
      </c>
      <c r="W782" s="14">
        <v>9839569</v>
      </c>
      <c r="X782" s="14">
        <v>69552213</v>
      </c>
      <c r="Y782" s="14">
        <v>21660225</v>
      </c>
      <c r="Z782" s="14">
        <v>2236430</v>
      </c>
      <c r="AA782" s="14">
        <v>17.9992594653</v>
      </c>
      <c r="AB782">
        <v>145.19</v>
      </c>
      <c r="AC782">
        <v>22193042186</v>
      </c>
      <c r="AD782">
        <v>19259092355</v>
      </c>
      <c r="AE782" s="14">
        <f>INDEX(CONFAZ!$DS$2:$FB$408,MATCH(DATE(YEAR($A782),MONTH($A782),15),CONFAZ!$DS$2:$DS$408,0),2)</f>
        <v>272654135</v>
      </c>
      <c r="AF782" s="14">
        <f>INDEX(CONFAZ!$DS$2:$FB$408,MATCH(DATE(YEAR($A782),MONTH($A782),15),CONFAZ!$DS$2:$DS$408,0),3)</f>
        <v>461284180</v>
      </c>
      <c r="AG782">
        <v>545</v>
      </c>
      <c r="AH782">
        <v>541334601600</v>
      </c>
      <c r="AI782">
        <v>12.25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6.0252751732572296</v>
      </c>
      <c r="AP782">
        <v>1.1599999999999999</v>
      </c>
      <c r="AQ782">
        <v>178.54</v>
      </c>
      <c r="AR782">
        <v>-15.23</v>
      </c>
      <c r="AS782" s="14">
        <v>367333100000</v>
      </c>
      <c r="AT782">
        <v>0</v>
      </c>
      <c r="AU782">
        <v>0</v>
      </c>
      <c r="AV782">
        <v>210073930</v>
      </c>
      <c r="AW782">
        <v>102502087</v>
      </c>
      <c r="AX782">
        <v>0</v>
      </c>
      <c r="AY782" s="14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25912091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73773086</v>
      </c>
      <c r="BL782">
        <v>0</v>
      </c>
      <c r="BM782">
        <v>7886666</v>
      </c>
      <c r="BN782">
        <v>13932770000</v>
      </c>
      <c r="BO782">
        <v>0.4</v>
      </c>
      <c r="BP782" s="3">
        <v>3704</v>
      </c>
      <c r="BQ782">
        <v>14118.77</v>
      </c>
      <c r="BR782">
        <v>1279579000</v>
      </c>
      <c r="BS782">
        <v>23471000</v>
      </c>
      <c r="BT782">
        <v>3323598000</v>
      </c>
      <c r="BU782">
        <v>6723049000</v>
      </c>
      <c r="BV782">
        <v>2583073000</v>
      </c>
      <c r="BW782">
        <v>11349697000</v>
      </c>
      <c r="BX782">
        <v>7902078000</v>
      </c>
      <c r="BY782">
        <v>0.4</v>
      </c>
      <c r="BZ782">
        <v>3704</v>
      </c>
      <c r="CA782">
        <v>8238.85</v>
      </c>
      <c r="CB782">
        <v>11395641000</v>
      </c>
      <c r="CC782">
        <v>0.4</v>
      </c>
      <c r="CD782">
        <v>95401.93</v>
      </c>
      <c r="CE782">
        <v>133509341.64</v>
      </c>
      <c r="CF782">
        <v>16530.86</v>
      </c>
      <c r="CG782">
        <v>30745</v>
      </c>
      <c r="CH782">
        <v>41.468921000000002</v>
      </c>
      <c r="CI782">
        <v>2.74</v>
      </c>
      <c r="CJ782">
        <v>-93173.33</v>
      </c>
      <c r="CK782">
        <v>-61393.33</v>
      </c>
      <c r="CL782">
        <v>31780</v>
      </c>
      <c r="CM782">
        <v>-63223.33</v>
      </c>
      <c r="CN782">
        <v>3961456.67</v>
      </c>
      <c r="CO782">
        <v>-107760</v>
      </c>
      <c r="CP782">
        <v>-109033.33</v>
      </c>
      <c r="CQ782">
        <v>1031842.54</v>
      </c>
      <c r="CR782">
        <v>167907228.68000001</v>
      </c>
      <c r="CS782">
        <v>24378.71</v>
      </c>
      <c r="CT782">
        <v>168964649.93000001</v>
      </c>
      <c r="CU782">
        <v>0.52720370000000005</v>
      </c>
      <c r="CV782">
        <v>0</v>
      </c>
      <c r="CW782" s="8">
        <v>3198295.38</v>
      </c>
      <c r="CX782" s="14">
        <f t="shared" si="12"/>
        <v>0</v>
      </c>
      <c r="CY782" s="14">
        <f>IFERROR(INDEX(CONFAZ!$A$2:$FB$440,MATCH(DATE(YEAR($A782),MONTH($A782),15),CONFAZ!$A$2:$A$440,0),2),0)</f>
        <v>3198295.38</v>
      </c>
      <c r="CZ782"/>
      <c r="DA782"/>
      <c r="DB782"/>
      <c r="DC782"/>
      <c r="DI782"/>
    </row>
    <row r="783" spans="1:113" x14ac:dyDescent="0.25">
      <c r="A783" s="1">
        <v>40777</v>
      </c>
      <c r="B783" t="s">
        <v>70</v>
      </c>
      <c r="C783" t="s">
        <v>11</v>
      </c>
      <c r="D783" s="12">
        <v>1.597</v>
      </c>
      <c r="E783">
        <v>160292259.07000002</v>
      </c>
      <c r="F783">
        <v>218756.54</v>
      </c>
      <c r="G783">
        <v>296849458</v>
      </c>
      <c r="H783">
        <v>39256015.020000003</v>
      </c>
      <c r="I783">
        <v>76177828.410000011</v>
      </c>
      <c r="J783">
        <v>7005525.6500000004</v>
      </c>
      <c r="K783">
        <v>10213529</v>
      </c>
      <c r="L783" s="14">
        <v>10092894</v>
      </c>
      <c r="M783" s="14">
        <v>33640481</v>
      </c>
      <c r="N783" s="14">
        <v>42815783</v>
      </c>
      <c r="O783" s="14">
        <v>44628468</v>
      </c>
      <c r="P783" s="14">
        <v>3402185</v>
      </c>
      <c r="Q783" s="14">
        <v>47152724</v>
      </c>
      <c r="R783" s="14">
        <v>1061309</v>
      </c>
      <c r="S783" s="14">
        <v>10877759</v>
      </c>
      <c r="T783" s="14">
        <v>80945895</v>
      </c>
      <c r="U783" s="14">
        <v>22013203</v>
      </c>
      <c r="V783" s="14">
        <v>1061309</v>
      </c>
      <c r="W783" s="14">
        <v>10877759</v>
      </c>
      <c r="X783" s="14">
        <v>80945895</v>
      </c>
      <c r="Y783" s="14">
        <v>22013203</v>
      </c>
      <c r="Z783" s="14">
        <v>218757</v>
      </c>
      <c r="AA783" s="14">
        <v>17.700560750099999</v>
      </c>
      <c r="AB783">
        <v>147.51</v>
      </c>
      <c r="AC783">
        <v>26076703082</v>
      </c>
      <c r="AD783">
        <v>22405400011</v>
      </c>
      <c r="AE783" s="14">
        <f>INDEX(CONFAZ!$DS$2:$FB$408,MATCH(DATE(YEAR($A783),MONTH($A783),15),CONFAZ!$DS$2:$DS$408,0),2)</f>
        <v>323602147</v>
      </c>
      <c r="AF783" s="14">
        <f>INDEX(CONFAZ!$DS$2:$FB$408,MATCH(DATE(YEAR($A783),MONTH($A783),15),CONFAZ!$DS$2:$DS$408,0),3)</f>
        <v>722189150</v>
      </c>
      <c r="AG783">
        <v>545</v>
      </c>
      <c r="AH783">
        <v>564375009000</v>
      </c>
      <c r="AI783">
        <v>12.42</v>
      </c>
      <c r="AJ783">
        <v>0.42</v>
      </c>
      <c r="AK783">
        <v>0</v>
      </c>
      <c r="AL783">
        <v>0</v>
      </c>
      <c r="AM783">
        <v>0</v>
      </c>
      <c r="AN783">
        <v>0</v>
      </c>
      <c r="AO783">
        <v>5.9764991896272202</v>
      </c>
      <c r="AP783">
        <v>1.37</v>
      </c>
      <c r="AQ783">
        <v>175.5</v>
      </c>
      <c r="AR783">
        <v>-4.6100000000000003</v>
      </c>
      <c r="AS783" s="14">
        <v>374887300000</v>
      </c>
      <c r="AT783">
        <v>0</v>
      </c>
      <c r="AU783">
        <v>0</v>
      </c>
      <c r="AV783">
        <v>146800592</v>
      </c>
      <c r="AW783">
        <v>60122939</v>
      </c>
      <c r="AX783">
        <v>0</v>
      </c>
      <c r="AY783" s="14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21616518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61062743</v>
      </c>
      <c r="BL783">
        <v>7286</v>
      </c>
      <c r="BM783">
        <v>3991106</v>
      </c>
      <c r="BN783">
        <v>13932770000</v>
      </c>
      <c r="BO783">
        <v>0.4</v>
      </c>
      <c r="BP783" s="3">
        <v>3704</v>
      </c>
      <c r="BQ783">
        <v>14118.77</v>
      </c>
      <c r="BR783">
        <v>1279579000</v>
      </c>
      <c r="BS783">
        <v>23471000</v>
      </c>
      <c r="BT783">
        <v>3323598000</v>
      </c>
      <c r="BU783">
        <v>6723049000</v>
      </c>
      <c r="BV783">
        <v>2583073000</v>
      </c>
      <c r="BW783">
        <v>11349697000</v>
      </c>
      <c r="BX783">
        <v>7902078000</v>
      </c>
      <c r="BY783">
        <v>0.4</v>
      </c>
      <c r="BZ783">
        <v>3704</v>
      </c>
      <c r="CA783">
        <v>8238.85</v>
      </c>
      <c r="CB783">
        <v>13932770000</v>
      </c>
      <c r="CC783">
        <v>0.4</v>
      </c>
      <c r="CD783">
        <v>290353.28000000003</v>
      </c>
      <c r="CE783">
        <v>130094610.7</v>
      </c>
      <c r="CF783">
        <v>22703.91</v>
      </c>
      <c r="CG783">
        <v>32971</v>
      </c>
      <c r="CH783">
        <v>41.468921000000002</v>
      </c>
      <c r="CI783">
        <v>2.74</v>
      </c>
      <c r="CJ783">
        <v>-93173.33</v>
      </c>
      <c r="CK783">
        <v>-61393.33</v>
      </c>
      <c r="CL783">
        <v>31780</v>
      </c>
      <c r="CM783">
        <v>-63223.33</v>
      </c>
      <c r="CN783">
        <v>3961456.67</v>
      </c>
      <c r="CO783">
        <v>-107760</v>
      </c>
      <c r="CP783">
        <v>-109033.33</v>
      </c>
      <c r="CQ783">
        <v>172561.5</v>
      </c>
      <c r="CR783">
        <v>185341414.24000001</v>
      </c>
      <c r="CS783">
        <v>11957.37</v>
      </c>
      <c r="CT783">
        <v>185530333.11000001</v>
      </c>
      <c r="CU783">
        <v>0.52720370000000005</v>
      </c>
      <c r="CV783">
        <v>0</v>
      </c>
      <c r="CW783" s="8">
        <v>2561779.6800000002</v>
      </c>
      <c r="CX783" s="14">
        <f t="shared" si="12"/>
        <v>0</v>
      </c>
      <c r="CY783" s="14">
        <f>IFERROR(INDEX(CONFAZ!$A$2:$FB$440,MATCH(DATE(YEAR($A783),MONTH($A783),15),CONFAZ!$A$2:$A$440,0),2),0)</f>
        <v>2561779.6800000002</v>
      </c>
      <c r="CZ783"/>
      <c r="DA783"/>
      <c r="DB783"/>
      <c r="DC783"/>
      <c r="DI783"/>
    </row>
    <row r="784" spans="1:113" x14ac:dyDescent="0.25">
      <c r="A784" s="1">
        <v>40808</v>
      </c>
      <c r="B784" t="s">
        <v>70</v>
      </c>
      <c r="C784" t="s">
        <v>11</v>
      </c>
      <c r="D784" s="12">
        <v>1.7498</v>
      </c>
      <c r="E784">
        <v>163545640.22000003</v>
      </c>
      <c r="F784">
        <v>140497.42000000001</v>
      </c>
      <c r="G784">
        <v>315600189</v>
      </c>
      <c r="H784">
        <v>40958933.760000013</v>
      </c>
      <c r="I784">
        <v>89749440.030000016</v>
      </c>
      <c r="J784">
        <v>7021306.2699999996</v>
      </c>
      <c r="K784">
        <v>7002813</v>
      </c>
      <c r="L784" s="14">
        <v>6205004</v>
      </c>
      <c r="M784" s="14">
        <v>33429811</v>
      </c>
      <c r="N784" s="14">
        <v>38609938</v>
      </c>
      <c r="O784" s="14">
        <v>53686521</v>
      </c>
      <c r="P784" s="14">
        <v>3602298</v>
      </c>
      <c r="Q784" s="14">
        <v>48979688</v>
      </c>
      <c r="R784" s="14">
        <v>839855</v>
      </c>
      <c r="S784" s="14">
        <v>11191096</v>
      </c>
      <c r="T784" s="14">
        <v>95297042</v>
      </c>
      <c r="U784" s="14">
        <v>23618439</v>
      </c>
      <c r="V784" s="14">
        <v>839855</v>
      </c>
      <c r="W784" s="14">
        <v>11191096</v>
      </c>
      <c r="X784" s="14">
        <v>95297042</v>
      </c>
      <c r="Y784" s="14">
        <v>23618439</v>
      </c>
      <c r="Z784" s="14">
        <v>140497</v>
      </c>
      <c r="AA784" s="14">
        <v>21.018183670399999</v>
      </c>
      <c r="AB784">
        <v>142.30000000000001</v>
      </c>
      <c r="AC784">
        <v>23191369933</v>
      </c>
      <c r="AD784">
        <v>20356258250</v>
      </c>
      <c r="AE784" s="14">
        <f>INDEX(CONFAZ!$DS$2:$FB$408,MATCH(DATE(YEAR($A784),MONTH($A784),15),CONFAZ!$DS$2:$DS$408,0),2)</f>
        <v>345676092</v>
      </c>
      <c r="AF784" s="14">
        <f>INDEX(CONFAZ!$DS$2:$FB$408,MATCH(DATE(YEAR($A784),MONTH($A784),15),CONFAZ!$DS$2:$DS$408,0),3)</f>
        <v>694349603</v>
      </c>
      <c r="AG784">
        <v>545</v>
      </c>
      <c r="AH784">
        <v>611919058400</v>
      </c>
      <c r="AI784">
        <v>11.91</v>
      </c>
      <c r="AJ784">
        <v>0.45</v>
      </c>
      <c r="AK784">
        <v>0</v>
      </c>
      <c r="AL784">
        <v>0</v>
      </c>
      <c r="AM784">
        <v>0</v>
      </c>
      <c r="AN784">
        <v>0</v>
      </c>
      <c r="AO784">
        <v>6.0072815533980499</v>
      </c>
      <c r="AP784">
        <v>1.53</v>
      </c>
      <c r="AQ784">
        <v>193.08</v>
      </c>
      <c r="AR784">
        <v>0.32</v>
      </c>
      <c r="AS784" s="14">
        <v>370113800000</v>
      </c>
      <c r="AT784">
        <v>0</v>
      </c>
      <c r="AU784">
        <v>0</v>
      </c>
      <c r="AV784">
        <v>183778094</v>
      </c>
      <c r="AW784">
        <v>79735271</v>
      </c>
      <c r="AX784">
        <v>0</v>
      </c>
      <c r="AY784" s="1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27494706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68779975</v>
      </c>
      <c r="BL784">
        <v>3318900</v>
      </c>
      <c r="BM784">
        <v>4449242</v>
      </c>
      <c r="BN784">
        <v>13932770000</v>
      </c>
      <c r="BO784">
        <v>0.4</v>
      </c>
      <c r="BP784" s="3">
        <v>3704</v>
      </c>
      <c r="BQ784">
        <v>14118.77</v>
      </c>
      <c r="BR784">
        <v>1279579000</v>
      </c>
      <c r="BS784">
        <v>23471000</v>
      </c>
      <c r="BT784">
        <v>3323598000</v>
      </c>
      <c r="BU784">
        <v>6723049000</v>
      </c>
      <c r="BV784">
        <v>2583073000</v>
      </c>
      <c r="BW784">
        <v>11349697000</v>
      </c>
      <c r="BX784">
        <v>7902078000</v>
      </c>
      <c r="BY784">
        <v>0.4</v>
      </c>
      <c r="BZ784">
        <v>3704</v>
      </c>
      <c r="CA784">
        <v>8238.85</v>
      </c>
      <c r="CB784">
        <v>13932770000</v>
      </c>
      <c r="CC784">
        <v>0.4</v>
      </c>
      <c r="CD784">
        <v>186569.05</v>
      </c>
      <c r="CE784">
        <v>143100871.33000001</v>
      </c>
      <c r="CF784">
        <v>12538.06</v>
      </c>
      <c r="CG784">
        <v>30782</v>
      </c>
      <c r="CH784">
        <v>41.468921000000002</v>
      </c>
      <c r="CI784">
        <v>2.74</v>
      </c>
      <c r="CJ784">
        <v>-93173.33</v>
      </c>
      <c r="CK784">
        <v>-61393.33</v>
      </c>
      <c r="CL784">
        <v>31780</v>
      </c>
      <c r="CM784">
        <v>-63223.33</v>
      </c>
      <c r="CN784">
        <v>3961456.67</v>
      </c>
      <c r="CO784">
        <v>-107760</v>
      </c>
      <c r="CP784">
        <v>-109033.33</v>
      </c>
      <c r="CQ784">
        <v>101524.48</v>
      </c>
      <c r="CR784">
        <v>206865513.19999999</v>
      </c>
      <c r="CS784">
        <v>20779.560000000001</v>
      </c>
      <c r="CT784">
        <v>207015087.65000001</v>
      </c>
      <c r="CU784">
        <v>0.52720370000000005</v>
      </c>
      <c r="CV784">
        <v>0</v>
      </c>
      <c r="CW784" s="8">
        <v>1711860.9300000002</v>
      </c>
      <c r="CX784" s="14">
        <f t="shared" si="12"/>
        <v>0</v>
      </c>
      <c r="CY784" s="14">
        <f>IFERROR(INDEX(CONFAZ!$A$2:$FB$440,MATCH(DATE(YEAR($A784),MONTH($A784),15),CONFAZ!$A$2:$A$440,0),2),0)</f>
        <v>1711860.9300000002</v>
      </c>
      <c r="CZ784"/>
      <c r="DA784"/>
      <c r="DB784"/>
      <c r="DC784"/>
      <c r="DI784"/>
    </row>
    <row r="785" spans="1:113" x14ac:dyDescent="0.25">
      <c r="A785" s="1">
        <v>40838</v>
      </c>
      <c r="B785" t="s">
        <v>70</v>
      </c>
      <c r="C785" t="s">
        <v>11</v>
      </c>
      <c r="D785" s="12">
        <v>1.7726</v>
      </c>
      <c r="E785">
        <v>159711535.72999999</v>
      </c>
      <c r="F785">
        <v>33879.370000000003</v>
      </c>
      <c r="G785">
        <v>305895677</v>
      </c>
      <c r="H785">
        <v>40410204.849999994</v>
      </c>
      <c r="I785">
        <v>84369701.820000023</v>
      </c>
      <c r="J785">
        <v>6666760.2400000021</v>
      </c>
      <c r="K785">
        <v>5021161</v>
      </c>
      <c r="L785" s="14">
        <v>8356066</v>
      </c>
      <c r="M785" s="14">
        <v>34100975</v>
      </c>
      <c r="N785" s="14">
        <v>36884523</v>
      </c>
      <c r="O785" s="14">
        <v>43260615</v>
      </c>
      <c r="P785" s="14">
        <v>2763673</v>
      </c>
      <c r="Q785" s="14">
        <v>50644648</v>
      </c>
      <c r="R785" s="14">
        <v>876197</v>
      </c>
      <c r="S785" s="14">
        <v>9985589</v>
      </c>
      <c r="T785" s="14">
        <v>89998695</v>
      </c>
      <c r="U785" s="14">
        <v>28991477</v>
      </c>
      <c r="V785" s="14">
        <v>876197</v>
      </c>
      <c r="W785" s="14">
        <v>9985589</v>
      </c>
      <c r="X785" s="14">
        <v>89998695</v>
      </c>
      <c r="Y785" s="14">
        <v>28991477</v>
      </c>
      <c r="Z785" s="14">
        <v>33219</v>
      </c>
      <c r="AA785" s="14">
        <v>9.1862670137000002</v>
      </c>
      <c r="AB785">
        <v>142.02000000000001</v>
      </c>
      <c r="AC785">
        <v>22056074475</v>
      </c>
      <c r="AD785">
        <v>19918996728</v>
      </c>
      <c r="AE785" s="14">
        <f>INDEX(CONFAZ!$DS$2:$FB$408,MATCH(DATE(YEAR($A785),MONTH($A785),15),CONFAZ!$DS$2:$DS$408,0),2)</f>
        <v>225699981</v>
      </c>
      <c r="AF785" s="14">
        <f>INDEX(CONFAZ!$DS$2:$FB$408,MATCH(DATE(YEAR($A785),MONTH($A785),15),CONFAZ!$DS$2:$DS$408,0),3)</f>
        <v>647947303</v>
      </c>
      <c r="AG785">
        <v>545</v>
      </c>
      <c r="AH785">
        <v>625600172800</v>
      </c>
      <c r="AI785">
        <v>11.7</v>
      </c>
      <c r="AJ785">
        <v>0.32</v>
      </c>
      <c r="AK785">
        <v>0</v>
      </c>
      <c r="AL785">
        <v>0</v>
      </c>
      <c r="AM785">
        <v>0</v>
      </c>
      <c r="AN785">
        <v>0</v>
      </c>
      <c r="AO785">
        <v>5.7362770913510204</v>
      </c>
      <c r="AP785">
        <v>1.43</v>
      </c>
      <c r="AQ785">
        <v>191.93</v>
      </c>
      <c r="AR785">
        <v>30.89</v>
      </c>
      <c r="AS785" s="14">
        <v>383776100000</v>
      </c>
      <c r="AT785">
        <v>0</v>
      </c>
      <c r="AU785">
        <v>0</v>
      </c>
      <c r="AV785">
        <v>145921183</v>
      </c>
      <c r="AW785">
        <v>61724118</v>
      </c>
      <c r="AX785">
        <v>0</v>
      </c>
      <c r="AY785" s="14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3599413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71536656</v>
      </c>
      <c r="BL785">
        <v>1404671</v>
      </c>
      <c r="BM785">
        <v>7656325</v>
      </c>
      <c r="BN785">
        <v>13932770000</v>
      </c>
      <c r="BO785">
        <v>0.4</v>
      </c>
      <c r="BP785" s="3">
        <v>3704</v>
      </c>
      <c r="BQ785">
        <v>14118.77</v>
      </c>
      <c r="BR785">
        <v>1279579000</v>
      </c>
      <c r="BS785">
        <v>23471000</v>
      </c>
      <c r="BT785">
        <v>3323598000</v>
      </c>
      <c r="BU785">
        <v>6723049000</v>
      </c>
      <c r="BV785">
        <v>2583073000</v>
      </c>
      <c r="BW785">
        <v>11349697000</v>
      </c>
      <c r="BX785">
        <v>7902078000</v>
      </c>
      <c r="BY785">
        <v>0.4</v>
      </c>
      <c r="BZ785">
        <v>3704</v>
      </c>
      <c r="CA785">
        <v>8238.85</v>
      </c>
      <c r="CB785">
        <v>13932770000</v>
      </c>
      <c r="CC785">
        <v>0.4</v>
      </c>
      <c r="CD785">
        <v>307547.87</v>
      </c>
      <c r="CE785">
        <v>150128477.44999999</v>
      </c>
      <c r="CF785">
        <v>23551.57</v>
      </c>
      <c r="CG785">
        <v>28603</v>
      </c>
      <c r="CH785">
        <v>41.468921000000002</v>
      </c>
      <c r="CI785">
        <v>2.75</v>
      </c>
      <c r="CJ785">
        <v>-23100</v>
      </c>
      <c r="CK785">
        <v>910</v>
      </c>
      <c r="CL785">
        <v>24010</v>
      </c>
      <c r="CM785">
        <v>74350</v>
      </c>
      <c r="CN785">
        <v>3934776.67</v>
      </c>
      <c r="CO785">
        <v>-100460</v>
      </c>
      <c r="CP785">
        <v>-109046.67</v>
      </c>
      <c r="CQ785">
        <v>21092.87</v>
      </c>
      <c r="CR785">
        <v>195214427</v>
      </c>
      <c r="CS785">
        <v>11630.33</v>
      </c>
      <c r="CT785">
        <v>195247150.19999999</v>
      </c>
      <c r="CU785">
        <v>0.52720370000000005</v>
      </c>
      <c r="CV785">
        <v>0</v>
      </c>
      <c r="CW785" s="8">
        <v>1499345.56</v>
      </c>
      <c r="CX785" s="14">
        <f t="shared" si="12"/>
        <v>0</v>
      </c>
      <c r="CY785" s="14">
        <f>IFERROR(INDEX(CONFAZ!$A$2:$FB$440,MATCH(DATE(YEAR($A785),MONTH($A785),15),CONFAZ!$A$2:$A$440,0),2),0)</f>
        <v>1499345.56</v>
      </c>
      <c r="CZ785"/>
      <c r="DA785"/>
      <c r="DB785"/>
      <c r="DC785"/>
      <c r="DI785"/>
    </row>
    <row r="786" spans="1:113" x14ac:dyDescent="0.25">
      <c r="A786" s="1">
        <v>40869</v>
      </c>
      <c r="B786" t="s">
        <v>70</v>
      </c>
      <c r="C786" t="s">
        <v>11</v>
      </c>
      <c r="D786" s="12">
        <v>1.7905</v>
      </c>
      <c r="E786">
        <v>160448084.11999997</v>
      </c>
      <c r="F786">
        <v>528322.42000000004</v>
      </c>
      <c r="G786">
        <v>312120959</v>
      </c>
      <c r="H786">
        <v>38010350.359999999</v>
      </c>
      <c r="I786">
        <v>92310768.679999992</v>
      </c>
      <c r="J786">
        <v>6879147.0899999989</v>
      </c>
      <c r="K786">
        <v>4889607</v>
      </c>
      <c r="L786" s="14">
        <v>8291503</v>
      </c>
      <c r="M786" s="14">
        <v>34251639</v>
      </c>
      <c r="N786" s="14">
        <v>39449600</v>
      </c>
      <c r="O786" s="14">
        <v>44422064</v>
      </c>
      <c r="P786" s="14">
        <v>3407293</v>
      </c>
      <c r="Q786" s="14">
        <v>44230536</v>
      </c>
      <c r="R786" s="14">
        <v>800063</v>
      </c>
      <c r="S786" s="14">
        <v>10944354</v>
      </c>
      <c r="T786" s="14">
        <v>96781556</v>
      </c>
      <c r="U786" s="14">
        <v>29014029</v>
      </c>
      <c r="V786" s="14">
        <v>800063</v>
      </c>
      <c r="W786" s="14">
        <v>10944354</v>
      </c>
      <c r="X786" s="14">
        <v>96781556</v>
      </c>
      <c r="Y786" s="14">
        <v>29014029</v>
      </c>
      <c r="Z786" s="14">
        <v>528322</v>
      </c>
      <c r="AA786" s="14">
        <v>7.8065907426000001</v>
      </c>
      <c r="AB786">
        <v>141.87</v>
      </c>
      <c r="AC786">
        <v>21666081911</v>
      </c>
      <c r="AD786">
        <v>21345663330</v>
      </c>
      <c r="AE786" s="14">
        <f>INDEX(CONFAZ!$DS$2:$FB$408,MATCH(DATE(YEAR($A786),MONTH($A786),15),CONFAZ!$DS$2:$DS$408,0),2)</f>
        <v>263750615</v>
      </c>
      <c r="AF786" s="14">
        <f>INDEX(CONFAZ!$DS$2:$FB$408,MATCH(DATE(YEAR($A786),MONTH($A786),15),CONFAZ!$DS$2:$DS$408,0),3)</f>
        <v>765070265</v>
      </c>
      <c r="AG786">
        <v>545</v>
      </c>
      <c r="AH786">
        <v>630386706500</v>
      </c>
      <c r="AI786">
        <v>11.4</v>
      </c>
      <c r="AJ786">
        <v>0.56999999999999995</v>
      </c>
      <c r="AK786">
        <v>0</v>
      </c>
      <c r="AL786">
        <v>0</v>
      </c>
      <c r="AM786">
        <v>0</v>
      </c>
      <c r="AN786">
        <v>0</v>
      </c>
      <c r="AO786">
        <v>5.1819764382008797</v>
      </c>
      <c r="AP786">
        <v>1.52</v>
      </c>
      <c r="AQ786">
        <v>201.43</v>
      </c>
      <c r="AR786">
        <v>13.45</v>
      </c>
      <c r="AS786" s="14">
        <v>391538000000</v>
      </c>
      <c r="AT786">
        <v>0</v>
      </c>
      <c r="AU786">
        <v>0</v>
      </c>
      <c r="AV786">
        <v>137249977</v>
      </c>
      <c r="AW786">
        <v>33782021</v>
      </c>
      <c r="AX786">
        <v>0</v>
      </c>
      <c r="AY786" s="14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35579138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63023436</v>
      </c>
      <c r="BL786">
        <v>1481219</v>
      </c>
      <c r="BM786">
        <v>3384163</v>
      </c>
      <c r="BN786">
        <v>13932770000</v>
      </c>
      <c r="BO786">
        <v>0.4</v>
      </c>
      <c r="BP786" s="3">
        <v>3704</v>
      </c>
      <c r="BQ786">
        <v>14118.77</v>
      </c>
      <c r="BR786">
        <v>1279579000</v>
      </c>
      <c r="BS786">
        <v>23471000</v>
      </c>
      <c r="BT786">
        <v>3323598000</v>
      </c>
      <c r="BU786">
        <v>6723049000</v>
      </c>
      <c r="BV786">
        <v>2583073000</v>
      </c>
      <c r="BW786">
        <v>11349697000</v>
      </c>
      <c r="BX786">
        <v>7902078000</v>
      </c>
      <c r="BY786">
        <v>0.4</v>
      </c>
      <c r="BZ786">
        <v>3704</v>
      </c>
      <c r="CA786">
        <v>8238.85</v>
      </c>
      <c r="CB786">
        <v>13932770000</v>
      </c>
      <c r="CC786">
        <v>0.4</v>
      </c>
      <c r="CD786">
        <v>372289.95</v>
      </c>
      <c r="CE786">
        <v>157021686.31</v>
      </c>
      <c r="CF786">
        <v>15684.7</v>
      </c>
      <c r="CG786">
        <v>29667</v>
      </c>
      <c r="CH786">
        <v>41.468921000000002</v>
      </c>
      <c r="CI786">
        <v>2.75</v>
      </c>
      <c r="CJ786">
        <v>-23100</v>
      </c>
      <c r="CK786">
        <v>910</v>
      </c>
      <c r="CL786">
        <v>24010</v>
      </c>
      <c r="CM786">
        <v>74350</v>
      </c>
      <c r="CN786">
        <v>3934776.67</v>
      </c>
      <c r="CO786">
        <v>-100460</v>
      </c>
      <c r="CP786">
        <v>-109046.67</v>
      </c>
      <c r="CQ786">
        <v>28412.71</v>
      </c>
      <c r="CR786">
        <v>204982723.41</v>
      </c>
      <c r="CS786">
        <v>8922.48</v>
      </c>
      <c r="CT786">
        <v>205025100.75</v>
      </c>
      <c r="CU786">
        <v>0.52720370000000005</v>
      </c>
      <c r="CV786">
        <v>0</v>
      </c>
      <c r="CW786" s="8">
        <v>1015566.6900000002</v>
      </c>
      <c r="CX786" s="14">
        <f t="shared" si="12"/>
        <v>0</v>
      </c>
      <c r="CY786" s="14">
        <f>IFERROR(INDEX(CONFAZ!$A$2:$FB$440,MATCH(DATE(YEAR($A786),MONTH($A786),15),CONFAZ!$A$2:$A$440,0),2),0)</f>
        <v>1015566.6900000002</v>
      </c>
      <c r="CZ786"/>
      <c r="DA786"/>
      <c r="DB786"/>
      <c r="DC786"/>
      <c r="DI786"/>
    </row>
    <row r="787" spans="1:113" x14ac:dyDescent="0.25">
      <c r="A787" s="1">
        <v>40899</v>
      </c>
      <c r="B787" t="s">
        <v>70</v>
      </c>
      <c r="C787" t="s">
        <v>11</v>
      </c>
      <c r="D787" s="12">
        <v>1.8369</v>
      </c>
      <c r="E787">
        <v>171031680.72000003</v>
      </c>
      <c r="F787">
        <v>71720.489999999991</v>
      </c>
      <c r="G787">
        <v>324927753</v>
      </c>
      <c r="H787">
        <v>42214837.489999995</v>
      </c>
      <c r="I787">
        <v>90117973.280000001</v>
      </c>
      <c r="J787">
        <v>7696859.0200000005</v>
      </c>
      <c r="K787">
        <v>4536858</v>
      </c>
      <c r="L787" s="14">
        <v>7140154</v>
      </c>
      <c r="M787" s="14">
        <v>35076897</v>
      </c>
      <c r="N787" s="14">
        <v>42417798</v>
      </c>
      <c r="O787" s="14">
        <v>47798658</v>
      </c>
      <c r="P787" s="14">
        <v>2971748</v>
      </c>
      <c r="Q787" s="14">
        <v>55275112</v>
      </c>
      <c r="R787" s="14">
        <v>896911</v>
      </c>
      <c r="S787" s="14">
        <v>10648267</v>
      </c>
      <c r="T787" s="14">
        <v>94554876</v>
      </c>
      <c r="U787" s="14">
        <v>28075612</v>
      </c>
      <c r="V787" s="14">
        <v>896911</v>
      </c>
      <c r="W787" s="14">
        <v>10648267</v>
      </c>
      <c r="X787" s="14">
        <v>94554876</v>
      </c>
      <c r="Y787" s="14">
        <v>28075612</v>
      </c>
      <c r="Z787" s="14">
        <v>71720</v>
      </c>
      <c r="AA787" s="14">
        <v>7.4812412054999999</v>
      </c>
      <c r="AB787">
        <v>139.22999999999999</v>
      </c>
      <c r="AC787">
        <v>21999062581</v>
      </c>
      <c r="AD787">
        <v>18477262036</v>
      </c>
      <c r="AE787" s="14">
        <f>INDEX(CONFAZ!$DS$2:$FB$408,MATCH(DATE(YEAR($A787),MONTH($A787),15),CONFAZ!$DS$2:$DS$408,0),2)</f>
        <v>224392275</v>
      </c>
      <c r="AF787" s="14">
        <f>INDEX(CONFAZ!$DS$2:$FB$408,MATCH(DATE(YEAR($A787),MONTH($A787),15),CONFAZ!$DS$2:$DS$408,0),3)</f>
        <v>600532415</v>
      </c>
      <c r="AG787">
        <v>545</v>
      </c>
      <c r="AH787">
        <v>646610842800</v>
      </c>
      <c r="AI787">
        <v>10.9</v>
      </c>
      <c r="AJ787">
        <v>0.51</v>
      </c>
      <c r="AK787">
        <v>0</v>
      </c>
      <c r="AL787">
        <v>0</v>
      </c>
      <c r="AM787">
        <v>0</v>
      </c>
      <c r="AN787">
        <v>0</v>
      </c>
      <c r="AO787">
        <v>4.7342837302397696</v>
      </c>
      <c r="AP787">
        <v>1.5</v>
      </c>
      <c r="AQ787">
        <v>196.02</v>
      </c>
      <c r="AR787">
        <v>8.52</v>
      </c>
      <c r="AS787" s="14">
        <v>385490900000</v>
      </c>
      <c r="AT787">
        <v>0</v>
      </c>
      <c r="AU787">
        <v>0</v>
      </c>
      <c r="AV787">
        <v>164377055</v>
      </c>
      <c r="AW787">
        <v>80463668</v>
      </c>
      <c r="AX787">
        <v>0</v>
      </c>
      <c r="AY787" s="14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21266248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56594070</v>
      </c>
      <c r="BL787">
        <v>0</v>
      </c>
      <c r="BM787">
        <v>6053069</v>
      </c>
      <c r="BN787">
        <v>13932770000</v>
      </c>
      <c r="BO787">
        <v>0.4</v>
      </c>
      <c r="BP787" s="3">
        <v>3704</v>
      </c>
      <c r="BQ787">
        <v>14118.77</v>
      </c>
      <c r="BR787">
        <v>1279579000</v>
      </c>
      <c r="BS787">
        <v>23471000</v>
      </c>
      <c r="BT787">
        <v>3323598000</v>
      </c>
      <c r="BU787">
        <v>6723049000</v>
      </c>
      <c r="BV787">
        <v>2583073000</v>
      </c>
      <c r="BW787">
        <v>11349697000</v>
      </c>
      <c r="BX787">
        <v>6763404000</v>
      </c>
      <c r="BY787">
        <v>0.4</v>
      </c>
      <c r="BZ787">
        <v>3704</v>
      </c>
      <c r="CA787">
        <v>7198.79</v>
      </c>
      <c r="CB787">
        <v>13932770000</v>
      </c>
      <c r="CC787">
        <v>0.4</v>
      </c>
      <c r="CD787">
        <v>317695.90999999997</v>
      </c>
      <c r="CE787">
        <v>170177455.97999999</v>
      </c>
      <c r="CF787">
        <v>12664.27</v>
      </c>
      <c r="CG787">
        <v>31905</v>
      </c>
      <c r="CH787">
        <v>41.468921000000002</v>
      </c>
      <c r="CI787">
        <v>2.75</v>
      </c>
      <c r="CJ787">
        <v>-23100</v>
      </c>
      <c r="CK787">
        <v>910</v>
      </c>
      <c r="CL787">
        <v>24010</v>
      </c>
      <c r="CM787">
        <v>74350</v>
      </c>
      <c r="CN787">
        <v>3934776.67</v>
      </c>
      <c r="CO787">
        <v>-100460</v>
      </c>
      <c r="CP787">
        <v>-109046.67</v>
      </c>
      <c r="CQ787">
        <v>17753.73</v>
      </c>
      <c r="CR787">
        <v>208592689.34</v>
      </c>
      <c r="CS787">
        <v>11685.06</v>
      </c>
      <c r="CT787">
        <v>208622128.13</v>
      </c>
      <c r="CU787">
        <v>0.52720370000000005</v>
      </c>
      <c r="CV787">
        <v>0</v>
      </c>
      <c r="CW787" s="8">
        <v>913706.29</v>
      </c>
      <c r="CX787" s="14">
        <f t="shared" si="12"/>
        <v>0</v>
      </c>
      <c r="CY787" s="14">
        <f>IFERROR(INDEX(CONFAZ!$A$2:$FB$440,MATCH(DATE(YEAR($A787),MONTH($A787),15),CONFAZ!$A$2:$A$440,0),2),0)</f>
        <v>913706.29</v>
      </c>
      <c r="CZ787"/>
      <c r="DA787" s="4"/>
      <c r="DB787" s="4"/>
      <c r="DC787"/>
    </row>
    <row r="788" spans="1:113" x14ac:dyDescent="0.25">
      <c r="A788" s="1">
        <v>40930</v>
      </c>
      <c r="B788" t="s">
        <v>70</v>
      </c>
      <c r="C788" t="s">
        <v>11</v>
      </c>
      <c r="D788" s="12">
        <v>1.7897000000000001</v>
      </c>
      <c r="E788">
        <v>185074680.67000002</v>
      </c>
      <c r="F788">
        <v>400846.02</v>
      </c>
      <c r="G788">
        <v>331270199</v>
      </c>
      <c r="H788">
        <v>40055723.999999993</v>
      </c>
      <c r="I788">
        <v>81605726.86999999</v>
      </c>
      <c r="J788">
        <v>8743004.4299999997</v>
      </c>
      <c r="K788">
        <v>10753933</v>
      </c>
      <c r="L788" s="14">
        <v>5963401</v>
      </c>
      <c r="M788" s="14">
        <v>37202239</v>
      </c>
      <c r="N788" s="14">
        <v>60046768</v>
      </c>
      <c r="O788" s="14">
        <v>46332267</v>
      </c>
      <c r="P788" s="14">
        <v>3430626</v>
      </c>
      <c r="Q788" s="14">
        <v>48678187</v>
      </c>
      <c r="R788" s="14">
        <v>796335</v>
      </c>
      <c r="S788" s="14">
        <v>10676857</v>
      </c>
      <c r="T788" s="14">
        <v>87354048</v>
      </c>
      <c r="U788" s="14">
        <v>30391742</v>
      </c>
      <c r="V788" s="14">
        <v>796335</v>
      </c>
      <c r="W788" s="14">
        <v>10676857</v>
      </c>
      <c r="X788" s="14">
        <v>87354048</v>
      </c>
      <c r="Y788" s="14">
        <v>30391742</v>
      </c>
      <c r="Z788" s="14">
        <v>397729</v>
      </c>
      <c r="AA788" s="14">
        <v>8.4803065231999994</v>
      </c>
      <c r="AB788">
        <v>133.34</v>
      </c>
      <c r="AC788">
        <v>15949177033</v>
      </c>
      <c r="AD788">
        <v>17589407302</v>
      </c>
      <c r="AE788" s="14">
        <f>INDEX(CONFAZ!$DS$2:$FB$408,MATCH(DATE(YEAR($A788),MONTH($A788),15),CONFAZ!$DS$2:$DS$408,0),2)</f>
        <v>170404629</v>
      </c>
      <c r="AF788" s="14">
        <f>INDEX(CONFAZ!$DS$2:$FB$408,MATCH(DATE(YEAR($A788),MONTH($A788),15),CONFAZ!$DS$2:$DS$408,0),3)</f>
        <v>522529148</v>
      </c>
      <c r="AG788">
        <v>622</v>
      </c>
      <c r="AH788">
        <v>635477727500</v>
      </c>
      <c r="AI788">
        <v>10.7</v>
      </c>
      <c r="AJ788">
        <v>0.51</v>
      </c>
      <c r="AK788">
        <v>0</v>
      </c>
      <c r="AL788">
        <v>0</v>
      </c>
      <c r="AM788">
        <v>0</v>
      </c>
      <c r="AN788">
        <v>0</v>
      </c>
      <c r="AO788">
        <v>5.4991816693944298</v>
      </c>
      <c r="AP788">
        <v>1.56</v>
      </c>
      <c r="AQ788">
        <v>201.5</v>
      </c>
      <c r="AR788">
        <v>0.25994</v>
      </c>
      <c r="AS788" s="14">
        <v>364190600000</v>
      </c>
      <c r="AT788">
        <v>0</v>
      </c>
      <c r="AU788">
        <v>0</v>
      </c>
      <c r="AV788">
        <v>127407370</v>
      </c>
      <c r="AW788">
        <v>78150398</v>
      </c>
      <c r="AX788">
        <v>0</v>
      </c>
      <c r="AY788" s="14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1308653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40939454</v>
      </c>
      <c r="BL788">
        <v>0</v>
      </c>
      <c r="BM788">
        <v>7008865</v>
      </c>
      <c r="BN788">
        <v>14775476000</v>
      </c>
      <c r="BO788">
        <v>0.4</v>
      </c>
      <c r="BP788" s="3">
        <v>3704</v>
      </c>
      <c r="BQ788">
        <v>14818.48</v>
      </c>
      <c r="BR788">
        <v>1632246000</v>
      </c>
      <c r="BS788">
        <v>15686000</v>
      </c>
      <c r="BT788">
        <v>3142392000</v>
      </c>
      <c r="BU788">
        <v>7559371000</v>
      </c>
      <c r="BV788">
        <v>2425781000</v>
      </c>
      <c r="BW788">
        <v>12349695000</v>
      </c>
      <c r="BX788">
        <v>6763404000</v>
      </c>
      <c r="BY788">
        <v>0.4</v>
      </c>
      <c r="BZ788">
        <v>3704</v>
      </c>
      <c r="CA788">
        <v>7198.79</v>
      </c>
      <c r="CB788">
        <v>13932770000</v>
      </c>
      <c r="CC788">
        <v>0.4</v>
      </c>
      <c r="CD788">
        <v>380262.05</v>
      </c>
      <c r="CE788">
        <v>137894718.93000001</v>
      </c>
      <c r="CF788">
        <v>32020.880000000001</v>
      </c>
      <c r="CG788">
        <v>31186.5</v>
      </c>
      <c r="CH788">
        <v>40.653455200000003</v>
      </c>
      <c r="CI788">
        <v>2.74</v>
      </c>
      <c r="CJ788">
        <v>-15203.33</v>
      </c>
      <c r="CK788">
        <v>-90223.33</v>
      </c>
      <c r="CL788">
        <v>-75020</v>
      </c>
      <c r="CM788">
        <v>75073.33</v>
      </c>
      <c r="CN788">
        <v>4330610</v>
      </c>
      <c r="CO788">
        <v>-74320</v>
      </c>
      <c r="CP788">
        <v>-59756.67</v>
      </c>
      <c r="CQ788">
        <v>20247.45</v>
      </c>
      <c r="CR788">
        <v>204416163.63999999</v>
      </c>
      <c r="CS788">
        <v>21411.96</v>
      </c>
      <c r="CT788">
        <v>204457823.05000001</v>
      </c>
      <c r="CU788">
        <v>0.52698149999999999</v>
      </c>
      <c r="CV788">
        <v>0</v>
      </c>
      <c r="CW788" s="8">
        <v>1756935.3900000001</v>
      </c>
      <c r="CX788" s="14">
        <f t="shared" si="12"/>
        <v>0</v>
      </c>
      <c r="CY788" s="14">
        <f>IFERROR(INDEX(CONFAZ!$A$2:$FB$440,MATCH(DATE(YEAR($A788),MONTH($A788),15),CONFAZ!$A$2:$A$440,0),2),0)</f>
        <v>1756935.3900000001</v>
      </c>
      <c r="CZ788" s="14"/>
      <c r="DA788" s="14"/>
      <c r="DB788"/>
      <c r="DC788"/>
      <c r="DI788"/>
    </row>
    <row r="789" spans="1:113" x14ac:dyDescent="0.25">
      <c r="A789" s="1">
        <v>40961</v>
      </c>
      <c r="B789" t="s">
        <v>70</v>
      </c>
      <c r="C789" t="s">
        <v>11</v>
      </c>
      <c r="D789" s="12">
        <v>1.7183999999999999</v>
      </c>
      <c r="E789">
        <v>161285567.02000001</v>
      </c>
      <c r="F789">
        <v>40402.18</v>
      </c>
      <c r="G789">
        <v>290083865</v>
      </c>
      <c r="H789">
        <v>34219447.800000012</v>
      </c>
      <c r="I789">
        <v>78369771.460000008</v>
      </c>
      <c r="J789">
        <v>671170.4</v>
      </c>
      <c r="K789">
        <v>33520511</v>
      </c>
      <c r="L789" s="14">
        <v>8443470</v>
      </c>
      <c r="M789" s="14">
        <v>35515527</v>
      </c>
      <c r="N789" s="14">
        <v>33169122</v>
      </c>
      <c r="O789" s="14">
        <v>45993120</v>
      </c>
      <c r="P789" s="14">
        <v>2600641</v>
      </c>
      <c r="Q789" s="14">
        <v>39612601</v>
      </c>
      <c r="R789" s="14">
        <v>591420</v>
      </c>
      <c r="S789" s="14">
        <v>10511734</v>
      </c>
      <c r="T789" s="14">
        <v>86121566</v>
      </c>
      <c r="U789" s="14">
        <v>27485390</v>
      </c>
      <c r="V789" s="14">
        <v>591420</v>
      </c>
      <c r="W789" s="14">
        <v>10511734</v>
      </c>
      <c r="X789" s="14">
        <v>86121566</v>
      </c>
      <c r="Y789" s="14">
        <v>27485390</v>
      </c>
      <c r="Z789" s="14">
        <v>39274</v>
      </c>
      <c r="AA789" s="14">
        <v>13.219950431999999</v>
      </c>
      <c r="AB789">
        <v>135.35</v>
      </c>
      <c r="AC789">
        <v>17926499266</v>
      </c>
      <c r="AD789">
        <v>16476146495</v>
      </c>
      <c r="AE789" s="14">
        <f>INDEX(CONFAZ!$DS$2:$FB$408,MATCH(DATE(YEAR($A789),MONTH($A789),15),CONFAZ!$DS$2:$DS$408,0),2)</f>
        <v>181596697</v>
      </c>
      <c r="AF789" s="14">
        <f>INDEX(CONFAZ!$DS$2:$FB$408,MATCH(DATE(YEAR($A789),MONTH($A789),15),CONFAZ!$DS$2:$DS$408,0),3)</f>
        <v>741611665</v>
      </c>
      <c r="AG789">
        <v>622</v>
      </c>
      <c r="AH789">
        <v>612317472000</v>
      </c>
      <c r="AI789">
        <v>10.4</v>
      </c>
      <c r="AJ789">
        <v>0.39</v>
      </c>
      <c r="AK789">
        <v>0</v>
      </c>
      <c r="AL789">
        <v>0</v>
      </c>
      <c r="AM789">
        <v>0</v>
      </c>
      <c r="AN789">
        <v>0</v>
      </c>
      <c r="AO789">
        <v>5.7456318569687097</v>
      </c>
      <c r="AP789">
        <v>1.45</v>
      </c>
      <c r="AQ789">
        <v>203.24</v>
      </c>
      <c r="AR789">
        <v>-8.93</v>
      </c>
      <c r="AS789" s="14">
        <v>367525200000</v>
      </c>
      <c r="AT789">
        <v>0</v>
      </c>
      <c r="AU789">
        <v>0</v>
      </c>
      <c r="AV789">
        <v>128217175</v>
      </c>
      <c r="AW789">
        <v>34827486</v>
      </c>
      <c r="AX789">
        <v>0</v>
      </c>
      <c r="AY789" s="14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25661029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61591790</v>
      </c>
      <c r="BL789">
        <v>0</v>
      </c>
      <c r="BM789">
        <v>6136870</v>
      </c>
      <c r="BN789">
        <v>14775476000</v>
      </c>
      <c r="BO789">
        <v>0.4</v>
      </c>
      <c r="BP789" s="3">
        <v>3704</v>
      </c>
      <c r="BQ789">
        <v>14818.48</v>
      </c>
      <c r="BR789">
        <v>1632246000</v>
      </c>
      <c r="BS789">
        <v>15686000</v>
      </c>
      <c r="BT789">
        <v>3142392000</v>
      </c>
      <c r="BU789">
        <v>7559371000</v>
      </c>
      <c r="BV789">
        <v>2425781000</v>
      </c>
      <c r="BW789">
        <v>12349695000</v>
      </c>
      <c r="BX789">
        <v>6763404000</v>
      </c>
      <c r="BY789">
        <v>0.4</v>
      </c>
      <c r="BZ789">
        <v>3704</v>
      </c>
      <c r="CA789">
        <v>7198.79</v>
      </c>
      <c r="CB789">
        <v>13932770000</v>
      </c>
      <c r="CC789">
        <v>0.4</v>
      </c>
      <c r="CD789">
        <v>425499.85</v>
      </c>
      <c r="CE789">
        <v>128585500.94</v>
      </c>
      <c r="CF789">
        <v>15630.42</v>
      </c>
      <c r="CG789">
        <v>30811.5</v>
      </c>
      <c r="CH789">
        <v>40.653455200000003</v>
      </c>
      <c r="CI789">
        <v>2.73</v>
      </c>
      <c r="CJ789">
        <v>-15203.33</v>
      </c>
      <c r="CK789">
        <v>-90223.33</v>
      </c>
      <c r="CL789">
        <v>-75020</v>
      </c>
      <c r="CM789">
        <v>75073.33</v>
      </c>
      <c r="CN789">
        <v>4330610</v>
      </c>
      <c r="CO789">
        <v>-74320</v>
      </c>
      <c r="CP789">
        <v>-59756.67</v>
      </c>
      <c r="CQ789">
        <v>29707.24</v>
      </c>
      <c r="CR789">
        <v>189655774.27000001</v>
      </c>
      <c r="CS789">
        <v>77283.009999999995</v>
      </c>
      <c r="CT789">
        <v>189762764.52000001</v>
      </c>
      <c r="CU789">
        <v>0.52698149999999999</v>
      </c>
      <c r="CV789">
        <v>0</v>
      </c>
      <c r="CW789" s="8">
        <v>7454352.9600000009</v>
      </c>
      <c r="CX789" s="14">
        <f t="shared" si="12"/>
        <v>0</v>
      </c>
      <c r="CY789" s="14">
        <f>IFERROR(INDEX(CONFAZ!$A$2:$FB$440,MATCH(DATE(YEAR($A789),MONTH($A789),15),CONFAZ!$A$2:$A$440,0),2),0)</f>
        <v>7454352.9600000009</v>
      </c>
      <c r="CZ789"/>
      <c r="DA789"/>
      <c r="DB789"/>
      <c r="DC789"/>
      <c r="DI789"/>
    </row>
    <row r="790" spans="1:113" x14ac:dyDescent="0.25">
      <c r="A790" s="1">
        <v>40990</v>
      </c>
      <c r="B790" t="s">
        <v>70</v>
      </c>
      <c r="C790" t="s">
        <v>11</v>
      </c>
      <c r="D790" s="12">
        <v>1.7952999999999999</v>
      </c>
      <c r="E790">
        <v>162780771.29000002</v>
      </c>
      <c r="F790">
        <v>32709.720000000005</v>
      </c>
      <c r="G790">
        <v>309324223</v>
      </c>
      <c r="H790">
        <v>35615379.519999996</v>
      </c>
      <c r="I790">
        <v>84052279.420000002</v>
      </c>
      <c r="J790">
        <v>10865510.08</v>
      </c>
      <c r="K790">
        <v>60287029</v>
      </c>
      <c r="L790" s="14">
        <v>6643540</v>
      </c>
      <c r="M790" s="14">
        <v>33968937</v>
      </c>
      <c r="N790" s="14">
        <v>41932779</v>
      </c>
      <c r="O790" s="14">
        <v>41555755</v>
      </c>
      <c r="P790" s="14">
        <v>2995068</v>
      </c>
      <c r="Q790" s="14">
        <v>50536014</v>
      </c>
      <c r="R790" s="14">
        <v>916517</v>
      </c>
      <c r="S790" s="14">
        <v>14280358</v>
      </c>
      <c r="T790" s="14">
        <v>89371934</v>
      </c>
      <c r="U790" s="14">
        <v>27090611</v>
      </c>
      <c r="V790" s="14">
        <v>916517</v>
      </c>
      <c r="W790" s="14">
        <v>14280358</v>
      </c>
      <c r="X790" s="14">
        <v>89371934</v>
      </c>
      <c r="Y790" s="14">
        <v>27090611</v>
      </c>
      <c r="Z790" s="14">
        <v>32710</v>
      </c>
      <c r="AA790" s="14">
        <v>15.2514638463</v>
      </c>
      <c r="AB790">
        <v>146.35</v>
      </c>
      <c r="AC790">
        <v>20739368495</v>
      </c>
      <c r="AD790">
        <v>19033764217</v>
      </c>
      <c r="AE790" s="14">
        <f>INDEX(CONFAZ!$DS$2:$FB$408,MATCH(DATE(YEAR($A790),MONTH($A790),15),CONFAZ!$DS$2:$DS$408,0),2)</f>
        <v>259606341</v>
      </c>
      <c r="AF790" s="14">
        <f>INDEX(CONFAZ!$DS$2:$FB$408,MATCH(DATE(YEAR($A790),MONTH($A790),15),CONFAZ!$DS$2:$DS$408,0),3)</f>
        <v>595485868</v>
      </c>
      <c r="AG790">
        <v>622</v>
      </c>
      <c r="AH790">
        <v>655672284800</v>
      </c>
      <c r="AI790">
        <v>9.82</v>
      </c>
      <c r="AJ790">
        <v>0.18</v>
      </c>
      <c r="AK790">
        <v>0</v>
      </c>
      <c r="AL790">
        <v>0</v>
      </c>
      <c r="AM790">
        <v>0</v>
      </c>
      <c r="AN790">
        <v>0</v>
      </c>
      <c r="AO790">
        <v>7.9998745609633701</v>
      </c>
      <c r="AP790">
        <v>1.21</v>
      </c>
      <c r="AQ790">
        <v>221.12</v>
      </c>
      <c r="AR790">
        <v>-2.23</v>
      </c>
      <c r="AS790" s="14">
        <v>397758400000</v>
      </c>
      <c r="AT790">
        <v>0</v>
      </c>
      <c r="AU790">
        <v>0</v>
      </c>
      <c r="AV790">
        <v>127004907</v>
      </c>
      <c r="AW790">
        <v>69324630</v>
      </c>
      <c r="AX790">
        <v>0</v>
      </c>
      <c r="AY790" s="14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1933952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51428992</v>
      </c>
      <c r="BL790">
        <v>0</v>
      </c>
      <c r="BM790">
        <v>4317333</v>
      </c>
      <c r="BN790">
        <v>14775476000</v>
      </c>
      <c r="BO790">
        <v>0.4</v>
      </c>
      <c r="BP790" s="3">
        <v>3704</v>
      </c>
      <c r="BQ790">
        <v>14818.48</v>
      </c>
      <c r="BR790">
        <v>1632246000</v>
      </c>
      <c r="BS790">
        <v>15686000</v>
      </c>
      <c r="BT790">
        <v>3142392000</v>
      </c>
      <c r="BU790">
        <v>7559371000</v>
      </c>
      <c r="BV790">
        <v>2425781000</v>
      </c>
      <c r="BW790">
        <v>12349695000</v>
      </c>
      <c r="BX790">
        <v>6763404000</v>
      </c>
      <c r="BY790">
        <v>0.4</v>
      </c>
      <c r="BZ790">
        <v>3704</v>
      </c>
      <c r="CA790">
        <v>7198.79</v>
      </c>
      <c r="CB790">
        <v>13932770000</v>
      </c>
      <c r="CC790">
        <v>0.4</v>
      </c>
      <c r="CD790">
        <v>395160.98</v>
      </c>
      <c r="CE790">
        <v>108207185.73999999</v>
      </c>
      <c r="CF790">
        <v>17069.060000000001</v>
      </c>
      <c r="CG790">
        <v>32308.5</v>
      </c>
      <c r="CH790">
        <v>40.653455200000003</v>
      </c>
      <c r="CI790">
        <v>2.74</v>
      </c>
      <c r="CJ790">
        <v>-15203.33</v>
      </c>
      <c r="CK790">
        <v>-90223.33</v>
      </c>
      <c r="CL790">
        <v>-75020</v>
      </c>
      <c r="CM790">
        <v>75073.33</v>
      </c>
      <c r="CN790">
        <v>4330610</v>
      </c>
      <c r="CO790">
        <v>-74320</v>
      </c>
      <c r="CP790">
        <v>-59756.67</v>
      </c>
      <c r="CQ790">
        <v>8437.5499999999993</v>
      </c>
      <c r="CR790">
        <v>194548451.06</v>
      </c>
      <c r="CS790">
        <v>166005.53</v>
      </c>
      <c r="CT790">
        <v>194722894.13999999</v>
      </c>
      <c r="CU790">
        <v>0.52698149999999999</v>
      </c>
      <c r="CV790">
        <v>0</v>
      </c>
      <c r="CW790" s="8">
        <v>13808845.140000001</v>
      </c>
      <c r="CX790" s="14">
        <f t="shared" si="12"/>
        <v>0</v>
      </c>
      <c r="CY790" s="14">
        <f>IFERROR(INDEX(CONFAZ!$A$2:$FB$440,MATCH(DATE(YEAR($A790),MONTH($A790),15),CONFAZ!$A$2:$A$440,0),2),0)</f>
        <v>13808845.140000001</v>
      </c>
      <c r="CZ790"/>
      <c r="DA790"/>
      <c r="DB790"/>
      <c r="DC790"/>
      <c r="DI790"/>
    </row>
    <row r="791" spans="1:113" x14ac:dyDescent="0.25">
      <c r="A791" s="1">
        <v>41021</v>
      </c>
      <c r="B791" t="s">
        <v>70</v>
      </c>
      <c r="C791" t="s">
        <v>11</v>
      </c>
      <c r="D791" s="12">
        <v>1.8548</v>
      </c>
      <c r="E791">
        <v>156557316.47</v>
      </c>
      <c r="F791">
        <v>63371.159999999996</v>
      </c>
      <c r="G791">
        <v>289694560</v>
      </c>
      <c r="H791">
        <v>41779595.639999993</v>
      </c>
      <c r="I791">
        <v>70825958.50999999</v>
      </c>
      <c r="J791">
        <v>6401479.5599999996</v>
      </c>
      <c r="K791">
        <v>39717306</v>
      </c>
      <c r="L791" s="14">
        <v>5322614</v>
      </c>
      <c r="M791" s="14">
        <v>35165914</v>
      </c>
      <c r="N791" s="14">
        <v>40223744</v>
      </c>
      <c r="O791" s="14">
        <v>47174606</v>
      </c>
      <c r="P791" s="14">
        <v>2841059</v>
      </c>
      <c r="Q791" s="14">
        <v>41656196</v>
      </c>
      <c r="R791" s="14">
        <v>784600</v>
      </c>
      <c r="S791" s="14">
        <v>15474160</v>
      </c>
      <c r="T791" s="14">
        <v>73359047</v>
      </c>
      <c r="U791" s="14">
        <v>27629508</v>
      </c>
      <c r="V791" s="14">
        <v>784600</v>
      </c>
      <c r="W791" s="14">
        <v>15474160</v>
      </c>
      <c r="X791" s="14">
        <v>73359047</v>
      </c>
      <c r="Y791" s="14">
        <v>27629508</v>
      </c>
      <c r="Z791" s="14">
        <v>63112</v>
      </c>
      <c r="AA791" s="14">
        <v>14.9253452955</v>
      </c>
      <c r="AB791">
        <v>139.85</v>
      </c>
      <c r="AC791">
        <v>19461604595</v>
      </c>
      <c r="AD791">
        <v>18849751858</v>
      </c>
      <c r="AE791" s="14">
        <f>INDEX(CONFAZ!$DS$2:$FB$408,MATCH(DATE(YEAR($A791),MONTH($A791),15),CONFAZ!$DS$2:$DS$408,0),2)</f>
        <v>318905810</v>
      </c>
      <c r="AF791" s="14">
        <f>INDEX(CONFAZ!$DS$2:$FB$408,MATCH(DATE(YEAR($A791),MONTH($A791),15),CONFAZ!$DS$2:$DS$408,0),3)</f>
        <v>582255821</v>
      </c>
      <c r="AG791">
        <v>622</v>
      </c>
      <c r="AH791">
        <v>694199705600</v>
      </c>
      <c r="AI791">
        <v>9.35</v>
      </c>
      <c r="AJ791">
        <v>0.64</v>
      </c>
      <c r="AK791">
        <v>0</v>
      </c>
      <c r="AL791">
        <v>0</v>
      </c>
      <c r="AM791">
        <v>0</v>
      </c>
      <c r="AN791">
        <v>0</v>
      </c>
      <c r="AO791">
        <v>7.8169744760323701</v>
      </c>
      <c r="AP791">
        <v>1.64</v>
      </c>
      <c r="AQ791">
        <v>226.14</v>
      </c>
      <c r="AR791">
        <v>24.84</v>
      </c>
      <c r="AS791" s="14">
        <v>385880000000</v>
      </c>
      <c r="AT791">
        <v>0</v>
      </c>
      <c r="AU791">
        <v>0</v>
      </c>
      <c r="AV791">
        <v>178266541</v>
      </c>
      <c r="AW791">
        <v>83996099</v>
      </c>
      <c r="AX791">
        <v>0</v>
      </c>
      <c r="AY791" s="14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22984402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59799608</v>
      </c>
      <c r="BL791">
        <v>0</v>
      </c>
      <c r="BM791">
        <v>11486432</v>
      </c>
      <c r="BN791">
        <v>14775476000</v>
      </c>
      <c r="BO791">
        <v>0.4</v>
      </c>
      <c r="BP791" s="3">
        <v>3704</v>
      </c>
      <c r="BQ791">
        <v>14818.48</v>
      </c>
      <c r="BR791">
        <v>1632246000</v>
      </c>
      <c r="BS791">
        <v>15686000</v>
      </c>
      <c r="BT791">
        <v>3142392000</v>
      </c>
      <c r="BU791">
        <v>7559371000</v>
      </c>
      <c r="BV791">
        <v>2425781000</v>
      </c>
      <c r="BW791">
        <v>12349695000</v>
      </c>
      <c r="BX791">
        <v>6763404000</v>
      </c>
      <c r="BY791">
        <v>0.4</v>
      </c>
      <c r="BZ791">
        <v>3704</v>
      </c>
      <c r="CA791">
        <v>7198.79</v>
      </c>
      <c r="CB791">
        <v>13932770000</v>
      </c>
      <c r="CC791">
        <v>0.4</v>
      </c>
      <c r="CD791">
        <v>406338.47</v>
      </c>
      <c r="CE791">
        <v>103085736.73</v>
      </c>
      <c r="CF791">
        <v>25578.3</v>
      </c>
      <c r="CG791">
        <v>30608.5</v>
      </c>
      <c r="CH791">
        <v>40.653455200000003</v>
      </c>
      <c r="CI791">
        <v>2.74</v>
      </c>
      <c r="CJ791">
        <v>-219826.67</v>
      </c>
      <c r="CK791">
        <v>-89030</v>
      </c>
      <c r="CL791">
        <v>130796.67</v>
      </c>
      <c r="CM791">
        <v>-3720</v>
      </c>
      <c r="CN791">
        <v>4506150</v>
      </c>
      <c r="CO791">
        <v>-93343.33</v>
      </c>
      <c r="CP791">
        <v>-84186.67</v>
      </c>
      <c r="CQ791">
        <v>10070.790000000001</v>
      </c>
      <c r="CR791">
        <v>168603582.09</v>
      </c>
      <c r="CS791">
        <v>95360.42</v>
      </c>
      <c r="CT791">
        <v>168713813.30000001</v>
      </c>
      <c r="CU791">
        <v>0.52698149999999999</v>
      </c>
      <c r="CV791">
        <v>0</v>
      </c>
      <c r="CW791" s="8">
        <v>12458802.9</v>
      </c>
      <c r="CX791" s="14">
        <f t="shared" si="12"/>
        <v>0</v>
      </c>
      <c r="CY791" s="14">
        <f>IFERROR(INDEX(CONFAZ!$A$2:$FB$440,MATCH(DATE(YEAR($A791),MONTH($A791),15),CONFAZ!$A$2:$A$440,0),2),0)</f>
        <v>12458802.9</v>
      </c>
      <c r="CZ791"/>
      <c r="DA791"/>
      <c r="DB791"/>
      <c r="DC791"/>
      <c r="DI791"/>
    </row>
    <row r="792" spans="1:113" x14ac:dyDescent="0.25">
      <c r="A792" s="1">
        <v>41051</v>
      </c>
      <c r="B792" t="s">
        <v>70</v>
      </c>
      <c r="C792" t="s">
        <v>11</v>
      </c>
      <c r="D792" s="12">
        <v>1.986</v>
      </c>
      <c r="E792">
        <v>167127368.09999996</v>
      </c>
      <c r="F792">
        <v>56138.680000000008</v>
      </c>
      <c r="G792">
        <v>293427933</v>
      </c>
      <c r="H792">
        <v>37126985.079999991</v>
      </c>
      <c r="I792">
        <v>69133994.10999997</v>
      </c>
      <c r="J792">
        <v>6409924.5499999989</v>
      </c>
      <c r="K792">
        <v>28266233</v>
      </c>
      <c r="L792" s="14">
        <v>9978081</v>
      </c>
      <c r="M792" s="14">
        <v>27603211</v>
      </c>
      <c r="N792" s="14">
        <v>41368945</v>
      </c>
      <c r="O792" s="14">
        <v>45458200</v>
      </c>
      <c r="P792" s="14">
        <v>3338829</v>
      </c>
      <c r="Q792" s="14">
        <v>45020478</v>
      </c>
      <c r="R792" s="14">
        <v>640536</v>
      </c>
      <c r="S792" s="14">
        <v>19554056</v>
      </c>
      <c r="T792" s="14">
        <v>72928673</v>
      </c>
      <c r="U792" s="14">
        <v>27480785</v>
      </c>
      <c r="V792" s="14">
        <v>640536</v>
      </c>
      <c r="W792" s="14">
        <v>19554056</v>
      </c>
      <c r="X792" s="14">
        <v>72928673</v>
      </c>
      <c r="Y792" s="14">
        <v>27480785</v>
      </c>
      <c r="Z792" s="14">
        <v>56139</v>
      </c>
      <c r="AA792" s="14">
        <v>22.6331036833</v>
      </c>
      <c r="AB792">
        <v>144.56</v>
      </c>
      <c r="AC792">
        <v>23146072472</v>
      </c>
      <c r="AD792">
        <v>20417070958</v>
      </c>
      <c r="AE792" s="14">
        <f>INDEX(CONFAZ!$DS$2:$FB$408,MATCH(DATE(YEAR($A792),MONTH($A792),15),CONFAZ!$DS$2:$DS$408,0),2)</f>
        <v>285610754</v>
      </c>
      <c r="AF792" s="14">
        <f>INDEX(CONFAZ!$DS$2:$FB$408,MATCH(DATE(YEAR($A792),MONTH($A792),15),CONFAZ!$DS$2:$DS$408,0),3)</f>
        <v>574461509</v>
      </c>
      <c r="AG792">
        <v>622</v>
      </c>
      <c r="AH792">
        <v>739604274000</v>
      </c>
      <c r="AI792">
        <v>8.8699999999999992</v>
      </c>
      <c r="AJ792">
        <v>0.55000000000000004</v>
      </c>
      <c r="AK792">
        <v>0</v>
      </c>
      <c r="AL792">
        <v>0</v>
      </c>
      <c r="AM792">
        <v>0</v>
      </c>
      <c r="AN792">
        <v>0</v>
      </c>
      <c r="AO792">
        <v>7.688255889613</v>
      </c>
      <c r="AP792">
        <v>1.36</v>
      </c>
      <c r="AQ792">
        <v>221.89</v>
      </c>
      <c r="AR792">
        <v>33.01</v>
      </c>
      <c r="AS792" s="14">
        <v>401862300000</v>
      </c>
      <c r="AT792">
        <v>0</v>
      </c>
      <c r="AU792">
        <v>0</v>
      </c>
      <c r="AV792">
        <v>136511625</v>
      </c>
      <c r="AW792">
        <v>63381819</v>
      </c>
      <c r="AX792">
        <v>0</v>
      </c>
      <c r="AY792" s="14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12651125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55065470</v>
      </c>
      <c r="BL792">
        <v>0</v>
      </c>
      <c r="BM792">
        <v>5413211</v>
      </c>
      <c r="BN792">
        <v>14775476000</v>
      </c>
      <c r="BO792">
        <v>0.4</v>
      </c>
      <c r="BP792" s="3">
        <v>3704</v>
      </c>
      <c r="BQ792">
        <v>14818.48</v>
      </c>
      <c r="BR792">
        <v>1632246000</v>
      </c>
      <c r="BS792">
        <v>15686000</v>
      </c>
      <c r="BT792">
        <v>3142392000</v>
      </c>
      <c r="BU792">
        <v>7559371000</v>
      </c>
      <c r="BV792">
        <v>2425781000</v>
      </c>
      <c r="BW792">
        <v>12349695000</v>
      </c>
      <c r="BX792">
        <v>6763404000</v>
      </c>
      <c r="BY792">
        <v>0.4</v>
      </c>
      <c r="BZ792">
        <v>3704</v>
      </c>
      <c r="CA792">
        <v>7198.79</v>
      </c>
      <c r="CB792">
        <v>13932770000</v>
      </c>
      <c r="CC792">
        <v>0.4</v>
      </c>
      <c r="CD792">
        <v>325925.71999999997</v>
      </c>
      <c r="CE792">
        <v>114036754.53</v>
      </c>
      <c r="CF792">
        <v>21989.72</v>
      </c>
      <c r="CG792">
        <v>32658.5</v>
      </c>
      <c r="CH792">
        <v>40.653455200000003</v>
      </c>
      <c r="CI792">
        <v>2.74</v>
      </c>
      <c r="CJ792">
        <v>-219826.67</v>
      </c>
      <c r="CK792">
        <v>-89030</v>
      </c>
      <c r="CL792">
        <v>130796.67</v>
      </c>
      <c r="CM792">
        <v>-3720</v>
      </c>
      <c r="CN792">
        <v>4506150</v>
      </c>
      <c r="CO792">
        <v>-93343.33</v>
      </c>
      <c r="CP792">
        <v>-84186.67</v>
      </c>
      <c r="CQ792">
        <v>18265.71</v>
      </c>
      <c r="CR792">
        <v>182280065.31999999</v>
      </c>
      <c r="CS792">
        <v>61734.28</v>
      </c>
      <c r="CT792">
        <v>182367070.08000001</v>
      </c>
      <c r="CU792">
        <v>0.52698149999999999</v>
      </c>
      <c r="CV792">
        <v>0</v>
      </c>
      <c r="CW792" s="8">
        <v>6852408.6600000001</v>
      </c>
      <c r="CX792" s="14">
        <f t="shared" si="12"/>
        <v>0</v>
      </c>
      <c r="CY792" s="14">
        <f>IFERROR(INDEX(CONFAZ!$A$2:$FB$440,MATCH(DATE(YEAR($A792),MONTH($A792),15),CONFAZ!$A$2:$A$440,0),2),0)</f>
        <v>6852408.6600000001</v>
      </c>
      <c r="CZ792"/>
      <c r="DA792"/>
      <c r="DB792"/>
      <c r="DC792"/>
      <c r="DI792"/>
    </row>
    <row r="793" spans="1:113" x14ac:dyDescent="0.25">
      <c r="A793" s="1">
        <v>41082</v>
      </c>
      <c r="B793" t="s">
        <v>70</v>
      </c>
      <c r="C793" t="s">
        <v>11</v>
      </c>
      <c r="D793" s="12">
        <v>2.0491999999999999</v>
      </c>
      <c r="E793">
        <v>165452820.81999996</v>
      </c>
      <c r="F793">
        <v>26651.13</v>
      </c>
      <c r="G793">
        <v>309805632</v>
      </c>
      <c r="H793">
        <v>44239305.93</v>
      </c>
      <c r="I793">
        <v>77813259.829999983</v>
      </c>
      <c r="J793">
        <v>6497741.4199999999</v>
      </c>
      <c r="K793">
        <v>18239563</v>
      </c>
      <c r="L793" s="14">
        <v>5916248</v>
      </c>
      <c r="M793" s="14">
        <v>34738467</v>
      </c>
      <c r="N793" s="14">
        <v>40435387</v>
      </c>
      <c r="O793" s="14">
        <v>49221783</v>
      </c>
      <c r="P793" s="14">
        <v>3867146</v>
      </c>
      <c r="Q793" s="14">
        <v>46606517</v>
      </c>
      <c r="R793" s="14">
        <v>710538</v>
      </c>
      <c r="S793" s="14">
        <v>13633496</v>
      </c>
      <c r="T793" s="14">
        <v>84859503</v>
      </c>
      <c r="U793" s="14">
        <v>29789896</v>
      </c>
      <c r="V793" s="14">
        <v>710538</v>
      </c>
      <c r="W793" s="14">
        <v>13633496</v>
      </c>
      <c r="X793" s="14">
        <v>84859503</v>
      </c>
      <c r="Y793" s="14">
        <v>29789896</v>
      </c>
      <c r="Z793" s="14">
        <v>26651</v>
      </c>
      <c r="AA793" s="14">
        <v>25.622344860399998</v>
      </c>
      <c r="AB793">
        <v>142.28</v>
      </c>
      <c r="AC793">
        <v>19181689510</v>
      </c>
      <c r="AD793">
        <v>18709216579</v>
      </c>
      <c r="AE793" s="14">
        <f>INDEX(CONFAZ!$DS$2:$FB$408,MATCH(DATE(YEAR($A793),MONTH($A793),15),CONFAZ!$DS$2:$DS$408,0),2)</f>
        <v>236318656</v>
      </c>
      <c r="AF793" s="14">
        <f>INDEX(CONFAZ!$DS$2:$FB$408,MATCH(DATE(YEAR($A793),MONTH($A793),15),CONFAZ!$DS$2:$DS$408,0),3)</f>
        <v>674594281</v>
      </c>
      <c r="AG793">
        <v>622</v>
      </c>
      <c r="AH793">
        <v>766216372000</v>
      </c>
      <c r="AI793">
        <v>8.39</v>
      </c>
      <c r="AJ793">
        <v>0.26</v>
      </c>
      <c r="AK793">
        <v>0</v>
      </c>
      <c r="AL793">
        <v>0</v>
      </c>
      <c r="AM793">
        <v>0</v>
      </c>
      <c r="AN793">
        <v>0</v>
      </c>
      <c r="AO793">
        <v>7.5899391815276704</v>
      </c>
      <c r="AP793">
        <v>1.08</v>
      </c>
      <c r="AQ793">
        <v>195.9</v>
      </c>
      <c r="AR793">
        <v>33.57</v>
      </c>
      <c r="AS793" s="14">
        <v>395383300000</v>
      </c>
      <c r="AT793">
        <v>0</v>
      </c>
      <c r="AU793">
        <v>0</v>
      </c>
      <c r="AV793">
        <v>102361566</v>
      </c>
      <c r="AW793">
        <v>37674573</v>
      </c>
      <c r="AX793">
        <v>0</v>
      </c>
      <c r="AY793" s="14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1993036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54941504</v>
      </c>
      <c r="BL793">
        <v>0</v>
      </c>
      <c r="BM793">
        <v>7752453</v>
      </c>
      <c r="BN793">
        <v>14775476000</v>
      </c>
      <c r="BO793">
        <v>0.4</v>
      </c>
      <c r="BP793" s="3">
        <v>3704</v>
      </c>
      <c r="BQ793">
        <v>14818.48</v>
      </c>
      <c r="BR793">
        <v>1632246000</v>
      </c>
      <c r="BS793">
        <v>15686000</v>
      </c>
      <c r="BT793">
        <v>3142392000</v>
      </c>
      <c r="BU793">
        <v>7559371000</v>
      </c>
      <c r="BV793">
        <v>2425781000</v>
      </c>
      <c r="BW793">
        <v>12349695000</v>
      </c>
      <c r="BX793">
        <v>6763404000</v>
      </c>
      <c r="BY793">
        <v>0.4</v>
      </c>
      <c r="BZ793">
        <v>3704</v>
      </c>
      <c r="CA793">
        <v>7198.79</v>
      </c>
      <c r="CB793">
        <v>13932770000</v>
      </c>
      <c r="CC793">
        <v>0.4</v>
      </c>
      <c r="CD793">
        <v>447171.91</v>
      </c>
      <c r="CE793">
        <v>120164063.40000001</v>
      </c>
      <c r="CF793">
        <v>7576.46</v>
      </c>
      <c r="CG793">
        <v>32625.5</v>
      </c>
      <c r="CH793">
        <v>40.653455200000003</v>
      </c>
      <c r="CI793">
        <v>2.73</v>
      </c>
      <c r="CJ793">
        <v>-219826.67</v>
      </c>
      <c r="CK793">
        <v>-89030</v>
      </c>
      <c r="CL793">
        <v>130796.67</v>
      </c>
      <c r="CM793">
        <v>-3720</v>
      </c>
      <c r="CN793">
        <v>4506150</v>
      </c>
      <c r="CO793">
        <v>-93343.33</v>
      </c>
      <c r="CP793">
        <v>-84186.67</v>
      </c>
      <c r="CQ793">
        <v>8358.41</v>
      </c>
      <c r="CR793">
        <v>189054723.81999999</v>
      </c>
      <c r="CS793">
        <v>34351.11</v>
      </c>
      <c r="CT793">
        <v>189121737.34</v>
      </c>
      <c r="CU793">
        <v>0.52698149999999999</v>
      </c>
      <c r="CV793">
        <v>0</v>
      </c>
      <c r="CW793" s="8">
        <v>4843506.84</v>
      </c>
      <c r="CX793" s="14">
        <f t="shared" si="12"/>
        <v>0</v>
      </c>
      <c r="CY793" s="14">
        <f>IFERROR(INDEX(CONFAZ!$A$2:$FB$440,MATCH(DATE(YEAR($A793),MONTH($A793),15),CONFAZ!$A$2:$A$440,0),2),0)</f>
        <v>4843506.84</v>
      </c>
      <c r="CZ793"/>
      <c r="DA793"/>
      <c r="DB793"/>
      <c r="DC793"/>
      <c r="DI793"/>
    </row>
    <row r="794" spans="1:113" x14ac:dyDescent="0.25">
      <c r="A794" s="1">
        <v>41112</v>
      </c>
      <c r="B794" t="s">
        <v>70</v>
      </c>
      <c r="C794" t="s">
        <v>11</v>
      </c>
      <c r="D794" s="12">
        <v>2.0287000000000002</v>
      </c>
      <c r="E794">
        <v>164064526.12</v>
      </c>
      <c r="F794">
        <v>40655.9</v>
      </c>
      <c r="G794">
        <v>324833929</v>
      </c>
      <c r="H794">
        <v>45630285.559999995</v>
      </c>
      <c r="I794">
        <v>92549914.910000011</v>
      </c>
      <c r="J794">
        <v>6761083.8700000001</v>
      </c>
      <c r="K794">
        <v>15774638</v>
      </c>
      <c r="L794" s="14">
        <v>7561149</v>
      </c>
      <c r="M794" s="14">
        <v>34272913</v>
      </c>
      <c r="N794" s="14">
        <v>41210083</v>
      </c>
      <c r="O794" s="14">
        <v>46491316</v>
      </c>
      <c r="P794" s="14">
        <v>3621829</v>
      </c>
      <c r="Q794" s="14">
        <v>46133932</v>
      </c>
      <c r="R794" s="14">
        <v>886349</v>
      </c>
      <c r="S794" s="14">
        <v>15018986</v>
      </c>
      <c r="T794" s="14">
        <v>100254608</v>
      </c>
      <c r="U794" s="14">
        <v>29342780</v>
      </c>
      <c r="V794" s="14">
        <v>886349</v>
      </c>
      <c r="W794" s="14">
        <v>15018986</v>
      </c>
      <c r="X794" s="14">
        <v>100254608</v>
      </c>
      <c r="Y794" s="14">
        <v>29342780</v>
      </c>
      <c r="Z794" s="14">
        <v>39984</v>
      </c>
      <c r="AA794" s="14">
        <v>23.6342662094</v>
      </c>
      <c r="AB794">
        <v>147.46</v>
      </c>
      <c r="AC794">
        <v>20837121787</v>
      </c>
      <c r="AD794">
        <v>18294468661</v>
      </c>
      <c r="AE794" s="14">
        <f>INDEX(CONFAZ!$DS$2:$FB$408,MATCH(DATE(YEAR($A794),MONTH($A794),15),CONFAZ!$DS$2:$DS$408,0),2)</f>
        <v>297758683</v>
      </c>
      <c r="AF794" s="14">
        <f>INDEX(CONFAZ!$DS$2:$FB$408,MATCH(DATE(YEAR($A794),MONTH($A794),15),CONFAZ!$DS$2:$DS$408,0),3)</f>
        <v>404088452</v>
      </c>
      <c r="AG794">
        <v>622</v>
      </c>
      <c r="AH794">
        <v>763103619800</v>
      </c>
      <c r="AI794">
        <v>8.07</v>
      </c>
      <c r="AJ794">
        <v>0.43</v>
      </c>
      <c r="AK794">
        <v>0</v>
      </c>
      <c r="AL794">
        <v>0</v>
      </c>
      <c r="AM794">
        <v>0</v>
      </c>
      <c r="AN794">
        <v>0</v>
      </c>
      <c r="AO794">
        <v>7.50958012279039</v>
      </c>
      <c r="AP794">
        <v>1.43</v>
      </c>
      <c r="AQ794">
        <v>205.26</v>
      </c>
      <c r="AR794">
        <v>23.05</v>
      </c>
      <c r="AS794" s="14">
        <v>409021000000</v>
      </c>
      <c r="AT794">
        <v>0</v>
      </c>
      <c r="AU794">
        <v>0</v>
      </c>
      <c r="AV794">
        <v>155006129</v>
      </c>
      <c r="AW794">
        <v>61305383</v>
      </c>
      <c r="AX794">
        <v>0</v>
      </c>
      <c r="AY794" s="1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27141029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56634712</v>
      </c>
      <c r="BL794">
        <v>0</v>
      </c>
      <c r="BM794">
        <v>9925005</v>
      </c>
      <c r="BN794">
        <v>14775476000</v>
      </c>
      <c r="BO794">
        <v>0.4</v>
      </c>
      <c r="BP794" s="3">
        <v>3704</v>
      </c>
      <c r="BQ794">
        <v>14818.48</v>
      </c>
      <c r="BR794">
        <v>1632246000</v>
      </c>
      <c r="BS794">
        <v>15686000</v>
      </c>
      <c r="BT794">
        <v>3142392000</v>
      </c>
      <c r="BU794">
        <v>7559371000</v>
      </c>
      <c r="BV794">
        <v>2425781000</v>
      </c>
      <c r="BW794">
        <v>12349695000</v>
      </c>
      <c r="BX794">
        <v>6763404000</v>
      </c>
      <c r="BY794">
        <v>0.4</v>
      </c>
      <c r="BZ794">
        <v>3704</v>
      </c>
      <c r="CA794">
        <v>7198.79</v>
      </c>
      <c r="CB794">
        <v>13932770000</v>
      </c>
      <c r="CC794">
        <v>0.4</v>
      </c>
      <c r="CD794">
        <v>354365.35</v>
      </c>
      <c r="CE794">
        <v>136735500.84</v>
      </c>
      <c r="CF794">
        <v>27850.9</v>
      </c>
      <c r="CG794">
        <v>33252.5</v>
      </c>
      <c r="CH794">
        <v>40.653455200000003</v>
      </c>
      <c r="CI794">
        <v>2.73</v>
      </c>
      <c r="CJ794">
        <v>-103010</v>
      </c>
      <c r="CK794">
        <v>-67576.67</v>
      </c>
      <c r="CL794">
        <v>35436.67</v>
      </c>
      <c r="CM794">
        <v>9736.67</v>
      </c>
      <c r="CN794">
        <v>5046920</v>
      </c>
      <c r="CO794">
        <v>-100700</v>
      </c>
      <c r="CP794">
        <v>-77543.33</v>
      </c>
      <c r="CQ794">
        <v>11541.08</v>
      </c>
      <c r="CR794">
        <v>200182495.36000001</v>
      </c>
      <c r="CS794">
        <v>28299.98</v>
      </c>
      <c r="CT794">
        <v>200235005.25</v>
      </c>
      <c r="CU794">
        <v>0.52698149999999999</v>
      </c>
      <c r="CV794">
        <v>0</v>
      </c>
      <c r="CW794" s="8">
        <v>4560690.87</v>
      </c>
      <c r="CX794" s="14">
        <f t="shared" si="12"/>
        <v>0</v>
      </c>
      <c r="CY794" s="14">
        <f>IFERROR(INDEX(CONFAZ!$A$2:$FB$440,MATCH(DATE(YEAR($A794),MONTH($A794),15),CONFAZ!$A$2:$A$440,0),2),0)</f>
        <v>4560690.87</v>
      </c>
      <c r="CZ794"/>
      <c r="DA794"/>
      <c r="DB794"/>
      <c r="DC794"/>
      <c r="DI794"/>
    </row>
    <row r="795" spans="1:113" x14ac:dyDescent="0.25">
      <c r="A795" s="1">
        <v>41143</v>
      </c>
      <c r="B795" t="s">
        <v>70</v>
      </c>
      <c r="C795" t="s">
        <v>11</v>
      </c>
      <c r="D795" s="12">
        <v>2.0293999999999999</v>
      </c>
      <c r="E795">
        <v>172707048.44999999</v>
      </c>
      <c r="F795">
        <v>24718.080000000002</v>
      </c>
      <c r="G795">
        <v>317085754</v>
      </c>
      <c r="H795">
        <v>44890958.189999998</v>
      </c>
      <c r="I795">
        <v>77593266.529999986</v>
      </c>
      <c r="J795">
        <v>6803673.5199999996</v>
      </c>
      <c r="K795">
        <v>11611766</v>
      </c>
      <c r="L795" s="14">
        <v>6650404</v>
      </c>
      <c r="M795" s="14">
        <v>35680330</v>
      </c>
      <c r="N795" s="14">
        <v>45099538</v>
      </c>
      <c r="O795" s="14">
        <v>48984435</v>
      </c>
      <c r="P795" s="14">
        <v>4154594</v>
      </c>
      <c r="Q795" s="14">
        <v>51340304</v>
      </c>
      <c r="R795" s="14">
        <v>979639</v>
      </c>
      <c r="S795" s="14">
        <v>15764084</v>
      </c>
      <c r="T795" s="14">
        <v>82925839</v>
      </c>
      <c r="U795" s="14">
        <v>25481869</v>
      </c>
      <c r="V795" s="14">
        <v>979639</v>
      </c>
      <c r="W795" s="14">
        <v>15764084</v>
      </c>
      <c r="X795" s="14">
        <v>82925839</v>
      </c>
      <c r="Y795" s="14">
        <v>25481869</v>
      </c>
      <c r="Z795" s="14">
        <v>24718</v>
      </c>
      <c r="AA795" s="14">
        <v>23.556629216400001</v>
      </c>
      <c r="AB795">
        <v>149.91</v>
      </c>
      <c r="AC795">
        <v>22241316256</v>
      </c>
      <c r="AD795">
        <v>19312716179</v>
      </c>
      <c r="AE795" s="14">
        <f>INDEX(CONFAZ!$DS$2:$FB$408,MATCH(DATE(YEAR($A795),MONTH($A795),15),CONFAZ!$DS$2:$DS$408,0),2)</f>
        <v>206697572</v>
      </c>
      <c r="AF795" s="14">
        <f>INDEX(CONFAZ!$DS$2:$FB$408,MATCH(DATE(YEAR($A795),MONTH($A795),15),CONFAZ!$DS$2:$DS$408,0),3)</f>
        <v>282258199</v>
      </c>
      <c r="AG795">
        <v>622</v>
      </c>
      <c r="AH795">
        <v>765532297400</v>
      </c>
      <c r="AI795">
        <v>7.85</v>
      </c>
      <c r="AJ795">
        <v>0.45</v>
      </c>
      <c r="AK795">
        <v>0</v>
      </c>
      <c r="AL795">
        <v>0</v>
      </c>
      <c r="AM795">
        <v>0</v>
      </c>
      <c r="AN795">
        <v>0</v>
      </c>
      <c r="AO795">
        <v>7.3647516118749099</v>
      </c>
      <c r="AP795">
        <v>1.41</v>
      </c>
      <c r="AQ795">
        <v>224.55</v>
      </c>
      <c r="AR795">
        <v>6.56</v>
      </c>
      <c r="AS795" s="14">
        <v>418752000000</v>
      </c>
      <c r="AT795">
        <v>0</v>
      </c>
      <c r="AU795">
        <v>0</v>
      </c>
      <c r="AV795">
        <v>107510541</v>
      </c>
      <c r="AW795">
        <v>59778849</v>
      </c>
      <c r="AX795">
        <v>0</v>
      </c>
      <c r="AY795" s="14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19891138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23870484</v>
      </c>
      <c r="BL795">
        <v>0</v>
      </c>
      <c r="BM795">
        <v>3970070</v>
      </c>
      <c r="BN795">
        <v>14775476000</v>
      </c>
      <c r="BO795">
        <v>0.4</v>
      </c>
      <c r="BP795" s="3">
        <v>3704</v>
      </c>
      <c r="BQ795">
        <v>14818.48</v>
      </c>
      <c r="BR795">
        <v>1632246000</v>
      </c>
      <c r="BS795">
        <v>15686000</v>
      </c>
      <c r="BT795">
        <v>3142392000</v>
      </c>
      <c r="BU795">
        <v>7559371000</v>
      </c>
      <c r="BV795">
        <v>2425781000</v>
      </c>
      <c r="BW795">
        <v>12349695000</v>
      </c>
      <c r="BX795">
        <v>6763404000</v>
      </c>
      <c r="BY795">
        <v>0.4</v>
      </c>
      <c r="BZ795">
        <v>3704</v>
      </c>
      <c r="CA795">
        <v>7198.79</v>
      </c>
      <c r="CB795">
        <v>14775476000</v>
      </c>
      <c r="CC795">
        <v>0.4</v>
      </c>
      <c r="CD795">
        <v>466080.87</v>
      </c>
      <c r="CE795">
        <v>133480376.65000001</v>
      </c>
      <c r="CF795">
        <v>20665.88</v>
      </c>
      <c r="CG795">
        <v>34670.5</v>
      </c>
      <c r="CH795">
        <v>40.653455200000003</v>
      </c>
      <c r="CI795">
        <v>2.73</v>
      </c>
      <c r="CJ795">
        <v>-103010</v>
      </c>
      <c r="CK795">
        <v>-67576.67</v>
      </c>
      <c r="CL795">
        <v>35436.67</v>
      </c>
      <c r="CM795">
        <v>9736.67</v>
      </c>
      <c r="CN795">
        <v>5046920</v>
      </c>
      <c r="CO795">
        <v>-100700</v>
      </c>
      <c r="CP795">
        <v>-77543.33</v>
      </c>
      <c r="CQ795">
        <v>11741.63</v>
      </c>
      <c r="CR795">
        <v>188700489.46000001</v>
      </c>
      <c r="CS795">
        <v>14203.47</v>
      </c>
      <c r="CT795">
        <v>188732034.56</v>
      </c>
      <c r="CU795">
        <v>0.52698149999999999</v>
      </c>
      <c r="CV795">
        <v>0</v>
      </c>
      <c r="CW795" s="8">
        <v>2431777.4400000004</v>
      </c>
      <c r="CX795" s="14">
        <f t="shared" si="12"/>
        <v>0</v>
      </c>
      <c r="CY795" s="14">
        <f>IFERROR(INDEX(CONFAZ!$A$2:$FB$440,MATCH(DATE(YEAR($A795),MONTH($A795),15),CONFAZ!$A$2:$A$440,0),2),0)</f>
        <v>2431777.4400000004</v>
      </c>
      <c r="CZ795"/>
      <c r="DA795" s="4"/>
      <c r="DB795" s="4"/>
      <c r="DC795"/>
    </row>
    <row r="796" spans="1:113" x14ac:dyDescent="0.25">
      <c r="A796" s="1">
        <v>41174</v>
      </c>
      <c r="B796" t="s">
        <v>70</v>
      </c>
      <c r="C796" t="s">
        <v>11</v>
      </c>
      <c r="D796" s="12">
        <v>2.0280999999999998</v>
      </c>
      <c r="E796">
        <v>179367000.32000005</v>
      </c>
      <c r="F796">
        <v>22147.4</v>
      </c>
      <c r="G796">
        <v>340891123</v>
      </c>
      <c r="H796">
        <v>50665167.719999991</v>
      </c>
      <c r="I796">
        <v>90116376.150000021</v>
      </c>
      <c r="J796">
        <v>6698577.5600000005</v>
      </c>
      <c r="K796">
        <v>7153816</v>
      </c>
      <c r="L796" s="14">
        <v>5704289</v>
      </c>
      <c r="M796" s="14">
        <v>36322974</v>
      </c>
      <c r="N796" s="14">
        <v>41453295</v>
      </c>
      <c r="O796" s="14">
        <v>50713015</v>
      </c>
      <c r="P796" s="14">
        <v>3946700</v>
      </c>
      <c r="Q796" s="14">
        <v>59100089</v>
      </c>
      <c r="R796" s="14">
        <v>722558</v>
      </c>
      <c r="S796" s="14">
        <v>15577226</v>
      </c>
      <c r="T796" s="14">
        <v>97521368</v>
      </c>
      <c r="U796" s="14">
        <v>29807982</v>
      </c>
      <c r="V796" s="14">
        <v>722558</v>
      </c>
      <c r="W796" s="14">
        <v>15577226</v>
      </c>
      <c r="X796" s="14">
        <v>97521368</v>
      </c>
      <c r="Y796" s="14">
        <v>29807982</v>
      </c>
      <c r="Z796" s="14">
        <v>21627</v>
      </c>
      <c r="AA796" s="14">
        <v>27.8574901466</v>
      </c>
      <c r="AB796">
        <v>141.6</v>
      </c>
      <c r="AC796" s="2">
        <v>19890116135</v>
      </c>
      <c r="AD796" s="2">
        <v>17605428014</v>
      </c>
      <c r="AE796" s="14">
        <f>INDEX(CONFAZ!$DS$2:$FB$408,MATCH(DATE(YEAR($A796),MONTH($A796),15),CONFAZ!$DS$2:$DS$408,0),2)</f>
        <v>371127997</v>
      </c>
      <c r="AF796" s="14">
        <f>INDEX(CONFAZ!$DS$2:$FB$408,MATCH(DATE(YEAR($A796),MONTH($A796),15),CONFAZ!$DS$2:$DS$408,0),3)</f>
        <v>393034108</v>
      </c>
      <c r="AG796">
        <v>622</v>
      </c>
      <c r="AH796">
        <v>768094200599.99902</v>
      </c>
      <c r="AI796">
        <v>7.39</v>
      </c>
      <c r="AJ796">
        <v>0.63</v>
      </c>
      <c r="AK796">
        <v>874.44055555555497</v>
      </c>
      <c r="AL796">
        <v>717.61400000000003</v>
      </c>
      <c r="AM796">
        <v>659.34761904761899</v>
      </c>
      <c r="AN796">
        <v>805.94039999999995</v>
      </c>
      <c r="AO796">
        <v>7.1374226316547</v>
      </c>
      <c r="AP796">
        <v>1.56999</v>
      </c>
      <c r="AQ796">
        <v>227.98</v>
      </c>
      <c r="AR796">
        <v>6.09</v>
      </c>
      <c r="AS796" s="14">
        <v>402675800000</v>
      </c>
      <c r="AT796">
        <v>0</v>
      </c>
      <c r="AU796">
        <v>0</v>
      </c>
      <c r="AV796">
        <v>159710063</v>
      </c>
      <c r="AW796">
        <v>61133522</v>
      </c>
      <c r="AX796">
        <v>0</v>
      </c>
      <c r="AY796" s="14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6594255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83139643</v>
      </c>
      <c r="BL796">
        <v>0</v>
      </c>
      <c r="BM796">
        <v>8842643</v>
      </c>
      <c r="BN796">
        <v>14775476000</v>
      </c>
      <c r="BO796" s="3">
        <v>0.4</v>
      </c>
      <c r="BP796" s="3">
        <v>3704</v>
      </c>
      <c r="BQ796" s="3">
        <v>14818.48</v>
      </c>
      <c r="BR796" s="3">
        <v>1632246000</v>
      </c>
      <c r="BS796" s="3">
        <v>15686000</v>
      </c>
      <c r="BT796" s="3">
        <v>3142392000</v>
      </c>
      <c r="BU796" s="3">
        <v>7559371000</v>
      </c>
      <c r="BV796">
        <v>2425781000</v>
      </c>
      <c r="BW796">
        <v>12349695000</v>
      </c>
      <c r="BX796">
        <v>6763404000</v>
      </c>
      <c r="BY796">
        <v>0.4</v>
      </c>
      <c r="BZ796">
        <v>3704</v>
      </c>
      <c r="CA796">
        <v>7198.79</v>
      </c>
      <c r="CB796">
        <v>14775476000</v>
      </c>
      <c r="CC796">
        <v>0.4</v>
      </c>
      <c r="CD796">
        <v>337974.94</v>
      </c>
      <c r="CE796">
        <v>138570478.83000001</v>
      </c>
      <c r="CF796">
        <v>18095.099999999999</v>
      </c>
      <c r="CG796">
        <v>30374.5</v>
      </c>
      <c r="CH796">
        <v>40.653455200000003</v>
      </c>
      <c r="CI796">
        <v>2.72</v>
      </c>
      <c r="CJ796">
        <v>-103010</v>
      </c>
      <c r="CK796">
        <v>-67576.67</v>
      </c>
      <c r="CL796">
        <v>35436.67</v>
      </c>
      <c r="CM796">
        <v>9736.67</v>
      </c>
      <c r="CN796">
        <v>5046920</v>
      </c>
      <c r="CO796">
        <v>-100700</v>
      </c>
      <c r="CP796">
        <v>-77543.33</v>
      </c>
      <c r="CQ796">
        <v>5001.24</v>
      </c>
      <c r="CR796">
        <v>211619775.44</v>
      </c>
      <c r="CS796">
        <v>11249.82</v>
      </c>
      <c r="CT796">
        <v>211636026.5</v>
      </c>
      <c r="CU796" s="3">
        <v>0.52698149999999999</v>
      </c>
      <c r="CV796">
        <v>0</v>
      </c>
      <c r="CW796" s="8">
        <v>2082797.62</v>
      </c>
      <c r="CX796" s="14">
        <f t="shared" si="12"/>
        <v>0</v>
      </c>
      <c r="CY796" s="14">
        <f>IFERROR(INDEX(CONFAZ!$A$2:$FB$440,MATCH(DATE(YEAR($A796),MONTH($A796),15),CONFAZ!$A$2:$A$440,0),2),0)</f>
        <v>2082797.62</v>
      </c>
      <c r="CZ796" s="14"/>
      <c r="DA796" s="14"/>
      <c r="DB796"/>
      <c r="DC796"/>
      <c r="DI796"/>
    </row>
    <row r="797" spans="1:113" x14ac:dyDescent="0.25">
      <c r="A797" s="1">
        <v>41204</v>
      </c>
      <c r="B797" t="s">
        <v>70</v>
      </c>
      <c r="C797" t="s">
        <v>11</v>
      </c>
      <c r="D797" s="12">
        <v>2.0297999999999998</v>
      </c>
      <c r="E797">
        <v>189960756.65000007</v>
      </c>
      <c r="F797">
        <v>3909368.71</v>
      </c>
      <c r="G797">
        <v>334945022</v>
      </c>
      <c r="H797">
        <v>45584907.730000004</v>
      </c>
      <c r="I797">
        <v>72751112.61999999</v>
      </c>
      <c r="J797">
        <v>7024369.9300000006</v>
      </c>
      <c r="K797">
        <v>7391170</v>
      </c>
      <c r="L797" s="14">
        <v>6906153</v>
      </c>
      <c r="M797" s="14">
        <v>35792354</v>
      </c>
      <c r="N797" s="14">
        <v>46075897</v>
      </c>
      <c r="O797" s="14">
        <v>52252499</v>
      </c>
      <c r="P797" s="14">
        <v>4437740</v>
      </c>
      <c r="Q797" s="14">
        <v>58061723</v>
      </c>
      <c r="R797" s="14">
        <v>864905</v>
      </c>
      <c r="S797" s="14">
        <v>17644575</v>
      </c>
      <c r="T797" s="14">
        <v>77821644</v>
      </c>
      <c r="U797" s="14">
        <v>31178695</v>
      </c>
      <c r="V797" s="14">
        <v>864905</v>
      </c>
      <c r="W797" s="14">
        <v>17644575</v>
      </c>
      <c r="X797" s="14">
        <v>77821644</v>
      </c>
      <c r="Y797" s="14">
        <v>31178695</v>
      </c>
      <c r="Z797" s="14">
        <v>3908837</v>
      </c>
      <c r="AA797" s="14">
        <v>21.3938962426</v>
      </c>
      <c r="AB797">
        <v>147.71</v>
      </c>
      <c r="AC797" s="2">
        <v>21187492462</v>
      </c>
      <c r="AD797" s="2">
        <v>20395170133</v>
      </c>
      <c r="AE797" s="14">
        <f>INDEX(CONFAZ!$DS$2:$FB$408,MATCH(DATE(YEAR($A797),MONTH($A797),15),CONFAZ!$DS$2:$DS$408,0),2)</f>
        <v>370156019</v>
      </c>
      <c r="AF797" s="14">
        <f>INDEX(CONFAZ!$DS$2:$FB$408,MATCH(DATE(YEAR($A797),MONTH($A797),15),CONFAZ!$DS$2:$DS$408,0),3)</f>
        <v>734202529</v>
      </c>
      <c r="AG797">
        <v>622</v>
      </c>
      <c r="AH797">
        <v>766763039399.99902</v>
      </c>
      <c r="AI797">
        <v>7.23</v>
      </c>
      <c r="AJ797">
        <v>0.71</v>
      </c>
      <c r="AK797">
        <v>874.98611111111097</v>
      </c>
      <c r="AL797">
        <v>717.08249999999998</v>
      </c>
      <c r="AM797">
        <v>660.142857142857</v>
      </c>
      <c r="AN797">
        <v>806.19839999999999</v>
      </c>
      <c r="AO797">
        <v>6.9594997634572202</v>
      </c>
      <c r="AP797">
        <v>1.59</v>
      </c>
      <c r="AQ797">
        <v>226.36</v>
      </c>
      <c r="AR797">
        <v>13.659000000000001</v>
      </c>
      <c r="AS797" s="14">
        <v>431405500000</v>
      </c>
      <c r="AT797">
        <v>0</v>
      </c>
      <c r="AU797">
        <v>0</v>
      </c>
      <c r="AV797">
        <v>127443340</v>
      </c>
      <c r="AW797">
        <v>82930676</v>
      </c>
      <c r="AX797">
        <v>0</v>
      </c>
      <c r="AY797" s="14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12641320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24243610</v>
      </c>
      <c r="BL797">
        <v>0</v>
      </c>
      <c r="BM797">
        <v>7627734</v>
      </c>
      <c r="BN797">
        <v>14775476000</v>
      </c>
      <c r="BO797" s="3">
        <v>0.4</v>
      </c>
      <c r="BP797" s="3">
        <v>3704</v>
      </c>
      <c r="BQ797" s="3">
        <v>14818.48</v>
      </c>
      <c r="BR797" s="3">
        <v>1632246000</v>
      </c>
      <c r="BS797">
        <v>15686000</v>
      </c>
      <c r="BT797" s="3">
        <v>3142392000</v>
      </c>
      <c r="BU797">
        <v>7559371000</v>
      </c>
      <c r="BV797" s="3">
        <v>2425781000</v>
      </c>
      <c r="BW797" s="3">
        <v>12349695000</v>
      </c>
      <c r="BX797">
        <v>6763404000</v>
      </c>
      <c r="BY797">
        <v>0.4</v>
      </c>
      <c r="BZ797">
        <v>3704</v>
      </c>
      <c r="CA797">
        <v>7198.79</v>
      </c>
      <c r="CB797">
        <v>14775476000</v>
      </c>
      <c r="CC797">
        <v>0.4</v>
      </c>
      <c r="CD797">
        <v>500785.46</v>
      </c>
      <c r="CE797">
        <v>250320150.90000001</v>
      </c>
      <c r="CF797">
        <v>23158.36</v>
      </c>
      <c r="CG797">
        <v>32678.5</v>
      </c>
      <c r="CH797">
        <v>40.653455200000003</v>
      </c>
      <c r="CI797">
        <v>2.73</v>
      </c>
      <c r="CJ797">
        <v>-12740</v>
      </c>
      <c r="CK797">
        <v>31866.67</v>
      </c>
      <c r="CL797">
        <v>44606.67</v>
      </c>
      <c r="CM797">
        <v>-603.33000000000004</v>
      </c>
      <c r="CN797">
        <v>5048813.33</v>
      </c>
      <c r="CO797">
        <v>-92103.33</v>
      </c>
      <c r="CP797">
        <v>-38373.33</v>
      </c>
      <c r="CQ797">
        <v>503228.6</v>
      </c>
      <c r="CR797">
        <v>193897143.09</v>
      </c>
      <c r="CS797">
        <v>17037.78</v>
      </c>
      <c r="CT797">
        <v>194432209.47</v>
      </c>
      <c r="CU797" s="3">
        <v>0.52698149999999999</v>
      </c>
      <c r="CV797">
        <v>0</v>
      </c>
      <c r="CW797" s="8">
        <v>1782268.4200000004</v>
      </c>
      <c r="CX797" s="14">
        <f t="shared" si="12"/>
        <v>0</v>
      </c>
      <c r="CY797" s="14">
        <f>IFERROR(INDEX(CONFAZ!$A$2:$FB$440,MATCH(DATE(YEAR($A797),MONTH($A797),15),CONFAZ!$A$2:$A$440,0),2),0)</f>
        <v>1782268.4200000004</v>
      </c>
      <c r="CZ797"/>
      <c r="DA797"/>
      <c r="DB797"/>
      <c r="DC797"/>
      <c r="DI797"/>
    </row>
    <row r="798" spans="1:113" x14ac:dyDescent="0.25">
      <c r="A798" s="1">
        <v>41235</v>
      </c>
      <c r="B798" t="s">
        <v>70</v>
      </c>
      <c r="C798" t="s">
        <v>11</v>
      </c>
      <c r="D798" s="12">
        <v>2.0678000000000001</v>
      </c>
      <c r="E798">
        <v>187204465.70000005</v>
      </c>
      <c r="F798">
        <v>756437.95000000007</v>
      </c>
      <c r="G798">
        <v>369257801</v>
      </c>
      <c r="H798">
        <v>53448977.060000002</v>
      </c>
      <c r="I798">
        <v>102456047.16999999</v>
      </c>
      <c r="J798">
        <v>7671749.0600000005</v>
      </c>
      <c r="K798">
        <v>6006544</v>
      </c>
      <c r="L798" s="14">
        <v>8093670</v>
      </c>
      <c r="M798" s="14">
        <v>37895316</v>
      </c>
      <c r="N798" s="14">
        <v>44528516</v>
      </c>
      <c r="O798" s="14">
        <v>55458572</v>
      </c>
      <c r="P798" s="14">
        <v>5108083</v>
      </c>
      <c r="Q798" s="14">
        <v>57142021</v>
      </c>
      <c r="R798" s="14">
        <v>815862</v>
      </c>
      <c r="S798" s="14">
        <v>17090706</v>
      </c>
      <c r="T798" s="14">
        <v>109350944</v>
      </c>
      <c r="U798" s="14">
        <v>33017673</v>
      </c>
      <c r="V798" s="14">
        <v>815862</v>
      </c>
      <c r="W798" s="14">
        <v>17090706</v>
      </c>
      <c r="X798" s="14">
        <v>109350944</v>
      </c>
      <c r="Y798" s="14">
        <v>33017673</v>
      </c>
      <c r="Z798" s="14">
        <v>756438</v>
      </c>
      <c r="AA798" s="14">
        <v>19.9387266337</v>
      </c>
      <c r="AB798">
        <v>144.15</v>
      </c>
      <c r="AC798" s="2">
        <v>19707711615</v>
      </c>
      <c r="AD798" s="2">
        <v>20821071301</v>
      </c>
      <c r="AE798" s="14">
        <f>INDEX(CONFAZ!$DS$2:$FB$408,MATCH(DATE(YEAR($A798),MONTH($A798),15),CONFAZ!$DS$2:$DS$408,0),2)</f>
        <v>126431728</v>
      </c>
      <c r="AF798" s="14">
        <f>INDEX(CONFAZ!$DS$2:$FB$408,MATCH(DATE(YEAR($A798),MONTH($A798),15),CONFAZ!$DS$2:$DS$408,0),3)</f>
        <v>1259271312</v>
      </c>
      <c r="AG798">
        <v>622</v>
      </c>
      <c r="AH798">
        <v>782786368000</v>
      </c>
      <c r="AI798">
        <v>7.14</v>
      </c>
      <c r="AJ798">
        <v>0.54</v>
      </c>
      <c r="AK798">
        <v>877.37888888888801</v>
      </c>
      <c r="AL798">
        <v>717.30899999999997</v>
      </c>
      <c r="AM798">
        <v>660.84619047619003</v>
      </c>
      <c r="AN798">
        <v>806.75599999999997</v>
      </c>
      <c r="AO798">
        <v>6.8239579367610803</v>
      </c>
      <c r="AP798">
        <v>1.6</v>
      </c>
      <c r="AQ798">
        <v>226.01</v>
      </c>
      <c r="AR798">
        <v>5.79</v>
      </c>
      <c r="AS798" s="14">
        <v>426600400000</v>
      </c>
      <c r="AT798">
        <v>0</v>
      </c>
      <c r="AU798">
        <v>0</v>
      </c>
      <c r="AV798">
        <v>46760976</v>
      </c>
      <c r="AW798">
        <v>14523192</v>
      </c>
      <c r="AX798">
        <v>0</v>
      </c>
      <c r="AY798" s="14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17427638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8927310</v>
      </c>
      <c r="BL798">
        <v>0</v>
      </c>
      <c r="BM798">
        <v>5882836</v>
      </c>
      <c r="BN798">
        <v>14775476000</v>
      </c>
      <c r="BO798" s="3">
        <v>0.4</v>
      </c>
      <c r="BP798" s="3">
        <v>3704</v>
      </c>
      <c r="BQ798" s="3">
        <v>14818.48</v>
      </c>
      <c r="BR798" s="3">
        <v>1632246000</v>
      </c>
      <c r="BS798" s="3">
        <v>15686000</v>
      </c>
      <c r="BT798" s="3">
        <v>3142392000</v>
      </c>
      <c r="BU798">
        <v>7559371000</v>
      </c>
      <c r="BV798" s="3">
        <v>2425781000</v>
      </c>
      <c r="BW798" s="3">
        <v>12349695000</v>
      </c>
      <c r="BX798">
        <v>6763404000</v>
      </c>
      <c r="BY798">
        <v>0.4</v>
      </c>
      <c r="BZ798">
        <v>3704</v>
      </c>
      <c r="CA798">
        <v>7198.79</v>
      </c>
      <c r="CB798">
        <v>14775476000</v>
      </c>
      <c r="CC798">
        <v>0.4</v>
      </c>
      <c r="CD798">
        <v>407914.81</v>
      </c>
      <c r="CE798">
        <v>234774435.91</v>
      </c>
      <c r="CF798">
        <v>19889.740000000002</v>
      </c>
      <c r="CG798">
        <v>31729.5</v>
      </c>
      <c r="CH798">
        <v>40.653455200000003</v>
      </c>
      <c r="CI798">
        <v>2.75</v>
      </c>
      <c r="CJ798">
        <v>-12740</v>
      </c>
      <c r="CK798">
        <v>31866.67</v>
      </c>
      <c r="CL798">
        <v>44606.67</v>
      </c>
      <c r="CM798">
        <v>-603.33000000000004</v>
      </c>
      <c r="CN798">
        <v>5048813.33</v>
      </c>
      <c r="CO798">
        <v>-92103.33</v>
      </c>
      <c r="CP798">
        <v>-38373.33</v>
      </c>
      <c r="CQ798">
        <v>668457.11</v>
      </c>
      <c r="CR798">
        <v>222021210.84</v>
      </c>
      <c r="CS798">
        <v>13326.11</v>
      </c>
      <c r="CT798">
        <v>222702994.06</v>
      </c>
      <c r="CU798" s="3">
        <v>0.52698149999999999</v>
      </c>
      <c r="CV798">
        <v>0</v>
      </c>
      <c r="CW798" s="8">
        <v>1150633.1300000001</v>
      </c>
      <c r="CX798" s="14">
        <f t="shared" si="12"/>
        <v>0</v>
      </c>
      <c r="CY798" s="14">
        <f>IFERROR(INDEX(CONFAZ!$A$2:$FB$440,MATCH(DATE(YEAR($A798),MONTH($A798),15),CONFAZ!$A$2:$A$440,0),2),0)</f>
        <v>1150633.1300000001</v>
      </c>
      <c r="CZ798"/>
      <c r="DA798"/>
      <c r="DB798"/>
      <c r="DC798"/>
      <c r="DI798"/>
    </row>
    <row r="799" spans="1:113" x14ac:dyDescent="0.25">
      <c r="A799" s="1">
        <v>41265</v>
      </c>
      <c r="B799" t="s">
        <v>70</v>
      </c>
      <c r="C799" t="s">
        <v>11</v>
      </c>
      <c r="D799" s="12">
        <v>2.0777999999999999</v>
      </c>
      <c r="E799">
        <v>182670931.02999997</v>
      </c>
      <c r="F799">
        <v>1041310.39</v>
      </c>
      <c r="G799">
        <v>348307865</v>
      </c>
      <c r="H799">
        <v>51798459.43</v>
      </c>
      <c r="I799">
        <v>86031011.75999999</v>
      </c>
      <c r="J799">
        <v>8041200.0099999998</v>
      </c>
      <c r="K799">
        <v>6289645</v>
      </c>
      <c r="L799" s="14">
        <v>6590947</v>
      </c>
      <c r="M799" s="14">
        <v>34226480</v>
      </c>
      <c r="N799" s="14">
        <v>44332158</v>
      </c>
      <c r="O799" s="14">
        <v>55280829</v>
      </c>
      <c r="P799" s="14">
        <v>4818049</v>
      </c>
      <c r="Q799" s="14">
        <v>61253809</v>
      </c>
      <c r="R799" s="14">
        <v>864858</v>
      </c>
      <c r="S799" s="14">
        <v>17031210</v>
      </c>
      <c r="T799" s="14">
        <v>92399365</v>
      </c>
      <c r="U799" s="14">
        <v>30468850</v>
      </c>
      <c r="V799" s="14">
        <v>864858</v>
      </c>
      <c r="W799" s="14">
        <v>17031210</v>
      </c>
      <c r="X799" s="14">
        <v>92399365</v>
      </c>
      <c r="Y799" s="14">
        <v>30468850</v>
      </c>
      <c r="Z799" s="14">
        <v>1041310</v>
      </c>
      <c r="AA799" s="14">
        <v>20.425072379700001</v>
      </c>
      <c r="AB799">
        <v>139.52000000000001</v>
      </c>
      <c r="AC799" s="2">
        <v>19684368532</v>
      </c>
      <c r="AD799" s="2">
        <v>17662214372</v>
      </c>
      <c r="AE799" s="14">
        <f>INDEX(CONFAZ!$DS$2:$FB$408,MATCH(DATE(YEAR($A799),MONTH($A799),15),CONFAZ!$DS$2:$DS$408,0),2)</f>
        <v>199258194</v>
      </c>
      <c r="AF799" s="14">
        <f>INDEX(CONFAZ!$DS$2:$FB$408,MATCH(DATE(YEAR($A799),MONTH($A799),15),CONFAZ!$DS$2:$DS$408,0),3)</f>
        <v>296754571</v>
      </c>
      <c r="AG799">
        <v>622</v>
      </c>
      <c r="AH799">
        <v>775324836600</v>
      </c>
      <c r="AI799">
        <v>7.16</v>
      </c>
      <c r="AJ799">
        <v>0.74</v>
      </c>
      <c r="AK799">
        <v>889.25277777777706</v>
      </c>
      <c r="AL799">
        <v>727.89699999999903</v>
      </c>
      <c r="AM799">
        <v>669.18952380952305</v>
      </c>
      <c r="AN799">
        <v>818.274</v>
      </c>
      <c r="AO799">
        <v>6.9151177008518001</v>
      </c>
      <c r="AP799">
        <v>1.79</v>
      </c>
      <c r="AQ799">
        <v>228.68</v>
      </c>
      <c r="AR799">
        <v>5.99</v>
      </c>
      <c r="AS799" s="14">
        <v>413705300000</v>
      </c>
      <c r="AT799">
        <v>0</v>
      </c>
      <c r="AU799">
        <v>0</v>
      </c>
      <c r="AV799">
        <v>120634338</v>
      </c>
      <c r="AW799">
        <v>95458432</v>
      </c>
      <c r="AX799">
        <v>0</v>
      </c>
      <c r="AY799" s="14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11590637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9981120</v>
      </c>
      <c r="BL799">
        <v>0</v>
      </c>
      <c r="BM799">
        <v>3604048</v>
      </c>
      <c r="BN799">
        <v>14775476000</v>
      </c>
      <c r="BO799" s="3">
        <v>0.4</v>
      </c>
      <c r="BP799" s="3">
        <v>3704</v>
      </c>
      <c r="BQ799" s="3">
        <v>14818.48</v>
      </c>
      <c r="BR799" s="3">
        <v>1632246000</v>
      </c>
      <c r="BS799" s="3">
        <v>15686000</v>
      </c>
      <c r="BT799" s="3">
        <v>3142392000</v>
      </c>
      <c r="BU799" s="3">
        <v>7559371000</v>
      </c>
      <c r="BV799" s="3">
        <v>2425781000</v>
      </c>
      <c r="BW799" s="3">
        <v>12349695000</v>
      </c>
      <c r="BX799">
        <v>5744808000</v>
      </c>
      <c r="BY799">
        <v>0.4</v>
      </c>
      <c r="BZ799">
        <v>3704</v>
      </c>
      <c r="CA799">
        <v>6245.02</v>
      </c>
      <c r="CB799">
        <v>14775476000</v>
      </c>
      <c r="CC799">
        <v>0.4</v>
      </c>
      <c r="CD799">
        <v>465374.81</v>
      </c>
      <c r="CE799">
        <v>229098991.44</v>
      </c>
      <c r="CF799">
        <v>19178.439999999999</v>
      </c>
      <c r="CG799">
        <v>34182.5</v>
      </c>
      <c r="CH799">
        <v>40.653455200000003</v>
      </c>
      <c r="CI799">
        <v>2.75</v>
      </c>
      <c r="CJ799">
        <v>-12740</v>
      </c>
      <c r="CK799">
        <v>31866.67</v>
      </c>
      <c r="CL799">
        <v>44606.67</v>
      </c>
      <c r="CM799">
        <v>-603.33000000000004</v>
      </c>
      <c r="CN799">
        <v>5048813.33</v>
      </c>
      <c r="CO799">
        <v>-92103.33</v>
      </c>
      <c r="CP799">
        <v>-38373.33</v>
      </c>
      <c r="CQ799">
        <v>561459.05000000005</v>
      </c>
      <c r="CR799">
        <v>203926248.24000001</v>
      </c>
      <c r="CS799">
        <v>17023.57</v>
      </c>
      <c r="CT799">
        <v>204514130.86000001</v>
      </c>
      <c r="CU799" s="3">
        <v>0.52698149999999999</v>
      </c>
      <c r="CV799">
        <v>0</v>
      </c>
      <c r="CW799" s="8">
        <v>805247.14999999991</v>
      </c>
      <c r="CX799" s="14">
        <f t="shared" si="12"/>
        <v>0</v>
      </c>
      <c r="CY799" s="14">
        <f>IFERROR(INDEX(CONFAZ!$A$2:$FB$440,MATCH(DATE(YEAR($A799),MONTH($A799),15),CONFAZ!$A$2:$A$440,0),2),0)</f>
        <v>805247.14999999991</v>
      </c>
      <c r="CZ799"/>
      <c r="DA799"/>
      <c r="DB799"/>
      <c r="DC799"/>
      <c r="DI799"/>
    </row>
    <row r="800" spans="1:113" x14ac:dyDescent="0.25">
      <c r="A800" s="1">
        <v>41296</v>
      </c>
      <c r="B800" t="s">
        <v>70</v>
      </c>
      <c r="C800" t="s">
        <v>11</v>
      </c>
      <c r="D800" s="12">
        <v>2.0310999999999999</v>
      </c>
      <c r="E800">
        <v>230450284.26999995</v>
      </c>
      <c r="F800">
        <v>72851.330000000016</v>
      </c>
      <c r="G800">
        <v>383895201</v>
      </c>
      <c r="H800">
        <v>50703478.059999995</v>
      </c>
      <c r="I800">
        <v>74877655.75999999</v>
      </c>
      <c r="J800">
        <v>9186322.790000001</v>
      </c>
      <c r="K800">
        <v>14765777</v>
      </c>
      <c r="L800" s="14">
        <v>8477736</v>
      </c>
      <c r="M800" s="14">
        <v>38006861</v>
      </c>
      <c r="N800" s="14">
        <v>68668976</v>
      </c>
      <c r="O800" s="14">
        <v>53730231</v>
      </c>
      <c r="P800" s="14">
        <v>5160368</v>
      </c>
      <c r="Q800" s="14">
        <v>66604895</v>
      </c>
      <c r="R800" s="14">
        <v>816983</v>
      </c>
      <c r="S800" s="14">
        <v>18816205</v>
      </c>
      <c r="T800" s="14">
        <v>93755253</v>
      </c>
      <c r="U800" s="14">
        <v>29784842</v>
      </c>
      <c r="V800" s="14">
        <v>816983</v>
      </c>
      <c r="W800" s="14">
        <v>18816205</v>
      </c>
      <c r="X800" s="14">
        <v>93755253</v>
      </c>
      <c r="Y800" s="14">
        <v>29784842</v>
      </c>
      <c r="Z800" s="14">
        <v>72851</v>
      </c>
      <c r="AA800" s="14">
        <v>23.608735510500001</v>
      </c>
      <c r="AB800">
        <v>139.32</v>
      </c>
      <c r="AC800" s="2">
        <v>15757148192</v>
      </c>
      <c r="AD800" s="2">
        <v>20156726433</v>
      </c>
      <c r="AE800" s="14">
        <f>INDEX(CONFAZ!$DS$2:$FB$408,MATCH(DATE(YEAR($A800),MONTH($A800),15),CONFAZ!$DS$2:$DS$408,0),2)</f>
        <v>173325757</v>
      </c>
      <c r="AF800" s="14">
        <f>INDEX(CONFAZ!$DS$2:$FB$408,MATCH(DATE(YEAR($A800),MONTH($A800),15),CONFAZ!$DS$2:$DS$408,0),3)</f>
        <v>1241458349</v>
      </c>
      <c r="AG800">
        <v>678</v>
      </c>
      <c r="AH800">
        <v>758447268700</v>
      </c>
      <c r="AI800">
        <v>7.11</v>
      </c>
      <c r="AJ800">
        <v>0.92</v>
      </c>
      <c r="AK800">
        <v>888.66611111111104</v>
      </c>
      <c r="AL800">
        <v>736.44050000000004</v>
      </c>
      <c r="AM800">
        <v>680.10761904761898</v>
      </c>
      <c r="AN800">
        <v>820.46839999999997</v>
      </c>
      <c r="AO800">
        <v>7.26691933976314</v>
      </c>
      <c r="AP800">
        <v>1.86</v>
      </c>
      <c r="AQ800">
        <v>227.02</v>
      </c>
      <c r="AR800">
        <v>8.64</v>
      </c>
      <c r="AS800" s="14">
        <v>408889700000</v>
      </c>
      <c r="AT800">
        <v>0</v>
      </c>
      <c r="AU800">
        <v>0</v>
      </c>
      <c r="AV800">
        <v>90976723</v>
      </c>
      <c r="AW800">
        <v>80958888</v>
      </c>
      <c r="AX800">
        <v>0</v>
      </c>
      <c r="AY800" s="14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3847426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6170409</v>
      </c>
      <c r="BN800">
        <v>18211488000</v>
      </c>
      <c r="BO800" s="3">
        <v>0.4</v>
      </c>
      <c r="BP800" s="3">
        <v>3704</v>
      </c>
      <c r="BQ800" s="3">
        <v>17996.55</v>
      </c>
      <c r="BR800" s="3">
        <v>1871630000</v>
      </c>
      <c r="BS800" s="3">
        <v>17679000</v>
      </c>
      <c r="BT800">
        <v>3901623000</v>
      </c>
      <c r="BU800">
        <v>8985524000</v>
      </c>
      <c r="BV800" s="3">
        <v>3435031000</v>
      </c>
      <c r="BW800">
        <v>14776457000</v>
      </c>
      <c r="BX800">
        <v>5744808000</v>
      </c>
      <c r="BY800">
        <v>0.4</v>
      </c>
      <c r="BZ800">
        <v>3704</v>
      </c>
      <c r="CA800">
        <v>6245.02</v>
      </c>
      <c r="CB800">
        <v>14775476000</v>
      </c>
      <c r="CC800">
        <v>0.4</v>
      </c>
      <c r="CD800">
        <v>659966.97</v>
      </c>
      <c r="CE800">
        <v>413542084.13</v>
      </c>
      <c r="CF800">
        <v>16851.490000000002</v>
      </c>
      <c r="CG800">
        <v>33784.910000000003</v>
      </c>
      <c r="CH800">
        <v>38.131496400000003</v>
      </c>
      <c r="CI800">
        <v>2.76</v>
      </c>
      <c r="CJ800">
        <v>91423.33</v>
      </c>
      <c r="CK800">
        <v>116293.33</v>
      </c>
      <c r="CL800">
        <v>24870</v>
      </c>
      <c r="CM800">
        <v>50243.33</v>
      </c>
      <c r="CN800">
        <v>5001793.33</v>
      </c>
      <c r="CO800">
        <v>-88190</v>
      </c>
      <c r="CP800">
        <v>-7746.67</v>
      </c>
      <c r="CQ800">
        <v>42361.599999999999</v>
      </c>
      <c r="CR800">
        <v>227667345.62</v>
      </c>
      <c r="CS800">
        <v>28415.759999999998</v>
      </c>
      <c r="CT800">
        <v>227739922.97999999</v>
      </c>
      <c r="CU800" s="3">
        <v>0.53078559999999997</v>
      </c>
      <c r="CV800">
        <v>0</v>
      </c>
      <c r="CW800" s="8">
        <v>2808386.57</v>
      </c>
      <c r="CX800" s="14">
        <f t="shared" si="12"/>
        <v>0</v>
      </c>
      <c r="CY800" s="14">
        <f>IFERROR(INDEX(CONFAZ!$A$2:$FB$440,MATCH(DATE(YEAR($A800),MONTH($A800),15),CONFAZ!$A$2:$A$440,0),2),0)</f>
        <v>2808386.57</v>
      </c>
      <c r="CZ800"/>
      <c r="DA800"/>
      <c r="DB800"/>
      <c r="DC800"/>
      <c r="DI800"/>
    </row>
    <row r="801" spans="1:113" x14ac:dyDescent="0.25">
      <c r="A801" s="1">
        <v>41327</v>
      </c>
      <c r="B801" t="s">
        <v>70</v>
      </c>
      <c r="C801" t="s">
        <v>11</v>
      </c>
      <c r="D801" s="12">
        <v>1.9732000000000001</v>
      </c>
      <c r="E801">
        <v>192478249.55000001</v>
      </c>
      <c r="F801">
        <v>42820.630000000005</v>
      </c>
      <c r="G801">
        <v>359357830</v>
      </c>
      <c r="H801">
        <v>47736995.320000008</v>
      </c>
      <c r="I801">
        <v>94957518.829999998</v>
      </c>
      <c r="J801">
        <v>6873949.8300000001</v>
      </c>
      <c r="K801">
        <v>38699100</v>
      </c>
      <c r="L801" s="14">
        <v>5250177</v>
      </c>
      <c r="M801" s="14">
        <v>36441134</v>
      </c>
      <c r="N801" s="14">
        <v>44182672</v>
      </c>
      <c r="O801" s="14">
        <v>51104558</v>
      </c>
      <c r="P801" s="14">
        <v>4091516</v>
      </c>
      <c r="Q801" s="14">
        <v>53778155</v>
      </c>
      <c r="R801" s="14">
        <v>758067</v>
      </c>
      <c r="S801" s="14">
        <v>14574522</v>
      </c>
      <c r="T801" s="14">
        <v>119636394</v>
      </c>
      <c r="U801" s="14">
        <v>29497814</v>
      </c>
      <c r="V801" s="14">
        <v>758067</v>
      </c>
      <c r="W801" s="14">
        <v>14574522</v>
      </c>
      <c r="X801" s="14">
        <v>119636394</v>
      </c>
      <c r="Y801" s="14">
        <v>29497814</v>
      </c>
      <c r="Z801" s="14">
        <v>42821</v>
      </c>
      <c r="AA801" s="14">
        <v>21.835082719999999</v>
      </c>
      <c r="AB801">
        <v>136.13999999999999</v>
      </c>
      <c r="AC801" s="2">
        <v>15478937787</v>
      </c>
      <c r="AD801" s="2">
        <v>16981570962</v>
      </c>
      <c r="AE801" s="14">
        <f>INDEX(CONFAZ!$DS$2:$FB$408,MATCH(DATE(YEAR($A801),MONTH($A801),15),CONFAZ!$DS$2:$DS$408,0),2)</f>
        <v>126611985</v>
      </c>
      <c r="AF801" s="14">
        <f>INDEX(CONFAZ!$DS$2:$FB$408,MATCH(DATE(YEAR($A801),MONTH($A801),15),CONFAZ!$DS$2:$DS$408,0),3)</f>
        <v>597827834</v>
      </c>
      <c r="AG801">
        <v>678</v>
      </c>
      <c r="AH801">
        <v>737467714400</v>
      </c>
      <c r="AI801">
        <v>7.12</v>
      </c>
      <c r="AJ801">
        <v>0.52</v>
      </c>
      <c r="AK801">
        <v>891.79055555555499</v>
      </c>
      <c r="AL801">
        <v>738.86299999999903</v>
      </c>
      <c r="AM801">
        <v>681.30761904761903</v>
      </c>
      <c r="AN801">
        <v>824.51919999999996</v>
      </c>
      <c r="AO801">
        <v>7.7835220745117297</v>
      </c>
      <c r="AP801">
        <v>1.6</v>
      </c>
      <c r="AQ801">
        <v>226.97</v>
      </c>
      <c r="AR801">
        <v>-1.57</v>
      </c>
      <c r="AS801" s="14">
        <v>398093600000</v>
      </c>
      <c r="AT801">
        <v>0</v>
      </c>
      <c r="AU801">
        <v>0</v>
      </c>
      <c r="AV801">
        <v>100876607</v>
      </c>
      <c r="AW801">
        <v>82835952</v>
      </c>
      <c r="AX801">
        <v>0</v>
      </c>
      <c r="AY801" s="14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14401278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10000</v>
      </c>
      <c r="BM801">
        <v>3629377</v>
      </c>
      <c r="BN801">
        <v>18211488000</v>
      </c>
      <c r="BO801" s="3">
        <v>0.4</v>
      </c>
      <c r="BP801" s="3">
        <v>3704</v>
      </c>
      <c r="BQ801">
        <v>17996.55</v>
      </c>
      <c r="BR801" s="3">
        <v>1871630000</v>
      </c>
      <c r="BS801">
        <v>17679000</v>
      </c>
      <c r="BT801" s="3">
        <v>3901623000</v>
      </c>
      <c r="BU801" s="3">
        <v>8985524000</v>
      </c>
      <c r="BV801" s="3">
        <v>3435031000</v>
      </c>
      <c r="BW801" s="3">
        <v>14776457000</v>
      </c>
      <c r="BX801">
        <v>5744808000</v>
      </c>
      <c r="BY801">
        <v>0.4</v>
      </c>
      <c r="BZ801">
        <v>3704</v>
      </c>
      <c r="CA801">
        <v>6245.02</v>
      </c>
      <c r="CB801">
        <v>14775476000</v>
      </c>
      <c r="CC801">
        <v>0.4</v>
      </c>
      <c r="CD801">
        <v>488742.57</v>
      </c>
      <c r="CE801">
        <v>298984590.13999999</v>
      </c>
      <c r="CF801">
        <v>12166.04</v>
      </c>
      <c r="CG801">
        <v>32783.910000000003</v>
      </c>
      <c r="CH801">
        <v>38.131496400000003</v>
      </c>
      <c r="CI801">
        <v>2.89</v>
      </c>
      <c r="CJ801">
        <v>91423.33</v>
      </c>
      <c r="CK801">
        <v>116293.33</v>
      </c>
      <c r="CL801">
        <v>24870</v>
      </c>
      <c r="CM801">
        <v>50243.33</v>
      </c>
      <c r="CN801">
        <v>5001793.33</v>
      </c>
      <c r="CO801">
        <v>-88190</v>
      </c>
      <c r="CP801">
        <v>-7746.67</v>
      </c>
      <c r="CQ801">
        <v>26630.81</v>
      </c>
      <c r="CR801">
        <v>228503965.74000001</v>
      </c>
      <c r="CS801">
        <v>64045.34</v>
      </c>
      <c r="CT801">
        <v>228594641.88999999</v>
      </c>
      <c r="CU801" s="3">
        <v>0.53078559999999997</v>
      </c>
      <c r="CV801">
        <v>0</v>
      </c>
      <c r="CW801" s="8">
        <v>8471483.3900000006</v>
      </c>
      <c r="CX801" s="14">
        <f t="shared" si="12"/>
        <v>0</v>
      </c>
      <c r="CY801" s="14">
        <f>IFERROR(INDEX(CONFAZ!$A$2:$FB$440,MATCH(DATE(YEAR($A801),MONTH($A801),15),CONFAZ!$A$2:$A$440,0),2),0)</f>
        <v>8471483.3900000006</v>
      </c>
      <c r="CZ801"/>
      <c r="DA801"/>
      <c r="DB801"/>
      <c r="DC801"/>
      <c r="DI801"/>
    </row>
    <row r="802" spans="1:113" x14ac:dyDescent="0.25">
      <c r="A802" s="1">
        <v>41355</v>
      </c>
      <c r="B802" t="s">
        <v>70</v>
      </c>
      <c r="C802" t="s">
        <v>11</v>
      </c>
      <c r="D802" s="12">
        <v>1.9827999999999999</v>
      </c>
      <c r="E802">
        <v>175253445.88999999</v>
      </c>
      <c r="F802">
        <v>80980.900000000009</v>
      </c>
      <c r="G802">
        <v>320393730</v>
      </c>
      <c r="H802">
        <v>43943061.229999989</v>
      </c>
      <c r="I802">
        <v>80116369.590000004</v>
      </c>
      <c r="J802">
        <v>6545974.4600000009</v>
      </c>
      <c r="K802">
        <v>66614800</v>
      </c>
      <c r="L802" s="14">
        <v>4320074</v>
      </c>
      <c r="M802" s="14">
        <v>35275698</v>
      </c>
      <c r="N802" s="14">
        <v>40364368</v>
      </c>
      <c r="O802" s="14">
        <v>47302059</v>
      </c>
      <c r="P802" s="14">
        <v>3926641</v>
      </c>
      <c r="Q802" s="14">
        <v>50220221</v>
      </c>
      <c r="R802" s="14">
        <v>615776</v>
      </c>
      <c r="S802" s="14">
        <v>17654758</v>
      </c>
      <c r="T802" s="14">
        <v>96258493</v>
      </c>
      <c r="U802" s="14">
        <v>24374661</v>
      </c>
      <c r="V802" s="14">
        <v>615776</v>
      </c>
      <c r="W802" s="14">
        <v>17654758</v>
      </c>
      <c r="X802" s="14">
        <v>96258493</v>
      </c>
      <c r="Y802" s="14">
        <v>24374661</v>
      </c>
      <c r="Z802" s="14">
        <v>80981</v>
      </c>
      <c r="AA802" s="14">
        <v>24.628607322099999</v>
      </c>
      <c r="AB802">
        <v>148.01</v>
      </c>
      <c r="AC802" s="2">
        <v>18360470433</v>
      </c>
      <c r="AD802" s="2">
        <v>19281997605</v>
      </c>
      <c r="AE802" s="14">
        <f>INDEX(CONFAZ!$DS$2:$FB$408,MATCH(DATE(YEAR($A802),MONTH($A802),15),CONFAZ!$DS$2:$DS$408,0),2)</f>
        <v>145683324</v>
      </c>
      <c r="AF802" s="14">
        <f>INDEX(CONFAZ!$DS$2:$FB$408,MATCH(DATE(YEAR($A802),MONTH($A802),15),CONFAZ!$DS$2:$DS$408,0),3)</f>
        <v>743903686</v>
      </c>
      <c r="AG802">
        <v>678</v>
      </c>
      <c r="AH802">
        <v>747384735200</v>
      </c>
      <c r="AI802">
        <v>7.15</v>
      </c>
      <c r="AJ802">
        <v>0.6</v>
      </c>
      <c r="AK802">
        <v>891.84222222222195</v>
      </c>
      <c r="AL802">
        <v>735.40549999999996</v>
      </c>
      <c r="AM802">
        <v>680.12857142857104</v>
      </c>
      <c r="AN802">
        <v>824.9384</v>
      </c>
      <c r="AO802">
        <v>8.0632265206962295</v>
      </c>
      <c r="AP802">
        <v>1.47</v>
      </c>
      <c r="AQ802">
        <v>217.33</v>
      </c>
      <c r="AR802">
        <v>-0.01</v>
      </c>
      <c r="AS802" s="14">
        <v>434630100000</v>
      </c>
      <c r="AT802">
        <v>0</v>
      </c>
      <c r="AU802">
        <v>0</v>
      </c>
      <c r="AV802">
        <v>55764801</v>
      </c>
      <c r="AW802">
        <v>42826535</v>
      </c>
      <c r="AX802">
        <v>0</v>
      </c>
      <c r="AY802" s="14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2950286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6912896</v>
      </c>
      <c r="BL802">
        <v>0</v>
      </c>
      <c r="BM802">
        <v>3075084</v>
      </c>
      <c r="BN802">
        <v>18211488000</v>
      </c>
      <c r="BO802" s="3">
        <v>0.4</v>
      </c>
      <c r="BP802" s="3">
        <v>3704</v>
      </c>
      <c r="BQ802">
        <v>17996.55</v>
      </c>
      <c r="BR802" s="3">
        <v>1871630000</v>
      </c>
      <c r="BS802" s="3">
        <v>17679000</v>
      </c>
      <c r="BT802" s="3">
        <v>3901623000</v>
      </c>
      <c r="BU802">
        <v>8985524000</v>
      </c>
      <c r="BV802" s="3">
        <v>3435031000</v>
      </c>
      <c r="BW802" s="3">
        <v>14776457000</v>
      </c>
      <c r="BX802">
        <v>5744808000</v>
      </c>
      <c r="BY802">
        <v>0.4</v>
      </c>
      <c r="BZ802">
        <v>3704</v>
      </c>
      <c r="CA802">
        <v>6245.02</v>
      </c>
      <c r="CB802">
        <v>14775476000</v>
      </c>
      <c r="CC802">
        <v>0.4</v>
      </c>
      <c r="CD802">
        <v>232235.11</v>
      </c>
      <c r="CE802">
        <v>123674177.06</v>
      </c>
      <c r="CF802">
        <v>16598.439999999999</v>
      </c>
      <c r="CG802">
        <v>34380.910000000003</v>
      </c>
      <c r="CH802">
        <v>38.131496400000003</v>
      </c>
      <c r="CI802">
        <v>2.89</v>
      </c>
      <c r="CJ802">
        <v>91423.33</v>
      </c>
      <c r="CK802">
        <v>116293.33</v>
      </c>
      <c r="CL802">
        <v>24870</v>
      </c>
      <c r="CM802">
        <v>50243.33</v>
      </c>
      <c r="CN802">
        <v>5001793.33</v>
      </c>
      <c r="CO802">
        <v>-88190</v>
      </c>
      <c r="CP802">
        <v>-7746.67</v>
      </c>
      <c r="CQ802">
        <v>19528.310000000001</v>
      </c>
      <c r="CR802">
        <v>197075815.94</v>
      </c>
      <c r="CS802">
        <v>116507.94</v>
      </c>
      <c r="CT802">
        <v>197211852.19</v>
      </c>
      <c r="CU802" s="3">
        <v>0.53078559999999997</v>
      </c>
      <c r="CV802">
        <v>0</v>
      </c>
      <c r="CW802" s="8">
        <v>16394524.879999999</v>
      </c>
      <c r="CX802" s="14">
        <f t="shared" si="12"/>
        <v>0</v>
      </c>
      <c r="CY802" s="14">
        <f>IFERROR(INDEX(CONFAZ!$A$2:$FB$440,MATCH(DATE(YEAR($A802),MONTH($A802),15),CONFAZ!$A$2:$A$440,0),2),0)</f>
        <v>16394524.879999999</v>
      </c>
      <c r="CZ802"/>
      <c r="DA802" s="4"/>
      <c r="DB802" s="4"/>
      <c r="DC802"/>
    </row>
    <row r="803" spans="1:113" x14ac:dyDescent="0.25">
      <c r="A803" s="1">
        <v>41386</v>
      </c>
      <c r="B803" t="s">
        <v>70</v>
      </c>
      <c r="C803" t="s">
        <v>11</v>
      </c>
      <c r="D803" s="12">
        <v>2.0022000000000002</v>
      </c>
      <c r="E803">
        <v>183837888.06</v>
      </c>
      <c r="F803">
        <v>55866.66</v>
      </c>
      <c r="G803">
        <v>332909068</v>
      </c>
      <c r="H803">
        <v>50966610.419999994</v>
      </c>
      <c r="I803">
        <v>76083323.670000017</v>
      </c>
      <c r="J803">
        <v>7247766.8100000005</v>
      </c>
      <c r="K803">
        <v>51142080</v>
      </c>
      <c r="L803" s="14">
        <v>6080245</v>
      </c>
      <c r="M803" s="14">
        <v>35747834</v>
      </c>
      <c r="N803" s="14">
        <v>47393780</v>
      </c>
      <c r="O803" s="14">
        <v>54211770</v>
      </c>
      <c r="P803" s="14">
        <v>5010039</v>
      </c>
      <c r="Q803" s="14">
        <v>56073184</v>
      </c>
      <c r="R803" s="14">
        <v>533921</v>
      </c>
      <c r="S803" s="14">
        <v>19676864</v>
      </c>
      <c r="T803" s="14">
        <v>84783054</v>
      </c>
      <c r="U803" s="14">
        <v>23342510</v>
      </c>
      <c r="V803" s="14">
        <v>533921</v>
      </c>
      <c r="W803" s="14">
        <v>19676864</v>
      </c>
      <c r="X803" s="14">
        <v>84783054</v>
      </c>
      <c r="Y803" s="14">
        <v>23342510</v>
      </c>
      <c r="Z803" s="14">
        <v>55867</v>
      </c>
      <c r="AA803" s="14">
        <v>25.270852797</v>
      </c>
      <c r="AB803">
        <v>149.79</v>
      </c>
      <c r="AC803" s="2">
        <v>20550843458</v>
      </c>
      <c r="AD803" s="2">
        <v>21788737806</v>
      </c>
      <c r="AE803" s="14">
        <f>INDEX(CONFAZ!$DS$2:$FB$408,MATCH(DATE(YEAR($A803),MONTH($A803),15),CONFAZ!$DS$2:$DS$408,0),2)</f>
        <v>284417058</v>
      </c>
      <c r="AF803" s="14">
        <f>INDEX(CONFAZ!$DS$2:$FB$408,MATCH(DATE(YEAR($A803),MONTH($A803),15),CONFAZ!$DS$2:$DS$408,0),3)</f>
        <v>445383627</v>
      </c>
      <c r="AG803">
        <v>678</v>
      </c>
      <c r="AH803">
        <v>758163063000</v>
      </c>
      <c r="AI803">
        <v>7.26</v>
      </c>
      <c r="AJ803">
        <v>0.59</v>
      </c>
      <c r="AK803">
        <v>891.81666666666604</v>
      </c>
      <c r="AL803">
        <v>735.572</v>
      </c>
      <c r="AM803">
        <v>680.37809523809506</v>
      </c>
      <c r="AN803">
        <v>823.60519999999997</v>
      </c>
      <c r="AO803">
        <v>7.93074902654143</v>
      </c>
      <c r="AP803">
        <v>1.55</v>
      </c>
      <c r="AQ803">
        <v>208.19</v>
      </c>
      <c r="AR803">
        <v>5.98</v>
      </c>
      <c r="AS803" s="14">
        <v>446504900000</v>
      </c>
      <c r="AT803">
        <v>0</v>
      </c>
      <c r="AU803">
        <v>0</v>
      </c>
      <c r="AV803">
        <v>111272126</v>
      </c>
      <c r="AW803">
        <v>51816650</v>
      </c>
      <c r="AX803">
        <v>0</v>
      </c>
      <c r="AY803" s="14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54881830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4573646</v>
      </c>
      <c r="BN803">
        <v>18211488000</v>
      </c>
      <c r="BO803" s="3">
        <v>0.4</v>
      </c>
      <c r="BP803" s="3">
        <v>3704</v>
      </c>
      <c r="BQ803">
        <v>17996.55</v>
      </c>
      <c r="BR803" s="3">
        <v>1871630000</v>
      </c>
      <c r="BS803" s="3">
        <v>17679000</v>
      </c>
      <c r="BT803" s="3">
        <v>3901623000</v>
      </c>
      <c r="BU803" s="3">
        <v>8985524000</v>
      </c>
      <c r="BV803" s="3">
        <v>3435031000</v>
      </c>
      <c r="BW803" s="3">
        <v>14776457000</v>
      </c>
      <c r="BX803">
        <v>5744808000</v>
      </c>
      <c r="BY803">
        <v>0.4</v>
      </c>
      <c r="BZ803">
        <v>3704</v>
      </c>
      <c r="CA803">
        <v>6245.02</v>
      </c>
      <c r="CB803">
        <v>14775476000</v>
      </c>
      <c r="CC803">
        <v>0.4</v>
      </c>
      <c r="CD803">
        <v>388096.63</v>
      </c>
      <c r="CE803">
        <v>201476740.94</v>
      </c>
      <c r="CF803">
        <v>10578.97</v>
      </c>
      <c r="CG803">
        <v>35553.910000000003</v>
      </c>
      <c r="CH803">
        <v>38.131496400000003</v>
      </c>
      <c r="CI803">
        <v>2.88</v>
      </c>
      <c r="CJ803">
        <v>-195580</v>
      </c>
      <c r="CK803">
        <v>-168270</v>
      </c>
      <c r="CL803">
        <v>27306.67</v>
      </c>
      <c r="CM803">
        <v>-4916.67</v>
      </c>
      <c r="CN803">
        <v>4955310</v>
      </c>
      <c r="CO803">
        <v>-103413.33</v>
      </c>
      <c r="CP803">
        <v>-38406.67</v>
      </c>
      <c r="CQ803">
        <v>33148.01</v>
      </c>
      <c r="CR803">
        <v>190209669.61000001</v>
      </c>
      <c r="CS803">
        <v>89934.25</v>
      </c>
      <c r="CT803">
        <v>190332751.87</v>
      </c>
      <c r="CU803" s="3">
        <v>0.53078559999999997</v>
      </c>
      <c r="CV803">
        <v>0</v>
      </c>
      <c r="CW803" s="8">
        <v>12883110.300000001</v>
      </c>
      <c r="CX803" s="14">
        <f t="shared" si="12"/>
        <v>0</v>
      </c>
      <c r="CY803" s="14">
        <f>IFERROR(INDEX(CONFAZ!$A$2:$FB$440,MATCH(DATE(YEAR($A803),MONTH($A803),15),CONFAZ!$A$2:$A$440,0),2),0)</f>
        <v>12883110.300000001</v>
      </c>
      <c r="CZ803"/>
      <c r="DA803" s="4"/>
      <c r="DB803" s="4"/>
      <c r="DC803"/>
    </row>
    <row r="804" spans="1:113" x14ac:dyDescent="0.25">
      <c r="A804" s="1">
        <v>41416</v>
      </c>
      <c r="B804" t="s">
        <v>70</v>
      </c>
      <c r="C804" t="s">
        <v>11</v>
      </c>
      <c r="D804" s="12">
        <v>2.0348000000000002</v>
      </c>
      <c r="E804">
        <v>179854829.62</v>
      </c>
      <c r="F804">
        <v>240895.37</v>
      </c>
      <c r="G804">
        <v>344472322</v>
      </c>
      <c r="H804">
        <v>51380450.080000006</v>
      </c>
      <c r="I804">
        <v>87697850.510000005</v>
      </c>
      <c r="J804">
        <v>7467310.3100000005</v>
      </c>
      <c r="K804">
        <v>33870360</v>
      </c>
      <c r="L804" s="14">
        <v>4617815</v>
      </c>
      <c r="M804" s="14">
        <v>36561240</v>
      </c>
      <c r="N804" s="14">
        <v>44045474</v>
      </c>
      <c r="O804" s="14">
        <v>55893677</v>
      </c>
      <c r="P804" s="14">
        <v>4908996</v>
      </c>
      <c r="Q804" s="14">
        <v>56260912</v>
      </c>
      <c r="R804" s="14">
        <v>745440</v>
      </c>
      <c r="S804" s="14">
        <v>18961725</v>
      </c>
      <c r="T804" s="14">
        <v>100088420</v>
      </c>
      <c r="U804" s="14">
        <v>22149152</v>
      </c>
      <c r="V804" s="14">
        <v>745440</v>
      </c>
      <c r="W804" s="14">
        <v>18961725</v>
      </c>
      <c r="X804" s="14">
        <v>100088420</v>
      </c>
      <c r="Y804" s="14">
        <v>22149152</v>
      </c>
      <c r="Z804" s="14">
        <v>239471</v>
      </c>
      <c r="AA804" s="14">
        <v>26.761438720899999</v>
      </c>
      <c r="AB804">
        <v>147.03</v>
      </c>
      <c r="AC804" s="2">
        <v>21654862456</v>
      </c>
      <c r="AD804" s="2">
        <v>21203755901</v>
      </c>
      <c r="AE804" s="14">
        <f>INDEX(CONFAZ!$DS$2:$FB$408,MATCH(DATE(YEAR($A804),MONTH($A804),15),CONFAZ!$DS$2:$DS$408,0),2)</f>
        <v>218218007</v>
      </c>
      <c r="AF804" s="14">
        <f>INDEX(CONFAZ!$DS$2:$FB$408,MATCH(DATE(YEAR($A804),MONTH($A804),15),CONFAZ!$DS$2:$DS$408,0),3)</f>
        <v>720568794</v>
      </c>
      <c r="AG804">
        <v>678</v>
      </c>
      <c r="AH804">
        <v>761863711600</v>
      </c>
      <c r="AI804">
        <v>7.42</v>
      </c>
      <c r="AJ804">
        <v>0.35</v>
      </c>
      <c r="AK804">
        <v>849.82500000000005</v>
      </c>
      <c r="AL804">
        <v>689.72249999999997</v>
      </c>
      <c r="AM804">
        <v>637.78619047618997</v>
      </c>
      <c r="AN804">
        <v>777.33519999999999</v>
      </c>
      <c r="AO804">
        <v>7.6683832152143898</v>
      </c>
      <c r="AP804">
        <v>1.37</v>
      </c>
      <c r="AQ804">
        <v>212.16</v>
      </c>
      <c r="AR804">
        <v>11.88</v>
      </c>
      <c r="AS804" s="14">
        <v>441335200000</v>
      </c>
      <c r="AT804">
        <v>0</v>
      </c>
      <c r="AU804">
        <v>0</v>
      </c>
      <c r="AV804">
        <v>109344195</v>
      </c>
      <c r="AW804">
        <v>87452155</v>
      </c>
      <c r="AX804">
        <v>0</v>
      </c>
      <c r="AY804" s="1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18960569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2931471</v>
      </c>
      <c r="BN804">
        <v>18211488000</v>
      </c>
      <c r="BO804" s="3">
        <v>0.4</v>
      </c>
      <c r="BP804" s="3">
        <v>3704</v>
      </c>
      <c r="BQ804" s="3">
        <v>17996.55</v>
      </c>
      <c r="BR804">
        <v>1871630000</v>
      </c>
      <c r="BS804" s="3">
        <v>17679000</v>
      </c>
      <c r="BT804" s="3">
        <v>3901623000</v>
      </c>
      <c r="BU804" s="3">
        <v>8985524000</v>
      </c>
      <c r="BV804" s="3">
        <v>3435031000</v>
      </c>
      <c r="BW804" s="3">
        <v>14776457000</v>
      </c>
      <c r="BX804">
        <v>5744808000</v>
      </c>
      <c r="BY804">
        <v>0.4</v>
      </c>
      <c r="BZ804">
        <v>3704</v>
      </c>
      <c r="CA804">
        <v>6245.02</v>
      </c>
      <c r="CB804">
        <v>14775476000</v>
      </c>
      <c r="CC804">
        <v>0.4</v>
      </c>
      <c r="CD804">
        <v>448624.03</v>
      </c>
      <c r="CE804">
        <v>136860545.66999999</v>
      </c>
      <c r="CF804">
        <v>16067.81</v>
      </c>
      <c r="CG804">
        <v>34883.910000000003</v>
      </c>
      <c r="CH804">
        <v>38.131496400000003</v>
      </c>
      <c r="CI804">
        <v>2.86</v>
      </c>
      <c r="CJ804">
        <v>-195580</v>
      </c>
      <c r="CK804">
        <v>-168270</v>
      </c>
      <c r="CL804">
        <v>27306.67</v>
      </c>
      <c r="CM804">
        <v>-4916.67</v>
      </c>
      <c r="CN804">
        <v>4955310</v>
      </c>
      <c r="CO804">
        <v>-103413.33</v>
      </c>
      <c r="CP804">
        <v>-38406.67</v>
      </c>
      <c r="CQ804">
        <v>157749.15</v>
      </c>
      <c r="CR804">
        <v>201048255.05000001</v>
      </c>
      <c r="CS804">
        <v>60838.62</v>
      </c>
      <c r="CT804">
        <v>201266842.81999999</v>
      </c>
      <c r="CU804" s="3">
        <v>0.53078559999999997</v>
      </c>
      <c r="CV804">
        <v>0</v>
      </c>
      <c r="CW804" s="8">
        <v>7898640.6199999992</v>
      </c>
      <c r="CX804" s="14">
        <f t="shared" si="12"/>
        <v>0</v>
      </c>
      <c r="CY804" s="14">
        <f>IFERROR(INDEX(CONFAZ!$A$2:$FB$440,MATCH(DATE(YEAR($A804),MONTH($A804),15),CONFAZ!$A$2:$A$440,0),2),0)</f>
        <v>7898640.6199999992</v>
      </c>
      <c r="CZ804"/>
      <c r="DA804" s="4"/>
      <c r="DB804" s="4"/>
      <c r="DC804"/>
    </row>
    <row r="805" spans="1:113" x14ac:dyDescent="0.25">
      <c r="A805" s="1">
        <v>41447</v>
      </c>
      <c r="B805" t="s">
        <v>70</v>
      </c>
      <c r="C805" t="s">
        <v>11</v>
      </c>
      <c r="D805" s="12">
        <v>2.173</v>
      </c>
      <c r="E805">
        <v>185583514.49000001</v>
      </c>
      <c r="F805">
        <v>1368360.53</v>
      </c>
      <c r="G805">
        <v>332679440</v>
      </c>
      <c r="H805">
        <v>55079428.710000001</v>
      </c>
      <c r="I805">
        <v>68301674.290000007</v>
      </c>
      <c r="J805">
        <v>7803498.3199999994</v>
      </c>
      <c r="K805">
        <v>19965144</v>
      </c>
      <c r="L805" s="14">
        <v>4949192</v>
      </c>
      <c r="M805" s="14">
        <v>37094494</v>
      </c>
      <c r="N805" s="14">
        <v>46601849</v>
      </c>
      <c r="O805" s="14">
        <v>51430216</v>
      </c>
      <c r="P805" s="14">
        <v>3916371</v>
      </c>
      <c r="Q805" s="14">
        <v>62470166</v>
      </c>
      <c r="R805" s="14">
        <v>496283</v>
      </c>
      <c r="S805" s="14">
        <v>17222197</v>
      </c>
      <c r="T805" s="14">
        <v>83853374</v>
      </c>
      <c r="U805" s="14">
        <v>23278480</v>
      </c>
      <c r="V805" s="14">
        <v>496283</v>
      </c>
      <c r="W805" s="14">
        <v>17222197</v>
      </c>
      <c r="X805" s="14">
        <v>83853374</v>
      </c>
      <c r="Y805" s="14">
        <v>23278480</v>
      </c>
      <c r="Z805" s="14">
        <v>1366818</v>
      </c>
      <c r="AA805" s="14">
        <v>23.428895827400002</v>
      </c>
      <c r="AB805">
        <v>144.87</v>
      </c>
      <c r="AC805" s="2">
        <v>19331841435</v>
      </c>
      <c r="AD805" s="2">
        <v>18986750021</v>
      </c>
      <c r="AE805" s="14">
        <f>INDEX(CONFAZ!$DS$2:$FB$408,MATCH(DATE(YEAR($A805),MONTH($A805),15),CONFAZ!$DS$2:$DS$408,0),2)</f>
        <v>220113537</v>
      </c>
      <c r="AF805" s="14">
        <f>INDEX(CONFAZ!$DS$2:$FB$408,MATCH(DATE(YEAR($A805),MONTH($A805),15),CONFAZ!$DS$2:$DS$408,0),3)</f>
        <v>459031872</v>
      </c>
      <c r="AG805">
        <v>678</v>
      </c>
      <c r="AH805">
        <v>802710546000</v>
      </c>
      <c r="AI805">
        <v>7.9</v>
      </c>
      <c r="AJ805">
        <v>0.28000000000000003</v>
      </c>
      <c r="AK805">
        <v>900.41</v>
      </c>
      <c r="AL805">
        <v>732.46100000000001</v>
      </c>
      <c r="AM805">
        <v>673.88142857142805</v>
      </c>
      <c r="AN805">
        <v>827.05679999999995</v>
      </c>
      <c r="AO805">
        <v>7.5252946804828804</v>
      </c>
      <c r="AP805">
        <v>1.26</v>
      </c>
      <c r="AQ805">
        <v>224.99</v>
      </c>
      <c r="AR805">
        <v>9.41</v>
      </c>
      <c r="AS805" s="14">
        <v>434739600000</v>
      </c>
      <c r="AT805">
        <v>0</v>
      </c>
      <c r="AU805">
        <v>0</v>
      </c>
      <c r="AV805">
        <v>57608966</v>
      </c>
      <c r="AW805">
        <v>53598458</v>
      </c>
      <c r="AX805">
        <v>0</v>
      </c>
      <c r="AY805" s="14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1814892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2195616</v>
      </c>
      <c r="BN805">
        <v>18211488000</v>
      </c>
      <c r="BO805" s="3">
        <v>0.4</v>
      </c>
      <c r="BP805" s="3">
        <v>3704</v>
      </c>
      <c r="BQ805" s="3">
        <v>17996.55</v>
      </c>
      <c r="BR805" s="3">
        <v>1871630000</v>
      </c>
      <c r="BS805" s="3">
        <v>17679000</v>
      </c>
      <c r="BT805" s="3">
        <v>3901623000</v>
      </c>
      <c r="BU805">
        <v>8985524000</v>
      </c>
      <c r="BV805" s="3">
        <v>3435031000</v>
      </c>
      <c r="BW805" s="3">
        <v>14776457000</v>
      </c>
      <c r="BX805">
        <v>5744808000</v>
      </c>
      <c r="BY805">
        <v>0.4</v>
      </c>
      <c r="BZ805">
        <v>3704</v>
      </c>
      <c r="CA805">
        <v>6245.02</v>
      </c>
      <c r="CB805">
        <v>14775476000</v>
      </c>
      <c r="CC805">
        <v>0.4</v>
      </c>
      <c r="CD805">
        <v>392636.88</v>
      </c>
      <c r="CE805">
        <v>117936590.55</v>
      </c>
      <c r="CF805">
        <v>14906.87</v>
      </c>
      <c r="CG805">
        <v>34397.910000000003</v>
      </c>
      <c r="CH805">
        <v>38.131496400000003</v>
      </c>
      <c r="CI805">
        <v>2.85</v>
      </c>
      <c r="CJ805">
        <v>-195580</v>
      </c>
      <c r="CK805">
        <v>-168270</v>
      </c>
      <c r="CL805">
        <v>27306.67</v>
      </c>
      <c r="CM805">
        <v>-4916.67</v>
      </c>
      <c r="CN805">
        <v>4955310</v>
      </c>
      <c r="CO805">
        <v>-103413.33</v>
      </c>
      <c r="CP805">
        <v>-38406.67</v>
      </c>
      <c r="CQ805">
        <v>1121061.9099999999</v>
      </c>
      <c r="CR805">
        <v>188545659.80000001</v>
      </c>
      <c r="CS805">
        <v>35420.69</v>
      </c>
      <c r="CT805">
        <v>189702142.40000001</v>
      </c>
      <c r="CU805" s="3">
        <v>0.53078559999999997</v>
      </c>
      <c r="CV805">
        <v>0</v>
      </c>
      <c r="CW805" s="8">
        <v>5341061.5199999996</v>
      </c>
      <c r="CX805" s="14">
        <f t="shared" si="12"/>
        <v>0</v>
      </c>
      <c r="CY805" s="14">
        <f>IFERROR(INDEX(CONFAZ!$A$2:$FB$440,MATCH(DATE(YEAR($A805),MONTH($A805),15),CONFAZ!$A$2:$A$440,0),2),0)</f>
        <v>5341061.5199999996</v>
      </c>
      <c r="CZ805" s="14"/>
      <c r="DA805" s="14"/>
      <c r="DB805"/>
      <c r="DC805"/>
      <c r="DI805"/>
    </row>
    <row r="806" spans="1:113" x14ac:dyDescent="0.25">
      <c r="A806" s="1">
        <v>41477</v>
      </c>
      <c r="B806" t="s">
        <v>70</v>
      </c>
      <c r="C806" t="s">
        <v>11</v>
      </c>
      <c r="D806" s="12">
        <v>2.2522000000000002</v>
      </c>
      <c r="E806">
        <v>195324928.36000004</v>
      </c>
      <c r="F806">
        <v>9636951.4700000007</v>
      </c>
      <c r="G806">
        <v>366418175</v>
      </c>
      <c r="H806">
        <v>56829002.560000002</v>
      </c>
      <c r="I806">
        <v>80524951.140000015</v>
      </c>
      <c r="J806">
        <v>8049425.8300000001</v>
      </c>
      <c r="K806">
        <v>16478927</v>
      </c>
      <c r="L806" s="14">
        <v>6174392</v>
      </c>
      <c r="M806" s="14">
        <v>37127864</v>
      </c>
      <c r="N806" s="14">
        <v>48996711</v>
      </c>
      <c r="O806" s="14">
        <v>56047492</v>
      </c>
      <c r="P806" s="14">
        <v>5038151</v>
      </c>
      <c r="Q806" s="14">
        <v>62069356</v>
      </c>
      <c r="R806" s="14">
        <v>861727</v>
      </c>
      <c r="S806" s="14">
        <v>18512563</v>
      </c>
      <c r="T806" s="14">
        <v>96468090</v>
      </c>
      <c r="U806" s="14">
        <v>25474738</v>
      </c>
      <c r="V806" s="14">
        <v>861727</v>
      </c>
      <c r="W806" s="14">
        <v>18512563</v>
      </c>
      <c r="X806" s="14">
        <v>96468090</v>
      </c>
      <c r="Y806" s="14">
        <v>25474738</v>
      </c>
      <c r="Z806" s="14">
        <v>9647091</v>
      </c>
      <c r="AA806" s="14">
        <v>25.075471855899998</v>
      </c>
      <c r="AB806">
        <v>152.13</v>
      </c>
      <c r="AC806" s="2">
        <v>20357391663</v>
      </c>
      <c r="AD806" s="2">
        <v>22867575854</v>
      </c>
      <c r="AE806" s="14">
        <f>INDEX(CONFAZ!$DS$2:$FB$408,MATCH(DATE(YEAR($A806),MONTH($A806),15),CONFAZ!$DS$2:$DS$408,0),2)</f>
        <v>235879249</v>
      </c>
      <c r="AF806" s="14">
        <f>INDEX(CONFAZ!$DS$2:$FB$408,MATCH(DATE(YEAR($A806),MONTH($A806),15),CONFAZ!$DS$2:$DS$408,0),3)</f>
        <v>360227500</v>
      </c>
      <c r="AG806">
        <v>678</v>
      </c>
      <c r="AH806">
        <v>837741825200</v>
      </c>
      <c r="AI806">
        <v>8.23</v>
      </c>
      <c r="AJ806">
        <v>-0.13</v>
      </c>
      <c r="AK806">
        <v>854.72555555555505</v>
      </c>
      <c r="AL806">
        <v>689.40800000000002</v>
      </c>
      <c r="AM806">
        <v>633.46190476190395</v>
      </c>
      <c r="AN806">
        <v>781.43719999999996</v>
      </c>
      <c r="AO806">
        <v>7.3808240903591704</v>
      </c>
      <c r="AP806">
        <v>1.03</v>
      </c>
      <c r="AQ806">
        <v>238.29</v>
      </c>
      <c r="AR806">
        <v>28.84</v>
      </c>
      <c r="AS806" s="14">
        <v>452597500000</v>
      </c>
      <c r="AT806">
        <v>0</v>
      </c>
      <c r="AU806">
        <v>0</v>
      </c>
      <c r="AV806">
        <v>73856404</v>
      </c>
      <c r="AW806">
        <v>58385804</v>
      </c>
      <c r="AX806">
        <v>0</v>
      </c>
      <c r="AY806" s="14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14107426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1363174</v>
      </c>
      <c r="BN806">
        <v>18211488000</v>
      </c>
      <c r="BO806" s="3">
        <v>0.4</v>
      </c>
      <c r="BP806" s="3">
        <v>3704</v>
      </c>
      <c r="BQ806" s="3">
        <v>17996.55</v>
      </c>
      <c r="BR806" s="3">
        <v>1871630000</v>
      </c>
      <c r="BS806" s="3">
        <v>17679000</v>
      </c>
      <c r="BT806">
        <v>3901623000</v>
      </c>
      <c r="BU806" s="3">
        <v>8985524000</v>
      </c>
      <c r="BV806" s="3">
        <v>3435031000</v>
      </c>
      <c r="BW806" s="3">
        <v>14776457000</v>
      </c>
      <c r="BX806">
        <v>5744808000</v>
      </c>
      <c r="BY806">
        <v>0.4</v>
      </c>
      <c r="BZ806">
        <v>3704</v>
      </c>
      <c r="CA806">
        <v>6245.02</v>
      </c>
      <c r="CB806">
        <v>14775476000</v>
      </c>
      <c r="CC806">
        <v>0.4</v>
      </c>
      <c r="CD806">
        <v>376176.84</v>
      </c>
      <c r="CE806">
        <v>204687031.03</v>
      </c>
      <c r="CF806">
        <v>11050.93</v>
      </c>
      <c r="CG806">
        <v>35183.910000000003</v>
      </c>
      <c r="CH806">
        <v>38.131496400000003</v>
      </c>
      <c r="CI806">
        <v>2.84</v>
      </c>
      <c r="CJ806">
        <v>-13366.67</v>
      </c>
      <c r="CK806">
        <v>7183.33</v>
      </c>
      <c r="CL806">
        <v>20550</v>
      </c>
      <c r="CM806">
        <v>6713.33</v>
      </c>
      <c r="CN806">
        <v>5095290</v>
      </c>
      <c r="CO806">
        <v>-80373.33</v>
      </c>
      <c r="CP806">
        <v>-27106.67</v>
      </c>
      <c r="CQ806">
        <v>5795348.1100000003</v>
      </c>
      <c r="CR806">
        <v>208091123.03</v>
      </c>
      <c r="CS806">
        <v>21261.32</v>
      </c>
      <c r="CT806">
        <v>213915329.31999999</v>
      </c>
      <c r="CU806" s="3">
        <v>0.53078559999999997</v>
      </c>
      <c r="CV806">
        <v>0</v>
      </c>
      <c r="CW806" s="8">
        <v>3882555.66</v>
      </c>
      <c r="CX806" s="14">
        <f t="shared" si="12"/>
        <v>0</v>
      </c>
      <c r="CY806" s="14">
        <f>IFERROR(INDEX(CONFAZ!$A$2:$FB$440,MATCH(DATE(YEAR($A806),MONTH($A806),15),CONFAZ!$A$2:$A$440,0),2),0)</f>
        <v>3882555.66</v>
      </c>
      <c r="CZ806"/>
      <c r="DA806"/>
      <c r="DB806"/>
      <c r="DC806"/>
      <c r="DI806"/>
    </row>
    <row r="807" spans="1:113" x14ac:dyDescent="0.25">
      <c r="A807" s="1">
        <v>41508</v>
      </c>
      <c r="B807" t="s">
        <v>70</v>
      </c>
      <c r="C807" t="s">
        <v>11</v>
      </c>
      <c r="D807" s="12">
        <v>2.3422000000000001</v>
      </c>
      <c r="E807">
        <v>199280756.95000002</v>
      </c>
      <c r="F807">
        <v>525281.83000000007</v>
      </c>
      <c r="G807">
        <v>383635706</v>
      </c>
      <c r="H807">
        <v>53930832.550000004</v>
      </c>
      <c r="I807">
        <v>104158921.67999999</v>
      </c>
      <c r="J807">
        <v>8079245.3299999991</v>
      </c>
      <c r="K807">
        <v>11351446</v>
      </c>
      <c r="L807" s="14">
        <v>6677943</v>
      </c>
      <c r="M807" s="14">
        <v>38640636</v>
      </c>
      <c r="N807" s="14">
        <v>47564473</v>
      </c>
      <c r="O807" s="14">
        <v>56555794</v>
      </c>
      <c r="P807" s="14">
        <v>5375210</v>
      </c>
      <c r="Q807" s="14">
        <v>66580986</v>
      </c>
      <c r="R807" s="14">
        <v>760521</v>
      </c>
      <c r="S807" s="14">
        <v>19278260</v>
      </c>
      <c r="T807" s="14">
        <v>114700706</v>
      </c>
      <c r="U807" s="14">
        <v>26975895</v>
      </c>
      <c r="V807" s="14">
        <v>760521</v>
      </c>
      <c r="W807" s="14">
        <v>19278260</v>
      </c>
      <c r="X807" s="14">
        <v>114700706</v>
      </c>
      <c r="Y807" s="14">
        <v>26975895</v>
      </c>
      <c r="Z807" s="14">
        <v>525282</v>
      </c>
      <c r="AA807" s="14">
        <v>25.829981981300001</v>
      </c>
      <c r="AB807">
        <v>151.81</v>
      </c>
      <c r="AC807" s="2">
        <v>21214505830</v>
      </c>
      <c r="AD807" s="2">
        <v>20364218693</v>
      </c>
      <c r="AE807" s="14">
        <f>INDEX(CONFAZ!$DS$2:$FB$408,MATCH(DATE(YEAR($A807),MONTH($A807),15),CONFAZ!$DS$2:$DS$408,0),2)</f>
        <v>194682695</v>
      </c>
      <c r="AF807" s="14">
        <f>INDEX(CONFAZ!$DS$2:$FB$408,MATCH(DATE(YEAR($A807),MONTH($A807),15),CONFAZ!$DS$2:$DS$408,0),3)</f>
        <v>205071958</v>
      </c>
      <c r="AG807">
        <v>678</v>
      </c>
      <c r="AH807">
        <v>859592084400</v>
      </c>
      <c r="AI807">
        <v>8.4499999999999993</v>
      </c>
      <c r="AJ807">
        <v>0.16</v>
      </c>
      <c r="AK807">
        <v>851.32222222222197</v>
      </c>
      <c r="AL807">
        <v>688.46550000000002</v>
      </c>
      <c r="AM807">
        <v>632.50666666666598</v>
      </c>
      <c r="AN807">
        <v>778.04279999999903</v>
      </c>
      <c r="AO807">
        <v>7.2006184455452598</v>
      </c>
      <c r="AP807">
        <v>1.24</v>
      </c>
      <c r="AQ807">
        <v>263.25</v>
      </c>
      <c r="AR807">
        <v>18.420000000000002</v>
      </c>
      <c r="AS807" s="14">
        <v>453781600000</v>
      </c>
      <c r="AT807">
        <v>0</v>
      </c>
      <c r="AU807">
        <v>0</v>
      </c>
      <c r="AV807">
        <v>69275434</v>
      </c>
      <c r="AW807">
        <v>63945407</v>
      </c>
      <c r="AX807">
        <v>0</v>
      </c>
      <c r="AY807" s="14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1504925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3825102</v>
      </c>
      <c r="BN807">
        <v>18211488000</v>
      </c>
      <c r="BO807" s="3">
        <v>0.4</v>
      </c>
      <c r="BP807" s="3">
        <v>3704</v>
      </c>
      <c r="BQ807" s="3">
        <v>17996.55</v>
      </c>
      <c r="BR807" s="3">
        <v>1871630000</v>
      </c>
      <c r="BS807" s="3">
        <v>17679000</v>
      </c>
      <c r="BT807" s="3">
        <v>3901623000</v>
      </c>
      <c r="BU807">
        <v>8985524000</v>
      </c>
      <c r="BV807" s="3">
        <v>3435031000</v>
      </c>
      <c r="BW807" s="3">
        <v>14776457000</v>
      </c>
      <c r="BX807">
        <v>5744808000</v>
      </c>
      <c r="BY807">
        <v>0.4</v>
      </c>
      <c r="BZ807">
        <v>3704</v>
      </c>
      <c r="CA807">
        <v>6245.02</v>
      </c>
      <c r="CB807">
        <v>18211488000</v>
      </c>
      <c r="CC807">
        <v>0.4</v>
      </c>
      <c r="CD807">
        <v>506719.23</v>
      </c>
      <c r="CE807">
        <v>193756208.19</v>
      </c>
      <c r="CF807">
        <v>13989.29</v>
      </c>
      <c r="CG807">
        <v>35190.910000000003</v>
      </c>
      <c r="CH807">
        <v>38.131496400000003</v>
      </c>
      <c r="CI807">
        <v>2.84</v>
      </c>
      <c r="CJ807">
        <v>-13366.67</v>
      </c>
      <c r="CK807">
        <v>7183.33</v>
      </c>
      <c r="CL807">
        <v>20550</v>
      </c>
      <c r="CM807">
        <v>6713.33</v>
      </c>
      <c r="CN807">
        <v>5095290</v>
      </c>
      <c r="CO807">
        <v>-80373.33</v>
      </c>
      <c r="CP807">
        <v>-27106.67</v>
      </c>
      <c r="CQ807">
        <v>179636.06</v>
      </c>
      <c r="CR807">
        <v>230154963.15000001</v>
      </c>
      <c r="CS807">
        <v>18086.45</v>
      </c>
      <c r="CT807">
        <v>230354285.66</v>
      </c>
      <c r="CU807" s="3">
        <v>0.53078559999999997</v>
      </c>
      <c r="CV807">
        <v>0</v>
      </c>
      <c r="CW807" s="8">
        <v>2425498.6</v>
      </c>
      <c r="CX807" s="14">
        <f t="shared" si="12"/>
        <v>0</v>
      </c>
      <c r="CY807" s="14">
        <f>IFERROR(INDEX(CONFAZ!$A$2:$FB$440,MATCH(DATE(YEAR($A807),MONTH($A807),15),CONFAZ!$A$2:$A$440,0),2),0)</f>
        <v>2425498.6</v>
      </c>
      <c r="CZ807"/>
      <c r="DA807"/>
      <c r="DB807"/>
      <c r="DC807"/>
      <c r="DI807"/>
    </row>
    <row r="808" spans="1:113" x14ac:dyDescent="0.25">
      <c r="A808" s="1">
        <v>41539</v>
      </c>
      <c r="B808" t="s">
        <v>70</v>
      </c>
      <c r="C808" t="s">
        <v>11</v>
      </c>
      <c r="D808" s="12">
        <v>2.2705000000000002</v>
      </c>
      <c r="E808">
        <v>195954192.37</v>
      </c>
      <c r="F808">
        <v>3550013.3200000003</v>
      </c>
      <c r="G808">
        <v>403898875</v>
      </c>
      <c r="H808">
        <v>61696141.030000001</v>
      </c>
      <c r="I808">
        <v>117409632.21000001</v>
      </c>
      <c r="J808">
        <v>7965059.2999999989</v>
      </c>
      <c r="K808">
        <v>8800958</v>
      </c>
      <c r="L808" s="14">
        <v>6562486</v>
      </c>
      <c r="M808" s="14">
        <v>38987846</v>
      </c>
      <c r="N808" s="14">
        <v>48441796</v>
      </c>
      <c r="O808" s="14">
        <v>58571691</v>
      </c>
      <c r="P808" s="14">
        <v>7096869</v>
      </c>
      <c r="Q808" s="14">
        <v>65807134</v>
      </c>
      <c r="R808" s="14">
        <v>854525</v>
      </c>
      <c r="S808" s="14">
        <v>20284451</v>
      </c>
      <c r="T808" s="14">
        <v>128112171</v>
      </c>
      <c r="U808" s="14">
        <v>25630247</v>
      </c>
      <c r="V808" s="14">
        <v>854525</v>
      </c>
      <c r="W808" s="14">
        <v>20284451</v>
      </c>
      <c r="X808" s="14">
        <v>128112171</v>
      </c>
      <c r="Y808" s="14">
        <v>25630247</v>
      </c>
      <c r="Z808" s="14">
        <v>3549659</v>
      </c>
      <c r="AA808" s="14">
        <v>28.411340093900002</v>
      </c>
      <c r="AB808">
        <v>147.27000000000001</v>
      </c>
      <c r="AC808" s="2">
        <v>20745602464</v>
      </c>
      <c r="AD808" s="2">
        <v>19035573348</v>
      </c>
      <c r="AE808" s="14">
        <f>INDEX(CONFAZ!$DS$2:$FB$408,MATCH(DATE(YEAR($A808),MONTH($A808),15),CONFAZ!$DS$2:$DS$408,0),2)</f>
        <v>213093215</v>
      </c>
      <c r="AF808" s="14">
        <f>INDEX(CONFAZ!$DS$2:$FB$408,MATCH(DATE(YEAR($A808),MONTH($A808),15),CONFAZ!$DS$2:$DS$408,0),3)</f>
        <v>398962688</v>
      </c>
      <c r="AG808">
        <v>678</v>
      </c>
      <c r="AH808">
        <v>837028907000</v>
      </c>
      <c r="AI808">
        <v>8.9</v>
      </c>
      <c r="AJ808">
        <v>0.27</v>
      </c>
      <c r="AK808">
        <v>863.74111111111097</v>
      </c>
      <c r="AL808">
        <v>697.72149999999999</v>
      </c>
      <c r="AM808">
        <v>640.72095238095199</v>
      </c>
      <c r="AN808">
        <v>789.15120000000002</v>
      </c>
      <c r="AO808">
        <v>7.0317424812412304</v>
      </c>
      <c r="AP808">
        <v>1.35</v>
      </c>
      <c r="AQ808">
        <v>256.42</v>
      </c>
      <c r="AR808">
        <v>27.199200000000001</v>
      </c>
      <c r="AS808" s="14">
        <v>447754900000</v>
      </c>
      <c r="AT808">
        <v>0</v>
      </c>
      <c r="AU808">
        <v>0</v>
      </c>
      <c r="AV808">
        <v>44437822</v>
      </c>
      <c r="AW808">
        <v>38888082</v>
      </c>
      <c r="AX808">
        <v>0</v>
      </c>
      <c r="AY808" s="14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1801701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3748039</v>
      </c>
      <c r="BN808">
        <v>18211488000</v>
      </c>
      <c r="BO808" s="3">
        <v>0.4</v>
      </c>
      <c r="BP808" s="3">
        <v>3704</v>
      </c>
      <c r="BQ808">
        <v>17996.55</v>
      </c>
      <c r="BR808" s="3">
        <v>1871630000</v>
      </c>
      <c r="BS808" s="3">
        <v>17679000</v>
      </c>
      <c r="BT808" s="3">
        <v>3901623000</v>
      </c>
      <c r="BU808" s="3">
        <v>8985524000</v>
      </c>
      <c r="BV808" s="3">
        <v>3435031000</v>
      </c>
      <c r="BW808" s="3">
        <v>14776457000</v>
      </c>
      <c r="BX808">
        <v>5744808000</v>
      </c>
      <c r="BY808">
        <v>0.4</v>
      </c>
      <c r="BZ808">
        <v>3704</v>
      </c>
      <c r="CA808">
        <v>6245.02</v>
      </c>
      <c r="CB808">
        <v>18211488000</v>
      </c>
      <c r="CC808">
        <v>0.4</v>
      </c>
      <c r="CD808">
        <v>359217.39</v>
      </c>
      <c r="CE808">
        <v>205651388.52000001</v>
      </c>
      <c r="CF808">
        <v>22020.35</v>
      </c>
      <c r="CG808">
        <v>33462.910000000003</v>
      </c>
      <c r="CH808">
        <v>38.131496400000003</v>
      </c>
      <c r="CI808">
        <v>2.83</v>
      </c>
      <c r="CJ808">
        <v>-13366.67</v>
      </c>
      <c r="CK808">
        <v>7183.33</v>
      </c>
      <c r="CL808">
        <v>20550</v>
      </c>
      <c r="CM808">
        <v>6713.33</v>
      </c>
      <c r="CN808">
        <v>5095290</v>
      </c>
      <c r="CO808">
        <v>-80373.33</v>
      </c>
      <c r="CP808">
        <v>-27106.67</v>
      </c>
      <c r="CQ808">
        <v>2742061.48</v>
      </c>
      <c r="CR808">
        <v>242722899.22999999</v>
      </c>
      <c r="CS808">
        <v>7321.41</v>
      </c>
      <c r="CT808">
        <v>245472282.12</v>
      </c>
      <c r="CU808" s="3">
        <v>0.53078559999999997</v>
      </c>
      <c r="CV808">
        <v>0</v>
      </c>
      <c r="CW808" s="8">
        <v>2301818.4500000002</v>
      </c>
      <c r="CX808" s="14">
        <f t="shared" si="12"/>
        <v>0</v>
      </c>
      <c r="CY808" s="14">
        <f>IFERROR(INDEX(CONFAZ!$A$2:$FB$440,MATCH(DATE(YEAR($A808),MONTH($A808),15),CONFAZ!$A$2:$A$440,0),2),0)</f>
        <v>2301818.4500000002</v>
      </c>
      <c r="CZ808"/>
      <c r="DA808"/>
      <c r="DB808"/>
      <c r="DC808"/>
      <c r="DI808"/>
    </row>
    <row r="809" spans="1:113" x14ac:dyDescent="0.25">
      <c r="A809" s="1">
        <v>41569</v>
      </c>
      <c r="B809" t="s">
        <v>70</v>
      </c>
      <c r="C809" t="s">
        <v>11</v>
      </c>
      <c r="D809" s="12">
        <v>2.1886000000000001</v>
      </c>
      <c r="E809">
        <v>192574301.99999997</v>
      </c>
      <c r="F809">
        <v>431592.70999999996</v>
      </c>
      <c r="G809">
        <v>364972896</v>
      </c>
      <c r="H809">
        <v>56151058.32</v>
      </c>
      <c r="I809">
        <v>89181706.049999997</v>
      </c>
      <c r="J809">
        <v>8367449.0100000007</v>
      </c>
      <c r="K809">
        <v>7633384</v>
      </c>
      <c r="L809" s="14">
        <v>5999909</v>
      </c>
      <c r="M809" s="14">
        <v>39163357</v>
      </c>
      <c r="N809" s="14">
        <v>46223134</v>
      </c>
      <c r="O809" s="14">
        <v>54918314</v>
      </c>
      <c r="P809" s="14">
        <v>5724496</v>
      </c>
      <c r="Q809" s="14">
        <v>59348233</v>
      </c>
      <c r="R809" s="14">
        <v>1077150</v>
      </c>
      <c r="S809" s="14">
        <v>23141302</v>
      </c>
      <c r="T809" s="14">
        <v>103428214</v>
      </c>
      <c r="U809" s="14">
        <v>25517194</v>
      </c>
      <c r="V809" s="14">
        <v>1077150</v>
      </c>
      <c r="W809" s="14">
        <v>23141302</v>
      </c>
      <c r="X809" s="14">
        <v>103428214</v>
      </c>
      <c r="Y809" s="14">
        <v>25517194</v>
      </c>
      <c r="Z809" s="14">
        <v>431593</v>
      </c>
      <c r="AA809" s="14">
        <v>26.253209445100001</v>
      </c>
      <c r="AB809">
        <v>151.9</v>
      </c>
      <c r="AC809" s="2">
        <v>20636722332</v>
      </c>
      <c r="AD809" s="2">
        <v>23201590344</v>
      </c>
      <c r="AE809" s="14">
        <f>INDEX(CONFAZ!$DS$2:$FB$408,MATCH(DATE(YEAR($A809),MONTH($A809),15),CONFAZ!$DS$2:$DS$408,0),2)</f>
        <v>219579675</v>
      </c>
      <c r="AF809" s="14">
        <f>INDEX(CONFAZ!$DS$2:$FB$408,MATCH(DATE(YEAR($A809),MONTH($A809),15),CONFAZ!$DS$2:$DS$408,0),3)</f>
        <v>620315024</v>
      </c>
      <c r="AG809">
        <v>678</v>
      </c>
      <c r="AH809">
        <v>797755643000</v>
      </c>
      <c r="AI809">
        <v>9.25</v>
      </c>
      <c r="AJ809">
        <v>0.61</v>
      </c>
      <c r="AK809">
        <v>866.33777777777698</v>
      </c>
      <c r="AL809">
        <v>702.44550000000004</v>
      </c>
      <c r="AM809">
        <v>646.33000000000004</v>
      </c>
      <c r="AN809">
        <v>792.87959999999998</v>
      </c>
      <c r="AO809">
        <v>6.7936469175747503</v>
      </c>
      <c r="AP809">
        <v>1.5699000000000001</v>
      </c>
      <c r="AQ809">
        <v>239.44</v>
      </c>
      <c r="AR809">
        <v>0.28999999999999998</v>
      </c>
      <c r="AS809" s="14">
        <v>475713600000</v>
      </c>
      <c r="AT809">
        <v>0</v>
      </c>
      <c r="AU809">
        <v>0</v>
      </c>
      <c r="AV809">
        <v>95305059</v>
      </c>
      <c r="AW809">
        <v>90896637</v>
      </c>
      <c r="AX809">
        <v>0</v>
      </c>
      <c r="AY809" s="14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1490419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2918003</v>
      </c>
      <c r="BN809">
        <v>18211488000</v>
      </c>
      <c r="BO809" s="3">
        <v>0.4</v>
      </c>
      <c r="BP809" s="3">
        <v>3704</v>
      </c>
      <c r="BQ809">
        <v>17996.55</v>
      </c>
      <c r="BR809" s="3">
        <v>1871630000</v>
      </c>
      <c r="BS809">
        <v>17679000</v>
      </c>
      <c r="BT809" s="3">
        <v>3901623000</v>
      </c>
      <c r="BU809" s="3">
        <v>8985524000</v>
      </c>
      <c r="BV809" s="3">
        <v>3435031000</v>
      </c>
      <c r="BW809" s="3">
        <v>14776457000</v>
      </c>
      <c r="BX809">
        <v>5744808000</v>
      </c>
      <c r="BY809">
        <v>0.4</v>
      </c>
      <c r="BZ809">
        <v>3704</v>
      </c>
      <c r="CA809">
        <v>6245.02</v>
      </c>
      <c r="CB809">
        <v>18211488000</v>
      </c>
      <c r="CC809">
        <v>0.4</v>
      </c>
      <c r="CD809">
        <v>410312.48</v>
      </c>
      <c r="CE809">
        <v>150351101.22</v>
      </c>
      <c r="CF809">
        <v>25117.11</v>
      </c>
      <c r="CG809">
        <v>34006.910000000003</v>
      </c>
      <c r="CH809">
        <v>38.131496400000003</v>
      </c>
      <c r="CI809">
        <v>2.83</v>
      </c>
      <c r="CJ809">
        <v>12250</v>
      </c>
      <c r="CK809">
        <v>41443.33</v>
      </c>
      <c r="CL809">
        <v>29196.67</v>
      </c>
      <c r="CM809">
        <v>12620</v>
      </c>
      <c r="CN809">
        <v>5225070</v>
      </c>
      <c r="CO809">
        <v>-59996.67</v>
      </c>
      <c r="CP809">
        <v>-11466.67</v>
      </c>
      <c r="CQ809">
        <v>152348.96</v>
      </c>
      <c r="CR809">
        <v>206136253.11000001</v>
      </c>
      <c r="CS809">
        <v>4238.1400000000003</v>
      </c>
      <c r="CT809">
        <v>206302695.74000001</v>
      </c>
      <c r="CU809" s="3">
        <v>0.53078559999999997</v>
      </c>
      <c r="CV809">
        <v>0</v>
      </c>
      <c r="CW809" s="8">
        <v>1728936.34</v>
      </c>
      <c r="CX809" s="14">
        <f t="shared" si="12"/>
        <v>0</v>
      </c>
      <c r="CY809" s="14">
        <f>IFERROR(INDEX(CONFAZ!$A$2:$FB$440,MATCH(DATE(YEAR($A809),MONTH($A809),15),CONFAZ!$A$2:$A$440,0),2),0)</f>
        <v>1728936.34</v>
      </c>
      <c r="CZ809"/>
      <c r="DA809"/>
      <c r="DB809"/>
      <c r="DC809"/>
      <c r="DI809"/>
    </row>
    <row r="810" spans="1:113" x14ac:dyDescent="0.25">
      <c r="A810" s="1">
        <v>41600</v>
      </c>
      <c r="B810" t="s">
        <v>70</v>
      </c>
      <c r="C810" t="s">
        <v>11</v>
      </c>
      <c r="D810" s="12">
        <v>2.2953999999999999</v>
      </c>
      <c r="E810">
        <v>196880741.47999996</v>
      </c>
      <c r="F810">
        <v>465972.51</v>
      </c>
      <c r="G810">
        <v>401678095</v>
      </c>
      <c r="H810">
        <v>65332926.220000006</v>
      </c>
      <c r="I810">
        <v>112580341.85000002</v>
      </c>
      <c r="J810">
        <v>8236175.54</v>
      </c>
      <c r="K810">
        <v>6303664</v>
      </c>
      <c r="L810" s="14">
        <v>6773709</v>
      </c>
      <c r="M810" s="14">
        <v>39281134</v>
      </c>
      <c r="N810" s="14">
        <v>46188819</v>
      </c>
      <c r="O810" s="14">
        <v>63197367</v>
      </c>
      <c r="P810" s="14">
        <v>6336206</v>
      </c>
      <c r="Q810" s="14">
        <v>59985944</v>
      </c>
      <c r="R810" s="14">
        <v>1257373</v>
      </c>
      <c r="S810" s="14">
        <v>21867068</v>
      </c>
      <c r="T810" s="14">
        <v>126374847</v>
      </c>
      <c r="U810" s="14">
        <v>29949670</v>
      </c>
      <c r="V810" s="14">
        <v>1257373</v>
      </c>
      <c r="W810" s="14">
        <v>21867068</v>
      </c>
      <c r="X810" s="14">
        <v>126374847</v>
      </c>
      <c r="Y810" s="14">
        <v>29949670</v>
      </c>
      <c r="Z810" s="14">
        <v>465958</v>
      </c>
      <c r="AA810" s="14">
        <v>28.8333434388</v>
      </c>
      <c r="AB810">
        <v>147.79</v>
      </c>
      <c r="AC810" s="2">
        <v>18918406070</v>
      </c>
      <c r="AD810" s="2">
        <v>19280001764</v>
      </c>
      <c r="AE810" s="14">
        <f>INDEX(CONFAZ!$DS$2:$FB$408,MATCH(DATE(YEAR($A810),MONTH($A810),15),CONFAZ!$DS$2:$DS$408,0),2)</f>
        <v>151016927</v>
      </c>
      <c r="AF810" s="14">
        <f>INDEX(CONFAZ!$DS$2:$FB$408,MATCH(DATE(YEAR($A810),MONTH($A810),15),CONFAZ!$DS$2:$DS$408,0),3)</f>
        <v>299164243</v>
      </c>
      <c r="AG810">
        <v>678</v>
      </c>
      <c r="AH810">
        <v>831875914000</v>
      </c>
      <c r="AI810">
        <v>9.4499999999999993</v>
      </c>
      <c r="AJ810">
        <v>0.54</v>
      </c>
      <c r="AK810">
        <v>880.44111111111101</v>
      </c>
      <c r="AL810">
        <v>717.18049999999903</v>
      </c>
      <c r="AM810">
        <v>663.09809523809497</v>
      </c>
      <c r="AN810">
        <v>806.56</v>
      </c>
      <c r="AO810">
        <v>6.5657847966282397</v>
      </c>
      <c r="AP810">
        <v>1.54</v>
      </c>
      <c r="AQ810">
        <v>245.97</v>
      </c>
      <c r="AR810">
        <v>-6.63</v>
      </c>
      <c r="AS810" s="14">
        <v>470325000000</v>
      </c>
      <c r="AT810">
        <v>0</v>
      </c>
      <c r="AU810">
        <v>0</v>
      </c>
      <c r="AV810">
        <v>74595231</v>
      </c>
      <c r="AW810">
        <v>71142559</v>
      </c>
      <c r="AX810">
        <v>0</v>
      </c>
      <c r="AY810" s="14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1307673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2144999</v>
      </c>
      <c r="BN810">
        <v>18211488000</v>
      </c>
      <c r="BO810" s="3">
        <v>0.4</v>
      </c>
      <c r="BP810" s="3">
        <v>3704</v>
      </c>
      <c r="BQ810" s="3">
        <v>17996.55</v>
      </c>
      <c r="BR810" s="3">
        <v>1871630000</v>
      </c>
      <c r="BS810" s="3">
        <v>17679000</v>
      </c>
      <c r="BT810" s="3">
        <v>3901623000</v>
      </c>
      <c r="BU810" s="3">
        <v>8985524000</v>
      </c>
      <c r="BV810">
        <v>3435031000</v>
      </c>
      <c r="BW810" s="3">
        <v>14776457000</v>
      </c>
      <c r="BX810">
        <v>5744808000</v>
      </c>
      <c r="BY810">
        <v>0.4</v>
      </c>
      <c r="BZ810">
        <v>3704</v>
      </c>
      <c r="CA810">
        <v>6245.02</v>
      </c>
      <c r="CB810">
        <v>18211488000</v>
      </c>
      <c r="CC810">
        <v>0.4</v>
      </c>
      <c r="CD810">
        <v>571452.17000000004</v>
      </c>
      <c r="CE810">
        <v>166696743.43000001</v>
      </c>
      <c r="CF810">
        <v>25817.66</v>
      </c>
      <c r="CG810">
        <v>33155.910000000003</v>
      </c>
      <c r="CH810">
        <v>38.131496400000003</v>
      </c>
      <c r="CI810">
        <v>2.84</v>
      </c>
      <c r="CJ810">
        <v>12250</v>
      </c>
      <c r="CK810">
        <v>41443.33</v>
      </c>
      <c r="CL810">
        <v>29196.67</v>
      </c>
      <c r="CM810">
        <v>12620</v>
      </c>
      <c r="CN810">
        <v>5225070</v>
      </c>
      <c r="CO810">
        <v>-59996.67</v>
      </c>
      <c r="CP810">
        <v>-11466.67</v>
      </c>
      <c r="CQ810">
        <v>165897.25</v>
      </c>
      <c r="CR810">
        <v>234904306.66999999</v>
      </c>
      <c r="CS810">
        <v>9470.07</v>
      </c>
      <c r="CT810">
        <v>235079673.99000001</v>
      </c>
      <c r="CU810" s="3">
        <v>0.53078559999999997</v>
      </c>
      <c r="CV810">
        <v>0</v>
      </c>
      <c r="CW810" s="8">
        <v>1300738.03</v>
      </c>
      <c r="CX810" s="14">
        <f t="shared" si="12"/>
        <v>0</v>
      </c>
      <c r="CY810" s="14">
        <f>IFERROR(INDEX(CONFAZ!$A$2:$FB$440,MATCH(DATE(YEAR($A810),MONTH($A810),15),CONFAZ!$A$2:$A$440,0),2),0)</f>
        <v>1300738.03</v>
      </c>
      <c r="CZ810"/>
      <c r="DA810"/>
      <c r="DB810"/>
      <c r="DC810"/>
      <c r="DI810"/>
    </row>
    <row r="811" spans="1:113" x14ac:dyDescent="0.25">
      <c r="A811" s="1">
        <v>41630</v>
      </c>
      <c r="B811" t="s">
        <v>70</v>
      </c>
      <c r="C811" t="s">
        <v>11</v>
      </c>
      <c r="D811" s="12">
        <v>2.3454999999999999</v>
      </c>
      <c r="E811">
        <v>212913070.29000002</v>
      </c>
      <c r="F811">
        <v>2170821.77</v>
      </c>
      <c r="G811">
        <v>395999509</v>
      </c>
      <c r="H811">
        <v>60194869.259999998</v>
      </c>
      <c r="I811">
        <v>94332315.789999992</v>
      </c>
      <c r="J811">
        <v>9166968.9299999997</v>
      </c>
      <c r="K811">
        <v>7322648</v>
      </c>
      <c r="L811" s="14">
        <v>12988275</v>
      </c>
      <c r="M811" s="14">
        <v>39191611</v>
      </c>
      <c r="N811" s="14">
        <v>49634503</v>
      </c>
      <c r="O811" s="14">
        <v>60927799</v>
      </c>
      <c r="P811" s="14">
        <v>4694258</v>
      </c>
      <c r="Q811" s="14">
        <v>66006521</v>
      </c>
      <c r="R811" s="14">
        <v>1246125</v>
      </c>
      <c r="S811" s="14">
        <v>21560586</v>
      </c>
      <c r="T811" s="14">
        <v>108530530</v>
      </c>
      <c r="U811" s="14">
        <v>29048479</v>
      </c>
      <c r="V811" s="14">
        <v>1246125</v>
      </c>
      <c r="W811" s="14">
        <v>21560586</v>
      </c>
      <c r="X811" s="14">
        <v>108530530</v>
      </c>
      <c r="Y811" s="14">
        <v>29048479</v>
      </c>
      <c r="Z811" s="14">
        <v>2170822</v>
      </c>
      <c r="AA811" s="14">
        <v>29.700412500399999</v>
      </c>
      <c r="AB811">
        <v>145.77000000000001</v>
      </c>
      <c r="AC811" s="2">
        <v>19537523486</v>
      </c>
      <c r="AD811" s="2">
        <v>18352387728</v>
      </c>
      <c r="AE811" s="14">
        <f>INDEX(CONFAZ!$DS$2:$FB$408,MATCH(DATE(YEAR($A811),MONTH($A811),15),CONFAZ!$DS$2:$DS$408,0),2)</f>
        <v>159285516</v>
      </c>
      <c r="AF811" s="14">
        <f>INDEX(CONFAZ!$DS$2:$FB$408,MATCH(DATE(YEAR($A811),MONTH($A811),15),CONFAZ!$DS$2:$DS$408,0),3)</f>
        <v>742094282</v>
      </c>
      <c r="AG811">
        <v>678</v>
      </c>
      <c r="AH811">
        <v>841584164000</v>
      </c>
      <c r="AI811">
        <v>9.9</v>
      </c>
      <c r="AJ811">
        <v>0.72</v>
      </c>
      <c r="AK811">
        <v>882.53166666666596</v>
      </c>
      <c r="AL811">
        <v>718.32500000000005</v>
      </c>
      <c r="AM811">
        <v>664.57714285714201</v>
      </c>
      <c r="AN811">
        <v>808.78279999999995</v>
      </c>
      <c r="AO811">
        <v>6.2560388930136996</v>
      </c>
      <c r="AP811">
        <v>1.92</v>
      </c>
      <c r="AQ811">
        <v>259.49</v>
      </c>
      <c r="AR811">
        <v>21.82</v>
      </c>
      <c r="AS811" s="14">
        <v>467253200000</v>
      </c>
      <c r="AT811">
        <v>0</v>
      </c>
      <c r="AU811">
        <v>0</v>
      </c>
      <c r="AV811">
        <v>69701445</v>
      </c>
      <c r="AW811">
        <v>66224057</v>
      </c>
      <c r="AX811">
        <v>0</v>
      </c>
      <c r="AY811" s="14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1177218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2300170</v>
      </c>
      <c r="BN811">
        <v>18211488000</v>
      </c>
      <c r="BO811" s="3">
        <v>0.4</v>
      </c>
      <c r="BP811" s="3">
        <v>3704</v>
      </c>
      <c r="BQ811">
        <v>17996.55</v>
      </c>
      <c r="BR811" s="3">
        <v>1871630000</v>
      </c>
      <c r="BS811" s="3">
        <v>17679000</v>
      </c>
      <c r="BT811">
        <v>3901623000</v>
      </c>
      <c r="BU811" s="3">
        <v>8985524000</v>
      </c>
      <c r="BV811" s="3">
        <v>3435031000</v>
      </c>
      <c r="BW811" s="3">
        <v>14776457000</v>
      </c>
      <c r="BX811">
        <v>27308046000</v>
      </c>
      <c r="BY811">
        <v>0.4</v>
      </c>
      <c r="BZ811">
        <v>3704</v>
      </c>
      <c r="CA811">
        <v>25660.71</v>
      </c>
      <c r="CB811">
        <v>18211488000</v>
      </c>
      <c r="CC811">
        <v>0.4</v>
      </c>
      <c r="CD811">
        <v>431628.42</v>
      </c>
      <c r="CE811">
        <v>162552704.72999999</v>
      </c>
      <c r="CF811">
        <v>64985.89</v>
      </c>
      <c r="CG811">
        <v>35777.910000000003</v>
      </c>
      <c r="CH811">
        <v>38.131496400000003</v>
      </c>
      <c r="CI811">
        <v>2.95</v>
      </c>
      <c r="CJ811">
        <v>12250</v>
      </c>
      <c r="CK811">
        <v>41443.33</v>
      </c>
      <c r="CL811">
        <v>29196.67</v>
      </c>
      <c r="CM811">
        <v>12620</v>
      </c>
      <c r="CN811">
        <v>5225070</v>
      </c>
      <c r="CO811">
        <v>-59996.67</v>
      </c>
      <c r="CP811">
        <v>-11466.67</v>
      </c>
      <c r="CQ811">
        <v>977442.35</v>
      </c>
      <c r="CR811">
        <v>232715518.52000001</v>
      </c>
      <c r="CS811">
        <v>11761.88</v>
      </c>
      <c r="CT811">
        <v>233705602.75</v>
      </c>
      <c r="CU811" s="3">
        <v>0.53078559999999997</v>
      </c>
      <c r="CV811">
        <v>0</v>
      </c>
      <c r="CW811" s="8">
        <v>1545013.9800000002</v>
      </c>
      <c r="CX811" s="14">
        <f t="shared" si="12"/>
        <v>0</v>
      </c>
      <c r="CY811" s="14">
        <f>IFERROR(INDEX(CONFAZ!$A$2:$FB$440,MATCH(DATE(YEAR($A811),MONTH($A811),15),CONFAZ!$A$2:$A$440,0),2),0)</f>
        <v>1545013.9800000002</v>
      </c>
      <c r="CZ811"/>
      <c r="DA811" s="4"/>
      <c r="DB811" s="4"/>
      <c r="DC811"/>
    </row>
    <row r="812" spans="1:113" x14ac:dyDescent="0.25">
      <c r="A812" s="1">
        <v>41661</v>
      </c>
      <c r="B812" t="s">
        <v>70</v>
      </c>
      <c r="C812" t="s">
        <v>11</v>
      </c>
      <c r="D812" s="12">
        <v>2.3822000000000001</v>
      </c>
      <c r="E812">
        <v>209297378.42000002</v>
      </c>
      <c r="F812">
        <v>1078402.21</v>
      </c>
      <c r="G812">
        <v>408968190</v>
      </c>
      <c r="H812">
        <v>59260900.059999995</v>
      </c>
      <c r="I812">
        <v>110233885.31999998</v>
      </c>
      <c r="J812">
        <v>10049869.33</v>
      </c>
      <c r="K812">
        <v>36080528</v>
      </c>
      <c r="L812" s="14">
        <v>6145083</v>
      </c>
      <c r="M812" s="14">
        <v>39492994</v>
      </c>
      <c r="N812" s="14">
        <v>63839353</v>
      </c>
      <c r="O812" s="14">
        <v>57773868</v>
      </c>
      <c r="P812" s="14">
        <v>5490411</v>
      </c>
      <c r="Q812" s="14">
        <v>60687473</v>
      </c>
      <c r="R812" s="14">
        <v>1372349</v>
      </c>
      <c r="S812" s="14">
        <v>17566068</v>
      </c>
      <c r="T812" s="14">
        <v>128203584</v>
      </c>
      <c r="U812" s="14">
        <v>27319023</v>
      </c>
      <c r="V812" s="14">
        <v>1372349</v>
      </c>
      <c r="W812" s="14">
        <v>17566068</v>
      </c>
      <c r="X812" s="14">
        <v>128203584</v>
      </c>
      <c r="Y812" s="14">
        <v>27319023</v>
      </c>
      <c r="Z812" s="14">
        <v>1077984</v>
      </c>
      <c r="AA812" s="14">
        <v>31.4951749568</v>
      </c>
      <c r="AB812">
        <v>142.72</v>
      </c>
      <c r="AC812" s="2">
        <v>15741666773</v>
      </c>
      <c r="AD812" s="2">
        <v>20238121344</v>
      </c>
      <c r="AE812" s="14">
        <f>INDEX(CONFAZ!$DS$2:$FB$408,MATCH(DATE(YEAR($A812),MONTH($A812),15),CONFAZ!$DS$2:$DS$408,0),2)</f>
        <v>124244864</v>
      </c>
      <c r="AF812" s="14">
        <f>INDEX(CONFAZ!$DS$2:$FB$408,MATCH(DATE(YEAR($A812),MONTH($A812),15),CONFAZ!$DS$2:$DS$408,0),3)</f>
        <v>622440259</v>
      </c>
      <c r="AG812">
        <v>724</v>
      </c>
      <c r="AH812">
        <v>859821739200</v>
      </c>
      <c r="AI812">
        <v>10.17</v>
      </c>
      <c r="AJ812">
        <v>0.63</v>
      </c>
      <c r="AK812">
        <v>887.21444444444398</v>
      </c>
      <c r="AL812">
        <v>720.17049999999995</v>
      </c>
      <c r="AM812">
        <v>663.80904761904696</v>
      </c>
      <c r="AN812">
        <v>812.46680000000003</v>
      </c>
      <c r="AO812">
        <v>6.4774566591674896</v>
      </c>
      <c r="AP812">
        <v>1.55</v>
      </c>
      <c r="AQ812">
        <v>258.98</v>
      </c>
      <c r="AR812">
        <v>9.4499999999999993</v>
      </c>
      <c r="AS812" s="14">
        <v>453279800000</v>
      </c>
      <c r="AT812">
        <v>0</v>
      </c>
      <c r="AU812">
        <v>0</v>
      </c>
      <c r="AV812">
        <v>71073929</v>
      </c>
      <c r="AW812">
        <v>64609275</v>
      </c>
      <c r="AX812">
        <v>0</v>
      </c>
      <c r="AY812" s="14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825022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5639632</v>
      </c>
      <c r="BN812">
        <v>19952970000</v>
      </c>
      <c r="BO812" s="3">
        <v>0.4</v>
      </c>
      <c r="BP812" s="3">
        <v>3704</v>
      </c>
      <c r="BQ812">
        <v>19420.27</v>
      </c>
      <c r="BR812" s="3">
        <v>1978456000</v>
      </c>
      <c r="BS812" s="3">
        <v>17243000</v>
      </c>
      <c r="BT812">
        <v>4755647000</v>
      </c>
      <c r="BU812" s="3">
        <v>9151223000</v>
      </c>
      <c r="BV812">
        <v>4050400000</v>
      </c>
      <c r="BW812" s="3">
        <v>15902570000</v>
      </c>
      <c r="BX812">
        <v>0</v>
      </c>
      <c r="BY812">
        <v>0</v>
      </c>
      <c r="BZ812">
        <v>0</v>
      </c>
      <c r="CA812">
        <v>0</v>
      </c>
      <c r="CB812">
        <v>18211488000</v>
      </c>
      <c r="CC812">
        <v>0.4</v>
      </c>
      <c r="CD812">
        <v>425729.18</v>
      </c>
      <c r="CE812">
        <v>160815502.22</v>
      </c>
      <c r="CF812">
        <v>35712.050000000003</v>
      </c>
      <c r="CG812">
        <v>35489.67</v>
      </c>
      <c r="CH812">
        <v>36.417150700000001</v>
      </c>
      <c r="CI812">
        <v>2.96</v>
      </c>
      <c r="CJ812">
        <v>-98936.67</v>
      </c>
      <c r="CK812">
        <v>-72023.33</v>
      </c>
      <c r="CL812">
        <v>26913.33</v>
      </c>
      <c r="CM812">
        <v>27313.33</v>
      </c>
      <c r="CN812">
        <v>5313706.67</v>
      </c>
      <c r="CO812">
        <v>-72436.67</v>
      </c>
      <c r="CP812">
        <v>-180</v>
      </c>
      <c r="CQ812">
        <v>298368.06</v>
      </c>
      <c r="CR812">
        <v>239848735.65000001</v>
      </c>
      <c r="CS812">
        <v>54392.11</v>
      </c>
      <c r="CT812">
        <v>240206895.81999999</v>
      </c>
      <c r="CU812" s="3">
        <v>0.53101100000000001</v>
      </c>
      <c r="CV812">
        <v>87952375.060000002</v>
      </c>
      <c r="CW812" s="4">
        <v>3990736.85</v>
      </c>
      <c r="CX812" s="14">
        <f t="shared" si="12"/>
        <v>0</v>
      </c>
      <c r="CY812" s="14">
        <f>IFERROR(INDEX(CONFAZ!$A$2:$FB$440,MATCH(DATE(YEAR($A812),MONTH($A812),15),CONFAZ!$A$2:$A$440,0),2),0)</f>
        <v>3990736.85</v>
      </c>
      <c r="CZ812" s="14"/>
      <c r="DA812" s="14"/>
      <c r="DB812"/>
      <c r="DC812"/>
      <c r="DI812"/>
    </row>
    <row r="813" spans="1:113" x14ac:dyDescent="0.25">
      <c r="A813" s="1">
        <v>41692</v>
      </c>
      <c r="B813" t="s">
        <v>70</v>
      </c>
      <c r="C813" t="s">
        <v>11</v>
      </c>
      <c r="D813" s="12">
        <v>2.3837000000000002</v>
      </c>
      <c r="E813">
        <v>180095103.95000002</v>
      </c>
      <c r="F813">
        <v>341233.74</v>
      </c>
      <c r="G813">
        <v>368326939</v>
      </c>
      <c r="H813">
        <v>49508847.280000009</v>
      </c>
      <c r="I813">
        <v>112045399.51000002</v>
      </c>
      <c r="J813">
        <v>7826411.3799999999</v>
      </c>
      <c r="K813">
        <v>36338235</v>
      </c>
      <c r="L813" s="14">
        <v>4588752</v>
      </c>
      <c r="M813" s="14">
        <v>37981875</v>
      </c>
      <c r="N813" s="14">
        <v>41559318</v>
      </c>
      <c r="O813" s="14">
        <v>51699312</v>
      </c>
      <c r="P813" s="14">
        <v>5905476</v>
      </c>
      <c r="Q813" s="14">
        <v>50725107</v>
      </c>
      <c r="R813" s="14">
        <v>1308159</v>
      </c>
      <c r="S813" s="14">
        <v>16351514</v>
      </c>
      <c r="T813" s="14">
        <v>129787464</v>
      </c>
      <c r="U813" s="14">
        <v>28078728</v>
      </c>
      <c r="V813" s="14">
        <v>1308159</v>
      </c>
      <c r="W813" s="14">
        <v>16351514</v>
      </c>
      <c r="X813" s="14">
        <v>129787464</v>
      </c>
      <c r="Y813" s="14">
        <v>28078728</v>
      </c>
      <c r="Z813" s="14">
        <v>341234</v>
      </c>
      <c r="AA813" s="14">
        <v>31.251538226299999</v>
      </c>
      <c r="AB813">
        <v>143.53</v>
      </c>
      <c r="AC813" s="2">
        <v>15825850012</v>
      </c>
      <c r="AD813" s="2">
        <v>18190582391</v>
      </c>
      <c r="AE813" s="14">
        <f>INDEX(CONFAZ!$DS$2:$FB$408,MATCH(DATE(YEAR($A813),MONTH($A813),15),CONFAZ!$DS$2:$DS$408,0),2)</f>
        <v>124927193</v>
      </c>
      <c r="AF813" s="14">
        <f>INDEX(CONFAZ!$DS$2:$FB$408,MATCH(DATE(YEAR($A813),MONTH($A813),15),CONFAZ!$DS$2:$DS$408,0),3)</f>
        <v>632266880</v>
      </c>
      <c r="AG813">
        <v>724</v>
      </c>
      <c r="AH813">
        <v>864546536700</v>
      </c>
      <c r="AI813">
        <v>10.43</v>
      </c>
      <c r="AJ813">
        <v>0.64</v>
      </c>
      <c r="AK813">
        <v>891.49277777777695</v>
      </c>
      <c r="AL813">
        <v>721.95699999999999</v>
      </c>
      <c r="AM813">
        <v>665.92190476190399</v>
      </c>
      <c r="AN813">
        <v>815.89480000000003</v>
      </c>
      <c r="AO813">
        <v>6.8251097382539401</v>
      </c>
      <c r="AP813">
        <v>1.69</v>
      </c>
      <c r="AQ813">
        <v>257.24</v>
      </c>
      <c r="AR813">
        <v>41.82</v>
      </c>
      <c r="AS813" s="14">
        <v>455502300000</v>
      </c>
      <c r="AT813">
        <v>0</v>
      </c>
      <c r="AU813">
        <v>0</v>
      </c>
      <c r="AV813">
        <v>66181943</v>
      </c>
      <c r="AW813">
        <v>62219776</v>
      </c>
      <c r="AX813">
        <v>0</v>
      </c>
      <c r="AY813" s="14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55080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3907087</v>
      </c>
      <c r="BN813">
        <v>19952970000</v>
      </c>
      <c r="BO813" s="3">
        <v>0.4</v>
      </c>
      <c r="BP813" s="3">
        <v>3704</v>
      </c>
      <c r="BQ813" s="3">
        <v>19420.27</v>
      </c>
      <c r="BR813" s="3">
        <v>1978456000</v>
      </c>
      <c r="BS813" s="3">
        <v>17243000</v>
      </c>
      <c r="BT813" s="3">
        <v>4755647000</v>
      </c>
      <c r="BU813" s="3">
        <v>9151223000</v>
      </c>
      <c r="BV813" s="3">
        <v>4050400000</v>
      </c>
      <c r="BW813" s="3">
        <v>15902570000</v>
      </c>
      <c r="BX813">
        <v>0</v>
      </c>
      <c r="BY813">
        <v>0</v>
      </c>
      <c r="BZ813">
        <v>0</v>
      </c>
      <c r="CA813">
        <v>0</v>
      </c>
      <c r="CB813">
        <v>18211488000</v>
      </c>
      <c r="CC813">
        <v>0.4</v>
      </c>
      <c r="CD813">
        <v>534518.97</v>
      </c>
      <c r="CE813">
        <v>172407518.66999999</v>
      </c>
      <c r="CF813">
        <v>38614.769999999997</v>
      </c>
      <c r="CG813">
        <v>34704.67</v>
      </c>
      <c r="CH813">
        <v>36.417150700000001</v>
      </c>
      <c r="CI813">
        <v>2.96</v>
      </c>
      <c r="CJ813">
        <v>-98936.67</v>
      </c>
      <c r="CK813">
        <v>-72023.33</v>
      </c>
      <c r="CL813">
        <v>26913.33</v>
      </c>
      <c r="CM813">
        <v>27313.33</v>
      </c>
      <c r="CN813">
        <v>5313706.67</v>
      </c>
      <c r="CO813">
        <v>-72436.67</v>
      </c>
      <c r="CP813">
        <v>-180</v>
      </c>
      <c r="CQ813">
        <v>107972.39</v>
      </c>
      <c r="CR813">
        <v>226970337.65000001</v>
      </c>
      <c r="CS813">
        <v>46179.22</v>
      </c>
      <c r="CT813">
        <v>227127489.25999999</v>
      </c>
      <c r="CU813" s="3">
        <v>0.53101100000000001</v>
      </c>
      <c r="CV813">
        <v>262439326.90000001</v>
      </c>
      <c r="CW813" s="4">
        <v>12081391.699999999</v>
      </c>
      <c r="CX813" s="14">
        <f t="shared" si="12"/>
        <v>0</v>
      </c>
      <c r="CY813" s="14">
        <f>IFERROR(INDEX(CONFAZ!$A$2:$FB$440,MATCH(DATE(YEAR($A813),MONTH($A813),15),CONFAZ!$A$2:$A$440,0),2),0)</f>
        <v>12081391.699999999</v>
      </c>
      <c r="CZ813"/>
      <c r="DA813"/>
      <c r="DB813"/>
      <c r="DC813"/>
      <c r="DI813"/>
    </row>
    <row r="814" spans="1:113" x14ac:dyDescent="0.25">
      <c r="A814" s="1">
        <v>41720</v>
      </c>
      <c r="B814" t="s">
        <v>70</v>
      </c>
      <c r="C814" t="s">
        <v>11</v>
      </c>
      <c r="D814" s="12">
        <v>2.3260999999999998</v>
      </c>
      <c r="E814">
        <v>181725438.09</v>
      </c>
      <c r="F814">
        <v>539250.41999999993</v>
      </c>
      <c r="G814">
        <v>370486561</v>
      </c>
      <c r="H814">
        <v>48880619.609999999</v>
      </c>
      <c r="I814">
        <v>114442002.04000002</v>
      </c>
      <c r="J814">
        <v>7770627.9099999992</v>
      </c>
      <c r="K814">
        <v>67309111</v>
      </c>
      <c r="L814" s="14">
        <v>4782023</v>
      </c>
      <c r="M814" s="14">
        <v>40925888</v>
      </c>
      <c r="N814" s="14">
        <v>40558006</v>
      </c>
      <c r="O814" s="14">
        <v>51153625</v>
      </c>
      <c r="P814" s="14">
        <v>4685342</v>
      </c>
      <c r="Q814" s="14">
        <v>50249691</v>
      </c>
      <c r="R814" s="14">
        <v>1142904</v>
      </c>
      <c r="S814" s="14">
        <v>16597360</v>
      </c>
      <c r="T814" s="14">
        <v>134456589</v>
      </c>
      <c r="U814" s="14">
        <v>25395883</v>
      </c>
      <c r="V814" s="14">
        <v>1142904</v>
      </c>
      <c r="W814" s="14">
        <v>16597360</v>
      </c>
      <c r="X814" s="14">
        <v>134456589</v>
      </c>
      <c r="Y814" s="14">
        <v>25395883</v>
      </c>
      <c r="Z814" s="14">
        <v>539250</v>
      </c>
      <c r="AA814" s="14">
        <v>31.785482936099999</v>
      </c>
      <c r="AB814">
        <v>149.03</v>
      </c>
      <c r="AC814" s="2">
        <v>17467727891</v>
      </c>
      <c r="AD814" s="2">
        <v>17640547408</v>
      </c>
      <c r="AE814" s="14">
        <f>INDEX(CONFAZ!$DS$2:$FB$408,MATCH(DATE(YEAR($A814),MONTH($A814),15),CONFAZ!$DS$2:$DS$408,0),2)</f>
        <v>124649529</v>
      </c>
      <c r="AF814" s="14">
        <f>INDEX(CONFAZ!$DS$2:$FB$408,MATCH(DATE(YEAR($A814),MONTH($A814),15),CONFAZ!$DS$2:$DS$408,0),3)</f>
        <v>565141622</v>
      </c>
      <c r="AG814">
        <v>724</v>
      </c>
      <c r="AH814">
        <v>846500355400</v>
      </c>
      <c r="AI814">
        <v>10.65</v>
      </c>
      <c r="AJ814">
        <v>0.82</v>
      </c>
      <c r="AK814">
        <v>905.89222222222202</v>
      </c>
      <c r="AL814">
        <v>724.84849999999994</v>
      </c>
      <c r="AM814">
        <v>668.05095238095203</v>
      </c>
      <c r="AN814">
        <v>823.71400000000006</v>
      </c>
      <c r="AO814">
        <v>7.24261387263304</v>
      </c>
      <c r="AP814">
        <v>1.92</v>
      </c>
      <c r="AQ814">
        <v>251.79</v>
      </c>
      <c r="AR814">
        <v>7.3998999999999997</v>
      </c>
      <c r="AS814" s="14">
        <v>477200000000</v>
      </c>
      <c r="AT814">
        <v>0</v>
      </c>
      <c r="AU814">
        <v>0</v>
      </c>
      <c r="AV814">
        <v>57313454</v>
      </c>
      <c r="AW814">
        <v>51134659</v>
      </c>
      <c r="AX814">
        <v>0</v>
      </c>
      <c r="AY814" s="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56561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6122234</v>
      </c>
      <c r="BN814">
        <v>19952970000</v>
      </c>
      <c r="BO814" s="3">
        <v>0.4</v>
      </c>
      <c r="BP814" s="3">
        <v>3704</v>
      </c>
      <c r="BQ814" s="3">
        <v>19420.27</v>
      </c>
      <c r="BR814" s="3">
        <v>1978456000</v>
      </c>
      <c r="BS814">
        <v>17243000</v>
      </c>
      <c r="BT814" s="3">
        <v>4755647000</v>
      </c>
      <c r="BU814">
        <v>9151223000</v>
      </c>
      <c r="BV814">
        <v>4050400000</v>
      </c>
      <c r="BW814" s="3">
        <v>15902570000</v>
      </c>
      <c r="BX814">
        <v>0</v>
      </c>
      <c r="BY814">
        <v>0</v>
      </c>
      <c r="BZ814">
        <v>0</v>
      </c>
      <c r="CA814">
        <v>0</v>
      </c>
      <c r="CB814">
        <v>18211488000</v>
      </c>
      <c r="CC814">
        <v>0.4</v>
      </c>
      <c r="CD814">
        <v>437529.67</v>
      </c>
      <c r="CE814">
        <v>153880411.28999999</v>
      </c>
      <c r="CF814">
        <v>28895.89</v>
      </c>
      <c r="CG814">
        <v>34821.67</v>
      </c>
      <c r="CH814">
        <v>36.417150700000001</v>
      </c>
      <c r="CI814">
        <v>2.98</v>
      </c>
      <c r="CJ814">
        <v>-98936.67</v>
      </c>
      <c r="CK814">
        <v>-72023.33</v>
      </c>
      <c r="CL814">
        <v>26913.33</v>
      </c>
      <c r="CM814">
        <v>27313.33</v>
      </c>
      <c r="CN814">
        <v>5313706.67</v>
      </c>
      <c r="CO814">
        <v>-72436.67</v>
      </c>
      <c r="CP814">
        <v>-180</v>
      </c>
      <c r="CQ814">
        <v>205097.11</v>
      </c>
      <c r="CR814">
        <v>236390809.81</v>
      </c>
      <c r="CS814">
        <v>94067.83</v>
      </c>
      <c r="CT814">
        <v>236689974.75</v>
      </c>
      <c r="CU814" s="3">
        <v>0.53101100000000001</v>
      </c>
      <c r="CV814">
        <v>506221020.89999998</v>
      </c>
      <c r="CW814" s="4">
        <v>17167786.050000001</v>
      </c>
      <c r="CX814" s="14">
        <f t="shared" si="12"/>
        <v>0</v>
      </c>
      <c r="CY814" s="14">
        <f>IFERROR(INDEX(CONFAZ!$A$2:$FB$440,MATCH(DATE(YEAR($A814),MONTH($A814),15),CONFAZ!$A$2:$A$440,0),2),0)</f>
        <v>17167786.050000001</v>
      </c>
      <c r="CZ814"/>
      <c r="DA814"/>
      <c r="DB814"/>
      <c r="DC814"/>
      <c r="DI814"/>
    </row>
    <row r="815" spans="1:113" x14ac:dyDescent="0.25">
      <c r="A815" s="1">
        <v>41751</v>
      </c>
      <c r="B815" t="s">
        <v>70</v>
      </c>
      <c r="C815" t="s">
        <v>11</v>
      </c>
      <c r="D815" s="12">
        <v>2.2328000000000001</v>
      </c>
      <c r="E815">
        <v>181083609.44</v>
      </c>
      <c r="F815">
        <v>411627.1</v>
      </c>
      <c r="G815">
        <v>332790209</v>
      </c>
      <c r="H815">
        <v>50248534.63000001</v>
      </c>
      <c r="I815">
        <v>77864497.640000001</v>
      </c>
      <c r="J815">
        <v>7793150.3399999989</v>
      </c>
      <c r="K815">
        <v>48268482</v>
      </c>
      <c r="L815" s="14">
        <v>4951240</v>
      </c>
      <c r="M815" s="14">
        <v>37252926</v>
      </c>
      <c r="N815" s="14">
        <v>41915173</v>
      </c>
      <c r="O815" s="14">
        <v>53145562</v>
      </c>
      <c r="P815" s="14">
        <v>5216593</v>
      </c>
      <c r="Q815" s="14">
        <v>47935426</v>
      </c>
      <c r="R815" s="14">
        <v>1103084</v>
      </c>
      <c r="S815" s="14">
        <v>15809374</v>
      </c>
      <c r="T815" s="14">
        <v>100131212</v>
      </c>
      <c r="U815" s="14">
        <v>24917992</v>
      </c>
      <c r="V815" s="14">
        <v>1103084</v>
      </c>
      <c r="W815" s="14">
        <v>15809374</v>
      </c>
      <c r="X815" s="14">
        <v>100131212</v>
      </c>
      <c r="Y815" s="14">
        <v>24917992</v>
      </c>
      <c r="Z815" s="14">
        <v>411627</v>
      </c>
      <c r="AA815" s="14">
        <v>35.2818164571</v>
      </c>
      <c r="AB815">
        <v>147.69</v>
      </c>
      <c r="AC815" s="2">
        <v>19577249934</v>
      </c>
      <c r="AD815" s="2">
        <v>19352300589</v>
      </c>
      <c r="AE815" s="14">
        <f>INDEX(CONFAZ!$DS$2:$FB$408,MATCH(DATE(YEAR($A815),MONTH($A815),15),CONFAZ!$DS$2:$DS$408,0),2)</f>
        <v>268769815</v>
      </c>
      <c r="AF815" s="14">
        <f>INDEX(CONFAZ!$DS$2:$FB$408,MATCH(DATE(YEAR($A815),MONTH($A815),15),CONFAZ!$DS$2:$DS$408,0),3)</f>
        <v>534436147</v>
      </c>
      <c r="AG815">
        <v>724</v>
      </c>
      <c r="AH815">
        <v>818805717600</v>
      </c>
      <c r="AI815">
        <v>10.87</v>
      </c>
      <c r="AJ815">
        <v>0.78</v>
      </c>
      <c r="AK815">
        <v>902.56999999999903</v>
      </c>
      <c r="AL815">
        <v>724.34249999999997</v>
      </c>
      <c r="AM815">
        <v>667.76</v>
      </c>
      <c r="AN815">
        <v>821.39239999999995</v>
      </c>
      <c r="AO815">
        <v>7.21830985915493</v>
      </c>
      <c r="AP815">
        <v>1.67</v>
      </c>
      <c r="AQ815">
        <v>239.83</v>
      </c>
      <c r="AR815">
        <v>-8.1690000000000005</v>
      </c>
      <c r="AS815" s="14">
        <v>479719200000</v>
      </c>
      <c r="AT815">
        <v>0</v>
      </c>
      <c r="AU815">
        <v>0</v>
      </c>
      <c r="AV815">
        <v>99335185</v>
      </c>
      <c r="AW815">
        <v>95901750</v>
      </c>
      <c r="AX815">
        <v>0</v>
      </c>
      <c r="AY815" s="14">
        <v>0</v>
      </c>
      <c r="AZ815">
        <v>0</v>
      </c>
      <c r="BA815">
        <v>0</v>
      </c>
      <c r="BB815">
        <v>0</v>
      </c>
      <c r="BC815">
        <v>37000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3396435</v>
      </c>
      <c r="BN815">
        <v>19952970000</v>
      </c>
      <c r="BO815" s="3">
        <v>0.4</v>
      </c>
      <c r="BP815" s="3">
        <v>3704</v>
      </c>
      <c r="BQ815" s="3">
        <v>19420.27</v>
      </c>
      <c r="BR815" s="3">
        <v>1978456000</v>
      </c>
      <c r="BS815" s="3">
        <v>17243000</v>
      </c>
      <c r="BT815" s="3">
        <v>4755647000</v>
      </c>
      <c r="BU815" s="3">
        <v>9151223000</v>
      </c>
      <c r="BV815" s="3">
        <v>4050400000</v>
      </c>
      <c r="BW815">
        <v>15902570000</v>
      </c>
      <c r="BX815">
        <v>0</v>
      </c>
      <c r="BY815">
        <v>0</v>
      </c>
      <c r="BZ815">
        <v>0</v>
      </c>
      <c r="CA815">
        <v>0</v>
      </c>
      <c r="CB815">
        <v>18211488000</v>
      </c>
      <c r="CC815">
        <v>0.4</v>
      </c>
      <c r="CD815">
        <v>200078.98</v>
      </c>
      <c r="CE815">
        <v>138920788.28</v>
      </c>
      <c r="CF815">
        <v>30775.61</v>
      </c>
      <c r="CG815">
        <v>35732.67</v>
      </c>
      <c r="CH815">
        <v>36.417150700000001</v>
      </c>
      <c r="CI815">
        <v>2.99</v>
      </c>
      <c r="CJ815">
        <v>-165786.67000000001</v>
      </c>
      <c r="CK815">
        <v>-199903.33</v>
      </c>
      <c r="CL815">
        <v>-34116.67</v>
      </c>
      <c r="CM815">
        <v>-21836.67</v>
      </c>
      <c r="CN815">
        <v>5286606.67</v>
      </c>
      <c r="CO815">
        <v>-85496.67</v>
      </c>
      <c r="CP815">
        <v>-8013.33</v>
      </c>
      <c r="CQ815">
        <v>206402.21</v>
      </c>
      <c r="CR815">
        <v>199754573.97999999</v>
      </c>
      <c r="CS815">
        <v>70259.72</v>
      </c>
      <c r="CT815">
        <v>200048798.50999999</v>
      </c>
      <c r="CU815" s="3">
        <v>0.53101100000000001</v>
      </c>
      <c r="CV815">
        <v>397921861.60000002</v>
      </c>
      <c r="CW815" s="4">
        <v>9488748.120000001</v>
      </c>
      <c r="CX815" s="14">
        <f t="shared" si="12"/>
        <v>0</v>
      </c>
      <c r="CY815" s="14">
        <f>IFERROR(INDEX(CONFAZ!$A$2:$FB$440,MATCH(DATE(YEAR($A815),MONTH($A815),15),CONFAZ!$A$2:$A$440,0),2),0)</f>
        <v>9488748.120000001</v>
      </c>
      <c r="CZ815"/>
      <c r="DA815"/>
      <c r="DB815"/>
      <c r="DC815"/>
      <c r="DI815"/>
    </row>
    <row r="816" spans="1:113" x14ac:dyDescent="0.25">
      <c r="A816" s="1">
        <v>41781</v>
      </c>
      <c r="B816" t="s">
        <v>70</v>
      </c>
      <c r="C816" t="s">
        <v>11</v>
      </c>
      <c r="D816" s="12">
        <v>2.2208999999999999</v>
      </c>
      <c r="E816">
        <v>184903368.41</v>
      </c>
      <c r="F816">
        <v>1324708.56</v>
      </c>
      <c r="G816">
        <v>379816299</v>
      </c>
      <c r="H816">
        <v>49155025.229999989</v>
      </c>
      <c r="I816">
        <v>119431583.81</v>
      </c>
      <c r="J816">
        <v>8260396.8599999994</v>
      </c>
      <c r="K816">
        <v>36208970</v>
      </c>
      <c r="L816" s="14">
        <v>5913382</v>
      </c>
      <c r="M816" s="14">
        <v>36139783</v>
      </c>
      <c r="N816" s="14">
        <v>48272401</v>
      </c>
      <c r="O816" s="14">
        <v>53059221</v>
      </c>
      <c r="P816" s="14">
        <v>4998989</v>
      </c>
      <c r="Q816" s="14">
        <v>45662235</v>
      </c>
      <c r="R816" s="14">
        <v>1043744</v>
      </c>
      <c r="S816" s="14">
        <v>16198398</v>
      </c>
      <c r="T816" s="14">
        <v>142293993</v>
      </c>
      <c r="U816" s="14">
        <v>24909444</v>
      </c>
      <c r="V816" s="14">
        <v>1043744</v>
      </c>
      <c r="W816" s="14">
        <v>16198398</v>
      </c>
      <c r="X816" s="14">
        <v>142293993</v>
      </c>
      <c r="Y816" s="14">
        <v>24909444</v>
      </c>
      <c r="Z816" s="14">
        <v>1324709</v>
      </c>
      <c r="AA816" s="14">
        <v>35.037019802300001</v>
      </c>
      <c r="AB816">
        <v>147.13999999999999</v>
      </c>
      <c r="AC816" s="2">
        <v>20540376531</v>
      </c>
      <c r="AD816" s="2">
        <v>20229371571</v>
      </c>
      <c r="AE816" s="14">
        <f>INDEX(CONFAZ!$DS$2:$FB$408,MATCH(DATE(YEAR($A816),MONTH($A816),15),CONFAZ!$DS$2:$DS$408,0),2)</f>
        <v>194445167</v>
      </c>
      <c r="AF816" s="14">
        <f>INDEX(CONFAZ!$DS$2:$FB$408,MATCH(DATE(YEAR($A816),MONTH($A816),15),CONFAZ!$DS$2:$DS$408,0),3)</f>
        <v>429533398</v>
      </c>
      <c r="AG816">
        <v>724</v>
      </c>
      <c r="AH816">
        <v>818961316800</v>
      </c>
      <c r="AI816">
        <v>10.9</v>
      </c>
      <c r="AJ816">
        <v>0.6</v>
      </c>
      <c r="AK816">
        <v>902.69555555555496</v>
      </c>
      <c r="AL816">
        <v>721.90099999999995</v>
      </c>
      <c r="AM816">
        <v>666.70952380952303</v>
      </c>
      <c r="AN816">
        <v>820.41759999999999</v>
      </c>
      <c r="AO816">
        <v>7.0521119922317501</v>
      </c>
      <c r="AP816">
        <v>1.46</v>
      </c>
      <c r="AQ816">
        <v>242.34</v>
      </c>
      <c r="AR816">
        <v>-22.47</v>
      </c>
      <c r="AS816" s="14">
        <v>481273000000</v>
      </c>
      <c r="AT816">
        <v>0</v>
      </c>
      <c r="AU816">
        <v>0</v>
      </c>
      <c r="AV816">
        <v>76277076</v>
      </c>
      <c r="AW816">
        <v>68418261</v>
      </c>
      <c r="AX816">
        <v>0</v>
      </c>
      <c r="AY816" s="14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7858815</v>
      </c>
      <c r="BN816">
        <v>19952970000</v>
      </c>
      <c r="BO816" s="3">
        <v>0.4</v>
      </c>
      <c r="BP816" s="3">
        <v>3704</v>
      </c>
      <c r="BQ816">
        <v>19420.27</v>
      </c>
      <c r="BR816">
        <v>1978456000</v>
      </c>
      <c r="BS816" s="3">
        <v>17243000</v>
      </c>
      <c r="BT816">
        <v>4755647000</v>
      </c>
      <c r="BU816" s="3">
        <v>9151223000</v>
      </c>
      <c r="BV816">
        <v>4050400000</v>
      </c>
      <c r="BW816" s="3">
        <v>15902570000</v>
      </c>
      <c r="BX816">
        <v>0</v>
      </c>
      <c r="BY816">
        <v>0</v>
      </c>
      <c r="BZ816">
        <v>0</v>
      </c>
      <c r="CA816">
        <v>0</v>
      </c>
      <c r="CB816">
        <v>18211488000</v>
      </c>
      <c r="CC816">
        <v>0.4</v>
      </c>
      <c r="CD816">
        <v>680176.43</v>
      </c>
      <c r="CE816">
        <v>167164285.18000001</v>
      </c>
      <c r="CF816">
        <v>31778.85</v>
      </c>
      <c r="CG816">
        <v>36283.67</v>
      </c>
      <c r="CH816">
        <v>36.417150700000001</v>
      </c>
      <c r="CI816">
        <v>2.98</v>
      </c>
      <c r="CJ816">
        <v>-165786.67000000001</v>
      </c>
      <c r="CK816">
        <v>-199903.33</v>
      </c>
      <c r="CL816">
        <v>-34116.67</v>
      </c>
      <c r="CM816">
        <v>-21836.67</v>
      </c>
      <c r="CN816">
        <v>5286606.67</v>
      </c>
      <c r="CO816">
        <v>-85496.67</v>
      </c>
      <c r="CP816">
        <v>-8013.33</v>
      </c>
      <c r="CQ816">
        <v>533428</v>
      </c>
      <c r="CR816">
        <v>240909930.34</v>
      </c>
      <c r="CS816">
        <v>54626.51</v>
      </c>
      <c r="CT816">
        <v>241497984.84999999</v>
      </c>
      <c r="CU816" s="3">
        <v>0.53101100000000001</v>
      </c>
      <c r="CV816">
        <v>244601945.19999999</v>
      </c>
      <c r="CW816" s="4">
        <v>7564636.120000001</v>
      </c>
      <c r="CX816" s="14">
        <f t="shared" si="12"/>
        <v>0</v>
      </c>
      <c r="CY816" s="14">
        <f>IFERROR(INDEX(CONFAZ!$A$2:$FB$440,MATCH(DATE(YEAR($A816),MONTH($A816),15),CONFAZ!$A$2:$A$440,0),2),0)</f>
        <v>7564636.120000001</v>
      </c>
      <c r="CZ816"/>
      <c r="DA816"/>
      <c r="DB816"/>
      <c r="DC816"/>
      <c r="DI816"/>
    </row>
    <row r="817" spans="1:113" x14ac:dyDescent="0.25">
      <c r="A817" s="1">
        <v>41812</v>
      </c>
      <c r="B817" t="s">
        <v>70</v>
      </c>
      <c r="C817" t="s">
        <v>11</v>
      </c>
      <c r="D817" s="12">
        <v>2.2355</v>
      </c>
      <c r="E817">
        <v>183547572.01999998</v>
      </c>
      <c r="F817">
        <v>913324.10000000009</v>
      </c>
      <c r="G817">
        <v>368954997</v>
      </c>
      <c r="H817">
        <v>55170304.649999991</v>
      </c>
      <c r="I817">
        <v>104588762.72999999</v>
      </c>
      <c r="J817">
        <v>8310100.2000000002</v>
      </c>
      <c r="K817">
        <v>22111417</v>
      </c>
      <c r="L817" s="14">
        <v>5907109</v>
      </c>
      <c r="M817" s="14">
        <v>39424136</v>
      </c>
      <c r="N817" s="14">
        <v>48939994</v>
      </c>
      <c r="O817" s="14">
        <v>54358989</v>
      </c>
      <c r="P817" s="14">
        <v>4925841</v>
      </c>
      <c r="Q817" s="14">
        <v>47445861</v>
      </c>
      <c r="R817" s="14">
        <v>986618</v>
      </c>
      <c r="S817" s="14">
        <v>15305536</v>
      </c>
      <c r="T817" s="14">
        <v>124874399</v>
      </c>
      <c r="U817" s="14">
        <v>25873190</v>
      </c>
      <c r="V817" s="14">
        <v>986618</v>
      </c>
      <c r="W817" s="14">
        <v>15305536</v>
      </c>
      <c r="X817" s="14">
        <v>124874399</v>
      </c>
      <c r="Y817" s="14">
        <v>25873190</v>
      </c>
      <c r="Z817" s="14">
        <v>913324</v>
      </c>
      <c r="AA817" s="14">
        <v>36.153228851999998</v>
      </c>
      <c r="AB817">
        <v>140.88</v>
      </c>
      <c r="AC817" s="2">
        <v>20288075461</v>
      </c>
      <c r="AD817" s="2">
        <v>18260985106</v>
      </c>
      <c r="AE817" s="14">
        <f>INDEX(CONFAZ!$DS$2:$FB$408,MATCH(DATE(YEAR($A817),MONTH($A817),15),CONFAZ!$DS$2:$DS$408,0),2)</f>
        <v>279182455</v>
      </c>
      <c r="AF817" s="14">
        <f>INDEX(CONFAZ!$DS$2:$FB$408,MATCH(DATE(YEAR($A817),MONTH($A817),15),CONFAZ!$DS$2:$DS$408,0),3)</f>
        <v>651956473</v>
      </c>
      <c r="AG817">
        <v>724</v>
      </c>
      <c r="AH817">
        <v>834995018000</v>
      </c>
      <c r="AI817">
        <v>10.9</v>
      </c>
      <c r="AJ817">
        <v>0.26</v>
      </c>
      <c r="AK817">
        <v>902.19222222222197</v>
      </c>
      <c r="AL817">
        <v>720.45899999999995</v>
      </c>
      <c r="AM817">
        <v>665.14761904761895</v>
      </c>
      <c r="AN817">
        <v>818.71360000000004</v>
      </c>
      <c r="AO817">
        <v>6.9317734064801604</v>
      </c>
      <c r="AP817">
        <v>1.4</v>
      </c>
      <c r="AQ817">
        <v>250.22</v>
      </c>
      <c r="AR817">
        <v>2.56</v>
      </c>
      <c r="AS817" s="14">
        <v>461330600000</v>
      </c>
      <c r="AT817">
        <v>0</v>
      </c>
      <c r="AU817">
        <v>0</v>
      </c>
      <c r="AV817">
        <v>76655579</v>
      </c>
      <c r="AW817">
        <v>72382049</v>
      </c>
      <c r="AX817">
        <v>0</v>
      </c>
      <c r="AY817" s="14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4273530</v>
      </c>
      <c r="BN817">
        <v>19952970000</v>
      </c>
      <c r="BO817" s="3">
        <v>0.4</v>
      </c>
      <c r="BP817" s="3">
        <v>3704</v>
      </c>
      <c r="BQ817">
        <v>19420.27</v>
      </c>
      <c r="BR817" s="3">
        <v>1978456000</v>
      </c>
      <c r="BS817" s="3">
        <v>17243000</v>
      </c>
      <c r="BT817" s="3">
        <v>4755647000</v>
      </c>
      <c r="BU817">
        <v>9151223000</v>
      </c>
      <c r="BV817" s="3">
        <v>4050400000</v>
      </c>
      <c r="BW817" s="3">
        <v>15902570000</v>
      </c>
      <c r="BX817">
        <v>0</v>
      </c>
      <c r="BY817">
        <v>0</v>
      </c>
      <c r="BZ817">
        <v>0</v>
      </c>
      <c r="CA817">
        <v>0</v>
      </c>
      <c r="CB817">
        <v>18211488000</v>
      </c>
      <c r="CC817">
        <v>0.4</v>
      </c>
      <c r="CD817">
        <v>355247.15</v>
      </c>
      <c r="CE817">
        <v>119365728.94</v>
      </c>
      <c r="CF817">
        <v>22545.32</v>
      </c>
      <c r="CG817">
        <v>34258.67</v>
      </c>
      <c r="CH817">
        <v>36.417150700000001</v>
      </c>
      <c r="CI817">
        <v>2.97</v>
      </c>
      <c r="CJ817">
        <v>-165786.67000000001</v>
      </c>
      <c r="CK817">
        <v>-199903.33</v>
      </c>
      <c r="CL817">
        <v>-34116.67</v>
      </c>
      <c r="CM817">
        <v>-21836.67</v>
      </c>
      <c r="CN817">
        <v>5286606.67</v>
      </c>
      <c r="CO817">
        <v>-85496.67</v>
      </c>
      <c r="CP817">
        <v>-8013.33</v>
      </c>
      <c r="CQ817">
        <v>378753.64</v>
      </c>
      <c r="CR817">
        <v>222512541.75999999</v>
      </c>
      <c r="CS817">
        <v>21714.639999999999</v>
      </c>
      <c r="CT817">
        <v>222913010.03999999</v>
      </c>
      <c r="CU817" s="3">
        <v>0.53101100000000001</v>
      </c>
      <c r="CV817">
        <v>165822813.30000001</v>
      </c>
      <c r="CW817" s="4">
        <v>6060789.6200000001</v>
      </c>
      <c r="CX817" s="14">
        <f t="shared" si="12"/>
        <v>0</v>
      </c>
      <c r="CY817" s="14">
        <f>IFERROR(INDEX(CONFAZ!$A$2:$FB$440,MATCH(DATE(YEAR($A817),MONTH($A817),15),CONFAZ!$A$2:$A$440,0),2),0)</f>
        <v>6060789.6200000001</v>
      </c>
      <c r="CZ817"/>
      <c r="DA817"/>
      <c r="DB817"/>
      <c r="DC817"/>
      <c r="DI817"/>
    </row>
    <row r="818" spans="1:113" x14ac:dyDescent="0.25">
      <c r="A818" s="1">
        <v>41842</v>
      </c>
      <c r="B818" t="s">
        <v>70</v>
      </c>
      <c r="C818" t="s">
        <v>11</v>
      </c>
      <c r="D818" s="12">
        <v>2.2246000000000001</v>
      </c>
      <c r="E818">
        <v>187296588.71000004</v>
      </c>
      <c r="F818">
        <v>1572939.3600000003</v>
      </c>
      <c r="G818">
        <v>371819620</v>
      </c>
      <c r="H818">
        <v>51986018.729999989</v>
      </c>
      <c r="I818">
        <v>105785154.76000001</v>
      </c>
      <c r="J818">
        <v>8351777.0500000007</v>
      </c>
      <c r="K818">
        <v>21415264</v>
      </c>
      <c r="L818" s="14">
        <v>7092525</v>
      </c>
      <c r="M818" s="14">
        <v>36569844</v>
      </c>
      <c r="N818" s="14">
        <v>45187121</v>
      </c>
      <c r="O818" s="14">
        <v>54370055</v>
      </c>
      <c r="P818" s="14">
        <v>5171804</v>
      </c>
      <c r="Q818" s="14">
        <v>49572232</v>
      </c>
      <c r="R818" s="14">
        <v>1226806</v>
      </c>
      <c r="S818" s="14">
        <v>17006870</v>
      </c>
      <c r="T818" s="14">
        <v>127584752</v>
      </c>
      <c r="U818" s="14">
        <v>26465674</v>
      </c>
      <c r="V818" s="14">
        <v>1226806</v>
      </c>
      <c r="W818" s="14">
        <v>17006870</v>
      </c>
      <c r="X818" s="14">
        <v>127584752</v>
      </c>
      <c r="Y818" s="14">
        <v>26465674</v>
      </c>
      <c r="Z818" s="14">
        <v>1571937</v>
      </c>
      <c r="AA818" s="14">
        <v>38.323561941100003</v>
      </c>
      <c r="AB818">
        <v>149.85</v>
      </c>
      <c r="AC818" s="2">
        <v>21921458082</v>
      </c>
      <c r="AD818" s="2">
        <v>21610393823</v>
      </c>
      <c r="AE818" s="14">
        <f>INDEX(CONFAZ!$DS$2:$FB$408,MATCH(DATE(YEAR($A818),MONTH($A818),15),CONFAZ!$DS$2:$DS$408,0),2)</f>
        <v>326379196</v>
      </c>
      <c r="AF818" s="14">
        <f>INDEX(CONFAZ!$DS$2:$FB$408,MATCH(DATE(YEAR($A818),MONTH($A818),15),CONFAZ!$DS$2:$DS$408,0),3)</f>
        <v>570414792</v>
      </c>
      <c r="AG818">
        <v>724</v>
      </c>
      <c r="AH818">
        <v>838211483200</v>
      </c>
      <c r="AI818">
        <v>10.9</v>
      </c>
      <c r="AJ818">
        <v>0.13</v>
      </c>
      <c r="AK818">
        <v>903.02111111111105</v>
      </c>
      <c r="AL818">
        <v>721.51049999999998</v>
      </c>
      <c r="AM818">
        <v>667.54047619047606</v>
      </c>
      <c r="AN818">
        <v>820.33879999999999</v>
      </c>
      <c r="AO818">
        <v>6.98595534000202</v>
      </c>
      <c r="AP818">
        <v>1.01</v>
      </c>
      <c r="AQ818">
        <v>242.95</v>
      </c>
      <c r="AR818">
        <v>-5.34</v>
      </c>
      <c r="AS818" s="14">
        <v>486915700000</v>
      </c>
      <c r="AT818">
        <v>0</v>
      </c>
      <c r="AU818">
        <v>0</v>
      </c>
      <c r="AV818">
        <v>113908512</v>
      </c>
      <c r="AW818">
        <v>108294016</v>
      </c>
      <c r="AX818">
        <v>0</v>
      </c>
      <c r="AY818" s="14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5614496</v>
      </c>
      <c r="BN818">
        <v>19952970000</v>
      </c>
      <c r="BO818" s="3">
        <v>0.4</v>
      </c>
      <c r="BP818" s="3">
        <v>3704</v>
      </c>
      <c r="BQ818" s="3">
        <v>19420.27</v>
      </c>
      <c r="BR818" s="3">
        <v>1978456000</v>
      </c>
      <c r="BS818" s="3">
        <v>17243000</v>
      </c>
      <c r="BT818">
        <v>4755647000</v>
      </c>
      <c r="BU818" s="3">
        <v>9151223000</v>
      </c>
      <c r="BV818">
        <v>4050400000</v>
      </c>
      <c r="BW818">
        <v>15902570000</v>
      </c>
      <c r="BX818">
        <v>0</v>
      </c>
      <c r="BY818">
        <v>0</v>
      </c>
      <c r="BZ818">
        <v>0</v>
      </c>
      <c r="CA818">
        <v>0</v>
      </c>
      <c r="CB818">
        <v>18211488000</v>
      </c>
      <c r="CC818">
        <v>0.4</v>
      </c>
      <c r="CD818">
        <v>359741.02</v>
      </c>
      <c r="CE818">
        <v>149889699.80000001</v>
      </c>
      <c r="CF818">
        <v>35316.35</v>
      </c>
      <c r="CG818">
        <v>36691.67</v>
      </c>
      <c r="CH818">
        <v>36.417150700000001</v>
      </c>
      <c r="CI818">
        <v>2.96</v>
      </c>
      <c r="CJ818">
        <v>90346.67</v>
      </c>
      <c r="CK818">
        <v>170813.33</v>
      </c>
      <c r="CL818">
        <v>80466.67</v>
      </c>
      <c r="CM818">
        <v>-15230</v>
      </c>
      <c r="CN818">
        <v>5487293.3300000001</v>
      </c>
      <c r="CO818">
        <v>-104603.33</v>
      </c>
      <c r="CP818">
        <v>-11020</v>
      </c>
      <c r="CQ818">
        <v>334705.34000000003</v>
      </c>
      <c r="CR818">
        <v>226095193.88999999</v>
      </c>
      <c r="CS818">
        <v>31633.52</v>
      </c>
      <c r="CT818">
        <v>226462132.75</v>
      </c>
      <c r="CU818" s="3">
        <v>0.53101100000000001</v>
      </c>
      <c r="CV818">
        <v>120857559.59999999</v>
      </c>
      <c r="CW818" s="4">
        <v>4264306.08</v>
      </c>
      <c r="CX818" s="14">
        <f t="shared" si="12"/>
        <v>0</v>
      </c>
      <c r="CY818" s="14">
        <f>IFERROR(INDEX(CONFAZ!$A$2:$FB$440,MATCH(DATE(YEAR($A818),MONTH($A818),15),CONFAZ!$A$2:$A$440,0),2),0)</f>
        <v>4264306.08</v>
      </c>
      <c r="CZ818"/>
      <c r="DA818" s="4"/>
      <c r="DB818" s="4"/>
      <c r="DC818"/>
    </row>
    <row r="819" spans="1:113" x14ac:dyDescent="0.25">
      <c r="A819" s="1">
        <v>41873</v>
      </c>
      <c r="B819" t="s">
        <v>70</v>
      </c>
      <c r="C819" t="s">
        <v>11</v>
      </c>
      <c r="D819" s="12">
        <v>2.2679999999999998</v>
      </c>
      <c r="E819">
        <v>195283644.34999999</v>
      </c>
      <c r="F819">
        <v>1905145.96</v>
      </c>
      <c r="G819">
        <v>404306209</v>
      </c>
      <c r="H819">
        <v>54994039.370000005</v>
      </c>
      <c r="I819">
        <v>123360833.8</v>
      </c>
      <c r="J819">
        <v>8647628.0099999998</v>
      </c>
      <c r="K819">
        <v>16214552</v>
      </c>
      <c r="L819" s="14">
        <v>6201537</v>
      </c>
      <c r="M819" s="14">
        <v>36183990</v>
      </c>
      <c r="N819" s="14">
        <v>49216650</v>
      </c>
      <c r="O819" s="14">
        <v>58613807</v>
      </c>
      <c r="P819" s="14">
        <v>6350384</v>
      </c>
      <c r="Q819" s="14">
        <v>51116543</v>
      </c>
      <c r="R819" s="14">
        <v>1681085</v>
      </c>
      <c r="S819" s="14">
        <v>16182605</v>
      </c>
      <c r="T819" s="14">
        <v>148931144</v>
      </c>
      <c r="U819" s="14">
        <v>27943409</v>
      </c>
      <c r="V819" s="14">
        <v>1681085</v>
      </c>
      <c r="W819" s="14">
        <v>16182605</v>
      </c>
      <c r="X819" s="14">
        <v>148931144</v>
      </c>
      <c r="Y819" s="14">
        <v>27943409</v>
      </c>
      <c r="Z819" s="14">
        <v>1885055</v>
      </c>
      <c r="AA819" s="14">
        <v>39.070714666199997</v>
      </c>
      <c r="AB819">
        <v>148.27000000000001</v>
      </c>
      <c r="AC819" s="2">
        <v>19224653901</v>
      </c>
      <c r="AD819" s="2">
        <v>19437036957</v>
      </c>
      <c r="AE819" s="14">
        <f>INDEX(CONFAZ!$DS$2:$FB$408,MATCH(DATE(YEAR($A819),MONTH($A819),15),CONFAZ!$DS$2:$DS$408,0),2)</f>
        <v>272558694</v>
      </c>
      <c r="AF819" s="14">
        <f>INDEX(CONFAZ!$DS$2:$FB$408,MATCH(DATE(YEAR($A819),MONTH($A819),15),CONFAZ!$DS$2:$DS$408,0),3)</f>
        <v>415612559</v>
      </c>
      <c r="AG819">
        <v>724</v>
      </c>
      <c r="AH819">
        <v>859928075999.99902</v>
      </c>
      <c r="AI819">
        <v>10.9</v>
      </c>
      <c r="AJ819">
        <v>0.18</v>
      </c>
      <c r="AK819">
        <v>901.97333333333302</v>
      </c>
      <c r="AL819">
        <v>720.16849999999999</v>
      </c>
      <c r="AM819">
        <v>666.19571428571396</v>
      </c>
      <c r="AN819">
        <v>817.89080000000001</v>
      </c>
      <c r="AO819">
        <v>6.9821959056645699</v>
      </c>
      <c r="AP819">
        <v>1.25</v>
      </c>
      <c r="AQ819">
        <v>236.02</v>
      </c>
      <c r="AR819">
        <v>-14.769</v>
      </c>
      <c r="AS819" s="14">
        <v>483783100000</v>
      </c>
      <c r="AT819">
        <v>0</v>
      </c>
      <c r="AU819">
        <v>0</v>
      </c>
      <c r="AV819">
        <v>62610707</v>
      </c>
      <c r="AW819">
        <v>61197556</v>
      </c>
      <c r="AX819">
        <v>0</v>
      </c>
      <c r="AY819" s="14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1413151</v>
      </c>
      <c r="BN819">
        <v>19952970000</v>
      </c>
      <c r="BO819" s="3">
        <v>0.4</v>
      </c>
      <c r="BP819" s="3">
        <v>3704</v>
      </c>
      <c r="BQ819" s="3">
        <v>19420.27</v>
      </c>
      <c r="BR819" s="3">
        <v>1978456000</v>
      </c>
      <c r="BS819" s="3">
        <v>17243000</v>
      </c>
      <c r="BT819" s="3">
        <v>4755647000</v>
      </c>
      <c r="BU819">
        <v>9151223000</v>
      </c>
      <c r="BV819" s="3">
        <v>4050400000</v>
      </c>
      <c r="BW819" s="3">
        <v>15902570000</v>
      </c>
      <c r="BX819">
        <v>0</v>
      </c>
      <c r="BY819">
        <v>0</v>
      </c>
      <c r="BZ819">
        <v>0</v>
      </c>
      <c r="CA819">
        <v>0</v>
      </c>
      <c r="CB819">
        <v>19952970000</v>
      </c>
      <c r="CC819">
        <v>0.4</v>
      </c>
      <c r="CD819">
        <v>314441.59999999998</v>
      </c>
      <c r="CE819">
        <v>150346780.34999999</v>
      </c>
      <c r="CF819">
        <v>31848.16</v>
      </c>
      <c r="CG819">
        <v>35577.67</v>
      </c>
      <c r="CH819">
        <v>36.417150700000001</v>
      </c>
      <c r="CI819">
        <v>2.96</v>
      </c>
      <c r="CJ819">
        <v>90346.67</v>
      </c>
      <c r="CK819">
        <v>170813.33</v>
      </c>
      <c r="CL819">
        <v>80466.67</v>
      </c>
      <c r="CM819">
        <v>-15230</v>
      </c>
      <c r="CN819">
        <v>5487293.3300000001</v>
      </c>
      <c r="CO819">
        <v>-104603.33</v>
      </c>
      <c r="CP819">
        <v>-11020</v>
      </c>
      <c r="CQ819">
        <v>310605.14</v>
      </c>
      <c r="CR819">
        <v>249013187.18000001</v>
      </c>
      <c r="CS819">
        <v>193509.02</v>
      </c>
      <c r="CT819">
        <v>249528101.34</v>
      </c>
      <c r="CU819" s="3">
        <v>0.53101100000000001</v>
      </c>
      <c r="CV819">
        <v>76035562.469999999</v>
      </c>
      <c r="CW819" s="4">
        <v>4360606.09</v>
      </c>
      <c r="CX819" s="14">
        <f t="shared" si="12"/>
        <v>0</v>
      </c>
      <c r="CY819" s="14">
        <f>IFERROR(INDEX(CONFAZ!$A$2:$FB$440,MATCH(DATE(YEAR($A819),MONTH($A819),15),CONFAZ!$A$2:$A$440,0),2),0)</f>
        <v>4360606.09</v>
      </c>
      <c r="CZ819" s="14"/>
      <c r="DA819" s="14"/>
      <c r="DB819"/>
      <c r="DC819"/>
      <c r="DI819"/>
    </row>
    <row r="820" spans="1:113" x14ac:dyDescent="0.25">
      <c r="A820" s="1">
        <v>41904</v>
      </c>
      <c r="B820" t="s">
        <v>70</v>
      </c>
      <c r="C820" t="s">
        <v>11</v>
      </c>
      <c r="D820" s="12">
        <v>2.3329</v>
      </c>
      <c r="E820">
        <v>208882834.09999999</v>
      </c>
      <c r="F820">
        <v>3414248.4899999993</v>
      </c>
      <c r="G820">
        <v>398901506</v>
      </c>
      <c r="H820">
        <v>58379521.089999989</v>
      </c>
      <c r="I820">
        <v>101034484.97999999</v>
      </c>
      <c r="J820">
        <v>9262166.4300000016</v>
      </c>
      <c r="K820">
        <v>12599932</v>
      </c>
      <c r="L820" s="14">
        <v>7177787</v>
      </c>
      <c r="M820" s="14">
        <v>36894524</v>
      </c>
      <c r="N820" s="14">
        <v>50760227</v>
      </c>
      <c r="O820" s="14">
        <v>60820194</v>
      </c>
      <c r="P820" s="14">
        <v>5160085</v>
      </c>
      <c r="Q820" s="14">
        <v>57598091</v>
      </c>
      <c r="R820" s="14">
        <v>1663067</v>
      </c>
      <c r="S820" s="14">
        <v>17858997</v>
      </c>
      <c r="T820" s="14">
        <v>130576152</v>
      </c>
      <c r="U820" s="14">
        <v>26978134</v>
      </c>
      <c r="V820" s="14">
        <v>1663067</v>
      </c>
      <c r="W820" s="14">
        <v>17858997</v>
      </c>
      <c r="X820" s="14">
        <v>130576152</v>
      </c>
      <c r="Y820" s="14">
        <v>26978134</v>
      </c>
      <c r="Z820" s="14">
        <v>3414248</v>
      </c>
      <c r="AA820" s="14">
        <v>40.778422608299998</v>
      </c>
      <c r="AB820">
        <v>148.12</v>
      </c>
      <c r="AC820" s="2">
        <v>19370174258</v>
      </c>
      <c r="AD820" s="2">
        <v>20722266356</v>
      </c>
      <c r="AE820" s="14">
        <f>INDEX(CONFAZ!$DS$2:$FB$408,MATCH(DATE(YEAR($A820),MONTH($A820),15),CONFAZ!$DS$2:$DS$408,0),2)</f>
        <v>315724988</v>
      </c>
      <c r="AF820" s="14">
        <f>INDEX(CONFAZ!$DS$2:$FB$408,MATCH(DATE(YEAR($A820),MONTH($A820),15),CONFAZ!$DS$2:$DS$408,0),3)</f>
        <v>656651583</v>
      </c>
      <c r="AG820">
        <v>724</v>
      </c>
      <c r="AH820">
        <v>876034277700</v>
      </c>
      <c r="AI820">
        <v>10.9</v>
      </c>
      <c r="AJ820">
        <v>0.49</v>
      </c>
      <c r="AK820">
        <v>912.44722222222197</v>
      </c>
      <c r="AL820">
        <v>723.55449999999996</v>
      </c>
      <c r="AM820">
        <v>669.275714285714</v>
      </c>
      <c r="AN820">
        <v>824.67039999999997</v>
      </c>
      <c r="AO820">
        <v>6.8656204960743397</v>
      </c>
      <c r="AP820">
        <v>1.56999</v>
      </c>
      <c r="AQ820">
        <v>232.3</v>
      </c>
      <c r="AR820">
        <v>12.09</v>
      </c>
      <c r="AS820" s="14">
        <v>491426800000</v>
      </c>
      <c r="AT820">
        <v>0</v>
      </c>
      <c r="AU820">
        <v>0</v>
      </c>
      <c r="AV820">
        <v>103048443</v>
      </c>
      <c r="AW820">
        <v>95164683</v>
      </c>
      <c r="AX820">
        <v>0</v>
      </c>
      <c r="AY820" s="14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7883760</v>
      </c>
      <c r="BN820">
        <v>19952970000</v>
      </c>
      <c r="BO820" s="3">
        <v>0.4</v>
      </c>
      <c r="BP820" s="3">
        <v>3704</v>
      </c>
      <c r="BQ820" s="3">
        <v>19420.27</v>
      </c>
      <c r="BR820" s="3">
        <v>1978456000</v>
      </c>
      <c r="BS820">
        <v>17243000</v>
      </c>
      <c r="BT820" s="3">
        <v>4755647000</v>
      </c>
      <c r="BU820">
        <v>9151223000</v>
      </c>
      <c r="BV820">
        <v>4050400000</v>
      </c>
      <c r="BW820" s="3">
        <v>15902570000</v>
      </c>
      <c r="BX820">
        <v>0</v>
      </c>
      <c r="BY820">
        <v>0</v>
      </c>
      <c r="BZ820">
        <v>0</v>
      </c>
      <c r="CA820">
        <v>0</v>
      </c>
      <c r="CB820">
        <v>19952970000</v>
      </c>
      <c r="CC820">
        <v>0.4</v>
      </c>
      <c r="CD820">
        <v>541844.73</v>
      </c>
      <c r="CE820">
        <v>117176604.98999999</v>
      </c>
      <c r="CF820">
        <v>33959.480000000003</v>
      </c>
      <c r="CG820">
        <v>35651.67</v>
      </c>
      <c r="CH820">
        <v>36.417150700000001</v>
      </c>
      <c r="CI820">
        <v>2.96</v>
      </c>
      <c r="CJ820">
        <v>90346.67</v>
      </c>
      <c r="CK820">
        <v>170813.33</v>
      </c>
      <c r="CL820">
        <v>80466.67</v>
      </c>
      <c r="CM820">
        <v>-15230</v>
      </c>
      <c r="CN820">
        <v>5487293.3300000001</v>
      </c>
      <c r="CO820">
        <v>-104603.33</v>
      </c>
      <c r="CP820">
        <v>-11020</v>
      </c>
      <c r="CQ820">
        <v>2429385.16</v>
      </c>
      <c r="CR820">
        <v>235521707.25999999</v>
      </c>
      <c r="CS820">
        <v>42885.31</v>
      </c>
      <c r="CT820">
        <v>237997977.72999999</v>
      </c>
      <c r="CU820" s="3">
        <v>0.53101100000000001</v>
      </c>
      <c r="CV820">
        <v>72107875.310000002</v>
      </c>
      <c r="CW820" s="4">
        <v>3319428.41</v>
      </c>
      <c r="CX820" s="14">
        <f t="shared" si="12"/>
        <v>0</v>
      </c>
      <c r="CY820" s="14">
        <f>IFERROR(INDEX(CONFAZ!$A$2:$FB$440,MATCH(DATE(YEAR($A820),MONTH($A820),15),CONFAZ!$A$2:$A$440,0),2),0)</f>
        <v>3319428.41</v>
      </c>
      <c r="CZ820"/>
      <c r="DA820"/>
      <c r="DB820"/>
      <c r="DC820"/>
      <c r="DI820"/>
    </row>
    <row r="821" spans="1:113" x14ac:dyDescent="0.25">
      <c r="A821" s="1">
        <v>41934</v>
      </c>
      <c r="B821" t="s">
        <v>70</v>
      </c>
      <c r="C821" t="s">
        <v>11</v>
      </c>
      <c r="D821" s="12">
        <v>2.4483000000000001</v>
      </c>
      <c r="E821">
        <v>215607354.77000004</v>
      </c>
      <c r="F821">
        <v>1970591.4000000001</v>
      </c>
      <c r="G821">
        <v>450620284</v>
      </c>
      <c r="H821">
        <v>62725765.420000032</v>
      </c>
      <c r="I821">
        <v>139837554.49000001</v>
      </c>
      <c r="J821">
        <v>9249164.3300000001</v>
      </c>
      <c r="K821">
        <v>9888773</v>
      </c>
      <c r="L821" s="14">
        <v>7242264</v>
      </c>
      <c r="M821" s="14">
        <v>36895502</v>
      </c>
      <c r="N821" s="14">
        <v>49558076</v>
      </c>
      <c r="O821" s="14">
        <v>63139838</v>
      </c>
      <c r="P821" s="14">
        <v>5437267</v>
      </c>
      <c r="Q821" s="14">
        <v>61120398</v>
      </c>
      <c r="R821" s="14">
        <v>1910935</v>
      </c>
      <c r="S821" s="14">
        <v>18721629</v>
      </c>
      <c r="T821" s="14">
        <v>170890498</v>
      </c>
      <c r="U821" s="14">
        <v>33733286</v>
      </c>
      <c r="V821" s="14">
        <v>1910935</v>
      </c>
      <c r="W821" s="14">
        <v>18721629</v>
      </c>
      <c r="X821" s="14">
        <v>170890498</v>
      </c>
      <c r="Y821" s="14">
        <v>33733286</v>
      </c>
      <c r="Z821" s="14">
        <v>1970591</v>
      </c>
      <c r="AA821" s="14">
        <v>45.710829028500001</v>
      </c>
      <c r="AB821">
        <v>149.69999999999999</v>
      </c>
      <c r="AC821" s="2">
        <v>18169787901</v>
      </c>
      <c r="AD821" s="2">
        <v>19635310320</v>
      </c>
      <c r="AE821" s="14">
        <f>INDEX(CONFAZ!$DS$2:$FB$408,MATCH(DATE(YEAR($A821),MONTH($A821),15),CONFAZ!$DS$2:$DS$408,0),2)</f>
        <v>332050826</v>
      </c>
      <c r="AF821" s="14">
        <f>INDEX(CONFAZ!$DS$2:$FB$408,MATCH(DATE(YEAR($A821),MONTH($A821),15),CONFAZ!$DS$2:$DS$408,0),3)</f>
        <v>615990886</v>
      </c>
      <c r="AG821">
        <v>724</v>
      </c>
      <c r="AH821">
        <v>920151933900</v>
      </c>
      <c r="AI821">
        <v>10.92</v>
      </c>
      <c r="AJ821">
        <v>0.38</v>
      </c>
      <c r="AK821">
        <v>914.46055555555495</v>
      </c>
      <c r="AL821">
        <v>723.55150000000003</v>
      </c>
      <c r="AM821">
        <v>669.38047619047597</v>
      </c>
      <c r="AN821">
        <v>825.35559999999998</v>
      </c>
      <c r="AO821">
        <v>6.7062553469880699</v>
      </c>
      <c r="AP821">
        <v>1.42</v>
      </c>
      <c r="AQ821">
        <v>219.8</v>
      </c>
      <c r="AR821">
        <v>24.6</v>
      </c>
      <c r="AS821" s="14">
        <v>508920800000</v>
      </c>
      <c r="AT821">
        <v>0</v>
      </c>
      <c r="AU821">
        <v>0</v>
      </c>
      <c r="AV821">
        <v>99813533</v>
      </c>
      <c r="AW821">
        <v>95463517</v>
      </c>
      <c r="AX821">
        <v>0</v>
      </c>
      <c r="AY821" s="14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14720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4335296</v>
      </c>
      <c r="BN821">
        <v>19952970000</v>
      </c>
      <c r="BO821" s="3">
        <v>0.4</v>
      </c>
      <c r="BP821" s="3">
        <v>3704</v>
      </c>
      <c r="BQ821" s="3">
        <v>19420.27</v>
      </c>
      <c r="BR821" s="3">
        <v>1978456000</v>
      </c>
      <c r="BS821" s="3">
        <v>17243000</v>
      </c>
      <c r="BT821" s="3">
        <v>4755647000</v>
      </c>
      <c r="BU821" s="3">
        <v>9151223000</v>
      </c>
      <c r="BV821" s="3">
        <v>4050400000</v>
      </c>
      <c r="BW821" s="3">
        <v>15902570000</v>
      </c>
      <c r="BX821">
        <v>0</v>
      </c>
      <c r="BY821">
        <v>0</v>
      </c>
      <c r="BZ821">
        <v>0</v>
      </c>
      <c r="CA821">
        <v>0</v>
      </c>
      <c r="CB821">
        <v>19952970000</v>
      </c>
      <c r="CC821">
        <v>0.4</v>
      </c>
      <c r="CD821">
        <v>369443.28</v>
      </c>
      <c r="CE821">
        <v>130335239.15000001</v>
      </c>
      <c r="CF821">
        <v>39540.339999999997</v>
      </c>
      <c r="CG821">
        <v>35825.67</v>
      </c>
      <c r="CH821">
        <v>36.417150700000001</v>
      </c>
      <c r="CI821">
        <v>2.96</v>
      </c>
      <c r="CJ821">
        <v>186006.67</v>
      </c>
      <c r="CK821">
        <v>199016.67</v>
      </c>
      <c r="CL821">
        <v>13010</v>
      </c>
      <c r="CM821">
        <v>333.33</v>
      </c>
      <c r="CN821">
        <v>5543293.3300000001</v>
      </c>
      <c r="CO821">
        <v>-114503.33</v>
      </c>
      <c r="CP821">
        <v>-29976.67</v>
      </c>
      <c r="CQ821">
        <v>533188.84</v>
      </c>
      <c r="CR821">
        <v>277914367.31</v>
      </c>
      <c r="CS821">
        <v>18262.21</v>
      </c>
      <c r="CT821">
        <v>278469519.36000001</v>
      </c>
      <c r="CU821" s="3">
        <v>0.53101100000000001</v>
      </c>
      <c r="CV821">
        <v>54532390.030000001</v>
      </c>
      <c r="CW821" s="4">
        <v>1730499.37</v>
      </c>
      <c r="CX821" s="14">
        <f t="shared" si="12"/>
        <v>0</v>
      </c>
      <c r="CY821" s="14">
        <f>IFERROR(INDEX(CONFAZ!$A$2:$FB$440,MATCH(DATE(YEAR($A821),MONTH($A821),15),CONFAZ!$A$2:$A$440,0),2),0)</f>
        <v>1730499.37</v>
      </c>
      <c r="CZ821"/>
      <c r="DA821"/>
      <c r="DB821"/>
      <c r="DC821"/>
      <c r="DI821"/>
    </row>
    <row r="822" spans="1:113" x14ac:dyDescent="0.25">
      <c r="A822" s="1">
        <v>41965</v>
      </c>
      <c r="B822" t="s">
        <v>70</v>
      </c>
      <c r="C822" t="s">
        <v>11</v>
      </c>
      <c r="D822" s="12">
        <v>2.5484</v>
      </c>
      <c r="E822">
        <v>215619445.06</v>
      </c>
      <c r="F822">
        <v>1290485.95</v>
      </c>
      <c r="G822">
        <v>421482728</v>
      </c>
      <c r="H822">
        <v>60555963.460000001</v>
      </c>
      <c r="I822">
        <v>112546680.82999998</v>
      </c>
      <c r="J822">
        <v>9666442.0899999999</v>
      </c>
      <c r="K822">
        <v>7983555</v>
      </c>
      <c r="L822" s="14">
        <v>8418998</v>
      </c>
      <c r="M822" s="14">
        <v>37433047</v>
      </c>
      <c r="N822" s="14">
        <v>53657647</v>
      </c>
      <c r="O822" s="14">
        <v>61903491</v>
      </c>
      <c r="P822" s="14">
        <v>5381193</v>
      </c>
      <c r="Q822" s="14">
        <v>56819026</v>
      </c>
      <c r="R822" s="14">
        <v>1208286</v>
      </c>
      <c r="S822" s="14">
        <v>17466928</v>
      </c>
      <c r="T822" s="14">
        <v>140058199</v>
      </c>
      <c r="U822" s="14">
        <v>37845427</v>
      </c>
      <c r="V822" s="14">
        <v>1208286</v>
      </c>
      <c r="W822" s="14">
        <v>17466928</v>
      </c>
      <c r="X822" s="14">
        <v>140058199</v>
      </c>
      <c r="Y822" s="14">
        <v>37845427</v>
      </c>
      <c r="Z822" s="14">
        <v>1290486</v>
      </c>
      <c r="AA822" s="14">
        <v>40.9092905969</v>
      </c>
      <c r="AB822">
        <v>144.91999999999999</v>
      </c>
      <c r="AC822" s="2">
        <v>15506384370</v>
      </c>
      <c r="AD822" s="2">
        <v>18191864947</v>
      </c>
      <c r="AE822" s="14">
        <f>INDEX(CONFAZ!$DS$2:$FB$408,MATCH(DATE(YEAR($A822),MONTH($A822),15),CONFAZ!$DS$2:$DS$408,0),2)</f>
        <v>226443009</v>
      </c>
      <c r="AF822" s="14">
        <f>INDEX(CONFAZ!$DS$2:$FB$408,MATCH(DATE(YEAR($A822),MONTH($A822),15),CONFAZ!$DS$2:$DS$408,0),3)</f>
        <v>689658702</v>
      </c>
      <c r="AG822">
        <v>724</v>
      </c>
      <c r="AH822">
        <v>956735618400</v>
      </c>
      <c r="AI822">
        <v>11.15</v>
      </c>
      <c r="AJ822">
        <v>0.53</v>
      </c>
      <c r="AK822">
        <v>908.11444444444396</v>
      </c>
      <c r="AL822">
        <v>719.74950000000001</v>
      </c>
      <c r="AM822">
        <v>665.36095238095197</v>
      </c>
      <c r="AN822">
        <v>819.48919999999998</v>
      </c>
      <c r="AO822">
        <v>6.5933181809039096</v>
      </c>
      <c r="AP822">
        <v>1.51</v>
      </c>
      <c r="AQ822">
        <v>198.47</v>
      </c>
      <c r="AR822">
        <v>14.65</v>
      </c>
      <c r="AS822" s="14">
        <v>498489100000</v>
      </c>
      <c r="AT822">
        <v>0</v>
      </c>
      <c r="AU822">
        <v>0</v>
      </c>
      <c r="AV822">
        <v>104955980</v>
      </c>
      <c r="AW822">
        <v>101528013</v>
      </c>
      <c r="AX822">
        <v>0</v>
      </c>
      <c r="AY822" s="14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3427967</v>
      </c>
      <c r="BN822">
        <v>19952970000</v>
      </c>
      <c r="BO822" s="3">
        <v>0.4</v>
      </c>
      <c r="BP822" s="3">
        <v>3704</v>
      </c>
      <c r="BQ822">
        <v>19420.27</v>
      </c>
      <c r="BR822" s="3">
        <v>1978456000</v>
      </c>
      <c r="BS822">
        <v>17243000</v>
      </c>
      <c r="BT822" s="3">
        <v>4755647000</v>
      </c>
      <c r="BU822">
        <v>9151223000</v>
      </c>
      <c r="BV822" s="3">
        <v>4050400000</v>
      </c>
      <c r="BW822">
        <v>15902570000</v>
      </c>
      <c r="BX822">
        <v>0</v>
      </c>
      <c r="BY822">
        <v>0</v>
      </c>
      <c r="BZ822">
        <v>0</v>
      </c>
      <c r="CA822">
        <v>0</v>
      </c>
      <c r="CB822">
        <v>19952970000</v>
      </c>
      <c r="CC822">
        <v>0.4</v>
      </c>
      <c r="CD822">
        <v>449888.14</v>
      </c>
      <c r="CE822">
        <v>120722490.63</v>
      </c>
      <c r="CF822">
        <v>38422.31</v>
      </c>
      <c r="CG822">
        <v>31797.67</v>
      </c>
      <c r="CH822">
        <v>36.417150700000001</v>
      </c>
      <c r="CI822">
        <v>3.01</v>
      </c>
      <c r="CJ822">
        <v>186006.67</v>
      </c>
      <c r="CK822">
        <v>199016.67</v>
      </c>
      <c r="CL822">
        <v>13010</v>
      </c>
      <c r="CM822">
        <v>333.33</v>
      </c>
      <c r="CN822">
        <v>5543293.3300000001</v>
      </c>
      <c r="CO822">
        <v>-114503.33</v>
      </c>
      <c r="CP822">
        <v>-29976.67</v>
      </c>
      <c r="CQ822">
        <v>355862.47</v>
      </c>
      <c r="CR822">
        <v>256231379.27000001</v>
      </c>
      <c r="CS822">
        <v>11058.9</v>
      </c>
      <c r="CT822">
        <v>256599600.63999999</v>
      </c>
      <c r="CU822" s="3">
        <v>0.53101100000000001</v>
      </c>
      <c r="CV822">
        <v>41471764.43</v>
      </c>
      <c r="CW822" s="4">
        <v>1892840.1600000001</v>
      </c>
      <c r="CX822" s="14">
        <f t="shared" si="12"/>
        <v>0</v>
      </c>
      <c r="CY822" s="14">
        <f>IFERROR(INDEX(CONFAZ!$A$2:$FB$440,MATCH(DATE(YEAR($A822),MONTH($A822),15),CONFAZ!$A$2:$A$440,0),2),0)</f>
        <v>1892840.1600000001</v>
      </c>
      <c r="CZ822"/>
      <c r="DA822"/>
      <c r="DB822"/>
      <c r="DC822"/>
      <c r="DI822"/>
    </row>
    <row r="823" spans="1:113" x14ac:dyDescent="0.25">
      <c r="A823" s="1">
        <v>41995</v>
      </c>
      <c r="B823" t="s">
        <v>70</v>
      </c>
      <c r="C823" t="s">
        <v>11</v>
      </c>
      <c r="D823" s="12">
        <v>2.6394000000000002</v>
      </c>
      <c r="E823">
        <v>220479532.93000001</v>
      </c>
      <c r="F823">
        <v>2545523.7400000002</v>
      </c>
      <c r="G823">
        <v>439152449</v>
      </c>
      <c r="H823">
        <v>61824875.460000001</v>
      </c>
      <c r="I823">
        <v>122533614.06999999</v>
      </c>
      <c r="J823">
        <v>10173551.409999998</v>
      </c>
      <c r="K823">
        <v>9459285</v>
      </c>
      <c r="L823" s="14">
        <v>11439375</v>
      </c>
      <c r="M823" s="14">
        <v>35180163</v>
      </c>
      <c r="N823" s="14">
        <v>56429168</v>
      </c>
      <c r="O823" s="14">
        <v>59261255</v>
      </c>
      <c r="P823" s="14">
        <v>6242466</v>
      </c>
      <c r="Q823" s="14">
        <v>56009451</v>
      </c>
      <c r="R823" s="14">
        <v>1657646</v>
      </c>
      <c r="S823" s="14">
        <v>17393321</v>
      </c>
      <c r="T823" s="14">
        <v>149491094</v>
      </c>
      <c r="U823" s="14">
        <v>43503302</v>
      </c>
      <c r="V823" s="14">
        <v>1657646</v>
      </c>
      <c r="W823" s="14">
        <v>17393321</v>
      </c>
      <c r="X823" s="14">
        <v>149491094</v>
      </c>
      <c r="Y823" s="14">
        <v>43503302</v>
      </c>
      <c r="Z823" s="14">
        <v>2545208</v>
      </c>
      <c r="AA823" s="14">
        <v>42.577529470100004</v>
      </c>
      <c r="AB823">
        <v>145.47999999999999</v>
      </c>
      <c r="AC823" s="2">
        <v>17289831724</v>
      </c>
      <c r="AD823" s="2">
        <v>17314237984</v>
      </c>
      <c r="AE823" s="14">
        <f>INDEX(CONFAZ!$DS$2:$FB$408,MATCH(DATE(YEAR($A823),MONTH($A823),15),CONFAZ!$DS$2:$DS$408,0),2)</f>
        <v>206112902</v>
      </c>
      <c r="AF823" s="14">
        <f>INDEX(CONFAZ!$DS$2:$FB$408,MATCH(DATE(YEAR($A823),MONTH($A823),15),CONFAZ!$DS$2:$DS$408,0),3)</f>
        <v>685883312</v>
      </c>
      <c r="AG823">
        <v>724</v>
      </c>
      <c r="AH823">
        <v>959556509400</v>
      </c>
      <c r="AI823">
        <v>11.58</v>
      </c>
      <c r="AJ823">
        <v>0.62</v>
      </c>
      <c r="AK823">
        <v>909.81999999999903</v>
      </c>
      <c r="AL823">
        <v>722.59050000000002</v>
      </c>
      <c r="AM823">
        <v>668.44714285714201</v>
      </c>
      <c r="AN823">
        <v>823.28639999999996</v>
      </c>
      <c r="AO823">
        <v>6.5868143131324297</v>
      </c>
      <c r="AP823">
        <v>1.78</v>
      </c>
      <c r="AQ823">
        <v>170.85</v>
      </c>
      <c r="AR823">
        <v>22.09</v>
      </c>
      <c r="AS823" s="14">
        <v>501112600000</v>
      </c>
      <c r="AT823">
        <v>0</v>
      </c>
      <c r="AU823">
        <v>0</v>
      </c>
      <c r="AV823">
        <v>75328096</v>
      </c>
      <c r="AW823">
        <v>73963134</v>
      </c>
      <c r="AX823">
        <v>0</v>
      </c>
      <c r="AY823" s="14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1364962</v>
      </c>
      <c r="BN823">
        <v>19952970000</v>
      </c>
      <c r="BO823" s="3">
        <v>0.4</v>
      </c>
      <c r="BP823" s="3">
        <v>3704</v>
      </c>
      <c r="BQ823" s="3">
        <v>19420.27</v>
      </c>
      <c r="BR823" s="3">
        <v>1978456000</v>
      </c>
      <c r="BS823">
        <v>17243000</v>
      </c>
      <c r="BT823">
        <v>4755647000</v>
      </c>
      <c r="BU823" s="3">
        <v>9151223000</v>
      </c>
      <c r="BV823">
        <v>4050400000</v>
      </c>
      <c r="BW823">
        <v>15902570000</v>
      </c>
      <c r="BX823">
        <v>0</v>
      </c>
      <c r="BY823">
        <v>0</v>
      </c>
      <c r="BZ823">
        <v>0</v>
      </c>
      <c r="CA823">
        <v>0</v>
      </c>
      <c r="CB823">
        <v>19952970000</v>
      </c>
      <c r="CC823">
        <v>0.4</v>
      </c>
      <c r="CD823">
        <v>800749.09</v>
      </c>
      <c r="CE823">
        <v>130249497.68000001</v>
      </c>
      <c r="CF823">
        <v>58014.8</v>
      </c>
      <c r="CG823">
        <v>30079.67</v>
      </c>
      <c r="CH823">
        <v>36.417150700000001</v>
      </c>
      <c r="CI823">
        <v>3.03</v>
      </c>
      <c r="CJ823">
        <v>186006.67</v>
      </c>
      <c r="CK823">
        <v>199016.67</v>
      </c>
      <c r="CL823">
        <v>13010</v>
      </c>
      <c r="CM823">
        <v>333.33</v>
      </c>
      <c r="CN823">
        <v>5543293.3300000001</v>
      </c>
      <c r="CO823">
        <v>-114503.33</v>
      </c>
      <c r="CP823">
        <v>-29976.67</v>
      </c>
      <c r="CQ823">
        <v>1128602.78</v>
      </c>
      <c r="CR823">
        <v>260787076.75</v>
      </c>
      <c r="CS823">
        <v>12455.65</v>
      </c>
      <c r="CT823">
        <v>261928135.18000001</v>
      </c>
      <c r="CU823" s="3">
        <v>0.53101100000000001</v>
      </c>
      <c r="CV823">
        <v>49095418.25</v>
      </c>
      <c r="CW823" s="4">
        <v>1790811.1900000002</v>
      </c>
      <c r="CX823" s="14">
        <f t="shared" si="12"/>
        <v>0</v>
      </c>
      <c r="CY823" s="14">
        <f>IFERROR(INDEX(CONFAZ!$A$2:$FB$440,MATCH(DATE(YEAR($A823),MONTH($A823),15),CONFAZ!$A$2:$A$440,0),2),0)</f>
        <v>1790811.1900000002</v>
      </c>
      <c r="CZ823"/>
      <c r="DA823"/>
      <c r="DB823"/>
      <c r="DC823"/>
      <c r="DI823"/>
    </row>
    <row r="824" spans="1:113" x14ac:dyDescent="0.25">
      <c r="A824" s="1">
        <v>42026</v>
      </c>
      <c r="B824" t="s">
        <v>70</v>
      </c>
      <c r="C824" t="s">
        <v>11</v>
      </c>
      <c r="D824" s="12">
        <v>2.6341999999999999</v>
      </c>
      <c r="E824">
        <v>226614407.24999997</v>
      </c>
      <c r="F824">
        <v>1429841.9200000002</v>
      </c>
      <c r="G824">
        <v>394196775</v>
      </c>
      <c r="H824">
        <v>61400448.63000001</v>
      </c>
      <c r="I824">
        <v>73426144.51000002</v>
      </c>
      <c r="J824">
        <v>11621989.75</v>
      </c>
      <c r="K824">
        <v>50434917</v>
      </c>
      <c r="L824" s="14">
        <v>9271269</v>
      </c>
      <c r="M824" s="14">
        <v>39622925</v>
      </c>
      <c r="N824" s="14">
        <v>71410687</v>
      </c>
      <c r="O824" s="14">
        <v>61820943</v>
      </c>
      <c r="P824" s="14">
        <v>6771622</v>
      </c>
      <c r="Q824" s="14">
        <v>62912188</v>
      </c>
      <c r="R824" s="14">
        <v>1426988</v>
      </c>
      <c r="S824" s="14">
        <v>15545701</v>
      </c>
      <c r="T824" s="14">
        <v>87566298</v>
      </c>
      <c r="U824" s="14">
        <v>36418312</v>
      </c>
      <c r="V824" s="14">
        <v>1426988</v>
      </c>
      <c r="W824" s="14">
        <v>15545701</v>
      </c>
      <c r="X824" s="14">
        <v>87566298</v>
      </c>
      <c r="Y824" s="14">
        <v>36418312</v>
      </c>
      <c r="Z824" s="14">
        <v>1429842</v>
      </c>
      <c r="AA824" s="14">
        <v>45.212938099699997</v>
      </c>
      <c r="AB824">
        <v>138.72999999999999</v>
      </c>
      <c r="AC824" s="2">
        <v>13481501333</v>
      </c>
      <c r="AD824" s="2">
        <v>17000888866</v>
      </c>
      <c r="AE824" s="14">
        <f>INDEX(CONFAZ!$DS$2:$FB$408,MATCH(DATE(YEAR($A824),MONTH($A824),15),CONFAZ!$DS$2:$DS$408,0),2)</f>
        <v>242306269</v>
      </c>
      <c r="AF824" s="14">
        <f>INDEX(CONFAZ!$DS$2:$FB$408,MATCH(DATE(YEAR($A824),MONTH($A824),15),CONFAZ!$DS$2:$DS$408,0),3)</f>
        <v>752928998</v>
      </c>
      <c r="AG824">
        <v>788</v>
      </c>
      <c r="AH824">
        <v>952966631400</v>
      </c>
      <c r="AI824">
        <v>11.82</v>
      </c>
      <c r="AJ824">
        <v>1.48</v>
      </c>
      <c r="AK824">
        <v>908.09833333333302</v>
      </c>
      <c r="AL824">
        <v>724.54750000000001</v>
      </c>
      <c r="AM824">
        <v>668.79857142857099</v>
      </c>
      <c r="AN824">
        <v>823.202</v>
      </c>
      <c r="AO824">
        <v>6.8994940571795702</v>
      </c>
      <c r="AP824">
        <v>2.2400000000000002</v>
      </c>
      <c r="AQ824">
        <v>136.93</v>
      </c>
      <c r="AR824">
        <v>8.82</v>
      </c>
      <c r="AS824" s="14">
        <v>474246000000</v>
      </c>
      <c r="AT824">
        <v>0</v>
      </c>
      <c r="AU824">
        <v>0</v>
      </c>
      <c r="AV824">
        <v>122441905</v>
      </c>
      <c r="AW824">
        <v>119789752</v>
      </c>
      <c r="AX824">
        <v>0</v>
      </c>
      <c r="AY824" s="1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3234</v>
      </c>
      <c r="BK824">
        <v>0</v>
      </c>
      <c r="BL824">
        <v>3081</v>
      </c>
      <c r="BM824">
        <v>2645838</v>
      </c>
      <c r="BN824">
        <v>22677841000</v>
      </c>
      <c r="BO824" s="3">
        <v>0.4</v>
      </c>
      <c r="BP824" s="3">
        <v>3704</v>
      </c>
      <c r="BQ824">
        <v>21813.8</v>
      </c>
      <c r="BR824" s="3">
        <v>2192496000</v>
      </c>
      <c r="BS824">
        <v>18229000</v>
      </c>
      <c r="BT824" s="3">
        <v>5389738000</v>
      </c>
      <c r="BU824" s="3">
        <v>10405398000</v>
      </c>
      <c r="BV824" s="3">
        <v>4671980000</v>
      </c>
      <c r="BW824">
        <v>18005861000</v>
      </c>
      <c r="BX824">
        <v>0</v>
      </c>
      <c r="BY824">
        <v>0</v>
      </c>
      <c r="BZ824">
        <v>0</v>
      </c>
      <c r="CA824">
        <v>0</v>
      </c>
      <c r="CB824">
        <v>19952970000</v>
      </c>
      <c r="CC824">
        <v>0.4</v>
      </c>
      <c r="CD824">
        <v>1020945.96</v>
      </c>
      <c r="CE824">
        <v>121531260.25</v>
      </c>
      <c r="CF824">
        <v>634944.46</v>
      </c>
      <c r="CG824">
        <v>26902.75</v>
      </c>
      <c r="CH824">
        <v>33.148744999999998</v>
      </c>
      <c r="CI824">
        <v>3.03</v>
      </c>
      <c r="CJ824">
        <v>-18890</v>
      </c>
      <c r="CK824">
        <v>10526.67</v>
      </c>
      <c r="CL824">
        <v>29416.67</v>
      </c>
      <c r="CM824">
        <v>51800</v>
      </c>
      <c r="CN824">
        <v>5491053.3300000001</v>
      </c>
      <c r="CO824">
        <v>-84816.67</v>
      </c>
      <c r="CP824">
        <v>-35513.33</v>
      </c>
      <c r="CQ824">
        <v>434238.29</v>
      </c>
      <c r="CR824">
        <v>221871740.38999999</v>
      </c>
      <c r="CS824">
        <v>109948.47</v>
      </c>
      <c r="CT824">
        <v>222415927.15000001</v>
      </c>
      <c r="CU824" s="3">
        <v>0.5278716</v>
      </c>
      <c r="CV824">
        <v>158334709.40000001</v>
      </c>
      <c r="CW824" s="10">
        <v>6069164.8799999999</v>
      </c>
      <c r="CX824" s="14">
        <f t="shared" si="12"/>
        <v>0</v>
      </c>
      <c r="CY824" s="14">
        <f>IFERROR(INDEX(CONFAZ!$A$2:$FB$440,MATCH(DATE(YEAR($A824),MONTH($A824),15),CONFAZ!$A$2:$A$440,0),2),0)</f>
        <v>6069164.8799999999</v>
      </c>
      <c r="CZ824"/>
      <c r="DA824"/>
      <c r="DB824"/>
      <c r="DC824"/>
      <c r="DI824"/>
    </row>
    <row r="825" spans="1:113" x14ac:dyDescent="0.25">
      <c r="A825" s="1">
        <v>42057</v>
      </c>
      <c r="B825" t="s">
        <v>70</v>
      </c>
      <c r="C825" t="s">
        <v>11</v>
      </c>
      <c r="D825" s="12">
        <v>2.8163999999999998</v>
      </c>
      <c r="E825">
        <v>186462795.20999998</v>
      </c>
      <c r="F825">
        <v>1777840.27</v>
      </c>
      <c r="G825">
        <v>418874217</v>
      </c>
      <c r="H825">
        <v>49860966.510000013</v>
      </c>
      <c r="I825">
        <v>150233722.02000001</v>
      </c>
      <c r="J825">
        <v>8466216.7999999989</v>
      </c>
      <c r="K825">
        <v>58505803</v>
      </c>
      <c r="L825" s="14">
        <v>9124248</v>
      </c>
      <c r="M825" s="14">
        <v>38878159</v>
      </c>
      <c r="N825" s="14">
        <v>46684958</v>
      </c>
      <c r="O825" s="14">
        <v>53093135</v>
      </c>
      <c r="P825" s="14">
        <v>3874991</v>
      </c>
      <c r="Q825" s="14">
        <v>50801196</v>
      </c>
      <c r="R825" s="14">
        <v>1635248</v>
      </c>
      <c r="S825" s="14">
        <v>13824579</v>
      </c>
      <c r="T825" s="14">
        <v>164953101</v>
      </c>
      <c r="U825" s="14">
        <v>34226762</v>
      </c>
      <c r="V825" s="14">
        <v>1635248</v>
      </c>
      <c r="W825" s="14">
        <v>13824579</v>
      </c>
      <c r="X825" s="14">
        <v>164953101</v>
      </c>
      <c r="Y825" s="14">
        <v>34226762</v>
      </c>
      <c r="Z825" s="14">
        <v>1777840</v>
      </c>
      <c r="AA825" s="14">
        <v>4.33</v>
      </c>
      <c r="AB825">
        <v>136.56</v>
      </c>
      <c r="AC825" s="2">
        <v>12010576962</v>
      </c>
      <c r="AD825" s="2">
        <v>15063076630</v>
      </c>
      <c r="AE825" s="14">
        <f>INDEX(CONFAZ!$DS$2:$FB$408,MATCH(DATE(YEAR($A825),MONTH($A825),15),CONFAZ!$DS$2:$DS$408,0),2)</f>
        <v>153366084</v>
      </c>
      <c r="AF825" s="14">
        <f>INDEX(CONFAZ!$DS$2:$FB$408,MATCH(DATE(YEAR($A825),MONTH($A825),15),CONFAZ!$DS$2:$DS$408,0),3)</f>
        <v>474831301</v>
      </c>
      <c r="AG825">
        <v>788</v>
      </c>
      <c r="AH825">
        <v>1021077370799.99</v>
      </c>
      <c r="AI825">
        <v>12.15</v>
      </c>
      <c r="AJ825">
        <v>1.1599999999999999</v>
      </c>
      <c r="AK825">
        <v>909.32222222222197</v>
      </c>
      <c r="AL825">
        <v>724.53199999999902</v>
      </c>
      <c r="AM825">
        <v>668.25904761904701</v>
      </c>
      <c r="AN825">
        <v>822.9212</v>
      </c>
      <c r="AO825">
        <v>7.5236931214810898</v>
      </c>
      <c r="AP825">
        <v>2.2200000000000002</v>
      </c>
      <c r="AQ825">
        <v>159.79</v>
      </c>
      <c r="AR825">
        <v>-3.53</v>
      </c>
      <c r="AS825" s="14">
        <v>466790500000</v>
      </c>
      <c r="AT825">
        <v>0</v>
      </c>
      <c r="AU825">
        <v>0</v>
      </c>
      <c r="AV825">
        <v>63454998</v>
      </c>
      <c r="AW825">
        <v>59900359</v>
      </c>
      <c r="AX825">
        <v>0</v>
      </c>
      <c r="AY825" s="14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3624</v>
      </c>
      <c r="BK825">
        <v>0</v>
      </c>
      <c r="BL825">
        <v>2404</v>
      </c>
      <c r="BM825">
        <v>3548611</v>
      </c>
      <c r="BN825">
        <v>22677841000</v>
      </c>
      <c r="BO825" s="3">
        <v>0.4</v>
      </c>
      <c r="BP825" s="3">
        <v>3704</v>
      </c>
      <c r="BQ825" s="3">
        <v>21813.8</v>
      </c>
      <c r="BR825" s="3">
        <v>2192496000</v>
      </c>
      <c r="BS825" s="3">
        <v>18229000</v>
      </c>
      <c r="BT825" s="3">
        <v>5389738000</v>
      </c>
      <c r="BU825" s="3">
        <v>10405398000</v>
      </c>
      <c r="BV825" s="3">
        <v>4671980000</v>
      </c>
      <c r="BW825">
        <v>18005861000</v>
      </c>
      <c r="BX825">
        <v>0</v>
      </c>
      <c r="BY825">
        <v>0</v>
      </c>
      <c r="BZ825">
        <v>0</v>
      </c>
      <c r="CA825">
        <v>0</v>
      </c>
      <c r="CB825">
        <v>19952970000</v>
      </c>
      <c r="CC825">
        <v>0.4</v>
      </c>
      <c r="CD825">
        <v>680583.1</v>
      </c>
      <c r="CE825">
        <v>127623705.09999999</v>
      </c>
      <c r="CF825">
        <v>30317.29</v>
      </c>
      <c r="CG825">
        <v>25256.75</v>
      </c>
      <c r="CH825">
        <v>33.148744999999998</v>
      </c>
      <c r="CI825">
        <v>3.3</v>
      </c>
      <c r="CJ825">
        <v>-18890</v>
      </c>
      <c r="CK825">
        <v>10526.67</v>
      </c>
      <c r="CL825">
        <v>29416.67</v>
      </c>
      <c r="CM825">
        <v>51800</v>
      </c>
      <c r="CN825">
        <v>5491053.3300000001</v>
      </c>
      <c r="CO825">
        <v>-84816.67</v>
      </c>
      <c r="CP825">
        <v>-35513.33</v>
      </c>
      <c r="CQ825">
        <v>421127.8</v>
      </c>
      <c r="CR825">
        <v>274019820.73000002</v>
      </c>
      <c r="CS825">
        <v>100064.96000000001</v>
      </c>
      <c r="CT825">
        <v>274541287.35000002</v>
      </c>
      <c r="CU825" s="3">
        <v>0.5278716</v>
      </c>
      <c r="CV825">
        <v>516660754.19999999</v>
      </c>
      <c r="CW825" s="10">
        <v>19974049.879999999</v>
      </c>
      <c r="CX825" s="14">
        <f t="shared" si="12"/>
        <v>0</v>
      </c>
      <c r="CY825" s="14">
        <f>IFERROR(INDEX(CONFAZ!$A$2:$FB$440,MATCH(DATE(YEAR($A825),MONTH($A825),15),CONFAZ!$A$2:$A$440,0),2),0)</f>
        <v>19974049.879999999</v>
      </c>
      <c r="CZ825"/>
      <c r="DA825"/>
      <c r="DB825"/>
      <c r="DC825"/>
      <c r="DI825"/>
    </row>
    <row r="826" spans="1:113" x14ac:dyDescent="0.25">
      <c r="A826" s="1">
        <v>42085</v>
      </c>
      <c r="B826" t="s">
        <v>70</v>
      </c>
      <c r="C826" t="s">
        <v>11</v>
      </c>
      <c r="D826" s="12">
        <v>3.1395</v>
      </c>
      <c r="E826">
        <v>189877914.28</v>
      </c>
      <c r="F826">
        <v>3386533.6900000004</v>
      </c>
      <c r="G826">
        <v>381999281</v>
      </c>
      <c r="H826">
        <v>46350895.099999994</v>
      </c>
      <c r="I826">
        <v>113451190.37</v>
      </c>
      <c r="J826">
        <v>8365090.2799999993</v>
      </c>
      <c r="K826">
        <v>65500076</v>
      </c>
      <c r="L826" s="14">
        <v>8094178</v>
      </c>
      <c r="M826" s="14">
        <v>34619621</v>
      </c>
      <c r="N826" s="14">
        <v>46229174</v>
      </c>
      <c r="O826" s="14">
        <v>53779588</v>
      </c>
      <c r="P826" s="14">
        <v>3605164</v>
      </c>
      <c r="Q826" s="14">
        <v>44424788</v>
      </c>
      <c r="R826" s="14">
        <v>1575335</v>
      </c>
      <c r="S826" s="14">
        <v>19412914</v>
      </c>
      <c r="T826" s="14">
        <v>127877257</v>
      </c>
      <c r="U826" s="14">
        <v>38994803</v>
      </c>
      <c r="V826" s="14">
        <v>1575335</v>
      </c>
      <c r="W826" s="14">
        <v>19412914</v>
      </c>
      <c r="X826" s="14">
        <v>127877257</v>
      </c>
      <c r="Y826" s="14">
        <v>38994803</v>
      </c>
      <c r="Z826" s="14">
        <v>3386459</v>
      </c>
      <c r="AA826" s="14">
        <v>3.94</v>
      </c>
      <c r="AB826">
        <v>149.5</v>
      </c>
      <c r="AC826" s="2">
        <v>16748831110</v>
      </c>
      <c r="AD826" s="2">
        <v>16660194460</v>
      </c>
      <c r="AE826" s="14">
        <f>INDEX(CONFAZ!$DS$2:$FB$408,MATCH(DATE(YEAR($A826),MONTH($A826),15),CONFAZ!$DS$2:$DS$408,0),2)</f>
        <v>221346930</v>
      </c>
      <c r="AF826" s="14">
        <f>INDEX(CONFAZ!$DS$2:$FB$408,MATCH(DATE(YEAR($A826),MONTH($A826),15),CONFAZ!$DS$2:$DS$408,0),3)</f>
        <v>370016706</v>
      </c>
      <c r="AG826">
        <v>788</v>
      </c>
      <c r="AH826">
        <v>1138834788000</v>
      </c>
      <c r="AI826">
        <v>12.58</v>
      </c>
      <c r="AJ826">
        <v>1.51</v>
      </c>
      <c r="AK826">
        <v>928.04</v>
      </c>
      <c r="AL826">
        <v>744.34849999999994</v>
      </c>
      <c r="AM826">
        <v>687.00666666666598</v>
      </c>
      <c r="AN826">
        <v>842.55840000000001</v>
      </c>
      <c r="AO826">
        <v>8.0444368894177405</v>
      </c>
      <c r="AP826">
        <v>2.3199999999999998</v>
      </c>
      <c r="AQ826">
        <v>176.96</v>
      </c>
      <c r="AR826">
        <v>42.33</v>
      </c>
      <c r="AS826" s="14">
        <v>515617200000</v>
      </c>
      <c r="AT826">
        <v>0</v>
      </c>
      <c r="AU826">
        <v>0</v>
      </c>
      <c r="AV826">
        <v>103213470</v>
      </c>
      <c r="AW826">
        <v>101365165</v>
      </c>
      <c r="AX826">
        <v>0</v>
      </c>
      <c r="AY826" s="14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1848305</v>
      </c>
      <c r="BN826">
        <v>22677841000</v>
      </c>
      <c r="BO826" s="3">
        <v>0.4</v>
      </c>
      <c r="BP826" s="3">
        <v>3704</v>
      </c>
      <c r="BQ826" s="3">
        <v>21813.8</v>
      </c>
      <c r="BR826">
        <v>2192496000</v>
      </c>
      <c r="BS826" s="3">
        <v>18229000</v>
      </c>
      <c r="BT826" s="3">
        <v>5389738000</v>
      </c>
      <c r="BU826" s="3">
        <v>10405398000</v>
      </c>
      <c r="BV826" s="3">
        <v>4671980000</v>
      </c>
      <c r="BW826" s="3">
        <v>18005861000</v>
      </c>
      <c r="BX826">
        <v>0</v>
      </c>
      <c r="BY826">
        <v>0</v>
      </c>
      <c r="BZ826">
        <v>0</v>
      </c>
      <c r="CA826">
        <v>0</v>
      </c>
      <c r="CB826">
        <v>19952970000</v>
      </c>
      <c r="CC826">
        <v>0.4</v>
      </c>
      <c r="CD826">
        <v>551301.27</v>
      </c>
      <c r="CE826">
        <v>104092481.70999999</v>
      </c>
      <c r="CF826">
        <v>53343.21</v>
      </c>
      <c r="CG826">
        <v>26771.75</v>
      </c>
      <c r="CH826">
        <v>33.148744999999998</v>
      </c>
      <c r="CI826">
        <v>3.32</v>
      </c>
      <c r="CJ826">
        <v>-18890</v>
      </c>
      <c r="CK826">
        <v>10526.67</v>
      </c>
      <c r="CL826">
        <v>29416.67</v>
      </c>
      <c r="CM826">
        <v>51800</v>
      </c>
      <c r="CN826">
        <v>5491053.3300000001</v>
      </c>
      <c r="CO826">
        <v>-84816.67</v>
      </c>
      <c r="CP826">
        <v>-35513.33</v>
      </c>
      <c r="CQ826">
        <v>724313.46</v>
      </c>
      <c r="CR826">
        <v>234650243.22</v>
      </c>
      <c r="CS826">
        <v>128229.23</v>
      </c>
      <c r="CT826">
        <v>235507985.91</v>
      </c>
      <c r="CU826" s="3">
        <v>0.5278716</v>
      </c>
      <c r="CV826">
        <v>327473705.5</v>
      </c>
      <c r="CW826" s="10">
        <v>12646958.190000001</v>
      </c>
      <c r="CX826" s="14">
        <f t="shared" si="12"/>
        <v>0</v>
      </c>
      <c r="CY826" s="14">
        <f>IFERROR(INDEX(CONFAZ!$A$2:$FB$440,MATCH(DATE(YEAR($A826),MONTH($A826),15),CONFAZ!$A$2:$A$440,0),2),0)</f>
        <v>12646958.190000001</v>
      </c>
      <c r="CZ826"/>
      <c r="DA826" s="4"/>
      <c r="DB826" s="4"/>
      <c r="DC826"/>
    </row>
    <row r="827" spans="1:113" x14ac:dyDescent="0.25">
      <c r="A827" s="1">
        <v>42116</v>
      </c>
      <c r="B827" t="s">
        <v>70</v>
      </c>
      <c r="C827" t="s">
        <v>11</v>
      </c>
      <c r="D827" s="12">
        <v>3.0432000000000001</v>
      </c>
      <c r="E827">
        <v>199249654.64000005</v>
      </c>
      <c r="F827">
        <v>1858267.7000000002</v>
      </c>
      <c r="G827">
        <v>385289171</v>
      </c>
      <c r="H827">
        <v>59674178.689999983</v>
      </c>
      <c r="I827">
        <v>98714114.349999994</v>
      </c>
      <c r="J827">
        <v>8844352.8399999999</v>
      </c>
      <c r="K827">
        <v>48411965</v>
      </c>
      <c r="L827" s="14">
        <v>7745469</v>
      </c>
      <c r="M827" s="14">
        <v>42279606</v>
      </c>
      <c r="N827" s="14">
        <v>50094442</v>
      </c>
      <c r="O827" s="14">
        <v>64764003</v>
      </c>
      <c r="P827" s="14">
        <v>3989438</v>
      </c>
      <c r="Q827" s="14">
        <v>48490605</v>
      </c>
      <c r="R827" s="14">
        <v>1461398</v>
      </c>
      <c r="S827" s="14">
        <v>16071413</v>
      </c>
      <c r="T827" s="14">
        <v>108325082</v>
      </c>
      <c r="U827" s="14">
        <v>40212068</v>
      </c>
      <c r="V827" s="14">
        <v>1461398</v>
      </c>
      <c r="W827" s="14">
        <v>16071413</v>
      </c>
      <c r="X827" s="14">
        <v>108325082</v>
      </c>
      <c r="Y827" s="14">
        <v>40212068</v>
      </c>
      <c r="Z827" s="14">
        <v>1855647</v>
      </c>
      <c r="AA827" s="14">
        <v>1.7509999999999999</v>
      </c>
      <c r="AB827">
        <v>142.41999999999999</v>
      </c>
      <c r="AC827" s="2">
        <v>14986768884</v>
      </c>
      <c r="AD827" s="2">
        <v>14799978318</v>
      </c>
      <c r="AE827" s="14">
        <f>INDEX(CONFAZ!$DS$2:$FB$408,MATCH(DATE(YEAR($A827),MONTH($A827),15),CONFAZ!$DS$2:$DS$408,0),2)</f>
        <v>279562647</v>
      </c>
      <c r="AF827" s="14">
        <f>INDEX(CONFAZ!$DS$2:$FB$408,MATCH(DATE(YEAR($A827),MONTH($A827),15),CONFAZ!$DS$2:$DS$408,0),3)</f>
        <v>389964319</v>
      </c>
      <c r="AG827">
        <v>788</v>
      </c>
      <c r="AH827">
        <v>1109164233600</v>
      </c>
      <c r="AI827">
        <v>12.68</v>
      </c>
      <c r="AJ827">
        <v>0.71</v>
      </c>
      <c r="AK827">
        <v>934.66055555555499</v>
      </c>
      <c r="AL827">
        <v>747.46600000000001</v>
      </c>
      <c r="AM827">
        <v>688.58666666666602</v>
      </c>
      <c r="AN827">
        <v>847.03240000000005</v>
      </c>
      <c r="AO827">
        <v>8.1264265850668291</v>
      </c>
      <c r="AP827">
        <v>1.71</v>
      </c>
      <c r="AQ827">
        <v>183.71</v>
      </c>
      <c r="AR827">
        <v>56.04</v>
      </c>
      <c r="AS827" s="14">
        <v>497123300000</v>
      </c>
      <c r="AT827">
        <v>0</v>
      </c>
      <c r="AU827">
        <v>0</v>
      </c>
      <c r="AV827">
        <v>89219450</v>
      </c>
      <c r="AW827">
        <v>88142328</v>
      </c>
      <c r="AX827">
        <v>0</v>
      </c>
      <c r="AY827" s="14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1077122</v>
      </c>
      <c r="BN827">
        <v>22677841000</v>
      </c>
      <c r="BO827" s="3">
        <v>0.4</v>
      </c>
      <c r="BP827" s="3">
        <v>3704</v>
      </c>
      <c r="BQ827" s="3">
        <v>21813.8</v>
      </c>
      <c r="BR827" s="3">
        <v>2192496000</v>
      </c>
      <c r="BS827" s="3">
        <v>18229000</v>
      </c>
      <c r="BT827" s="3">
        <v>5389738000</v>
      </c>
      <c r="BU827" s="3">
        <v>10405398000</v>
      </c>
      <c r="BV827" s="3">
        <v>4671980000</v>
      </c>
      <c r="BW827" s="3">
        <v>18005861000</v>
      </c>
      <c r="BX827">
        <v>0</v>
      </c>
      <c r="BY827">
        <v>0</v>
      </c>
      <c r="BZ827">
        <v>0</v>
      </c>
      <c r="CA827">
        <v>0</v>
      </c>
      <c r="CB827">
        <v>19952970000</v>
      </c>
      <c r="CC827">
        <v>0.4</v>
      </c>
      <c r="CD827">
        <v>445371.2</v>
      </c>
      <c r="CE827">
        <v>110212123.59999999</v>
      </c>
      <c r="CF827">
        <v>31898.18</v>
      </c>
      <c r="CG827">
        <v>23144.75</v>
      </c>
      <c r="CH827">
        <v>33.148744999999998</v>
      </c>
      <c r="CI827">
        <v>3.31</v>
      </c>
      <c r="CJ827">
        <v>-318116.67</v>
      </c>
      <c r="CK827">
        <v>-287250</v>
      </c>
      <c r="CL827">
        <v>30866.67</v>
      </c>
      <c r="CM827">
        <v>135963.32999999999</v>
      </c>
      <c r="CN827">
        <v>5559233.3300000001</v>
      </c>
      <c r="CO827">
        <v>-70326.67</v>
      </c>
      <c r="CP827">
        <v>-160553.32999999999</v>
      </c>
      <c r="CQ827">
        <v>900453.72</v>
      </c>
      <c r="CR827">
        <v>227681841.96000001</v>
      </c>
      <c r="CS827">
        <v>88757.57</v>
      </c>
      <c r="CT827">
        <v>228671053.25</v>
      </c>
      <c r="CU827" s="3">
        <v>0.5278716</v>
      </c>
      <c r="CV827">
        <v>239961254</v>
      </c>
      <c r="CW827" s="10">
        <v>9255563.5600000005</v>
      </c>
      <c r="CX827" s="14">
        <f t="shared" si="12"/>
        <v>0</v>
      </c>
      <c r="CY827" s="14">
        <f>IFERROR(INDEX(CONFAZ!$A$2:$FB$440,MATCH(DATE(YEAR($A827),MONTH($A827),15),CONFAZ!$A$2:$A$440,0),2),0)</f>
        <v>9255563.5600000005</v>
      </c>
      <c r="CZ827" s="14"/>
      <c r="DA827" s="14"/>
      <c r="DB827"/>
      <c r="DC827"/>
      <c r="DI827"/>
    </row>
    <row r="828" spans="1:113" x14ac:dyDescent="0.25">
      <c r="A828" s="1">
        <v>42146</v>
      </c>
      <c r="B828" t="s">
        <v>70</v>
      </c>
      <c r="C828" t="s">
        <v>11</v>
      </c>
      <c r="D828" s="12">
        <v>3.0617000000000001</v>
      </c>
      <c r="E828">
        <v>204178327.54000002</v>
      </c>
      <c r="F828">
        <v>2935744.71</v>
      </c>
      <c r="G828">
        <v>387236434</v>
      </c>
      <c r="H828">
        <v>49349850.579999998</v>
      </c>
      <c r="I828">
        <v>101515404.3</v>
      </c>
      <c r="J828">
        <v>9039053.7599999998</v>
      </c>
      <c r="K828">
        <v>40753304</v>
      </c>
      <c r="L828" s="14">
        <v>8234119</v>
      </c>
      <c r="M828" s="14">
        <v>39522622</v>
      </c>
      <c r="N828" s="14">
        <v>54990051</v>
      </c>
      <c r="O828" s="14">
        <v>55386372</v>
      </c>
      <c r="P828" s="14">
        <v>3891187</v>
      </c>
      <c r="Q828" s="14">
        <v>49614446</v>
      </c>
      <c r="R828" s="14">
        <v>1176912</v>
      </c>
      <c r="S828" s="14">
        <v>15985497</v>
      </c>
      <c r="T828" s="14">
        <v>117014989</v>
      </c>
      <c r="U828" s="14">
        <v>38563136</v>
      </c>
      <c r="V828" s="14">
        <v>1176912</v>
      </c>
      <c r="W828" s="14">
        <v>15985497</v>
      </c>
      <c r="X828" s="14">
        <v>117014989</v>
      </c>
      <c r="Y828" s="14">
        <v>38563136</v>
      </c>
      <c r="Z828" s="14">
        <v>2857103</v>
      </c>
      <c r="AA828" s="14">
        <v>1.8191467405999999</v>
      </c>
      <c r="AB828">
        <v>139.81</v>
      </c>
      <c r="AC828" s="2">
        <v>16625676410</v>
      </c>
      <c r="AD828" s="2">
        <v>14153162462</v>
      </c>
      <c r="AE828" s="14">
        <f>INDEX(CONFAZ!$DS$2:$FB$408,MATCH(DATE(YEAR($A828),MONTH($A828),15),CONFAZ!$DS$2:$DS$408,0),2)</f>
        <v>284874691</v>
      </c>
      <c r="AF828" s="14">
        <f>INDEX(CONFAZ!$DS$2:$FB$408,MATCH(DATE(YEAR($A828),MONTH($A828),15),CONFAZ!$DS$2:$DS$408,0),3)</f>
        <v>315653151</v>
      </c>
      <c r="AG828">
        <v>788</v>
      </c>
      <c r="AH828">
        <v>1122563119900</v>
      </c>
      <c r="AI828">
        <v>13.15</v>
      </c>
      <c r="AJ828">
        <v>0.99</v>
      </c>
      <c r="AK828">
        <v>942.20166666666603</v>
      </c>
      <c r="AL828">
        <v>749.47749999999996</v>
      </c>
      <c r="AM828">
        <v>689.86857142857104</v>
      </c>
      <c r="AN828">
        <v>850.99360000000001</v>
      </c>
      <c r="AO828">
        <v>8.2539303244820097</v>
      </c>
      <c r="AP828">
        <v>1.74</v>
      </c>
      <c r="AQ828">
        <v>201.76</v>
      </c>
      <c r="AR828">
        <v>3.0299</v>
      </c>
      <c r="AS828" s="14">
        <v>492283400000</v>
      </c>
      <c r="AT828">
        <v>0</v>
      </c>
      <c r="AU828">
        <v>0</v>
      </c>
      <c r="AV828">
        <v>77468492</v>
      </c>
      <c r="AW828">
        <v>75263113</v>
      </c>
      <c r="AX828">
        <v>0</v>
      </c>
      <c r="AY828" s="14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2205379</v>
      </c>
      <c r="BN828">
        <v>22677841000</v>
      </c>
      <c r="BO828" s="3">
        <v>0.4</v>
      </c>
      <c r="BP828" s="3">
        <v>3704</v>
      </c>
      <c r="BQ828" s="3">
        <v>21813.8</v>
      </c>
      <c r="BR828">
        <v>2192496000</v>
      </c>
      <c r="BS828">
        <v>18229000</v>
      </c>
      <c r="BT828" s="3">
        <v>5389738000</v>
      </c>
      <c r="BU828">
        <v>10405398000</v>
      </c>
      <c r="BV828" s="3">
        <v>4671980000</v>
      </c>
      <c r="BW828" s="3">
        <v>18005861000</v>
      </c>
      <c r="BX828">
        <v>0</v>
      </c>
      <c r="BY828">
        <v>0</v>
      </c>
      <c r="BZ828">
        <v>0</v>
      </c>
      <c r="CA828">
        <v>0</v>
      </c>
      <c r="CB828">
        <v>19952970000</v>
      </c>
      <c r="CC828">
        <v>0.4</v>
      </c>
      <c r="CD828">
        <v>388574.17</v>
      </c>
      <c r="CE828">
        <v>120440594.06</v>
      </c>
      <c r="CF828">
        <v>27308.9</v>
      </c>
      <c r="CG828">
        <v>24121.75</v>
      </c>
      <c r="CH828">
        <v>33.148744999999998</v>
      </c>
      <c r="CI828">
        <v>3.3</v>
      </c>
      <c r="CJ828">
        <v>-318116.67</v>
      </c>
      <c r="CK828">
        <v>-287250</v>
      </c>
      <c r="CL828">
        <v>30866.67</v>
      </c>
      <c r="CM828">
        <v>135963.32999999999</v>
      </c>
      <c r="CN828">
        <v>5559233.3300000001</v>
      </c>
      <c r="CO828">
        <v>-70326.67</v>
      </c>
      <c r="CP828">
        <v>-160553.32999999999</v>
      </c>
      <c r="CQ828">
        <v>1086516.78</v>
      </c>
      <c r="CR828">
        <v>233132633.94999999</v>
      </c>
      <c r="CS828">
        <v>75040.37</v>
      </c>
      <c r="CT828">
        <v>234297791.09999999</v>
      </c>
      <c r="CU828" s="3">
        <v>0.5278716</v>
      </c>
      <c r="CV828">
        <v>222895703.90000001</v>
      </c>
      <c r="CW828" s="10">
        <v>8589577.3500000015</v>
      </c>
      <c r="CX828" s="14">
        <f t="shared" si="12"/>
        <v>0</v>
      </c>
      <c r="CY828" s="14">
        <f>IFERROR(INDEX(CONFAZ!$A$2:$FB$440,MATCH(DATE(YEAR($A828),MONTH($A828),15),CONFAZ!$A$2:$A$440,0),2),0)</f>
        <v>8589577.3500000015</v>
      </c>
      <c r="CZ828"/>
      <c r="DA828"/>
      <c r="DB828"/>
      <c r="DC828"/>
      <c r="DI828"/>
    </row>
    <row r="829" spans="1:113" x14ac:dyDescent="0.25">
      <c r="A829" s="1">
        <v>42177</v>
      </c>
      <c r="B829" t="s">
        <v>70</v>
      </c>
      <c r="C829" t="s">
        <v>11</v>
      </c>
      <c r="D829" s="12">
        <v>3.1116999999999999</v>
      </c>
      <c r="E829">
        <v>202961383.36999997</v>
      </c>
      <c r="F829">
        <v>2501135.94</v>
      </c>
      <c r="G829">
        <v>442114020</v>
      </c>
      <c r="H829">
        <v>56066094.149999999</v>
      </c>
      <c r="I829">
        <v>146094187.69</v>
      </c>
      <c r="J829">
        <v>9425402.4699999988</v>
      </c>
      <c r="K829">
        <v>27371280</v>
      </c>
      <c r="L829" s="14">
        <v>8744092</v>
      </c>
      <c r="M829" s="14">
        <v>36240566</v>
      </c>
      <c r="N829" s="14">
        <v>55962659</v>
      </c>
      <c r="O829" s="14">
        <v>64008213</v>
      </c>
      <c r="P829" s="14">
        <v>3444727</v>
      </c>
      <c r="Q829" s="14">
        <v>55249531</v>
      </c>
      <c r="R829" s="14">
        <v>1170005</v>
      </c>
      <c r="S829" s="14">
        <v>14415448</v>
      </c>
      <c r="T829" s="14">
        <v>161407664</v>
      </c>
      <c r="U829" s="14">
        <v>38969979</v>
      </c>
      <c r="V829" s="14">
        <v>1170005</v>
      </c>
      <c r="W829" s="14">
        <v>14415448</v>
      </c>
      <c r="X829" s="14">
        <v>161407664</v>
      </c>
      <c r="Y829" s="14">
        <v>38969979</v>
      </c>
      <c r="Z829" s="14">
        <v>2501136</v>
      </c>
      <c r="AA829" s="14">
        <v>2.8484006100000001</v>
      </c>
      <c r="AB829">
        <v>138.53</v>
      </c>
      <c r="AC829" s="2">
        <v>18746127441</v>
      </c>
      <c r="AD829" s="2">
        <v>15239765263</v>
      </c>
      <c r="AE829" s="14">
        <f>INDEX(CONFAZ!$DS$2:$FB$408,MATCH(DATE(YEAR($A829),MONTH($A829),15),CONFAZ!$DS$2:$DS$408,0),2)</f>
        <v>338112742</v>
      </c>
      <c r="AF829" s="14">
        <f>INDEX(CONFAZ!$DS$2:$FB$408,MATCH(DATE(YEAR($A829),MONTH($A829),15),CONFAZ!$DS$2:$DS$408,0),3)</f>
        <v>323681148</v>
      </c>
      <c r="AG829">
        <v>788</v>
      </c>
      <c r="AH829">
        <v>1147184215600</v>
      </c>
      <c r="AI829">
        <v>13.58</v>
      </c>
      <c r="AJ829">
        <v>0.77</v>
      </c>
      <c r="AK829">
        <v>945.21500000000003</v>
      </c>
      <c r="AL829">
        <v>753.34649999999999</v>
      </c>
      <c r="AM829">
        <v>693.66047619047595</v>
      </c>
      <c r="AN829">
        <v>854.57640000000004</v>
      </c>
      <c r="AO829">
        <v>8.4349906200680902</v>
      </c>
      <c r="AP829">
        <v>1.79</v>
      </c>
      <c r="AQ829">
        <v>198.71</v>
      </c>
      <c r="AR829">
        <v>6.43</v>
      </c>
      <c r="AS829" s="14">
        <v>490558400000</v>
      </c>
      <c r="AT829">
        <v>0</v>
      </c>
      <c r="AU829">
        <v>0</v>
      </c>
      <c r="AV829">
        <v>99060288</v>
      </c>
      <c r="AW829">
        <v>97469035</v>
      </c>
      <c r="AX829">
        <v>0</v>
      </c>
      <c r="AY829" s="14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1591253</v>
      </c>
      <c r="BN829">
        <v>22677841000</v>
      </c>
      <c r="BO829" s="3">
        <v>0.4</v>
      </c>
      <c r="BP829" s="3">
        <v>3704</v>
      </c>
      <c r="BQ829" s="3">
        <v>21813.8</v>
      </c>
      <c r="BR829" s="3">
        <v>2192496000</v>
      </c>
      <c r="BS829" s="3">
        <v>18229000</v>
      </c>
      <c r="BT829">
        <v>5389738000</v>
      </c>
      <c r="BU829" s="3">
        <v>10405398000</v>
      </c>
      <c r="BV829" s="3">
        <v>4671980000</v>
      </c>
      <c r="BW829" s="3">
        <v>18005861000</v>
      </c>
      <c r="BX829">
        <v>0</v>
      </c>
      <c r="BY829">
        <v>0</v>
      </c>
      <c r="BZ829">
        <v>0</v>
      </c>
      <c r="CA829">
        <v>0</v>
      </c>
      <c r="CB829">
        <v>19952970000</v>
      </c>
      <c r="CC829">
        <v>0.4</v>
      </c>
      <c r="CD829">
        <v>683929.52</v>
      </c>
      <c r="CE829">
        <v>108967963.98</v>
      </c>
      <c r="CF829">
        <v>129531.35</v>
      </c>
      <c r="CG829">
        <v>26602.75</v>
      </c>
      <c r="CH829">
        <v>33.148744999999998</v>
      </c>
      <c r="CI829">
        <v>3.3</v>
      </c>
      <c r="CJ829">
        <v>-318116.67</v>
      </c>
      <c r="CK829">
        <v>-287250</v>
      </c>
      <c r="CL829">
        <v>30866.67</v>
      </c>
      <c r="CM829">
        <v>135963.32999999999</v>
      </c>
      <c r="CN829">
        <v>5559233.3300000001</v>
      </c>
      <c r="CO829">
        <v>-70326.67</v>
      </c>
      <c r="CP829">
        <v>-160553.32999999999</v>
      </c>
      <c r="CQ829">
        <v>554191.16</v>
      </c>
      <c r="CR829">
        <v>277505335.18000001</v>
      </c>
      <c r="CS829">
        <v>42526.61</v>
      </c>
      <c r="CT829">
        <v>278104852.94999999</v>
      </c>
      <c r="CU829" s="3">
        <v>0.5278716</v>
      </c>
      <c r="CV829">
        <v>169135649.90000001</v>
      </c>
      <c r="CW829" s="10">
        <v>6509364.1299999999</v>
      </c>
      <c r="CX829" s="14">
        <f t="shared" si="12"/>
        <v>0</v>
      </c>
      <c r="CY829" s="14">
        <f>IFERROR(INDEX(CONFAZ!$A$2:$FB$440,MATCH(DATE(YEAR($A829),MONTH($A829),15),CONFAZ!$A$2:$A$440,0),2),0)</f>
        <v>6509364.1299999999</v>
      </c>
      <c r="CZ829"/>
      <c r="DA829"/>
      <c r="DB829"/>
      <c r="DC829"/>
      <c r="DI829"/>
    </row>
    <row r="830" spans="1:113" x14ac:dyDescent="0.25">
      <c r="A830" s="1">
        <v>42207</v>
      </c>
      <c r="B830" t="s">
        <v>70</v>
      </c>
      <c r="C830" t="s">
        <v>11</v>
      </c>
      <c r="D830" s="12">
        <v>3.2231000000000001</v>
      </c>
      <c r="E830">
        <v>212889277.59999999</v>
      </c>
      <c r="F830">
        <v>1907261.55</v>
      </c>
      <c r="G830">
        <v>390345304</v>
      </c>
      <c r="H830">
        <v>54266511.859999999</v>
      </c>
      <c r="I830">
        <v>92353330.00999999</v>
      </c>
      <c r="J830">
        <v>9865569.2399999984</v>
      </c>
      <c r="K830">
        <v>21941951</v>
      </c>
      <c r="L830" s="14">
        <v>10387717</v>
      </c>
      <c r="M830" s="14">
        <v>37225155</v>
      </c>
      <c r="N830" s="14">
        <v>58531341</v>
      </c>
      <c r="O830" s="14">
        <v>61855950</v>
      </c>
      <c r="P830" s="14">
        <v>4210315</v>
      </c>
      <c r="Q830" s="14">
        <v>54078868</v>
      </c>
      <c r="R830" s="14">
        <v>1546766</v>
      </c>
      <c r="S830" s="14">
        <v>14742160</v>
      </c>
      <c r="T830" s="14">
        <v>104142933</v>
      </c>
      <c r="U830" s="14">
        <v>41716837</v>
      </c>
      <c r="V830" s="14">
        <v>1546766</v>
      </c>
      <c r="W830" s="14">
        <v>14742160</v>
      </c>
      <c r="X830" s="14">
        <v>104142933</v>
      </c>
      <c r="Y830" s="14">
        <v>41716837</v>
      </c>
      <c r="Z830" s="14">
        <v>1907262</v>
      </c>
      <c r="AA830" s="14">
        <v>0.84183458</v>
      </c>
      <c r="AB830">
        <v>143.13</v>
      </c>
      <c r="AC830" s="2">
        <v>18334876601</v>
      </c>
      <c r="AD830" s="2">
        <v>16286388117</v>
      </c>
      <c r="AE830" s="14">
        <f>INDEX(CONFAZ!$DS$2:$FB$408,MATCH(DATE(YEAR($A830),MONTH($A830),15),CONFAZ!$DS$2:$DS$408,0),2)</f>
        <v>362947045</v>
      </c>
      <c r="AF830" s="14">
        <f>INDEX(CONFAZ!$DS$2:$FB$408,MATCH(DATE(YEAR($A830),MONTH($A830),15),CONFAZ!$DS$2:$DS$408,0),3)</f>
        <v>193308886</v>
      </c>
      <c r="AG830">
        <v>788</v>
      </c>
      <c r="AH830">
        <v>1186913021200</v>
      </c>
      <c r="AI830">
        <v>13.69</v>
      </c>
      <c r="AJ830">
        <v>0.57999999999999996</v>
      </c>
      <c r="AK830">
        <v>949.41111111111104</v>
      </c>
      <c r="AL830">
        <v>753.85149999999999</v>
      </c>
      <c r="AM830">
        <v>691.82190476190397</v>
      </c>
      <c r="AN830">
        <v>856.12959999999998</v>
      </c>
      <c r="AO830">
        <v>8.6758488212054292</v>
      </c>
      <c r="AP830">
        <v>1.62</v>
      </c>
      <c r="AQ830">
        <v>187.64</v>
      </c>
      <c r="AR830">
        <v>9.34</v>
      </c>
      <c r="AS830" s="14">
        <v>507080900000</v>
      </c>
      <c r="AT830">
        <v>0</v>
      </c>
      <c r="AU830">
        <v>0</v>
      </c>
      <c r="AV830">
        <v>137964144</v>
      </c>
      <c r="AW830">
        <v>134350507</v>
      </c>
      <c r="AX830">
        <v>0</v>
      </c>
      <c r="AY830" s="14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3613637</v>
      </c>
      <c r="BN830">
        <v>22677841000</v>
      </c>
      <c r="BO830" s="3">
        <v>0.4</v>
      </c>
      <c r="BP830" s="3">
        <v>3704</v>
      </c>
      <c r="BQ830">
        <v>21813.8</v>
      </c>
      <c r="BR830">
        <v>2192496000</v>
      </c>
      <c r="BS830">
        <v>18229000</v>
      </c>
      <c r="BT830" s="3">
        <v>5389738000</v>
      </c>
      <c r="BU830" s="3">
        <v>10405398000</v>
      </c>
      <c r="BV830" s="3">
        <v>4671980000</v>
      </c>
      <c r="BW830" s="3">
        <v>18005861000</v>
      </c>
      <c r="BX830">
        <v>0</v>
      </c>
      <c r="BY830">
        <v>0</v>
      </c>
      <c r="BZ830">
        <v>0</v>
      </c>
      <c r="CA830">
        <v>0</v>
      </c>
      <c r="CB830">
        <v>19952970000</v>
      </c>
      <c r="CC830">
        <v>0.4</v>
      </c>
      <c r="CD830">
        <v>328156.83</v>
      </c>
      <c r="CE830">
        <v>100299768.23999999</v>
      </c>
      <c r="CF830">
        <v>24402.22</v>
      </c>
      <c r="CG830">
        <v>25184.75</v>
      </c>
      <c r="CH830">
        <v>33.148744999999998</v>
      </c>
      <c r="CI830">
        <v>3.3</v>
      </c>
      <c r="CJ830">
        <v>231793.33</v>
      </c>
      <c r="CK830">
        <v>265970</v>
      </c>
      <c r="CL830">
        <v>34180</v>
      </c>
      <c r="CM830">
        <v>61476.67</v>
      </c>
      <c r="CN830">
        <v>5400883.3300000001</v>
      </c>
      <c r="CO830">
        <v>-92853.33</v>
      </c>
      <c r="CP830">
        <v>-227073.33</v>
      </c>
      <c r="CQ830">
        <v>1168813.6499999999</v>
      </c>
      <c r="CR830">
        <v>231786906.28</v>
      </c>
      <c r="CS830">
        <v>39143</v>
      </c>
      <c r="CT830">
        <v>232994862.93000001</v>
      </c>
      <c r="CU830" s="3">
        <v>0.5278716</v>
      </c>
      <c r="CV830">
        <v>116366049.09999999</v>
      </c>
      <c r="CW830" s="10">
        <v>4468723.46</v>
      </c>
      <c r="CX830" s="14">
        <f t="shared" si="12"/>
        <v>0</v>
      </c>
      <c r="CY830" s="14">
        <f>IFERROR(INDEX(CONFAZ!$A$2:$FB$440,MATCH(DATE(YEAR($A830),MONTH($A830),15),CONFAZ!$A$2:$A$440,0),2),0)</f>
        <v>4468723.46</v>
      </c>
      <c r="CZ830"/>
      <c r="DA830"/>
      <c r="DB830"/>
      <c r="DC830"/>
      <c r="DI830"/>
    </row>
    <row r="831" spans="1:113" x14ac:dyDescent="0.25">
      <c r="A831" s="1">
        <v>42238</v>
      </c>
      <c r="B831" t="s">
        <v>70</v>
      </c>
      <c r="C831" t="s">
        <v>11</v>
      </c>
      <c r="D831" s="12">
        <v>3.5143</v>
      </c>
      <c r="E831">
        <v>228295100.79000002</v>
      </c>
      <c r="F831">
        <v>5182341.4399999995</v>
      </c>
      <c r="G831">
        <v>439220383</v>
      </c>
      <c r="H831">
        <v>53541504.380000003</v>
      </c>
      <c r="I831">
        <v>115529352.78999999</v>
      </c>
      <c r="J831">
        <v>10004663.109999999</v>
      </c>
      <c r="K831">
        <v>15495007</v>
      </c>
      <c r="L831" s="14">
        <v>13649265</v>
      </c>
      <c r="M831" s="14">
        <v>37214752</v>
      </c>
      <c r="N831" s="14">
        <v>60025301</v>
      </c>
      <c r="O831" s="14">
        <v>62613976</v>
      </c>
      <c r="P831" s="14">
        <v>4725334</v>
      </c>
      <c r="Q831" s="14">
        <v>61137043</v>
      </c>
      <c r="R831" s="14">
        <v>1344902</v>
      </c>
      <c r="S831" s="14">
        <v>15520488</v>
      </c>
      <c r="T831" s="14">
        <v>134984313</v>
      </c>
      <c r="U831" s="14">
        <v>42822747</v>
      </c>
      <c r="V831" s="14">
        <v>1344902</v>
      </c>
      <c r="W831" s="14">
        <v>15520488</v>
      </c>
      <c r="X831" s="14">
        <v>134984313</v>
      </c>
      <c r="Y831" s="14">
        <v>42822747</v>
      </c>
      <c r="Z831" s="14">
        <v>5182262</v>
      </c>
      <c r="AA831" s="14">
        <v>0.92322010239999996</v>
      </c>
      <c r="AB831">
        <v>140.83000000000001</v>
      </c>
      <c r="AC831" s="2">
        <v>15320171814</v>
      </c>
      <c r="AD831" s="2">
        <v>12937800630</v>
      </c>
      <c r="AE831" s="14">
        <f>INDEX(CONFAZ!$DS$2:$FB$408,MATCH(DATE(YEAR($A831),MONTH($A831),15),CONFAZ!$DS$2:$DS$408,0),2)</f>
        <v>255012041</v>
      </c>
      <c r="AF831" s="14">
        <f>INDEX(CONFAZ!$DS$2:$FB$408,MATCH(DATE(YEAR($A831),MONTH($A831),15),CONFAZ!$DS$2:$DS$408,0),3)</f>
        <v>68838762</v>
      </c>
      <c r="AG831">
        <v>788</v>
      </c>
      <c r="AH831">
        <v>1293821173700</v>
      </c>
      <c r="AI831">
        <v>14.15</v>
      </c>
      <c r="AJ831">
        <v>0.25</v>
      </c>
      <c r="AK831">
        <v>948.02722222222201</v>
      </c>
      <c r="AL831">
        <v>751.24199999999996</v>
      </c>
      <c r="AM831">
        <v>689.83523809523797</v>
      </c>
      <c r="AN831">
        <v>856.05880000000002</v>
      </c>
      <c r="AO831">
        <v>8.8533117101437799</v>
      </c>
      <c r="AP831">
        <v>1.22</v>
      </c>
      <c r="AQ831">
        <v>171.48</v>
      </c>
      <c r="AR831">
        <v>16.52</v>
      </c>
      <c r="AS831" s="14">
        <v>501421200000</v>
      </c>
      <c r="AT831">
        <v>0</v>
      </c>
      <c r="AU831">
        <v>0</v>
      </c>
      <c r="AV831">
        <v>62453705</v>
      </c>
      <c r="AW831">
        <v>60623047</v>
      </c>
      <c r="AX831">
        <v>0</v>
      </c>
      <c r="AY831" s="14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1830658</v>
      </c>
      <c r="BN831">
        <v>22677841000</v>
      </c>
      <c r="BO831" s="3">
        <v>0.4</v>
      </c>
      <c r="BP831" s="3">
        <v>3704</v>
      </c>
      <c r="BQ831" s="3">
        <v>21813.8</v>
      </c>
      <c r="BR831" s="3">
        <v>2192496000</v>
      </c>
      <c r="BS831" s="3">
        <v>18229000</v>
      </c>
      <c r="BT831" s="3">
        <v>5389738000</v>
      </c>
      <c r="BU831" s="3">
        <v>10405398000</v>
      </c>
      <c r="BV831">
        <v>4671980000</v>
      </c>
      <c r="BW831">
        <v>18005861000</v>
      </c>
      <c r="BX831">
        <v>0</v>
      </c>
      <c r="BY831">
        <v>0</v>
      </c>
      <c r="BZ831">
        <v>0</v>
      </c>
      <c r="CA831">
        <v>0</v>
      </c>
      <c r="CB831">
        <v>22677841000</v>
      </c>
      <c r="CC831">
        <v>0.4</v>
      </c>
      <c r="CD831">
        <v>478701.23</v>
      </c>
      <c r="CE831">
        <v>138197533.72999999</v>
      </c>
      <c r="CF831">
        <v>24446.880000000001</v>
      </c>
      <c r="CG831">
        <v>24097.75</v>
      </c>
      <c r="CH831">
        <v>33.148744999999998</v>
      </c>
      <c r="CI831">
        <v>3.3</v>
      </c>
      <c r="CJ831">
        <v>231793.33</v>
      </c>
      <c r="CK831">
        <v>265970</v>
      </c>
      <c r="CL831">
        <v>34180</v>
      </c>
      <c r="CM831">
        <v>61476.67</v>
      </c>
      <c r="CN831">
        <v>5400883.3300000001</v>
      </c>
      <c r="CO831">
        <v>-92853.33</v>
      </c>
      <c r="CP831">
        <v>-227073.33</v>
      </c>
      <c r="CQ831">
        <v>4612494.67</v>
      </c>
      <c r="CR831">
        <v>267171738.41</v>
      </c>
      <c r="CS831">
        <v>25157.84</v>
      </c>
      <c r="CT831">
        <v>271811390.92000002</v>
      </c>
      <c r="CU831" s="3">
        <v>0.5278716</v>
      </c>
      <c r="CV831">
        <v>80636925.060000002</v>
      </c>
      <c r="CW831" s="10">
        <v>3082354.91</v>
      </c>
      <c r="CX831" s="14">
        <f t="shared" si="12"/>
        <v>0</v>
      </c>
      <c r="CY831" s="14">
        <f>IFERROR(INDEX(CONFAZ!$A$2:$FB$440,MATCH(DATE(YEAR($A831),MONTH($A831),15),CONFAZ!$A$2:$A$440,0),2),0)</f>
        <v>3082354.91</v>
      </c>
      <c r="CZ831"/>
      <c r="DA831"/>
      <c r="DB831"/>
      <c r="DC831"/>
      <c r="DI831"/>
    </row>
    <row r="832" spans="1:113" x14ac:dyDescent="0.25">
      <c r="A832" s="1">
        <v>42269</v>
      </c>
      <c r="B832" t="s">
        <v>70</v>
      </c>
      <c r="C832" t="s">
        <v>11</v>
      </c>
      <c r="D832" s="12">
        <v>3.9064999999999999</v>
      </c>
      <c r="E832">
        <v>232623259.96000001</v>
      </c>
      <c r="F832">
        <v>1351316.63</v>
      </c>
      <c r="G832">
        <v>449472669</v>
      </c>
      <c r="H832">
        <v>60716163.940000013</v>
      </c>
      <c r="I832">
        <v>123344644.91</v>
      </c>
      <c r="J832">
        <v>10086557.310000002</v>
      </c>
      <c r="K832">
        <v>13664449</v>
      </c>
      <c r="L832" s="14">
        <v>12599330</v>
      </c>
      <c r="M832" s="14">
        <v>37987617</v>
      </c>
      <c r="N832" s="14">
        <v>57236081</v>
      </c>
      <c r="O832" s="14">
        <v>67354585</v>
      </c>
      <c r="P832" s="14">
        <v>4605982</v>
      </c>
      <c r="Q832" s="14">
        <v>61003431</v>
      </c>
      <c r="R832" s="14">
        <v>1593029</v>
      </c>
      <c r="S832" s="14">
        <v>13791637</v>
      </c>
      <c r="T832" s="14">
        <v>143175451</v>
      </c>
      <c r="U832" s="14">
        <v>48774856</v>
      </c>
      <c r="V832" s="14">
        <v>1593029</v>
      </c>
      <c r="W832" s="14">
        <v>13791637</v>
      </c>
      <c r="X832" s="14">
        <v>143175451</v>
      </c>
      <c r="Y832" s="14">
        <v>48774856</v>
      </c>
      <c r="Z832" s="14">
        <v>1350670</v>
      </c>
      <c r="AA832" s="14">
        <v>1.3859943563999999</v>
      </c>
      <c r="AB832">
        <v>138.06</v>
      </c>
      <c r="AC832" s="2">
        <v>15467635572</v>
      </c>
      <c r="AD832" s="2">
        <v>13336913433</v>
      </c>
      <c r="AE832" s="14">
        <f>INDEX(CONFAZ!$DS$2:$FB$408,MATCH(DATE(YEAR($A832),MONTH($A832),15),CONFAZ!$DS$2:$DS$408,0),2)</f>
        <v>285787481</v>
      </c>
      <c r="AF832" s="14">
        <f>INDEX(CONFAZ!$DS$2:$FB$408,MATCH(DATE(YEAR($A832),MONTH($A832),15),CONFAZ!$DS$2:$DS$408,0),3)</f>
        <v>178655964</v>
      </c>
      <c r="AG832">
        <v>788</v>
      </c>
      <c r="AH832">
        <v>1411691905000</v>
      </c>
      <c r="AI832">
        <v>14.15</v>
      </c>
      <c r="AJ832">
        <v>0.51</v>
      </c>
      <c r="AK832">
        <v>964.59222222222195</v>
      </c>
      <c r="AL832">
        <v>753.48400000000004</v>
      </c>
      <c r="AM832">
        <v>690.34238095238004</v>
      </c>
      <c r="AN832">
        <v>863.51840000000004</v>
      </c>
      <c r="AO832">
        <v>9.0307239970795408</v>
      </c>
      <c r="AP832">
        <v>1.54</v>
      </c>
      <c r="AQ832">
        <v>195.6</v>
      </c>
      <c r="AR832">
        <v>31.22</v>
      </c>
      <c r="AS832" s="14">
        <v>499726000000</v>
      </c>
      <c r="AT832">
        <v>0</v>
      </c>
      <c r="AU832">
        <v>0</v>
      </c>
      <c r="AV832">
        <v>103897999</v>
      </c>
      <c r="AW832">
        <v>102793336</v>
      </c>
      <c r="AX832">
        <v>0</v>
      </c>
      <c r="AY832" s="14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1104663</v>
      </c>
      <c r="BN832">
        <v>22677841000</v>
      </c>
      <c r="BO832" s="3">
        <v>0.4</v>
      </c>
      <c r="BP832" s="3">
        <v>3704</v>
      </c>
      <c r="BQ832" s="3">
        <v>21813.8</v>
      </c>
      <c r="BR832" s="3">
        <v>2192496000</v>
      </c>
      <c r="BS832" s="3">
        <v>18229000</v>
      </c>
      <c r="BT832">
        <v>5389738000</v>
      </c>
      <c r="BU832" s="3">
        <v>10405398000</v>
      </c>
      <c r="BV832">
        <v>4671980000</v>
      </c>
      <c r="BW832">
        <v>18005861000</v>
      </c>
      <c r="BX832">
        <v>0</v>
      </c>
      <c r="BY832">
        <v>0</v>
      </c>
      <c r="BZ832">
        <v>0</v>
      </c>
      <c r="CA832">
        <v>0</v>
      </c>
      <c r="CB832">
        <v>22677841000</v>
      </c>
      <c r="CC832">
        <v>0.4</v>
      </c>
      <c r="CD832">
        <v>545940.56000000006</v>
      </c>
      <c r="CE832">
        <v>143777331.55000001</v>
      </c>
      <c r="CF832">
        <v>53047.28</v>
      </c>
      <c r="CG832">
        <v>18352.75</v>
      </c>
      <c r="CH832">
        <v>33.148744999999998</v>
      </c>
      <c r="CI832">
        <v>3.28</v>
      </c>
      <c r="CJ832">
        <v>231793.33</v>
      </c>
      <c r="CK832">
        <v>265970</v>
      </c>
      <c r="CL832">
        <v>34180</v>
      </c>
      <c r="CM832">
        <v>61476.67</v>
      </c>
      <c r="CN832">
        <v>5400883.3300000001</v>
      </c>
      <c r="CO832">
        <v>-92853.33</v>
      </c>
      <c r="CP832">
        <v>-227073.33</v>
      </c>
      <c r="CQ832">
        <v>612470.25</v>
      </c>
      <c r="CR832">
        <v>277737133.31999999</v>
      </c>
      <c r="CS832">
        <v>15731.04</v>
      </c>
      <c r="CT832">
        <v>278365334.61000001</v>
      </c>
      <c r="CU832" s="3">
        <v>0.5278716</v>
      </c>
      <c r="CV832">
        <v>68649308.459999993</v>
      </c>
      <c r="CW832" s="10">
        <v>2618152.92</v>
      </c>
      <c r="CX832" s="14">
        <f t="shared" si="12"/>
        <v>0</v>
      </c>
      <c r="CY832" s="14">
        <f>IFERROR(INDEX(CONFAZ!$A$2:$FB$440,MATCH(DATE(YEAR($A832),MONTH($A832),15),CONFAZ!$A$2:$A$440,0),2),0)</f>
        <v>2618152.92</v>
      </c>
      <c r="CZ832"/>
      <c r="DA832"/>
      <c r="DB832"/>
      <c r="DC832"/>
      <c r="DI832"/>
    </row>
    <row r="833" spans="1:113" x14ac:dyDescent="0.25">
      <c r="A833" s="1">
        <v>42299</v>
      </c>
      <c r="B833" t="s">
        <v>70</v>
      </c>
      <c r="C833" t="s">
        <v>11</v>
      </c>
      <c r="D833" s="12">
        <v>3.8801000000000001</v>
      </c>
      <c r="E833">
        <v>231825591.59999996</v>
      </c>
      <c r="F833">
        <v>1858356.8599999999</v>
      </c>
      <c r="G833">
        <v>468904662</v>
      </c>
      <c r="H833">
        <v>59023643.170000002</v>
      </c>
      <c r="I833">
        <v>143117296.10000002</v>
      </c>
      <c r="J833">
        <v>9648851.879999999</v>
      </c>
      <c r="K833">
        <v>10130769</v>
      </c>
      <c r="L833" s="14">
        <v>13614228</v>
      </c>
      <c r="M833" s="14">
        <v>37241168</v>
      </c>
      <c r="N833" s="14">
        <v>53285476</v>
      </c>
      <c r="O833" s="14">
        <v>65138342</v>
      </c>
      <c r="P833" s="14">
        <v>5042790</v>
      </c>
      <c r="Q833" s="14">
        <v>59700963</v>
      </c>
      <c r="R833" s="14">
        <v>1165221</v>
      </c>
      <c r="S833" s="14">
        <v>16205641</v>
      </c>
      <c r="T833" s="14">
        <v>160734752</v>
      </c>
      <c r="U833" s="14">
        <v>54919431</v>
      </c>
      <c r="V833" s="14">
        <v>1165221</v>
      </c>
      <c r="W833" s="14">
        <v>16205641</v>
      </c>
      <c r="X833" s="14">
        <v>160734752</v>
      </c>
      <c r="Y833" s="14">
        <v>54919431</v>
      </c>
      <c r="Z833" s="14">
        <v>1856650</v>
      </c>
      <c r="AA833" s="14">
        <v>1.1214698258</v>
      </c>
      <c r="AB833">
        <v>140.18</v>
      </c>
      <c r="AC833" s="2">
        <v>15762365201</v>
      </c>
      <c r="AD833" s="2">
        <v>14194772010</v>
      </c>
      <c r="AE833" s="14">
        <f>INDEX(CONFAZ!$DS$2:$FB$408,MATCH(DATE(YEAR($A833),MONTH($A833),15),CONFAZ!$DS$2:$DS$408,0),2)</f>
        <v>245244510</v>
      </c>
      <c r="AF833" s="14">
        <f>INDEX(CONFAZ!$DS$2:$FB$408,MATCH(DATE(YEAR($A833),MONTH($A833),15),CONFAZ!$DS$2:$DS$408,0),3)</f>
        <v>197065028</v>
      </c>
      <c r="AG833">
        <v>788</v>
      </c>
      <c r="AH833">
        <v>1401608523000</v>
      </c>
      <c r="AI833">
        <v>14.15</v>
      </c>
      <c r="AJ833">
        <v>0.77</v>
      </c>
      <c r="AK833">
        <v>968.29333333333295</v>
      </c>
      <c r="AL833">
        <v>754.78700000000003</v>
      </c>
      <c r="AM833">
        <v>694.55714285714203</v>
      </c>
      <c r="AN833">
        <v>867.88519999999903</v>
      </c>
      <c r="AO833">
        <v>9.1046831955922798</v>
      </c>
      <c r="AP833">
        <v>1.82</v>
      </c>
      <c r="AQ833">
        <v>195.12</v>
      </c>
      <c r="AR833">
        <v>70.260000000000005</v>
      </c>
      <c r="AS833" s="14">
        <v>521387200000</v>
      </c>
      <c r="AT833">
        <v>0</v>
      </c>
      <c r="AU833">
        <v>0</v>
      </c>
      <c r="AV833">
        <v>69120499</v>
      </c>
      <c r="AW833">
        <v>67712205</v>
      </c>
      <c r="AX833">
        <v>0</v>
      </c>
      <c r="AY833" s="14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1408294</v>
      </c>
      <c r="BN833">
        <v>22677841000</v>
      </c>
      <c r="BO833" s="3">
        <v>0.4</v>
      </c>
      <c r="BP833" s="3">
        <v>3704</v>
      </c>
      <c r="BQ833" s="3">
        <v>21813.8</v>
      </c>
      <c r="BR833" s="3">
        <v>2192496000</v>
      </c>
      <c r="BS833" s="3">
        <v>18229000</v>
      </c>
      <c r="BT833" s="3">
        <v>5389738000</v>
      </c>
      <c r="BU833">
        <v>10405398000</v>
      </c>
      <c r="BV833" s="3">
        <v>4671980000</v>
      </c>
      <c r="BW833" s="3">
        <v>18005861000</v>
      </c>
      <c r="BX833">
        <v>0</v>
      </c>
      <c r="BY833">
        <v>0</v>
      </c>
      <c r="BZ833">
        <v>0</v>
      </c>
      <c r="CA833">
        <v>0</v>
      </c>
      <c r="CB833">
        <v>22677841000</v>
      </c>
      <c r="CC833">
        <v>0.4</v>
      </c>
      <c r="CD833">
        <v>396858.47</v>
      </c>
      <c r="CE833">
        <v>128303605.86</v>
      </c>
      <c r="CF833">
        <v>26799.35</v>
      </c>
      <c r="CG833">
        <v>20484.75</v>
      </c>
      <c r="CH833">
        <v>33.148744999999998</v>
      </c>
      <c r="CI833">
        <v>3.48</v>
      </c>
      <c r="CJ833">
        <v>5573.33</v>
      </c>
      <c r="CK833">
        <v>38970</v>
      </c>
      <c r="CL833">
        <v>33396.67</v>
      </c>
      <c r="CM833">
        <v>217776.67</v>
      </c>
      <c r="CN833">
        <v>5408160</v>
      </c>
      <c r="CO833">
        <v>-57770</v>
      </c>
      <c r="CP833">
        <v>-117726.67</v>
      </c>
      <c r="CQ833">
        <v>525729.62</v>
      </c>
      <c r="CR833">
        <v>295999591.60000002</v>
      </c>
      <c r="CS833">
        <v>8507.73</v>
      </c>
      <c r="CT833">
        <v>296533828.94999999</v>
      </c>
      <c r="CU833" s="3">
        <v>0.5278716</v>
      </c>
      <c r="CV833">
        <v>45793271.43</v>
      </c>
      <c r="CW833" s="10">
        <v>1726333.0100000002</v>
      </c>
      <c r="CX833" s="14">
        <f t="shared" si="12"/>
        <v>0</v>
      </c>
      <c r="CY833" s="14">
        <f>IFERROR(INDEX(CONFAZ!$A$2:$FB$440,MATCH(DATE(YEAR($A833),MONTH($A833),15),CONFAZ!$A$2:$A$440,0),2),0)</f>
        <v>1726333.0100000002</v>
      </c>
      <c r="CZ833"/>
      <c r="DA833"/>
      <c r="DB833"/>
      <c r="DC833"/>
      <c r="DI833"/>
    </row>
    <row r="834" spans="1:113" x14ac:dyDescent="0.25">
      <c r="A834" s="1">
        <v>42330</v>
      </c>
      <c r="B834" t="s">
        <v>70</v>
      </c>
      <c r="C834" t="s">
        <v>11</v>
      </c>
      <c r="D834" s="12">
        <v>3.7765</v>
      </c>
      <c r="E834">
        <v>241509395.89999998</v>
      </c>
      <c r="F834">
        <v>1117435.74</v>
      </c>
      <c r="G834">
        <v>446485005</v>
      </c>
      <c r="H834">
        <v>62945501.080000013</v>
      </c>
      <c r="I834">
        <v>109368479.09</v>
      </c>
      <c r="J834">
        <v>10036714.370000001</v>
      </c>
      <c r="K834">
        <v>11290697</v>
      </c>
      <c r="L834" s="14">
        <v>13812094</v>
      </c>
      <c r="M834" s="14">
        <v>37363420</v>
      </c>
      <c r="N834" s="14">
        <v>56890569</v>
      </c>
      <c r="O834" s="14">
        <v>69340467</v>
      </c>
      <c r="P834" s="14">
        <v>4383969</v>
      </c>
      <c r="Q834" s="14">
        <v>66217814</v>
      </c>
      <c r="R834" s="14">
        <v>1391555</v>
      </c>
      <c r="S834" s="14">
        <v>14773351</v>
      </c>
      <c r="T834" s="14">
        <v>131517322</v>
      </c>
      <c r="U834" s="14">
        <v>49677008</v>
      </c>
      <c r="V834" s="14">
        <v>1391555</v>
      </c>
      <c r="W834" s="14">
        <v>14773351</v>
      </c>
      <c r="X834" s="14">
        <v>131517322</v>
      </c>
      <c r="Y834" s="14">
        <v>49677008</v>
      </c>
      <c r="Z834" s="14">
        <v>1117436</v>
      </c>
      <c r="AA834" s="14">
        <v>2.1047329507999999</v>
      </c>
      <c r="AB834">
        <v>135.94</v>
      </c>
      <c r="AC834" s="2">
        <v>13603593709</v>
      </c>
      <c r="AD834" s="2">
        <v>12744978873</v>
      </c>
      <c r="AE834" s="14">
        <f>INDEX(CONFAZ!$DS$2:$FB$408,MATCH(DATE(YEAR($A834),MONTH($A834),15),CONFAZ!$DS$2:$DS$408,0),2)</f>
        <v>172791553</v>
      </c>
      <c r="AF834" s="14">
        <f>INDEX(CONFAZ!$DS$2:$FB$408,MATCH(DATE(YEAR($A834),MONTH($A834),15),CONFAZ!$DS$2:$DS$408,0),3)</f>
        <v>281740261</v>
      </c>
      <c r="AG834">
        <v>788</v>
      </c>
      <c r="AH834">
        <v>1348270924000</v>
      </c>
      <c r="AI834">
        <v>14.15</v>
      </c>
      <c r="AJ834">
        <v>1.1100000000000001</v>
      </c>
      <c r="AK834">
        <v>967.43611111111102</v>
      </c>
      <c r="AL834">
        <v>755.04049999999995</v>
      </c>
      <c r="AM834">
        <v>695.75904761904701</v>
      </c>
      <c r="AN834">
        <v>869.05200000000002</v>
      </c>
      <c r="AO834">
        <v>9.1430877980585503</v>
      </c>
      <c r="AP834">
        <v>2.0099999999999998</v>
      </c>
      <c r="AQ834">
        <v>179.09</v>
      </c>
      <c r="AR834">
        <v>33.169499999999999</v>
      </c>
      <c r="AS834" s="14">
        <v>513641500000</v>
      </c>
      <c r="AT834">
        <v>0</v>
      </c>
      <c r="AU834">
        <v>0</v>
      </c>
      <c r="AV834">
        <v>76560987</v>
      </c>
      <c r="AW834">
        <v>74752344</v>
      </c>
      <c r="AX834">
        <v>0</v>
      </c>
      <c r="AY834" s="1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1808643</v>
      </c>
      <c r="BN834">
        <v>22677841000</v>
      </c>
      <c r="BO834" s="3">
        <v>0.4</v>
      </c>
      <c r="BP834" s="3">
        <v>3704</v>
      </c>
      <c r="BQ834" s="3">
        <v>21813.8</v>
      </c>
      <c r="BR834">
        <v>2192496000</v>
      </c>
      <c r="BS834" s="3">
        <v>18229000</v>
      </c>
      <c r="BT834" s="3">
        <v>5389738000</v>
      </c>
      <c r="BU834">
        <v>10405398000</v>
      </c>
      <c r="BV834" s="3">
        <v>4671980000</v>
      </c>
      <c r="BW834">
        <v>18005861000</v>
      </c>
      <c r="BX834">
        <v>0</v>
      </c>
      <c r="BY834">
        <v>0</v>
      </c>
      <c r="BZ834">
        <v>0</v>
      </c>
      <c r="CA834">
        <v>0</v>
      </c>
      <c r="CB834">
        <v>22677841000</v>
      </c>
      <c r="CC834">
        <v>0.4</v>
      </c>
      <c r="CD834">
        <v>421329.98</v>
      </c>
      <c r="CE834">
        <v>156076586.65000001</v>
      </c>
      <c r="CF834">
        <v>32091.55</v>
      </c>
      <c r="CG834">
        <v>18352.75</v>
      </c>
      <c r="CH834">
        <v>33.148744999999998</v>
      </c>
      <c r="CI834">
        <v>3.58</v>
      </c>
      <c r="CJ834">
        <v>5573.33</v>
      </c>
      <c r="CK834">
        <v>38970</v>
      </c>
      <c r="CL834">
        <v>33396.67</v>
      </c>
      <c r="CM834">
        <v>217776.67</v>
      </c>
      <c r="CN834">
        <v>5408160</v>
      </c>
      <c r="CO834">
        <v>-57770</v>
      </c>
      <c r="CP834">
        <v>-117726.67</v>
      </c>
      <c r="CQ834">
        <v>526114.47</v>
      </c>
      <c r="CR834">
        <v>267999452.72</v>
      </c>
      <c r="CS834">
        <v>11978.11</v>
      </c>
      <c r="CT834">
        <v>268556457.27999997</v>
      </c>
      <c r="CU834" s="3">
        <v>0.5278716</v>
      </c>
      <c r="CV834">
        <v>56461999.859999999</v>
      </c>
      <c r="CW834" s="10">
        <v>2144094.52</v>
      </c>
      <c r="CX834" s="14">
        <f t="shared" si="12"/>
        <v>0</v>
      </c>
      <c r="CY834" s="14">
        <f>IFERROR(INDEX(CONFAZ!$A$2:$FB$440,MATCH(DATE(YEAR($A834),MONTH($A834),15),CONFAZ!$A$2:$A$440,0),2),0)</f>
        <v>2144094.52</v>
      </c>
      <c r="CZ834"/>
      <c r="DA834"/>
      <c r="DB834"/>
      <c r="DC834"/>
      <c r="DI834"/>
    </row>
    <row r="835" spans="1:113" x14ac:dyDescent="0.25">
      <c r="A835" s="1">
        <v>42360</v>
      </c>
      <c r="B835" t="s">
        <v>70</v>
      </c>
      <c r="C835" t="s">
        <v>11</v>
      </c>
      <c r="D835" s="12">
        <v>3.8711000000000002</v>
      </c>
      <c r="E835">
        <v>228325744.11000001</v>
      </c>
      <c r="F835">
        <v>1598380.27</v>
      </c>
      <c r="G835">
        <v>414817466</v>
      </c>
      <c r="H835">
        <v>66988144.75999999</v>
      </c>
      <c r="I835">
        <v>84245853.61999999</v>
      </c>
      <c r="J835">
        <v>10653755.42</v>
      </c>
      <c r="K835">
        <v>12538686</v>
      </c>
      <c r="L835" s="14">
        <v>14723311</v>
      </c>
      <c r="M835" s="14">
        <v>33841425</v>
      </c>
      <c r="N835" s="14">
        <v>59184628</v>
      </c>
      <c r="O835" s="14">
        <v>65263928</v>
      </c>
      <c r="P835" s="14">
        <v>4699165</v>
      </c>
      <c r="Q835" s="14">
        <v>65631138</v>
      </c>
      <c r="R835" s="14">
        <v>1123896</v>
      </c>
      <c r="S835" s="14">
        <v>14780538</v>
      </c>
      <c r="T835" s="14">
        <v>106923345</v>
      </c>
      <c r="U835" s="14">
        <v>47047712</v>
      </c>
      <c r="V835" s="14">
        <v>1123896</v>
      </c>
      <c r="W835" s="14">
        <v>14780538</v>
      </c>
      <c r="X835" s="14">
        <v>106923345</v>
      </c>
      <c r="Y835" s="14">
        <v>47047712</v>
      </c>
      <c r="Z835" s="14">
        <v>1598380</v>
      </c>
      <c r="AA835" s="14">
        <v>0.57523916909999995</v>
      </c>
      <c r="AB835">
        <v>136.22</v>
      </c>
      <c r="AC835" s="2">
        <v>15694230026</v>
      </c>
      <c r="AD835" s="2">
        <v>10686340015</v>
      </c>
      <c r="AE835" s="14">
        <f>INDEX(CONFAZ!$DS$2:$FB$408,MATCH(DATE(YEAR($A835),MONTH($A835),15),CONFAZ!$DS$2:$DS$408,0),2)</f>
        <v>208734995</v>
      </c>
      <c r="AF835" s="14">
        <f>INDEX(CONFAZ!$DS$2:$FB$408,MATCH(DATE(YEAR($A835),MONTH($A835),15),CONFAZ!$DS$2:$DS$408,0),3)</f>
        <v>75313611</v>
      </c>
      <c r="AG835">
        <v>788</v>
      </c>
      <c r="AH835">
        <v>1379907790400</v>
      </c>
      <c r="AI835">
        <v>14.15</v>
      </c>
      <c r="AJ835">
        <v>0.9</v>
      </c>
      <c r="AK835">
        <v>967.74444444444396</v>
      </c>
      <c r="AL835">
        <v>756.26900000000001</v>
      </c>
      <c r="AM835">
        <v>696.58571428571395</v>
      </c>
      <c r="AN835">
        <v>869.42399999999998</v>
      </c>
      <c r="AO835">
        <v>9.0778438398236005</v>
      </c>
      <c r="AP835">
        <v>1.96</v>
      </c>
      <c r="AQ835">
        <v>157.4</v>
      </c>
      <c r="AR835">
        <v>-14.2</v>
      </c>
      <c r="AS835" s="14">
        <v>515911400000</v>
      </c>
      <c r="AT835">
        <v>12300000</v>
      </c>
      <c r="AU835">
        <v>0</v>
      </c>
      <c r="AV835">
        <v>93547415</v>
      </c>
      <c r="AW835">
        <v>80167005</v>
      </c>
      <c r="AX835">
        <v>0</v>
      </c>
      <c r="AY835" s="14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1080410</v>
      </c>
      <c r="BN835">
        <v>22677841000</v>
      </c>
      <c r="BO835" s="3">
        <v>0.4</v>
      </c>
      <c r="BP835" s="3">
        <v>3704</v>
      </c>
      <c r="BQ835" s="3">
        <v>21813.8</v>
      </c>
      <c r="BR835">
        <v>2192496000</v>
      </c>
      <c r="BS835" s="3">
        <v>18229000</v>
      </c>
      <c r="BT835">
        <v>5389738000</v>
      </c>
      <c r="BU835" s="3">
        <v>10405398000</v>
      </c>
      <c r="BV835">
        <v>4671980000</v>
      </c>
      <c r="BW835">
        <v>18005861000</v>
      </c>
      <c r="BX835">
        <v>0</v>
      </c>
      <c r="BY835">
        <v>0</v>
      </c>
      <c r="BZ835">
        <v>0</v>
      </c>
      <c r="CA835">
        <v>0</v>
      </c>
      <c r="CB835">
        <v>22677841000</v>
      </c>
      <c r="CC835">
        <v>0.4</v>
      </c>
      <c r="CD835">
        <v>379747.71</v>
      </c>
      <c r="CE835">
        <v>159850541.36000001</v>
      </c>
      <c r="CF835">
        <v>8071.91</v>
      </c>
      <c r="CG835">
        <v>21838.75</v>
      </c>
      <c r="CH835">
        <v>33.148744999999998</v>
      </c>
      <c r="CI835">
        <v>3.63</v>
      </c>
      <c r="CJ835">
        <v>5573.33</v>
      </c>
      <c r="CK835">
        <v>38970</v>
      </c>
      <c r="CL835">
        <v>33396.67</v>
      </c>
      <c r="CM835">
        <v>217776.67</v>
      </c>
      <c r="CN835">
        <v>5408160</v>
      </c>
      <c r="CO835">
        <v>-57770</v>
      </c>
      <c r="CP835">
        <v>-117726.67</v>
      </c>
      <c r="CQ835">
        <v>777972.7</v>
      </c>
      <c r="CR835">
        <v>236404789.05000001</v>
      </c>
      <c r="CS835">
        <v>4134.1099999999997</v>
      </c>
      <c r="CT835">
        <v>237187395.86000001</v>
      </c>
      <c r="CU835" s="3">
        <v>0.5278716</v>
      </c>
      <c r="CV835">
        <v>39143592.630000003</v>
      </c>
      <c r="CW835" s="10">
        <v>1473553.54</v>
      </c>
      <c r="CX835" s="14">
        <f t="shared" ref="CX835:CX898" si="13">CW835-CY835</f>
        <v>0</v>
      </c>
      <c r="CY835" s="14">
        <f>IFERROR(INDEX(CONFAZ!$A$2:$FB$440,MATCH(DATE(YEAR($A835),MONTH($A835),15),CONFAZ!$A$2:$A$440,0),2),0)</f>
        <v>1473553.54</v>
      </c>
      <c r="CZ835"/>
      <c r="DA835" s="4"/>
      <c r="DB835" s="4"/>
      <c r="DC835"/>
    </row>
    <row r="836" spans="1:113" x14ac:dyDescent="0.25">
      <c r="A836" s="1">
        <v>42391</v>
      </c>
      <c r="B836" t="s">
        <v>70</v>
      </c>
      <c r="C836" t="s">
        <v>11</v>
      </c>
      <c r="D836" s="12">
        <v>4.0523999999999996</v>
      </c>
      <c r="E836">
        <v>250609227.00999996</v>
      </c>
      <c r="F836">
        <v>2001696.2200000002</v>
      </c>
      <c r="G836">
        <v>539014540</v>
      </c>
      <c r="H836">
        <v>65421601.500000015</v>
      </c>
      <c r="I836">
        <v>182185541.00999999</v>
      </c>
      <c r="J836">
        <v>12330961.33</v>
      </c>
      <c r="K836">
        <v>32099957</v>
      </c>
      <c r="L836" s="14">
        <v>13879473</v>
      </c>
      <c r="M836" s="14">
        <v>38283336</v>
      </c>
      <c r="N836" s="14">
        <v>75966928</v>
      </c>
      <c r="O836" s="14">
        <v>74301108</v>
      </c>
      <c r="P836" s="14">
        <v>4040376</v>
      </c>
      <c r="Q836" s="14">
        <v>72896086</v>
      </c>
      <c r="R836" s="14">
        <v>1404508</v>
      </c>
      <c r="S836" s="14">
        <v>20341081</v>
      </c>
      <c r="T836" s="14">
        <v>186610644</v>
      </c>
      <c r="U836" s="14">
        <v>49289304</v>
      </c>
      <c r="V836" s="14">
        <v>1404508</v>
      </c>
      <c r="W836" s="14">
        <v>20341081</v>
      </c>
      <c r="X836" s="14">
        <v>186610644</v>
      </c>
      <c r="Y836" s="14">
        <v>49289304</v>
      </c>
      <c r="Z836" s="14">
        <v>2001696</v>
      </c>
      <c r="AA836" s="14">
        <v>2.4638480875000002</v>
      </c>
      <c r="AB836">
        <v>128.25</v>
      </c>
      <c r="AC836" s="2">
        <v>11024617489</v>
      </c>
      <c r="AD836" s="2">
        <v>10455954695</v>
      </c>
      <c r="AE836" s="14">
        <f>INDEX(CONFAZ!$DS$2:$FB$408,MATCH(DATE(YEAR($A836),MONTH($A836),15),CONFAZ!$DS$2:$DS$408,0),2)</f>
        <v>147537499</v>
      </c>
      <c r="AF836" s="14">
        <f>INDEX(CONFAZ!$DS$2:$FB$408,MATCH(DATE(YEAR($A836),MONTH($A836),15),CONFAZ!$DS$2:$DS$408,0),3)</f>
        <v>62383725</v>
      </c>
      <c r="AG836">
        <v>880</v>
      </c>
      <c r="AH836">
        <v>1448761366799.99</v>
      </c>
      <c r="AI836">
        <v>14.15</v>
      </c>
      <c r="AJ836">
        <v>1.51</v>
      </c>
      <c r="AK836">
        <v>966.74944444444395</v>
      </c>
      <c r="AL836">
        <v>760.27700000000004</v>
      </c>
      <c r="AM836">
        <v>700.73095238095198</v>
      </c>
      <c r="AN836">
        <v>869.73119999999994</v>
      </c>
      <c r="AO836">
        <v>9.6204774796948005</v>
      </c>
      <c r="AP836">
        <v>2.27</v>
      </c>
      <c r="AQ836">
        <v>134.36000000000001</v>
      </c>
      <c r="AR836">
        <v>-6.9196</v>
      </c>
      <c r="AS836" s="14">
        <v>481818500000</v>
      </c>
      <c r="AT836">
        <v>0</v>
      </c>
      <c r="AU836">
        <v>0</v>
      </c>
      <c r="AV836">
        <v>68272113</v>
      </c>
      <c r="AW836">
        <v>66621927</v>
      </c>
      <c r="AX836">
        <v>0</v>
      </c>
      <c r="AY836" s="14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1650186</v>
      </c>
      <c r="BN836">
        <v>23134440000</v>
      </c>
      <c r="BO836" s="3">
        <v>0.4</v>
      </c>
      <c r="BP836" s="3">
        <v>3704</v>
      </c>
      <c r="BQ836" s="3">
        <v>21950.81</v>
      </c>
      <c r="BR836" s="3">
        <v>2353922000</v>
      </c>
      <c r="BS836" s="3">
        <v>23590000</v>
      </c>
      <c r="BT836" s="3">
        <v>4905638000</v>
      </c>
      <c r="BU836" s="3">
        <v>11308785000</v>
      </c>
      <c r="BV836">
        <v>4542506000</v>
      </c>
      <c r="BW836" s="3">
        <v>18591934000</v>
      </c>
      <c r="BX836">
        <v>0</v>
      </c>
      <c r="BY836">
        <v>0</v>
      </c>
      <c r="BZ836">
        <v>0</v>
      </c>
      <c r="CA836">
        <v>0</v>
      </c>
      <c r="CB836">
        <v>22677841000</v>
      </c>
      <c r="CC836">
        <v>0.4</v>
      </c>
      <c r="CD836">
        <v>245093.89</v>
      </c>
      <c r="CE836">
        <v>223891314.99000001</v>
      </c>
      <c r="CF836">
        <v>35148.76</v>
      </c>
      <c r="CG836">
        <v>30959.58</v>
      </c>
      <c r="CH836">
        <v>31.7388555</v>
      </c>
      <c r="CI836">
        <v>3.68</v>
      </c>
      <c r="CJ836">
        <v>275516.67</v>
      </c>
      <c r="CK836">
        <v>324236.67</v>
      </c>
      <c r="CL836">
        <v>48720</v>
      </c>
      <c r="CM836">
        <v>-23906.67</v>
      </c>
      <c r="CN836">
        <v>5524086.6699999999</v>
      </c>
      <c r="CO836">
        <v>-25583.33</v>
      </c>
      <c r="CP836">
        <v>-97413.33</v>
      </c>
      <c r="CQ836">
        <v>702290.18</v>
      </c>
      <c r="CR836">
        <v>338139893.12</v>
      </c>
      <c r="CS836">
        <v>44342.78</v>
      </c>
      <c r="CT836">
        <v>338889126.07999998</v>
      </c>
      <c r="CU836" s="3">
        <v>0.52966100000000005</v>
      </c>
      <c r="CV836">
        <v>170043264.5</v>
      </c>
      <c r="CW836" s="10">
        <v>6956173.6299999999</v>
      </c>
      <c r="CX836" s="14">
        <f t="shared" si="13"/>
        <v>0</v>
      </c>
      <c r="CY836" s="14">
        <f>IFERROR(INDEX(CONFAZ!$A$2:$FB$440,MATCH(DATE(YEAR($A836),MONTH($A836),15),CONFAZ!$A$2:$A$440,0),2),0)</f>
        <v>6956173.6299999999</v>
      </c>
      <c r="CZ836" s="14"/>
      <c r="DA836" s="14"/>
      <c r="DB836"/>
      <c r="DC836"/>
      <c r="DI836"/>
    </row>
    <row r="837" spans="1:113" x14ac:dyDescent="0.25">
      <c r="A837" s="1">
        <v>42422</v>
      </c>
      <c r="B837" t="s">
        <v>70</v>
      </c>
      <c r="C837" t="s">
        <v>11</v>
      </c>
      <c r="D837" s="12">
        <v>3.9737</v>
      </c>
      <c r="E837">
        <v>223415929.58000004</v>
      </c>
      <c r="F837">
        <v>1342192.2599999998</v>
      </c>
      <c r="G837">
        <v>458879584</v>
      </c>
      <c r="H837">
        <v>58395999.789999999</v>
      </c>
      <c r="I837">
        <v>139169640.11999997</v>
      </c>
      <c r="J837">
        <v>9653058.0999999996</v>
      </c>
      <c r="K837">
        <v>92302269</v>
      </c>
      <c r="L837" s="14">
        <v>13526582</v>
      </c>
      <c r="M837" s="14">
        <v>35670812</v>
      </c>
      <c r="N837" s="14">
        <v>59044356</v>
      </c>
      <c r="O837" s="14">
        <v>56282822</v>
      </c>
      <c r="P837" s="14">
        <v>3784398</v>
      </c>
      <c r="Q837" s="14">
        <v>61599303</v>
      </c>
      <c r="R837" s="14">
        <v>1988631</v>
      </c>
      <c r="S837" s="14">
        <v>23378829</v>
      </c>
      <c r="T837" s="14">
        <v>151965046</v>
      </c>
      <c r="U837" s="14">
        <v>50297891</v>
      </c>
      <c r="V837" s="14">
        <v>1988631</v>
      </c>
      <c r="W837" s="14">
        <v>23378829</v>
      </c>
      <c r="X837" s="14">
        <v>151965046</v>
      </c>
      <c r="Y837" s="14">
        <v>50297891</v>
      </c>
      <c r="Z837" s="14">
        <v>1340914</v>
      </c>
      <c r="AA837" s="14">
        <v>1.8207618135999999</v>
      </c>
      <c r="AB837">
        <v>130.81</v>
      </c>
      <c r="AC837" s="2">
        <v>13103865483</v>
      </c>
      <c r="AD837" s="2">
        <v>10448566313</v>
      </c>
      <c r="AE837" s="14">
        <f>INDEX(CONFAZ!$DS$2:$FB$408,MATCH(DATE(YEAR($A837),MONTH($A837),15),CONFAZ!$DS$2:$DS$408,0),2)</f>
        <v>139541291</v>
      </c>
      <c r="AF837" s="14">
        <f>INDEX(CONFAZ!$DS$2:$FB$408,MATCH(DATE(YEAR($A837),MONTH($A837),15),CONFAZ!$DS$2:$DS$408,0),3)</f>
        <v>142581099</v>
      </c>
      <c r="AG837">
        <v>880</v>
      </c>
      <c r="AH837">
        <v>1428020621600</v>
      </c>
      <c r="AI837">
        <v>14.15</v>
      </c>
      <c r="AJ837">
        <v>0.95</v>
      </c>
      <c r="AK837">
        <v>978.94555555555496</v>
      </c>
      <c r="AL837">
        <v>775.34349999999995</v>
      </c>
      <c r="AM837">
        <v>715.69761904761901</v>
      </c>
      <c r="AN837">
        <v>879.76919999999996</v>
      </c>
      <c r="AO837">
        <v>10.350041730079999</v>
      </c>
      <c r="AP837">
        <v>1.9</v>
      </c>
      <c r="AQ837">
        <v>132.55000000000001</v>
      </c>
      <c r="AR837">
        <v>13.199</v>
      </c>
      <c r="AS837" s="14">
        <v>490477900000</v>
      </c>
      <c r="AT837">
        <v>0</v>
      </c>
      <c r="AU837">
        <v>0</v>
      </c>
      <c r="AV837">
        <v>52082269</v>
      </c>
      <c r="AW837">
        <v>50282929</v>
      </c>
      <c r="AX837">
        <v>0</v>
      </c>
      <c r="AY837" s="14">
        <v>0</v>
      </c>
      <c r="AZ837">
        <v>0</v>
      </c>
      <c r="BA837">
        <v>0</v>
      </c>
      <c r="BB837">
        <v>29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1799311</v>
      </c>
      <c r="BN837">
        <v>23134440000</v>
      </c>
      <c r="BO837" s="3">
        <v>0.4</v>
      </c>
      <c r="BP837" s="3">
        <v>3704</v>
      </c>
      <c r="BQ837" s="3">
        <v>21950.81</v>
      </c>
      <c r="BR837" s="3">
        <v>2353922000</v>
      </c>
      <c r="BS837" s="3">
        <v>23590000</v>
      </c>
      <c r="BT837">
        <v>4905638000</v>
      </c>
      <c r="BU837" s="3">
        <v>11308785000</v>
      </c>
      <c r="BV837">
        <v>4542506000</v>
      </c>
      <c r="BW837" s="3">
        <v>18591934000</v>
      </c>
      <c r="BX837">
        <v>0</v>
      </c>
      <c r="BY837">
        <v>0</v>
      </c>
      <c r="BZ837">
        <v>0</v>
      </c>
      <c r="CA837">
        <v>0</v>
      </c>
      <c r="CB837">
        <v>22677841000</v>
      </c>
      <c r="CC837">
        <v>0.4</v>
      </c>
      <c r="CD837">
        <v>255363.84</v>
      </c>
      <c r="CE837">
        <v>190589106.41</v>
      </c>
      <c r="CF837">
        <v>26301.74</v>
      </c>
      <c r="CG837">
        <v>26732.58</v>
      </c>
      <c r="CH837">
        <v>31.7388555</v>
      </c>
      <c r="CI837">
        <v>3.71</v>
      </c>
      <c r="CJ837">
        <v>275516.67</v>
      </c>
      <c r="CK837">
        <v>324236.67</v>
      </c>
      <c r="CL837">
        <v>48720</v>
      </c>
      <c r="CM837">
        <v>-23906.67</v>
      </c>
      <c r="CN837">
        <v>5524086.6699999999</v>
      </c>
      <c r="CO837">
        <v>-25583.33</v>
      </c>
      <c r="CP837">
        <v>-97413.33</v>
      </c>
      <c r="CQ837">
        <v>695863.67</v>
      </c>
      <c r="CR837">
        <v>272616679.47000003</v>
      </c>
      <c r="CS837">
        <v>159955.66</v>
      </c>
      <c r="CT837">
        <v>273473198.80000001</v>
      </c>
      <c r="CU837" s="3">
        <v>0.52966100000000005</v>
      </c>
      <c r="CV837">
        <v>554888764.89999998</v>
      </c>
      <c r="CW837" s="10">
        <v>20000965.439999998</v>
      </c>
      <c r="CX837" s="14">
        <f t="shared" si="13"/>
        <v>0</v>
      </c>
      <c r="CY837" s="14">
        <f>IFERROR(INDEX(CONFAZ!$A$2:$FB$440,MATCH(DATE(YEAR($A837),MONTH($A837),15),CONFAZ!$A$2:$A$440,0),2),0)</f>
        <v>20000965.439999998</v>
      </c>
      <c r="CZ837"/>
      <c r="DA837"/>
      <c r="DB837"/>
      <c r="DC837"/>
      <c r="DI837"/>
    </row>
    <row r="838" spans="1:113" x14ac:dyDescent="0.25">
      <c r="A838" s="1">
        <v>42451</v>
      </c>
      <c r="B838" t="s">
        <v>70</v>
      </c>
      <c r="C838" t="s">
        <v>11</v>
      </c>
      <c r="D838" s="12">
        <v>3.7039</v>
      </c>
      <c r="E838">
        <v>234040632.91000003</v>
      </c>
      <c r="F838">
        <v>1271021.99</v>
      </c>
      <c r="G838">
        <v>430172334</v>
      </c>
      <c r="H838">
        <v>52415069.380000018</v>
      </c>
      <c r="I838">
        <v>110240401.08999999</v>
      </c>
      <c r="J838">
        <v>9469409.5199999996</v>
      </c>
      <c r="K838">
        <v>53595376</v>
      </c>
      <c r="L838" s="14">
        <v>22479833</v>
      </c>
      <c r="M838" s="14">
        <v>34986446</v>
      </c>
      <c r="N838" s="14">
        <v>57526125</v>
      </c>
      <c r="O838" s="14">
        <v>67191902</v>
      </c>
      <c r="P838" s="14">
        <v>5260089</v>
      </c>
      <c r="Q838" s="14">
        <v>49444878</v>
      </c>
      <c r="R838" s="14">
        <v>3499698</v>
      </c>
      <c r="S838" s="14">
        <v>22975445</v>
      </c>
      <c r="T838" s="14">
        <v>111611912</v>
      </c>
      <c r="U838" s="14">
        <v>53926585</v>
      </c>
      <c r="V838" s="14">
        <v>3499698</v>
      </c>
      <c r="W838" s="14">
        <v>22975445</v>
      </c>
      <c r="X838" s="14">
        <v>111611912</v>
      </c>
      <c r="Y838" s="14">
        <v>53926585</v>
      </c>
      <c r="Z838" s="14">
        <v>1269421</v>
      </c>
      <c r="AA838" s="14">
        <v>2.1953758583999998</v>
      </c>
      <c r="AB838">
        <v>140.27000000000001</v>
      </c>
      <c r="AC838" s="2">
        <v>15845539947</v>
      </c>
      <c r="AD838" s="2">
        <v>11706198715</v>
      </c>
      <c r="AE838" s="14">
        <f>INDEX(CONFAZ!$DS$2:$FB$408,MATCH(DATE(YEAR($A838),MONTH($A838),15),CONFAZ!$DS$2:$DS$408,0),2)</f>
        <v>201463034</v>
      </c>
      <c r="AF838" s="14">
        <f>INDEX(CONFAZ!$DS$2:$FB$408,MATCH(DATE(YEAR($A838),MONTH($A838),15),CONFAZ!$DS$2:$DS$408,0),3)</f>
        <v>411147314</v>
      </c>
      <c r="AG838">
        <v>880</v>
      </c>
      <c r="AH838">
        <v>1324877622200</v>
      </c>
      <c r="AI838">
        <v>14.15</v>
      </c>
      <c r="AJ838">
        <v>0.44</v>
      </c>
      <c r="AK838">
        <v>997.68722222222198</v>
      </c>
      <c r="AL838">
        <v>791.53549999999996</v>
      </c>
      <c r="AM838">
        <v>730.52333333333297</v>
      </c>
      <c r="AN838">
        <v>897.70439999999996</v>
      </c>
      <c r="AO838">
        <v>11.0609967741619</v>
      </c>
      <c r="AP838">
        <v>1.43</v>
      </c>
      <c r="AQ838">
        <v>148.22999999999999</v>
      </c>
      <c r="AR838">
        <v>-8.9</v>
      </c>
      <c r="AS838" s="14">
        <v>528022800000.00006</v>
      </c>
      <c r="AT838">
        <v>0</v>
      </c>
      <c r="AU838">
        <v>0</v>
      </c>
      <c r="AV838">
        <v>87531218</v>
      </c>
      <c r="AW838">
        <v>85378631</v>
      </c>
      <c r="AX838">
        <v>0</v>
      </c>
      <c r="AY838" s="14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2152587</v>
      </c>
      <c r="BN838">
        <v>23134440000</v>
      </c>
      <c r="BO838" s="3">
        <v>0.4</v>
      </c>
      <c r="BP838" s="3">
        <v>3704</v>
      </c>
      <c r="BQ838" s="3">
        <v>21950.81</v>
      </c>
      <c r="BR838">
        <v>2353922000</v>
      </c>
      <c r="BS838" s="3">
        <v>23590000</v>
      </c>
      <c r="BT838" s="3">
        <v>4905638000</v>
      </c>
      <c r="BU838" s="3">
        <v>11308785000</v>
      </c>
      <c r="BV838" s="3">
        <v>4542506000</v>
      </c>
      <c r="BW838" s="3">
        <v>18591934000</v>
      </c>
      <c r="BX838">
        <v>0</v>
      </c>
      <c r="BY838">
        <v>0</v>
      </c>
      <c r="BZ838">
        <v>0</v>
      </c>
      <c r="CA838">
        <v>0</v>
      </c>
      <c r="CB838">
        <v>22677841000</v>
      </c>
      <c r="CC838">
        <v>0.4</v>
      </c>
      <c r="CD838">
        <v>210162.37</v>
      </c>
      <c r="CE838">
        <v>166310345.09</v>
      </c>
      <c r="CF838">
        <v>16311.48</v>
      </c>
      <c r="CG838">
        <v>31064.58</v>
      </c>
      <c r="CH838">
        <v>31.7388555</v>
      </c>
      <c r="CI838">
        <v>3.73</v>
      </c>
      <c r="CJ838">
        <v>275516.67</v>
      </c>
      <c r="CK838">
        <v>324236.67</v>
      </c>
      <c r="CL838">
        <v>48720</v>
      </c>
      <c r="CM838">
        <v>-23906.67</v>
      </c>
      <c r="CN838">
        <v>5524086.6699999999</v>
      </c>
      <c r="CO838">
        <v>-25583.33</v>
      </c>
      <c r="CP838">
        <v>-97413.33</v>
      </c>
      <c r="CQ838">
        <v>649439.48</v>
      </c>
      <c r="CR838">
        <v>235610645.09</v>
      </c>
      <c r="CS838">
        <v>79442.5</v>
      </c>
      <c r="CT838">
        <v>236341627.06999999</v>
      </c>
      <c r="CU838" s="3">
        <v>0.52966100000000005</v>
      </c>
      <c r="CV838">
        <v>351701967.69999999</v>
      </c>
      <c r="CW838" s="10">
        <v>13552116.91</v>
      </c>
      <c r="CX838" s="14">
        <f t="shared" si="13"/>
        <v>0</v>
      </c>
      <c r="CY838" s="14">
        <f>IFERROR(INDEX(CONFAZ!$A$2:$FB$440,MATCH(DATE(YEAR($A838),MONTH($A838),15),CONFAZ!$A$2:$A$440,0),2),0)</f>
        <v>13552116.91</v>
      </c>
      <c r="CZ838"/>
      <c r="DA838"/>
      <c r="DB838"/>
      <c r="DC838"/>
      <c r="DI838"/>
    </row>
    <row r="839" spans="1:113" x14ac:dyDescent="0.25">
      <c r="A839" s="1">
        <v>42482</v>
      </c>
      <c r="B839" t="s">
        <v>70</v>
      </c>
      <c r="C839" t="s">
        <v>11</v>
      </c>
      <c r="D839" s="12">
        <v>3.5657999999999999</v>
      </c>
      <c r="E839">
        <v>239414160.86000001</v>
      </c>
      <c r="F839">
        <v>1953140.8000000003</v>
      </c>
      <c r="G839">
        <v>470860226</v>
      </c>
      <c r="H839">
        <v>65628424.639999986</v>
      </c>
      <c r="I839">
        <v>128565691.96000001</v>
      </c>
      <c r="J839">
        <v>10102107.359999999</v>
      </c>
      <c r="K839">
        <v>46623762</v>
      </c>
      <c r="L839" s="14">
        <v>13052834</v>
      </c>
      <c r="M839" s="14">
        <v>37932664</v>
      </c>
      <c r="N839" s="14">
        <v>56335122</v>
      </c>
      <c r="O839" s="14">
        <v>74461280</v>
      </c>
      <c r="P839" s="14">
        <v>4589015</v>
      </c>
      <c r="Q839" s="14">
        <v>56613525</v>
      </c>
      <c r="R839" s="14">
        <v>2535725</v>
      </c>
      <c r="S839" s="14">
        <v>38338310</v>
      </c>
      <c r="T839" s="14">
        <v>138774998</v>
      </c>
      <c r="U839" s="14">
        <v>46273612</v>
      </c>
      <c r="V839" s="14">
        <v>2535725</v>
      </c>
      <c r="W839" s="14">
        <v>38338310</v>
      </c>
      <c r="X839" s="14">
        <v>138774998</v>
      </c>
      <c r="Y839" s="14">
        <v>46273612</v>
      </c>
      <c r="Z839" s="14">
        <v>1953141</v>
      </c>
      <c r="AA839" s="14">
        <v>-0.70648736130000001</v>
      </c>
      <c r="AB839">
        <v>136.01</v>
      </c>
      <c r="AC839" s="2">
        <v>15082231392</v>
      </c>
      <c r="AD839" s="2">
        <v>10658991407</v>
      </c>
      <c r="AE839" s="14">
        <f>INDEX(CONFAZ!$DS$2:$FB$408,MATCH(DATE(YEAR($A839),MONTH($A839),15),CONFAZ!$DS$2:$DS$408,0),2)</f>
        <v>220655795</v>
      </c>
      <c r="AF839" s="14">
        <f>INDEX(CONFAZ!$DS$2:$FB$408,MATCH(DATE(YEAR($A839),MONTH($A839),15),CONFAZ!$DS$2:$DS$408,0),3)</f>
        <v>134503507</v>
      </c>
      <c r="AG839">
        <v>880</v>
      </c>
      <c r="AH839">
        <v>1291536325800</v>
      </c>
      <c r="AI839">
        <v>14.15</v>
      </c>
      <c r="AJ839">
        <v>0.64</v>
      </c>
      <c r="AK839">
        <v>994.05</v>
      </c>
      <c r="AL839">
        <v>793.23699999999997</v>
      </c>
      <c r="AM839">
        <v>729.91809523809502</v>
      </c>
      <c r="AN839">
        <v>894.71640000000002</v>
      </c>
      <c r="AO839">
        <v>11.336864883919</v>
      </c>
      <c r="AP839">
        <v>1.61</v>
      </c>
      <c r="AQ839">
        <v>153.27000000000001</v>
      </c>
      <c r="AR839">
        <v>-21.71</v>
      </c>
      <c r="AS839" s="14">
        <v>520821400000</v>
      </c>
      <c r="AT839">
        <v>0</v>
      </c>
      <c r="AU839">
        <v>0</v>
      </c>
      <c r="AV839">
        <v>69557294</v>
      </c>
      <c r="AW839">
        <v>68746496</v>
      </c>
      <c r="AX839">
        <v>0</v>
      </c>
      <c r="AY839" s="14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751441</v>
      </c>
      <c r="BN839">
        <v>23134440000</v>
      </c>
      <c r="BO839" s="3">
        <v>0.4</v>
      </c>
      <c r="BP839" s="3">
        <v>3704</v>
      </c>
      <c r="BQ839">
        <v>21950.81</v>
      </c>
      <c r="BR839" s="3">
        <v>2353922000</v>
      </c>
      <c r="BS839" s="3">
        <v>23590000</v>
      </c>
      <c r="BT839">
        <v>4905638000</v>
      </c>
      <c r="BU839" s="3">
        <v>11308785000</v>
      </c>
      <c r="BV839" s="3">
        <v>4542506000</v>
      </c>
      <c r="BW839" s="3">
        <v>18591934000</v>
      </c>
      <c r="BX839">
        <v>0</v>
      </c>
      <c r="BY839">
        <v>0</v>
      </c>
      <c r="BZ839">
        <v>0</v>
      </c>
      <c r="CA839">
        <v>0</v>
      </c>
      <c r="CB839">
        <v>22677841000</v>
      </c>
      <c r="CC839">
        <v>0.4</v>
      </c>
      <c r="CD839">
        <v>189492.65</v>
      </c>
      <c r="CE839">
        <v>158248282.86000001</v>
      </c>
      <c r="CF839">
        <v>22677.48</v>
      </c>
      <c r="CG839">
        <v>26378.58</v>
      </c>
      <c r="CH839">
        <v>31.7388555</v>
      </c>
      <c r="CI839">
        <v>3.72</v>
      </c>
      <c r="CJ839">
        <v>-147856.67000000001</v>
      </c>
      <c r="CK839">
        <v>-110150</v>
      </c>
      <c r="CL839">
        <v>37706.67</v>
      </c>
      <c r="CM839">
        <v>-85460</v>
      </c>
      <c r="CN839">
        <v>5414663.3300000001</v>
      </c>
      <c r="CO839">
        <v>-41550</v>
      </c>
      <c r="CP839">
        <v>-215410</v>
      </c>
      <c r="CQ839">
        <v>1071772.77</v>
      </c>
      <c r="CR839">
        <v>243302765.25</v>
      </c>
      <c r="CS839">
        <v>70555.89</v>
      </c>
      <c r="CT839">
        <v>244445093.91</v>
      </c>
      <c r="CU839" s="3">
        <v>0.52966100000000005</v>
      </c>
      <c r="CV839">
        <v>257713366.80000001</v>
      </c>
      <c r="CW839" s="10">
        <v>10474694.940000001</v>
      </c>
      <c r="CX839" s="14">
        <f t="shared" si="13"/>
        <v>0</v>
      </c>
      <c r="CY839" s="14">
        <f>IFERROR(INDEX(CONFAZ!$A$2:$FB$440,MATCH(DATE(YEAR($A839),MONTH($A839),15),CONFAZ!$A$2:$A$440,0),2),0)</f>
        <v>10474694.940000001</v>
      </c>
      <c r="CZ839"/>
      <c r="DA839"/>
      <c r="DB839"/>
      <c r="DC839"/>
      <c r="DI839"/>
    </row>
    <row r="840" spans="1:113" x14ac:dyDescent="0.25">
      <c r="A840" s="1">
        <v>42512</v>
      </c>
      <c r="B840" t="s">
        <v>70</v>
      </c>
      <c r="C840" t="s">
        <v>11</v>
      </c>
      <c r="D840" s="12">
        <v>3.5392999999999999</v>
      </c>
      <c r="E840">
        <v>272315025.07000005</v>
      </c>
      <c r="F840">
        <v>3106400.9399999995</v>
      </c>
      <c r="G840">
        <v>466345929</v>
      </c>
      <c r="H840">
        <v>57349291.600000009</v>
      </c>
      <c r="I840">
        <v>100637974.88999999</v>
      </c>
      <c r="J840">
        <v>10930264.029999997</v>
      </c>
      <c r="K840">
        <v>39434075</v>
      </c>
      <c r="L840" s="14">
        <v>32053857</v>
      </c>
      <c r="M840" s="14">
        <v>37586293</v>
      </c>
      <c r="N840" s="14">
        <v>61121386</v>
      </c>
      <c r="O840" s="14">
        <v>83442094</v>
      </c>
      <c r="P840" s="14">
        <v>4704163</v>
      </c>
      <c r="Q840" s="14">
        <v>53265680</v>
      </c>
      <c r="R840" s="14">
        <v>3019854</v>
      </c>
      <c r="S840" s="14">
        <v>31701523</v>
      </c>
      <c r="T840" s="14">
        <v>112627358</v>
      </c>
      <c r="U840" s="14">
        <v>43715631</v>
      </c>
      <c r="V840" s="14">
        <v>3019854</v>
      </c>
      <c r="W840" s="14">
        <v>31701523</v>
      </c>
      <c r="X840" s="14">
        <v>112627358</v>
      </c>
      <c r="Y840" s="14">
        <v>43715631</v>
      </c>
      <c r="Z840" s="14">
        <v>3108090</v>
      </c>
      <c r="AA840" s="14">
        <v>0.52453482699999998</v>
      </c>
      <c r="AB840">
        <v>133.54</v>
      </c>
      <c r="AC840" s="2">
        <v>16596334743</v>
      </c>
      <c r="AD840" s="2">
        <v>11291198938</v>
      </c>
      <c r="AE840" s="14">
        <f>INDEX(CONFAZ!$DS$2:$FB$408,MATCH(DATE(YEAR($A840),MONTH($A840),15),CONFAZ!$DS$2:$DS$408,0),2)</f>
        <v>206297751</v>
      </c>
      <c r="AF840" s="14">
        <f>INDEX(CONFAZ!$DS$2:$FB$408,MATCH(DATE(YEAR($A840),MONTH($A840),15),CONFAZ!$DS$2:$DS$408,0),3)</f>
        <v>190526387</v>
      </c>
      <c r="AG840">
        <v>880</v>
      </c>
      <c r="AH840">
        <v>1286347967100</v>
      </c>
      <c r="AI840">
        <v>14.15</v>
      </c>
      <c r="AJ840">
        <v>0.98</v>
      </c>
      <c r="AK840">
        <v>1003.13944444444</v>
      </c>
      <c r="AL840">
        <v>797.56700000000001</v>
      </c>
      <c r="AM840">
        <v>734.46476190476096</v>
      </c>
      <c r="AN840">
        <v>900.40719999999999</v>
      </c>
      <c r="AO840">
        <v>11.3192421250219</v>
      </c>
      <c r="AP840">
        <v>1.78</v>
      </c>
      <c r="AQ840">
        <v>166.8</v>
      </c>
      <c r="AR840">
        <v>7.38</v>
      </c>
      <c r="AS840" s="14">
        <v>516516800000</v>
      </c>
      <c r="AT840">
        <v>0</v>
      </c>
      <c r="AU840">
        <v>0</v>
      </c>
      <c r="AV840">
        <v>92773014</v>
      </c>
      <c r="AW840">
        <v>77463030</v>
      </c>
      <c r="AX840">
        <v>0</v>
      </c>
      <c r="AY840" s="14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14563003</v>
      </c>
      <c r="BL840">
        <v>0</v>
      </c>
      <c r="BM840">
        <v>746981</v>
      </c>
      <c r="BN840">
        <v>23134440000</v>
      </c>
      <c r="BO840" s="3">
        <v>0.4</v>
      </c>
      <c r="BP840" s="3">
        <v>3704</v>
      </c>
      <c r="BQ840" s="3">
        <v>21950.81</v>
      </c>
      <c r="BR840" s="3">
        <v>2353922000</v>
      </c>
      <c r="BS840" s="3">
        <v>23590000</v>
      </c>
      <c r="BT840">
        <v>4905638000</v>
      </c>
      <c r="BU840" s="3">
        <v>11308785000</v>
      </c>
      <c r="BV840" s="3">
        <v>4542506000</v>
      </c>
      <c r="BW840" s="3">
        <v>18591934000</v>
      </c>
      <c r="BX840">
        <v>0</v>
      </c>
      <c r="BY840">
        <v>0</v>
      </c>
      <c r="BZ840">
        <v>0</v>
      </c>
      <c r="CA840">
        <v>0</v>
      </c>
      <c r="CB840">
        <v>22677841000</v>
      </c>
      <c r="CC840">
        <v>0.4</v>
      </c>
      <c r="CD840">
        <v>248736.73</v>
      </c>
      <c r="CE840">
        <v>165371281.44999999</v>
      </c>
      <c r="CF840">
        <v>29308.77</v>
      </c>
      <c r="CG840">
        <v>24411.58</v>
      </c>
      <c r="CH840">
        <v>31.7388555</v>
      </c>
      <c r="CI840">
        <v>3.67</v>
      </c>
      <c r="CJ840">
        <v>-147856.67000000001</v>
      </c>
      <c r="CK840">
        <v>-110150</v>
      </c>
      <c r="CL840">
        <v>37706.67</v>
      </c>
      <c r="CM840">
        <v>-85460</v>
      </c>
      <c r="CN840">
        <v>5414663.3300000001</v>
      </c>
      <c r="CO840">
        <v>-41550</v>
      </c>
      <c r="CP840">
        <v>-215410</v>
      </c>
      <c r="CQ840">
        <v>1267532.25</v>
      </c>
      <c r="CR840">
        <v>238988416.97999999</v>
      </c>
      <c r="CS840">
        <v>71219.89</v>
      </c>
      <c r="CT840">
        <v>240327169.12</v>
      </c>
      <c r="CU840" s="3">
        <v>0.52966100000000005</v>
      </c>
      <c r="CV840">
        <v>239384322.69999999</v>
      </c>
      <c r="CW840" s="10">
        <v>9291916.9600000009</v>
      </c>
      <c r="CX840" s="14">
        <f t="shared" si="13"/>
        <v>0</v>
      </c>
      <c r="CY840" s="14">
        <f>IFERROR(INDEX(CONFAZ!$A$2:$FB$440,MATCH(DATE(YEAR($A840),MONTH($A840),15),CONFAZ!$A$2:$A$440,0),2),0)</f>
        <v>9291916.9600000009</v>
      </c>
      <c r="CZ840"/>
      <c r="DA840"/>
      <c r="DB840"/>
      <c r="DC840"/>
      <c r="DI840"/>
    </row>
    <row r="841" spans="1:113" x14ac:dyDescent="0.25">
      <c r="A841" s="1">
        <v>42543</v>
      </c>
      <c r="B841" t="s">
        <v>70</v>
      </c>
      <c r="C841" t="s">
        <v>11</v>
      </c>
      <c r="D841" s="12">
        <v>3.4245000000000001</v>
      </c>
      <c r="E841">
        <v>287107375.57999998</v>
      </c>
      <c r="F841">
        <v>1209298.19</v>
      </c>
      <c r="G841">
        <v>503405083</v>
      </c>
      <c r="H841">
        <v>61116624.599999994</v>
      </c>
      <c r="I841">
        <v>118799245.16000001</v>
      </c>
      <c r="J841">
        <v>11278705.27</v>
      </c>
      <c r="K841">
        <v>28744692</v>
      </c>
      <c r="L841" s="14">
        <v>12100384</v>
      </c>
      <c r="M841" s="14">
        <v>37801155</v>
      </c>
      <c r="N841" s="14">
        <v>62232930</v>
      </c>
      <c r="O841" s="14">
        <v>79556637</v>
      </c>
      <c r="P841" s="14">
        <v>5842584</v>
      </c>
      <c r="Q841" s="14">
        <v>57789003</v>
      </c>
      <c r="R841" s="14">
        <v>2788903</v>
      </c>
      <c r="S841" s="14">
        <v>68316128</v>
      </c>
      <c r="T841" s="14">
        <v>131710366</v>
      </c>
      <c r="U841" s="14">
        <v>44057695</v>
      </c>
      <c r="V841" s="14">
        <v>2788903</v>
      </c>
      <c r="W841" s="14">
        <v>68316128</v>
      </c>
      <c r="X841" s="14">
        <v>131710366</v>
      </c>
      <c r="Y841" s="14">
        <v>44057695</v>
      </c>
      <c r="Z841" s="14">
        <v>1209298</v>
      </c>
      <c r="AA841" s="14">
        <v>1.1950322214</v>
      </c>
      <c r="AB841">
        <v>135.27000000000001</v>
      </c>
      <c r="AC841" s="2">
        <v>16602945756</v>
      </c>
      <c r="AD841" s="2">
        <v>12923892615</v>
      </c>
      <c r="AE841" s="14">
        <f>INDEX(CONFAZ!$DS$2:$FB$408,MATCH(DATE(YEAR($A841),MONTH($A841),15),CONFAZ!$DS$2:$DS$408,0),2)</f>
        <v>203570736</v>
      </c>
      <c r="AF841" s="14">
        <f>INDEX(CONFAZ!$DS$2:$FB$408,MATCH(DATE(YEAR($A841),MONTH($A841),15),CONFAZ!$DS$2:$DS$408,0),3)</f>
        <v>208326610</v>
      </c>
      <c r="AG841">
        <v>880</v>
      </c>
      <c r="AH841">
        <v>1247038524000</v>
      </c>
      <c r="AI841">
        <v>14.15</v>
      </c>
      <c r="AJ841">
        <v>0.47</v>
      </c>
      <c r="AK841">
        <v>1005.70833333333</v>
      </c>
      <c r="AL841">
        <v>799.83</v>
      </c>
      <c r="AM841">
        <v>733.67809523809501</v>
      </c>
      <c r="AN841">
        <v>900.94960000000003</v>
      </c>
      <c r="AO841">
        <v>11.442635439353801</v>
      </c>
      <c r="AP841">
        <v>1.35</v>
      </c>
      <c r="AQ841">
        <v>169.69</v>
      </c>
      <c r="AR841">
        <v>17.649999999999999</v>
      </c>
      <c r="AS841" s="14">
        <v>521732700000</v>
      </c>
      <c r="AT841">
        <v>0</v>
      </c>
      <c r="AU841">
        <v>0</v>
      </c>
      <c r="AV841">
        <v>84973853</v>
      </c>
      <c r="AW841">
        <v>69280622</v>
      </c>
      <c r="AX841">
        <v>0</v>
      </c>
      <c r="AY841" s="14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15453051</v>
      </c>
      <c r="BL841">
        <v>0</v>
      </c>
      <c r="BM841">
        <v>212634</v>
      </c>
      <c r="BN841">
        <v>23134440000</v>
      </c>
      <c r="BO841" s="3">
        <v>0.4</v>
      </c>
      <c r="BP841" s="3">
        <v>3704</v>
      </c>
      <c r="BQ841" s="3">
        <v>21950.81</v>
      </c>
      <c r="BR841" s="3">
        <v>2353922000</v>
      </c>
      <c r="BS841" s="3">
        <v>23590000</v>
      </c>
      <c r="BT841" s="3">
        <v>4905638000</v>
      </c>
      <c r="BU841" s="3">
        <v>11308785000</v>
      </c>
      <c r="BV841" s="3">
        <v>4542506000</v>
      </c>
      <c r="BW841" s="3">
        <v>18591934000</v>
      </c>
      <c r="BX841">
        <v>0</v>
      </c>
      <c r="BY841">
        <v>0</v>
      </c>
      <c r="BZ841">
        <v>0</v>
      </c>
      <c r="CA841">
        <v>0</v>
      </c>
      <c r="CB841">
        <v>22677841000</v>
      </c>
      <c r="CC841">
        <v>0.4</v>
      </c>
      <c r="CD841">
        <v>255722.66</v>
      </c>
      <c r="CE841">
        <v>113913979.76000001</v>
      </c>
      <c r="CF841">
        <v>45989.46</v>
      </c>
      <c r="CG841">
        <v>26668.58</v>
      </c>
      <c r="CH841">
        <v>31.7388555</v>
      </c>
      <c r="CI841">
        <v>3.65</v>
      </c>
      <c r="CJ841">
        <v>-147856.67000000001</v>
      </c>
      <c r="CK841">
        <v>-110150</v>
      </c>
      <c r="CL841">
        <v>37706.67</v>
      </c>
      <c r="CM841">
        <v>-85460</v>
      </c>
      <c r="CN841">
        <v>5414663.3300000001</v>
      </c>
      <c r="CO841">
        <v>-41550</v>
      </c>
      <c r="CP841">
        <v>-215410</v>
      </c>
      <c r="CQ841">
        <v>524161.31</v>
      </c>
      <c r="CR841">
        <v>226214155.77000001</v>
      </c>
      <c r="CS841">
        <v>49800.03</v>
      </c>
      <c r="CT841">
        <v>226788117.11000001</v>
      </c>
      <c r="CU841" s="3">
        <v>0.52966100000000005</v>
      </c>
      <c r="CV841">
        <v>181646293.69999999</v>
      </c>
      <c r="CW841" s="10">
        <v>6154674.6700000009</v>
      </c>
      <c r="CX841" s="14">
        <f t="shared" si="13"/>
        <v>0</v>
      </c>
      <c r="CY841" s="14">
        <f>IFERROR(INDEX(CONFAZ!$A$2:$FB$440,MATCH(DATE(YEAR($A841),MONTH($A841),15),CONFAZ!$A$2:$A$440,0),2),0)</f>
        <v>6154674.6700000009</v>
      </c>
      <c r="CZ841"/>
      <c r="DA841"/>
      <c r="DB841"/>
      <c r="DC841"/>
      <c r="DI841"/>
    </row>
    <row r="842" spans="1:113" x14ac:dyDescent="0.25">
      <c r="A842" s="1">
        <v>42573</v>
      </c>
      <c r="B842" t="s">
        <v>70</v>
      </c>
      <c r="C842" t="s">
        <v>11</v>
      </c>
      <c r="D842" s="12">
        <v>3.2755999999999998</v>
      </c>
      <c r="E842">
        <v>285255253.85000002</v>
      </c>
      <c r="F842">
        <v>1248882.7399999998</v>
      </c>
      <c r="G842">
        <v>522024903</v>
      </c>
      <c r="H842">
        <v>62787628.739999987</v>
      </c>
      <c r="I842">
        <v>136457137.97999999</v>
      </c>
      <c r="J842">
        <v>11640950.049999997</v>
      </c>
      <c r="K842">
        <v>23331878</v>
      </c>
      <c r="L842" s="14">
        <v>11329231</v>
      </c>
      <c r="M842" s="14">
        <v>36724101</v>
      </c>
      <c r="N842" s="14">
        <v>63313309</v>
      </c>
      <c r="O842" s="14">
        <v>76818742</v>
      </c>
      <c r="P842" s="14">
        <v>5271398</v>
      </c>
      <c r="Q842" s="14">
        <v>63051844</v>
      </c>
      <c r="R842" s="14">
        <v>3205256</v>
      </c>
      <c r="S842" s="14">
        <v>68552323</v>
      </c>
      <c r="T842" s="14">
        <v>148344888</v>
      </c>
      <c r="U842" s="14">
        <v>44174376</v>
      </c>
      <c r="V842" s="14">
        <v>3205256</v>
      </c>
      <c r="W842" s="14">
        <v>68552323</v>
      </c>
      <c r="X842" s="14">
        <v>148344888</v>
      </c>
      <c r="Y842" s="14">
        <v>44174376</v>
      </c>
      <c r="Z842" s="14">
        <v>1239435</v>
      </c>
      <c r="AA842" s="14">
        <v>0.7140823879</v>
      </c>
      <c r="AB842">
        <v>136.72</v>
      </c>
      <c r="AC842" s="2">
        <v>15142715725</v>
      </c>
      <c r="AD842" s="2">
        <v>11906417753</v>
      </c>
      <c r="AE842" s="14">
        <f>INDEX(CONFAZ!$DS$2:$FB$408,MATCH(DATE(YEAR($A842),MONTH($A842),15),CONFAZ!$DS$2:$DS$408,0),2)</f>
        <v>182102079</v>
      </c>
      <c r="AF842" s="14">
        <f>INDEX(CONFAZ!$DS$2:$FB$408,MATCH(DATE(YEAR($A842),MONTH($A842),15),CONFAZ!$DS$2:$DS$408,0),3)</f>
        <v>194392319</v>
      </c>
      <c r="AG842">
        <v>880</v>
      </c>
      <c r="AH842">
        <v>1209810104000</v>
      </c>
      <c r="AI842">
        <v>14.15</v>
      </c>
      <c r="AJ842">
        <v>0.64</v>
      </c>
      <c r="AK842">
        <v>1021</v>
      </c>
      <c r="AL842">
        <v>815.91449999999998</v>
      </c>
      <c r="AM842">
        <v>748.04047619047606</v>
      </c>
      <c r="AN842">
        <v>918.22399999999902</v>
      </c>
      <c r="AO842">
        <v>11.7072646230841</v>
      </c>
      <c r="AP842">
        <v>1.52</v>
      </c>
      <c r="AQ842">
        <v>151.94999999999999</v>
      </c>
      <c r="AR842">
        <v>-7.9797000000000002</v>
      </c>
      <c r="AS842" s="14">
        <v>522070800000</v>
      </c>
      <c r="AT842">
        <v>0</v>
      </c>
      <c r="AU842">
        <v>0</v>
      </c>
      <c r="AV842">
        <v>70479830</v>
      </c>
      <c r="AW842">
        <v>70293162</v>
      </c>
      <c r="AX842">
        <v>0</v>
      </c>
      <c r="AY842" s="14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186668</v>
      </c>
      <c r="BN842">
        <v>23134440000</v>
      </c>
      <c r="BO842" s="3">
        <v>0.4</v>
      </c>
      <c r="BP842" s="3">
        <v>3704</v>
      </c>
      <c r="BQ842" s="3">
        <v>21950.81</v>
      </c>
      <c r="BR842" s="3">
        <v>2353922000</v>
      </c>
      <c r="BS842">
        <v>23590000</v>
      </c>
      <c r="BT842" s="3">
        <v>4905638000</v>
      </c>
      <c r="BU842" s="3">
        <v>11308785000</v>
      </c>
      <c r="BV842" s="3">
        <v>4542506000</v>
      </c>
      <c r="BW842" s="3">
        <v>18591934000</v>
      </c>
      <c r="BX842">
        <v>0</v>
      </c>
      <c r="BY842">
        <v>0</v>
      </c>
      <c r="BZ842">
        <v>0</v>
      </c>
      <c r="CA842">
        <v>0</v>
      </c>
      <c r="CB842">
        <v>22677841000</v>
      </c>
      <c r="CC842">
        <v>0.4</v>
      </c>
      <c r="CD842">
        <v>240676.04</v>
      </c>
      <c r="CE842">
        <v>146156617.16</v>
      </c>
      <c r="CF842">
        <v>9323.19</v>
      </c>
      <c r="CG842">
        <v>26536.58</v>
      </c>
      <c r="CH842">
        <v>31.7388555</v>
      </c>
      <c r="CI842">
        <v>3.64</v>
      </c>
      <c r="CJ842">
        <v>94660</v>
      </c>
      <c r="CK842">
        <v>127093.33</v>
      </c>
      <c r="CL842">
        <v>32433.33</v>
      </c>
      <c r="CM842">
        <v>-25496.67</v>
      </c>
      <c r="CN842">
        <v>5230266.67</v>
      </c>
      <c r="CO842">
        <v>-49340</v>
      </c>
      <c r="CP842">
        <v>-171766.67</v>
      </c>
      <c r="CQ842">
        <v>581601.02</v>
      </c>
      <c r="CR842">
        <v>223478468.16</v>
      </c>
      <c r="CS842">
        <v>22305.15</v>
      </c>
      <c r="CT842">
        <v>224082374.33000001</v>
      </c>
      <c r="CU842" s="3">
        <v>0.52966100000000005</v>
      </c>
      <c r="CV842">
        <v>124972167.2</v>
      </c>
      <c r="CW842" s="10">
        <v>5235035.8100000005</v>
      </c>
      <c r="CX842" s="14">
        <f t="shared" si="13"/>
        <v>0</v>
      </c>
      <c r="CY842" s="14">
        <f>IFERROR(INDEX(CONFAZ!$A$2:$FB$440,MATCH(DATE(YEAR($A842),MONTH($A842),15),CONFAZ!$A$2:$A$440,0),2),0)</f>
        <v>5235035.8100000005</v>
      </c>
      <c r="CZ842"/>
      <c r="DA842" s="4"/>
      <c r="DB842" s="4"/>
      <c r="DC842"/>
    </row>
    <row r="843" spans="1:113" x14ac:dyDescent="0.25">
      <c r="A843" s="1">
        <v>42604</v>
      </c>
      <c r="B843" t="s">
        <v>70</v>
      </c>
      <c r="C843" t="s">
        <v>11</v>
      </c>
      <c r="D843" s="12">
        <v>3.2097000000000002</v>
      </c>
      <c r="E843">
        <v>308208740.50999999</v>
      </c>
      <c r="F843">
        <v>1916473.4</v>
      </c>
      <c r="G843">
        <v>452569497</v>
      </c>
      <c r="H843">
        <v>68456332.920000002</v>
      </c>
      <c r="I843">
        <v>39318045.789999984</v>
      </c>
      <c r="J843">
        <v>12420227.91</v>
      </c>
      <c r="K843">
        <v>20949670</v>
      </c>
      <c r="L843" s="14">
        <v>14683131</v>
      </c>
      <c r="M843" s="14">
        <v>37669485</v>
      </c>
      <c r="N843" s="14">
        <v>69544403</v>
      </c>
      <c r="O843" s="14">
        <v>85072780</v>
      </c>
      <c r="P843" s="14">
        <v>5447410</v>
      </c>
      <c r="Q843" s="14">
        <v>66673732</v>
      </c>
      <c r="R843" s="14">
        <v>4749007</v>
      </c>
      <c r="S843" s="14">
        <v>68079308</v>
      </c>
      <c r="T843" s="14">
        <v>53618485</v>
      </c>
      <c r="U843" s="14">
        <v>45117314</v>
      </c>
      <c r="V843" s="14">
        <v>4749007</v>
      </c>
      <c r="W843" s="14">
        <v>68079308</v>
      </c>
      <c r="X843" s="14">
        <v>53618485</v>
      </c>
      <c r="Y843" s="14">
        <v>45117314</v>
      </c>
      <c r="Z843" s="14">
        <v>1914442</v>
      </c>
      <c r="AA843" s="14">
        <v>1.7313640144</v>
      </c>
      <c r="AB843">
        <v>138.16</v>
      </c>
      <c r="AC843" s="2">
        <v>16863031142</v>
      </c>
      <c r="AD843" s="2">
        <v>13000671538</v>
      </c>
      <c r="AE843" s="14">
        <f>INDEX(CONFAZ!$DS$2:$FB$408,MATCH(DATE(YEAR($A843),MONTH($A843),15),CONFAZ!$DS$2:$DS$408,0),2)</f>
        <v>213928840</v>
      </c>
      <c r="AF843" s="14">
        <f>INDEX(CONFAZ!$DS$2:$FB$408,MATCH(DATE(YEAR($A843),MONTH($A843),15),CONFAZ!$DS$2:$DS$408,0),3)</f>
        <v>218734676</v>
      </c>
      <c r="AG843">
        <v>880</v>
      </c>
      <c r="AH843">
        <v>1186115747700</v>
      </c>
      <c r="AI843">
        <v>14.15</v>
      </c>
      <c r="AJ843">
        <v>0.31</v>
      </c>
      <c r="AK843">
        <v>1021.3</v>
      </c>
      <c r="AL843">
        <v>818.03800000000001</v>
      </c>
      <c r="AM843">
        <v>748.56571428571397</v>
      </c>
      <c r="AN843">
        <v>918.96879999999999</v>
      </c>
      <c r="AO843">
        <v>11.8927219554181</v>
      </c>
      <c r="AP843">
        <v>1.44</v>
      </c>
      <c r="AQ843">
        <v>148.49</v>
      </c>
      <c r="AR843">
        <v>-26.12</v>
      </c>
      <c r="AS843" s="14">
        <v>530749699999.99994</v>
      </c>
      <c r="AT843">
        <v>0</v>
      </c>
      <c r="AU843">
        <v>0</v>
      </c>
      <c r="AV843">
        <v>75682536</v>
      </c>
      <c r="AW843">
        <v>75465610</v>
      </c>
      <c r="AX843">
        <v>0</v>
      </c>
      <c r="AY843" s="14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216926</v>
      </c>
      <c r="BN843">
        <v>23134440000</v>
      </c>
      <c r="BO843" s="3">
        <v>0.4</v>
      </c>
      <c r="BP843" s="3">
        <v>3704</v>
      </c>
      <c r="BQ843" s="3">
        <v>21950.81</v>
      </c>
      <c r="BR843" s="3">
        <v>2353922000</v>
      </c>
      <c r="BS843" s="3">
        <v>23590000</v>
      </c>
      <c r="BT843" s="3">
        <v>4905638000</v>
      </c>
      <c r="BU843" s="3">
        <v>11308785000</v>
      </c>
      <c r="BV843" s="3">
        <v>4542506000</v>
      </c>
      <c r="BW843" s="3">
        <v>18591934000</v>
      </c>
      <c r="BX843">
        <v>0</v>
      </c>
      <c r="BY843">
        <v>0</v>
      </c>
      <c r="BZ843">
        <v>0</v>
      </c>
      <c r="CA843">
        <v>0</v>
      </c>
      <c r="CB843">
        <v>23134440000</v>
      </c>
      <c r="CC843">
        <v>0.4</v>
      </c>
      <c r="CD843">
        <v>325472.13</v>
      </c>
      <c r="CE843">
        <v>122392560.15000001</v>
      </c>
      <c r="CF843">
        <v>22954.38</v>
      </c>
      <c r="CG843">
        <v>27348.58</v>
      </c>
      <c r="CH843">
        <v>31.7388555</v>
      </c>
      <c r="CI843">
        <v>3.65</v>
      </c>
      <c r="CJ843">
        <v>94660</v>
      </c>
      <c r="CK843">
        <v>127093.33</v>
      </c>
      <c r="CL843">
        <v>32433.33</v>
      </c>
      <c r="CM843">
        <v>-25496.67</v>
      </c>
      <c r="CN843">
        <v>5230266.67</v>
      </c>
      <c r="CO843">
        <v>-49340</v>
      </c>
      <c r="CP843">
        <v>-171766.67</v>
      </c>
      <c r="CQ843">
        <v>844140.24</v>
      </c>
      <c r="CR843">
        <v>159145406.28</v>
      </c>
      <c r="CS843">
        <v>11454.55</v>
      </c>
      <c r="CT843">
        <v>160001001.06999999</v>
      </c>
      <c r="CU843" s="3">
        <v>0.52966100000000005</v>
      </c>
      <c r="CV843">
        <v>86598769.099999994</v>
      </c>
      <c r="CW843" s="10">
        <v>4449846.37</v>
      </c>
      <c r="CX843" s="14">
        <f t="shared" si="13"/>
        <v>0</v>
      </c>
      <c r="CY843" s="14">
        <f>IFERROR(INDEX(CONFAZ!$A$2:$FB$440,MATCH(DATE(YEAR($A843),MONTH($A843),15),CONFAZ!$A$2:$A$440,0),2),0)</f>
        <v>4449846.37</v>
      </c>
      <c r="CZ843"/>
      <c r="DA843" s="4"/>
      <c r="DB843" s="4"/>
      <c r="DC843"/>
    </row>
    <row r="844" spans="1:113" x14ac:dyDescent="0.25">
      <c r="A844" s="1">
        <v>42635</v>
      </c>
      <c r="B844" t="s">
        <v>70</v>
      </c>
      <c r="C844" t="s">
        <v>11</v>
      </c>
      <c r="D844" s="12">
        <v>3.2564000000000002</v>
      </c>
      <c r="E844">
        <v>356589376.38999999</v>
      </c>
      <c r="F844">
        <v>2118808.67</v>
      </c>
      <c r="G844">
        <v>526522597</v>
      </c>
      <c r="H844">
        <v>70551912.529999971</v>
      </c>
      <c r="I844">
        <v>60928171.310000002</v>
      </c>
      <c r="J844">
        <v>12424827.800000003</v>
      </c>
      <c r="K844">
        <v>13168992</v>
      </c>
      <c r="L844" s="14">
        <v>10144741</v>
      </c>
      <c r="M844" s="14">
        <v>38166251</v>
      </c>
      <c r="N844" s="14">
        <v>64773131</v>
      </c>
      <c r="O844" s="14">
        <v>80495764</v>
      </c>
      <c r="P844" s="14">
        <v>5720729</v>
      </c>
      <c r="Q844" s="14">
        <v>68504204</v>
      </c>
      <c r="R844" s="14">
        <v>4096547</v>
      </c>
      <c r="S844" s="14">
        <v>141229327</v>
      </c>
      <c r="T844" s="14">
        <v>72772291</v>
      </c>
      <c r="U844" s="14">
        <v>38508660</v>
      </c>
      <c r="V844" s="14">
        <v>4096547</v>
      </c>
      <c r="W844" s="14">
        <v>141229327</v>
      </c>
      <c r="X844" s="14">
        <v>72772291</v>
      </c>
      <c r="Y844" s="14">
        <v>38508660</v>
      </c>
      <c r="Z844" s="14">
        <v>2110952</v>
      </c>
      <c r="AA844" s="14">
        <v>0.97239972379999995</v>
      </c>
      <c r="AB844">
        <v>133.86000000000001</v>
      </c>
      <c r="AC844" s="2">
        <v>15684375284</v>
      </c>
      <c r="AD844" s="2">
        <v>12141043357</v>
      </c>
      <c r="AE844" s="14">
        <f>INDEX(CONFAZ!$DS$2:$FB$408,MATCH(DATE(YEAR($A844),MONTH($A844),15),CONFAZ!$DS$2:$DS$408,0),2)</f>
        <v>167225735</v>
      </c>
      <c r="AF844" s="14">
        <f>INDEX(CONFAZ!$DS$2:$FB$408,MATCH(DATE(YEAR($A844),MONTH($A844),15),CONFAZ!$DS$2:$DS$408,0),3)</f>
        <v>118201343</v>
      </c>
      <c r="AG844">
        <v>880</v>
      </c>
      <c r="AH844">
        <v>1206225918800</v>
      </c>
      <c r="AI844">
        <v>14.15</v>
      </c>
      <c r="AJ844">
        <v>0.08</v>
      </c>
      <c r="AK844">
        <v>1023.095</v>
      </c>
      <c r="AL844">
        <v>819.80549999999903</v>
      </c>
      <c r="AM844">
        <v>751.613333333333</v>
      </c>
      <c r="AN844">
        <v>918.88199999999995</v>
      </c>
      <c r="AO844">
        <v>11.9203349774949</v>
      </c>
      <c r="AP844">
        <v>1.08</v>
      </c>
      <c r="AQ844">
        <v>155.53</v>
      </c>
      <c r="AR844">
        <v>-2.78</v>
      </c>
      <c r="AS844" s="14">
        <v>524351100000</v>
      </c>
      <c r="AT844">
        <v>0</v>
      </c>
      <c r="AU844">
        <v>0</v>
      </c>
      <c r="AV844">
        <v>53393868</v>
      </c>
      <c r="AW844">
        <v>53102714</v>
      </c>
      <c r="AX844">
        <v>0</v>
      </c>
      <c r="AY844" s="1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291154</v>
      </c>
      <c r="BN844">
        <v>23134440000</v>
      </c>
      <c r="BO844" s="3">
        <v>0.4</v>
      </c>
      <c r="BP844" s="3">
        <v>3704</v>
      </c>
      <c r="BQ844" s="3">
        <v>21950.81</v>
      </c>
      <c r="BR844">
        <v>2353922000</v>
      </c>
      <c r="BS844" s="3">
        <v>23590000</v>
      </c>
      <c r="BT844" s="3">
        <v>4905638000</v>
      </c>
      <c r="BU844" s="3">
        <v>11308785000</v>
      </c>
      <c r="BV844" s="3">
        <v>4542506000</v>
      </c>
      <c r="BW844" s="3">
        <v>18591934000</v>
      </c>
      <c r="BX844">
        <v>0</v>
      </c>
      <c r="BY844">
        <v>0</v>
      </c>
      <c r="BZ844">
        <v>0</v>
      </c>
      <c r="CA844">
        <v>0</v>
      </c>
      <c r="CB844">
        <v>23134440000</v>
      </c>
      <c r="CC844">
        <v>0.4</v>
      </c>
      <c r="CD844">
        <v>318246.78999999998</v>
      </c>
      <c r="CE844">
        <v>120146718.61</v>
      </c>
      <c r="CF844">
        <v>36818.68</v>
      </c>
      <c r="CG844">
        <v>26516.58</v>
      </c>
      <c r="CH844">
        <v>31.7388555</v>
      </c>
      <c r="CI844">
        <v>3.65</v>
      </c>
      <c r="CJ844">
        <v>94660</v>
      </c>
      <c r="CK844">
        <v>127093.33</v>
      </c>
      <c r="CL844">
        <v>32433.33</v>
      </c>
      <c r="CM844">
        <v>-25496.67</v>
      </c>
      <c r="CN844">
        <v>5230266.67</v>
      </c>
      <c r="CO844">
        <v>-49340</v>
      </c>
      <c r="CP844">
        <v>-171766.67</v>
      </c>
      <c r="CQ844">
        <v>1241319.3999999999</v>
      </c>
      <c r="CR844">
        <v>197921707.05000001</v>
      </c>
      <c r="CS844">
        <v>2028.59</v>
      </c>
      <c r="CT844">
        <v>199165055.03999999</v>
      </c>
      <c r="CU844" s="3">
        <v>0.52966100000000005</v>
      </c>
      <c r="CV844">
        <v>73724084.359999999</v>
      </c>
      <c r="CW844" s="10">
        <v>2389581.71</v>
      </c>
      <c r="CX844" s="14">
        <f t="shared" si="13"/>
        <v>0</v>
      </c>
      <c r="CY844" s="14">
        <f>IFERROR(INDEX(CONFAZ!$A$2:$FB$440,MATCH(DATE(YEAR($A844),MONTH($A844),15),CONFAZ!$A$2:$A$440,0),2),0)</f>
        <v>2389581.71</v>
      </c>
      <c r="CZ844" s="14"/>
      <c r="DA844" s="14"/>
      <c r="DB844"/>
      <c r="DC844"/>
      <c r="DI844"/>
    </row>
    <row r="845" spans="1:113" x14ac:dyDescent="0.25">
      <c r="A845" s="1">
        <v>42665</v>
      </c>
      <c r="B845" t="s">
        <v>70</v>
      </c>
      <c r="C845" t="s">
        <v>11</v>
      </c>
      <c r="D845" s="12">
        <v>3.1858</v>
      </c>
      <c r="E845">
        <v>393104670.27999997</v>
      </c>
      <c r="F845">
        <v>1732903.72</v>
      </c>
      <c r="G845">
        <v>514751226</v>
      </c>
      <c r="H845">
        <v>70767960.650000006</v>
      </c>
      <c r="I845">
        <v>11624004.190000001</v>
      </c>
      <c r="J845">
        <v>13045686.720000001</v>
      </c>
      <c r="K845">
        <v>12116537</v>
      </c>
      <c r="L845" s="14">
        <v>13624138</v>
      </c>
      <c r="M845" s="14">
        <v>36483251</v>
      </c>
      <c r="N845" s="14">
        <v>64986853</v>
      </c>
      <c r="O845" s="14">
        <v>78464825</v>
      </c>
      <c r="P845" s="14">
        <v>5416426</v>
      </c>
      <c r="Q845" s="14">
        <v>68871243</v>
      </c>
      <c r="R845" s="14">
        <v>3845101</v>
      </c>
      <c r="S845" s="14">
        <v>169393627</v>
      </c>
      <c r="T845" s="14">
        <v>21199296</v>
      </c>
      <c r="U845" s="14">
        <v>50747679</v>
      </c>
      <c r="V845" s="14">
        <v>3845101</v>
      </c>
      <c r="W845" s="14">
        <v>169393627</v>
      </c>
      <c r="X845" s="14">
        <v>21199296</v>
      </c>
      <c r="Y845" s="14">
        <v>50747679</v>
      </c>
      <c r="Z845" s="14">
        <v>1718787</v>
      </c>
      <c r="AA845" s="14">
        <v>0.40329554569999998</v>
      </c>
      <c r="AB845">
        <v>132.72</v>
      </c>
      <c r="AC845" s="2">
        <v>13594442203</v>
      </c>
      <c r="AD845" s="2">
        <v>11518693498</v>
      </c>
      <c r="AE845" s="14">
        <f>INDEX(CONFAZ!$DS$2:$FB$408,MATCH(DATE(YEAR($A845),MONTH($A845),15),CONFAZ!$DS$2:$DS$408,0),2)</f>
        <v>132533861</v>
      </c>
      <c r="AF845" s="14">
        <f>INDEX(CONFAZ!$DS$2:$FB$408,MATCH(DATE(YEAR($A845),MONTH($A845),15),CONFAZ!$DS$2:$DS$408,0),3)</f>
        <v>102782991</v>
      </c>
      <c r="AG845">
        <v>880</v>
      </c>
      <c r="AH845">
        <v>1170870702400</v>
      </c>
      <c r="AI845">
        <v>14.05</v>
      </c>
      <c r="AJ845">
        <v>0.17</v>
      </c>
      <c r="AK845">
        <v>1026.7461111111099</v>
      </c>
      <c r="AL845">
        <v>819.7835</v>
      </c>
      <c r="AM845">
        <v>749.661904761904</v>
      </c>
      <c r="AN845">
        <v>921.86360000000002</v>
      </c>
      <c r="AO845">
        <v>11.9371399459184</v>
      </c>
      <c r="AP845">
        <v>1.26</v>
      </c>
      <c r="AQ845">
        <v>161.86000000000001</v>
      </c>
      <c r="AR845">
        <v>11.28</v>
      </c>
      <c r="AS845" s="14">
        <v>539552100000</v>
      </c>
      <c r="AT845">
        <v>0</v>
      </c>
      <c r="AU845">
        <v>0</v>
      </c>
      <c r="AV845">
        <v>65040382</v>
      </c>
      <c r="AW845">
        <v>64811845</v>
      </c>
      <c r="AX845">
        <v>0</v>
      </c>
      <c r="AY845" s="14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228537</v>
      </c>
      <c r="BN845">
        <v>23134440000</v>
      </c>
      <c r="BO845" s="3">
        <v>0.4</v>
      </c>
      <c r="BP845" s="3">
        <v>3704</v>
      </c>
      <c r="BQ845" s="3">
        <v>21950.81</v>
      </c>
      <c r="BR845" s="3">
        <v>2353922000</v>
      </c>
      <c r="BS845" s="3">
        <v>23590000</v>
      </c>
      <c r="BT845" s="3">
        <v>4905638000</v>
      </c>
      <c r="BU845" s="3">
        <v>11308785000</v>
      </c>
      <c r="BV845" s="3">
        <v>4542506000</v>
      </c>
      <c r="BW845" s="3">
        <v>18591934000</v>
      </c>
      <c r="BX845">
        <v>0</v>
      </c>
      <c r="BY845">
        <v>0</v>
      </c>
      <c r="BZ845">
        <v>0</v>
      </c>
      <c r="CA845">
        <v>0</v>
      </c>
      <c r="CB845">
        <v>23134440000</v>
      </c>
      <c r="CC845">
        <v>0.4</v>
      </c>
      <c r="CD845">
        <v>274830.23</v>
      </c>
      <c r="CE845">
        <v>128007053.76000001</v>
      </c>
      <c r="CF845">
        <v>28689.43</v>
      </c>
      <c r="CG845">
        <v>26511.58</v>
      </c>
      <c r="CH845">
        <v>31.7388555</v>
      </c>
      <c r="CI845">
        <v>3.66</v>
      </c>
      <c r="CJ845">
        <v>167643.32999999999</v>
      </c>
      <c r="CK845">
        <v>203973.33</v>
      </c>
      <c r="CL845">
        <v>36330</v>
      </c>
      <c r="CM845">
        <v>1416.67</v>
      </c>
      <c r="CN845">
        <v>5974776.6699999999</v>
      </c>
      <c r="CO845">
        <v>-39463.33</v>
      </c>
      <c r="CP845">
        <v>-92943.33</v>
      </c>
      <c r="CQ845">
        <v>786316.66</v>
      </c>
      <c r="CR845">
        <v>162787445.13999999</v>
      </c>
      <c r="CS845">
        <v>2465.64</v>
      </c>
      <c r="CT845">
        <v>163589384.46000001</v>
      </c>
      <c r="CU845" s="3">
        <v>0.52966100000000005</v>
      </c>
      <c r="CV845">
        <v>49175857</v>
      </c>
      <c r="CW845" s="10">
        <v>2160598.0499999998</v>
      </c>
      <c r="CX845" s="14">
        <f t="shared" si="13"/>
        <v>0</v>
      </c>
      <c r="CY845" s="14">
        <f>IFERROR(INDEX(CONFAZ!$A$2:$FB$440,MATCH(DATE(YEAR($A845),MONTH($A845),15),CONFAZ!$A$2:$A$440,0),2),0)</f>
        <v>2160598.0499999998</v>
      </c>
      <c r="CZ845"/>
      <c r="DA845"/>
      <c r="DB845"/>
      <c r="DC845"/>
      <c r="DI845"/>
    </row>
    <row r="846" spans="1:113" x14ac:dyDescent="0.25">
      <c r="A846" s="1">
        <v>42696</v>
      </c>
      <c r="B846" t="s">
        <v>70</v>
      </c>
      <c r="C846" t="s">
        <v>11</v>
      </c>
      <c r="D846" s="12">
        <v>3.3420000000000001</v>
      </c>
      <c r="E846">
        <v>410267429.16999996</v>
      </c>
      <c r="F846">
        <v>1632664.14</v>
      </c>
      <c r="G846">
        <v>531350104</v>
      </c>
      <c r="H846">
        <v>71402483.75</v>
      </c>
      <c r="I846">
        <v>14333601.48</v>
      </c>
      <c r="J846">
        <v>12604506.999999996</v>
      </c>
      <c r="K846">
        <v>10926953</v>
      </c>
      <c r="L846" s="14">
        <v>12247850</v>
      </c>
      <c r="M846" s="14">
        <v>35906445</v>
      </c>
      <c r="N846" s="14">
        <v>69658731</v>
      </c>
      <c r="O846" s="14">
        <v>74797458</v>
      </c>
      <c r="P846" s="14">
        <v>4921214</v>
      </c>
      <c r="Q846" s="14">
        <v>67692241</v>
      </c>
      <c r="R846" s="14">
        <v>3024106</v>
      </c>
      <c r="S846" s="14">
        <v>191483760</v>
      </c>
      <c r="T846" s="14">
        <v>22313905</v>
      </c>
      <c r="U846" s="14">
        <v>47675624</v>
      </c>
      <c r="V846" s="14">
        <v>3024106</v>
      </c>
      <c r="W846" s="14">
        <v>191483760</v>
      </c>
      <c r="X846" s="14">
        <v>22313905</v>
      </c>
      <c r="Y846" s="14">
        <v>47675624</v>
      </c>
      <c r="Z846" s="14">
        <v>1628770</v>
      </c>
      <c r="AA846" s="14">
        <v>0.3249422542</v>
      </c>
      <c r="AB846">
        <v>132.36000000000001</v>
      </c>
      <c r="AC846" s="2">
        <v>14212824778</v>
      </c>
      <c r="AD846" s="2">
        <v>11603000026</v>
      </c>
      <c r="AE846" s="14">
        <f>INDEX(CONFAZ!$DS$2:$FB$408,MATCH(DATE(YEAR($A846),MONTH($A846),15),CONFAZ!$DS$2:$DS$408,0),2)</f>
        <v>192293331</v>
      </c>
      <c r="AF846" s="14">
        <f>INDEX(CONFAZ!$DS$2:$FB$408,MATCH(DATE(YEAR($A846),MONTH($A846),15),CONFAZ!$DS$2:$DS$408,0),3)</f>
        <v>142686939</v>
      </c>
      <c r="AG846">
        <v>880</v>
      </c>
      <c r="AH846">
        <v>1221688152000</v>
      </c>
      <c r="AI846">
        <v>13.9</v>
      </c>
      <c r="AJ846">
        <v>7.0000000000000007E-2</v>
      </c>
      <c r="AK846">
        <v>1027.7666666666601</v>
      </c>
      <c r="AL846">
        <v>823.31</v>
      </c>
      <c r="AM846">
        <v>754.31857142857098</v>
      </c>
      <c r="AN846">
        <v>924.45320000000004</v>
      </c>
      <c r="AO846">
        <v>11.987932987073799</v>
      </c>
      <c r="AP846">
        <v>1.18</v>
      </c>
      <c r="AQ846">
        <v>156.85</v>
      </c>
      <c r="AR846">
        <v>0.43990000000000001</v>
      </c>
      <c r="AS846" s="14">
        <v>546016000000</v>
      </c>
      <c r="AT846">
        <v>0</v>
      </c>
      <c r="AU846">
        <v>0</v>
      </c>
      <c r="AV846">
        <v>115079899</v>
      </c>
      <c r="AW846">
        <v>112839174</v>
      </c>
      <c r="AX846">
        <v>0</v>
      </c>
      <c r="AY846" s="14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2070430</v>
      </c>
      <c r="BL846">
        <v>0</v>
      </c>
      <c r="BM846">
        <v>170295</v>
      </c>
      <c r="BN846">
        <v>23134440000</v>
      </c>
      <c r="BO846" s="3">
        <v>0.4</v>
      </c>
      <c r="BP846" s="3">
        <v>3704</v>
      </c>
      <c r="BQ846">
        <v>21950.81</v>
      </c>
      <c r="BR846" s="3">
        <v>2353922000</v>
      </c>
      <c r="BS846" s="3">
        <v>23590000</v>
      </c>
      <c r="BT846" s="3">
        <v>4905638000</v>
      </c>
      <c r="BU846" s="3">
        <v>11308785000</v>
      </c>
      <c r="BV846" s="3">
        <v>4542506000</v>
      </c>
      <c r="BW846" s="3">
        <v>18591934000</v>
      </c>
      <c r="BX846">
        <v>0</v>
      </c>
      <c r="BY846">
        <v>0</v>
      </c>
      <c r="BZ846">
        <v>0</v>
      </c>
      <c r="CA846">
        <v>0</v>
      </c>
      <c r="CB846">
        <v>23134440000</v>
      </c>
      <c r="CC846">
        <v>0.4</v>
      </c>
      <c r="CD846">
        <v>279551.14</v>
      </c>
      <c r="CE846">
        <v>137931635.69999999</v>
      </c>
      <c r="CF846">
        <v>14226.23</v>
      </c>
      <c r="CG846">
        <v>25573.58</v>
      </c>
      <c r="CH846">
        <v>31.7388555</v>
      </c>
      <c r="CI846">
        <v>3.67</v>
      </c>
      <c r="CJ846">
        <v>167643.32999999999</v>
      </c>
      <c r="CK846">
        <v>203973.33</v>
      </c>
      <c r="CL846">
        <v>36330</v>
      </c>
      <c r="CM846">
        <v>1416.67</v>
      </c>
      <c r="CN846">
        <v>5974776.6699999999</v>
      </c>
      <c r="CO846">
        <v>-39463.33</v>
      </c>
      <c r="CP846">
        <v>-92943.33</v>
      </c>
      <c r="CQ846">
        <v>780104.76</v>
      </c>
      <c r="CR846">
        <v>158826521.44999999</v>
      </c>
      <c r="CS846">
        <v>1734.36</v>
      </c>
      <c r="CT846">
        <v>159608360.56999999</v>
      </c>
      <c r="CU846" s="3">
        <v>0.52966100000000005</v>
      </c>
      <c r="CV846">
        <v>60634655.57</v>
      </c>
      <c r="CW846" s="10">
        <v>2002963.1199999996</v>
      </c>
      <c r="CX846" s="14">
        <f t="shared" si="13"/>
        <v>0</v>
      </c>
      <c r="CY846" s="14">
        <f>IFERROR(INDEX(CONFAZ!$A$2:$FB$440,MATCH(DATE(YEAR($A846),MONTH($A846),15),CONFAZ!$A$2:$A$440,0),2),0)</f>
        <v>2002963.1199999996</v>
      </c>
      <c r="CZ846"/>
      <c r="DA846"/>
      <c r="DB846"/>
      <c r="DC846"/>
      <c r="DI846"/>
    </row>
    <row r="847" spans="1:113" x14ac:dyDescent="0.25">
      <c r="A847" s="1">
        <v>42726</v>
      </c>
      <c r="B847" t="s">
        <v>70</v>
      </c>
      <c r="C847" t="s">
        <v>11</v>
      </c>
      <c r="D847" s="12">
        <v>3.3523000000000001</v>
      </c>
      <c r="E847">
        <v>463188823.2100001</v>
      </c>
      <c r="F847">
        <v>1562036.0899999999</v>
      </c>
      <c r="G847">
        <v>592483616</v>
      </c>
      <c r="H847">
        <v>73226803.150000006</v>
      </c>
      <c r="I847">
        <v>13008339.650000002</v>
      </c>
      <c r="J847">
        <v>14331117.75</v>
      </c>
      <c r="K847">
        <v>11894108</v>
      </c>
      <c r="L847" s="14">
        <v>18273547</v>
      </c>
      <c r="M847" s="14">
        <v>35566214</v>
      </c>
      <c r="N847" s="14">
        <v>72914164</v>
      </c>
      <c r="O847" s="14">
        <v>84859730</v>
      </c>
      <c r="P847" s="14">
        <v>5552783</v>
      </c>
      <c r="Q847" s="14">
        <v>72480356</v>
      </c>
      <c r="R847" s="14">
        <v>3951902</v>
      </c>
      <c r="S847" s="14">
        <v>221700260</v>
      </c>
      <c r="T847" s="14">
        <v>23259972</v>
      </c>
      <c r="U847" s="14">
        <v>52370254</v>
      </c>
      <c r="V847" s="14">
        <v>3951902</v>
      </c>
      <c r="W847" s="14">
        <v>221700260</v>
      </c>
      <c r="X847" s="14">
        <v>23259972</v>
      </c>
      <c r="Y847" s="14">
        <v>52370254</v>
      </c>
      <c r="Z847" s="14">
        <v>1554434</v>
      </c>
      <c r="AA847" s="14">
        <v>1.5538905799</v>
      </c>
      <c r="AB847">
        <v>133.34</v>
      </c>
      <c r="AC847" s="2">
        <v>15773205272</v>
      </c>
      <c r="AD847" s="2">
        <v>11666728798</v>
      </c>
      <c r="AE847" s="14">
        <f>INDEX(CONFAZ!$DS$2:$FB$408,MATCH(DATE(YEAR($A847),MONTH($A847),15),CONFAZ!$DS$2:$DS$408,0),2)</f>
        <v>202679861</v>
      </c>
      <c r="AF847" s="14">
        <f>INDEX(CONFAZ!$DS$2:$FB$408,MATCH(DATE(YEAR($A847),MONTH($A847),15),CONFAZ!$DS$2:$DS$408,0),3)</f>
        <v>175775506</v>
      </c>
      <c r="AG847">
        <v>880</v>
      </c>
      <c r="AH847">
        <v>1223643136800</v>
      </c>
      <c r="AI847">
        <v>13.65</v>
      </c>
      <c r="AJ847">
        <v>0.14000000000000001</v>
      </c>
      <c r="AK847">
        <v>1026.1199999999999</v>
      </c>
      <c r="AL847">
        <v>822.27700000000004</v>
      </c>
      <c r="AM847">
        <v>754.98095238095198</v>
      </c>
      <c r="AN847">
        <v>923.52919999999995</v>
      </c>
      <c r="AO847">
        <v>12.1539210910862</v>
      </c>
      <c r="AP847">
        <v>1.3</v>
      </c>
      <c r="AQ847">
        <v>184.16</v>
      </c>
      <c r="AR847">
        <v>25.56</v>
      </c>
      <c r="AS847" s="14">
        <v>547198100000</v>
      </c>
      <c r="AT847">
        <v>0</v>
      </c>
      <c r="AU847">
        <v>0</v>
      </c>
      <c r="AV847">
        <v>104990694</v>
      </c>
      <c r="AW847">
        <v>104716652</v>
      </c>
      <c r="AX847">
        <v>0</v>
      </c>
      <c r="AY847" s="14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9653</v>
      </c>
      <c r="BL847">
        <v>0</v>
      </c>
      <c r="BM847">
        <v>264389</v>
      </c>
      <c r="BN847">
        <v>23134440000</v>
      </c>
      <c r="BO847" s="3">
        <v>0.4</v>
      </c>
      <c r="BP847" s="3">
        <v>3704</v>
      </c>
      <c r="BQ847" s="3">
        <v>21950.81</v>
      </c>
      <c r="BR847" s="3">
        <v>2353922000</v>
      </c>
      <c r="BS847" s="3">
        <v>23590000</v>
      </c>
      <c r="BT847">
        <v>4905638000</v>
      </c>
      <c r="BU847" s="3">
        <v>11308785000</v>
      </c>
      <c r="BV847">
        <v>4542506000</v>
      </c>
      <c r="BW847" s="3">
        <v>18591934000</v>
      </c>
      <c r="BX847">
        <v>0</v>
      </c>
      <c r="BY847">
        <v>0</v>
      </c>
      <c r="BZ847">
        <v>0</v>
      </c>
      <c r="CA847">
        <v>0</v>
      </c>
      <c r="CB847">
        <v>23134440000</v>
      </c>
      <c r="CC847">
        <v>0.4</v>
      </c>
      <c r="CD847">
        <v>291554.21000000002</v>
      </c>
      <c r="CE847">
        <v>124902917.68000001</v>
      </c>
      <c r="CF847">
        <v>48826.11</v>
      </c>
      <c r="CG847">
        <v>30365.58</v>
      </c>
      <c r="CH847">
        <v>31.7388555</v>
      </c>
      <c r="CI847">
        <v>3.73</v>
      </c>
      <c r="CJ847">
        <v>167643.32999999999</v>
      </c>
      <c r="CK847">
        <v>203973.33</v>
      </c>
      <c r="CL847">
        <v>36330</v>
      </c>
      <c r="CM847">
        <v>1416.67</v>
      </c>
      <c r="CN847">
        <v>5974776.6699999999</v>
      </c>
      <c r="CO847">
        <v>-39463.33</v>
      </c>
      <c r="CP847">
        <v>-92943.33</v>
      </c>
      <c r="CQ847">
        <v>717632.41</v>
      </c>
      <c r="CR847">
        <v>174557951.25</v>
      </c>
      <c r="CS847">
        <v>4315.03</v>
      </c>
      <c r="CT847">
        <v>175279898.69</v>
      </c>
      <c r="CU847" s="3">
        <v>0.52966100000000005</v>
      </c>
      <c r="CV847">
        <v>42034719.469999999</v>
      </c>
      <c r="CW847" s="10">
        <v>1671762.72</v>
      </c>
      <c r="CX847" s="14">
        <f t="shared" si="13"/>
        <v>0</v>
      </c>
      <c r="CY847" s="14">
        <f>IFERROR(INDEX(CONFAZ!$A$2:$FB$440,MATCH(DATE(YEAR($A847),MONTH($A847),15),CONFAZ!$A$2:$A$440,0),2),0)</f>
        <v>1671762.72</v>
      </c>
      <c r="CZ847"/>
      <c r="DA847"/>
      <c r="DB847"/>
      <c r="DC847"/>
      <c r="DI847"/>
    </row>
    <row r="848" spans="1:113" x14ac:dyDescent="0.25">
      <c r="A848" s="1">
        <v>42757</v>
      </c>
      <c r="B848" t="s">
        <v>70</v>
      </c>
      <c r="C848" t="s">
        <v>11</v>
      </c>
      <c r="D848" s="12">
        <v>3.1966000000000001</v>
      </c>
      <c r="E848">
        <v>365317667.58999991</v>
      </c>
      <c r="F848">
        <v>1697144.67</v>
      </c>
      <c r="G848">
        <v>503117053</v>
      </c>
      <c r="H848">
        <v>83427293.150000006</v>
      </c>
      <c r="I848">
        <v>12877788.620000001</v>
      </c>
      <c r="J848">
        <v>16187920.67</v>
      </c>
      <c r="K848">
        <v>40105627</v>
      </c>
      <c r="L848" s="14">
        <v>15885109</v>
      </c>
      <c r="M848" s="14">
        <v>38276561</v>
      </c>
      <c r="N848" s="14">
        <v>94146049</v>
      </c>
      <c r="O848" s="14">
        <v>84099599</v>
      </c>
      <c r="P848" s="14">
        <v>5447745</v>
      </c>
      <c r="Q848" s="14">
        <v>79725933</v>
      </c>
      <c r="R848" s="14">
        <v>3694251</v>
      </c>
      <c r="S848" s="14">
        <v>101824754</v>
      </c>
      <c r="T848" s="14">
        <v>24651733</v>
      </c>
      <c r="U848" s="14">
        <v>53684762</v>
      </c>
      <c r="V848" s="14">
        <v>3694251</v>
      </c>
      <c r="W848" s="14">
        <v>101824754</v>
      </c>
      <c r="X848" s="14">
        <v>24651733</v>
      </c>
      <c r="Y848" s="14">
        <v>53684762</v>
      </c>
      <c r="Z848" s="14">
        <v>1680557</v>
      </c>
      <c r="AA848" s="14">
        <v>1.0175144673000001</v>
      </c>
      <c r="AB848">
        <v>128.47</v>
      </c>
      <c r="AC848" s="2">
        <v>14827875770</v>
      </c>
      <c r="AD848" s="2">
        <v>12335328289</v>
      </c>
      <c r="AE848" s="14">
        <f>INDEX(CONFAZ!$DS$2:$FB$408,MATCH(DATE(YEAR($A848),MONTH($A848),15),CONFAZ!$DS$2:$DS$408,0),2)</f>
        <v>155984808</v>
      </c>
      <c r="AF848" s="14">
        <f>INDEX(CONFAZ!$DS$2:$FB$408,MATCH(DATE(YEAR($A848),MONTH($A848),15),CONFAZ!$DS$2:$DS$408,0),3)</f>
        <v>160053096</v>
      </c>
      <c r="AG848">
        <v>937</v>
      </c>
      <c r="AH848">
        <v>1175415392800</v>
      </c>
      <c r="AI848">
        <v>13.17</v>
      </c>
      <c r="AJ848">
        <v>0.42</v>
      </c>
      <c r="AK848">
        <v>1025.9511111111101</v>
      </c>
      <c r="AL848">
        <v>829.50699999999995</v>
      </c>
      <c r="AM848">
        <v>763.16047619047595</v>
      </c>
      <c r="AN848">
        <v>927.56799999999998</v>
      </c>
      <c r="AO848">
        <v>12.677207492094301</v>
      </c>
      <c r="AP848">
        <v>1.38</v>
      </c>
      <c r="AQ848">
        <v>178.96</v>
      </c>
      <c r="AR848">
        <v>32.69</v>
      </c>
      <c r="AS848" s="14">
        <v>513642000000</v>
      </c>
      <c r="AT848">
        <v>0</v>
      </c>
      <c r="AU848">
        <v>0</v>
      </c>
      <c r="AV848">
        <v>107009063</v>
      </c>
      <c r="AW848">
        <v>106811018</v>
      </c>
      <c r="AX848">
        <v>0</v>
      </c>
      <c r="AY848" s="14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198045</v>
      </c>
      <c r="BN848">
        <v>27308046000</v>
      </c>
      <c r="BO848" s="3">
        <v>0.4</v>
      </c>
      <c r="BP848" s="3">
        <v>3704</v>
      </c>
      <c r="BQ848" s="3">
        <v>25660.71</v>
      </c>
      <c r="BR848" s="3">
        <v>2676581000</v>
      </c>
      <c r="BS848" s="3">
        <v>22762000</v>
      </c>
      <c r="BT848">
        <v>6052464000</v>
      </c>
      <c r="BU848" s="3">
        <v>13383053000</v>
      </c>
      <c r="BV848" s="3">
        <v>5173186000</v>
      </c>
      <c r="BW848" s="3">
        <v>22134860000</v>
      </c>
      <c r="BX848">
        <v>0</v>
      </c>
      <c r="BY848">
        <v>0</v>
      </c>
      <c r="BZ848">
        <v>0</v>
      </c>
      <c r="CA848">
        <v>0</v>
      </c>
      <c r="CB848">
        <v>23134440000</v>
      </c>
      <c r="CC848">
        <v>0.4</v>
      </c>
      <c r="CD848">
        <v>274050.7</v>
      </c>
      <c r="CE848">
        <v>138572114.84999999</v>
      </c>
      <c r="CF848">
        <v>41277.230000000003</v>
      </c>
      <c r="CG848">
        <v>63023.59</v>
      </c>
      <c r="CH848">
        <v>31.432478700000001</v>
      </c>
      <c r="CI848">
        <v>3.77</v>
      </c>
      <c r="CJ848">
        <v>-170010</v>
      </c>
      <c r="CK848">
        <v>-133310</v>
      </c>
      <c r="CL848">
        <v>36700</v>
      </c>
      <c r="CM848">
        <v>5850</v>
      </c>
      <c r="CN848">
        <v>6146713.3300000001</v>
      </c>
      <c r="CO848">
        <v>-57550</v>
      </c>
      <c r="CP848">
        <v>-147660</v>
      </c>
      <c r="CQ848">
        <v>790093.14</v>
      </c>
      <c r="CR848">
        <v>184440618.25</v>
      </c>
      <c r="CS848">
        <v>42665.5</v>
      </c>
      <c r="CT848">
        <v>185273376.88999999</v>
      </c>
      <c r="CU848" s="3">
        <v>0.53694160000000002</v>
      </c>
      <c r="CV848">
        <v>141031163.40000001</v>
      </c>
      <c r="CW848" s="10">
        <v>7069849.8899999987</v>
      </c>
      <c r="CX848" s="14">
        <f t="shared" si="13"/>
        <v>0</v>
      </c>
      <c r="CY848" s="14">
        <f>IFERROR(INDEX(CONFAZ!$A$2:$FB$440,MATCH(DATE(YEAR($A848),MONTH($A848),15),CONFAZ!$A$2:$A$440,0),2),0)</f>
        <v>7069849.8899999987</v>
      </c>
      <c r="CZ848"/>
      <c r="DA848"/>
      <c r="DB848"/>
      <c r="DC848"/>
      <c r="DI848"/>
    </row>
    <row r="849" spans="1:113" x14ac:dyDescent="0.25">
      <c r="A849" s="1">
        <v>42788</v>
      </c>
      <c r="B849" t="s">
        <v>70</v>
      </c>
      <c r="C849" t="s">
        <v>11</v>
      </c>
      <c r="D849" s="12">
        <v>3.1042000000000001</v>
      </c>
      <c r="E849">
        <v>338039947.49000001</v>
      </c>
      <c r="F849">
        <v>1381774.2000000002</v>
      </c>
      <c r="G849">
        <v>454004451</v>
      </c>
      <c r="H849">
        <v>65128970.54999999</v>
      </c>
      <c r="I849">
        <v>12204047.560000001</v>
      </c>
      <c r="J849">
        <v>12095651.530000001</v>
      </c>
      <c r="K849">
        <v>88104197</v>
      </c>
      <c r="L849" s="14">
        <v>16117457</v>
      </c>
      <c r="M849" s="14">
        <v>34024201</v>
      </c>
      <c r="N849" s="14">
        <v>67058126</v>
      </c>
      <c r="O849" s="14">
        <v>75527364</v>
      </c>
      <c r="P849" s="14">
        <v>4194435</v>
      </c>
      <c r="Q849" s="14">
        <v>63758110</v>
      </c>
      <c r="R849" s="14">
        <v>2878404</v>
      </c>
      <c r="S849" s="14">
        <v>119683652</v>
      </c>
      <c r="T849" s="14">
        <v>24351187</v>
      </c>
      <c r="U849" s="14">
        <v>45030865</v>
      </c>
      <c r="V849" s="14">
        <v>2878404</v>
      </c>
      <c r="W849" s="14">
        <v>119683652</v>
      </c>
      <c r="X849" s="14">
        <v>24351187</v>
      </c>
      <c r="Y849" s="14">
        <v>45030865</v>
      </c>
      <c r="Z849" s="14">
        <v>1380650</v>
      </c>
      <c r="AA849" s="14">
        <v>1.3450492600999999</v>
      </c>
      <c r="AB849">
        <v>129.38999999999999</v>
      </c>
      <c r="AC849" s="2">
        <v>15275976600</v>
      </c>
      <c r="AD849" s="2">
        <v>11046775404</v>
      </c>
      <c r="AE849" s="14">
        <f>INDEX(CONFAZ!$DS$2:$FB$408,MATCH(DATE(YEAR($A849),MONTH($A849),15),CONFAZ!$DS$2:$DS$408,0),2)</f>
        <v>178452260</v>
      </c>
      <c r="AF849" s="14">
        <f>INDEX(CONFAZ!$DS$2:$FB$408,MATCH(DATE(YEAR($A849),MONTH($A849),15),CONFAZ!$DS$2:$DS$408,0),3)</f>
        <v>372229261</v>
      </c>
      <c r="AG849">
        <v>937</v>
      </c>
      <c r="AH849">
        <v>1145390820200</v>
      </c>
      <c r="AI849">
        <v>12.82</v>
      </c>
      <c r="AJ849">
        <v>0.24</v>
      </c>
      <c r="AK849">
        <v>1032.60666666666</v>
      </c>
      <c r="AL849">
        <v>825.26149999999996</v>
      </c>
      <c r="AM849">
        <v>760.35571428571404</v>
      </c>
      <c r="AN849">
        <v>928.1028</v>
      </c>
      <c r="AO849">
        <v>13.2800808504849</v>
      </c>
      <c r="AP849">
        <v>1.33</v>
      </c>
      <c r="AQ849">
        <v>173.49</v>
      </c>
      <c r="AR849">
        <v>-3.78</v>
      </c>
      <c r="AS849" s="14">
        <v>510880500000</v>
      </c>
      <c r="AT849">
        <v>0</v>
      </c>
      <c r="AU849">
        <v>0</v>
      </c>
      <c r="AV849">
        <v>80120607</v>
      </c>
      <c r="AW849">
        <v>79957870</v>
      </c>
      <c r="AX849">
        <v>0</v>
      </c>
      <c r="AY849" s="14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10078</v>
      </c>
      <c r="BL849">
        <v>0</v>
      </c>
      <c r="BM849">
        <v>152659</v>
      </c>
      <c r="BN849">
        <v>27308046000</v>
      </c>
      <c r="BO849" s="3">
        <v>0.4</v>
      </c>
      <c r="BP849" s="3">
        <v>3704</v>
      </c>
      <c r="BQ849" s="3">
        <v>25660.71</v>
      </c>
      <c r="BR849" s="3">
        <v>2676581000</v>
      </c>
      <c r="BS849" s="3">
        <v>22762000</v>
      </c>
      <c r="BT849" s="3">
        <v>6052464000</v>
      </c>
      <c r="BU849" s="3">
        <v>13383053000</v>
      </c>
      <c r="BV849" s="3">
        <v>5173186000</v>
      </c>
      <c r="BW849">
        <v>22134860000</v>
      </c>
      <c r="BX849">
        <v>0</v>
      </c>
      <c r="BY849">
        <v>0</v>
      </c>
      <c r="BZ849">
        <v>0</v>
      </c>
      <c r="CA849">
        <v>0</v>
      </c>
      <c r="CB849">
        <v>23134440000</v>
      </c>
      <c r="CC849">
        <v>0.4</v>
      </c>
      <c r="CD849">
        <v>166270.70000000001</v>
      </c>
      <c r="CE849">
        <v>162068809.24000001</v>
      </c>
      <c r="CF849">
        <v>13790.26</v>
      </c>
      <c r="CG849">
        <v>27139.589999999997</v>
      </c>
      <c r="CH849">
        <v>31.432478700000001</v>
      </c>
      <c r="CI849">
        <v>3.76</v>
      </c>
      <c r="CJ849">
        <v>-170010</v>
      </c>
      <c r="CK849">
        <v>-133310</v>
      </c>
      <c r="CL849">
        <v>36700</v>
      </c>
      <c r="CM849">
        <v>5850</v>
      </c>
      <c r="CN849">
        <v>6146713.3300000001</v>
      </c>
      <c r="CO849">
        <v>-57550</v>
      </c>
      <c r="CP849">
        <v>-147660</v>
      </c>
      <c r="CQ849">
        <v>463470.81</v>
      </c>
      <c r="CR849">
        <v>158021251.33000001</v>
      </c>
      <c r="CS849">
        <v>128905.36</v>
      </c>
      <c r="CT849">
        <v>158617503.80000001</v>
      </c>
      <c r="CU849" s="3">
        <v>0.53694160000000002</v>
      </c>
      <c r="CV849">
        <v>535354307.5</v>
      </c>
      <c r="CW849" s="10">
        <v>16332297.110000001</v>
      </c>
      <c r="CX849" s="14">
        <f t="shared" si="13"/>
        <v>0</v>
      </c>
      <c r="CY849" s="14">
        <f>IFERROR(INDEX(CONFAZ!$A$2:$FB$440,MATCH(DATE(YEAR($A849),MONTH($A849),15),CONFAZ!$A$2:$A$440,0),2),0)</f>
        <v>16332297.110000001</v>
      </c>
      <c r="CZ849"/>
      <c r="DA849"/>
      <c r="DB849"/>
      <c r="DC849"/>
      <c r="DI849"/>
    </row>
    <row r="850" spans="1:113" x14ac:dyDescent="0.25">
      <c r="A850" s="1">
        <v>42816</v>
      </c>
      <c r="B850" t="s">
        <v>70</v>
      </c>
      <c r="C850" t="s">
        <v>11</v>
      </c>
      <c r="D850" s="12">
        <v>3.1278999999999999</v>
      </c>
      <c r="E850">
        <v>339998469.18999994</v>
      </c>
      <c r="F850">
        <v>1934074.5</v>
      </c>
      <c r="G850">
        <v>475655184</v>
      </c>
      <c r="H850">
        <v>60729442.860000014</v>
      </c>
      <c r="I850">
        <v>38555643.799999997</v>
      </c>
      <c r="J850">
        <v>12759340.950000001</v>
      </c>
      <c r="K850">
        <v>60723876</v>
      </c>
      <c r="L850" s="14">
        <v>15659690</v>
      </c>
      <c r="M850" s="14">
        <v>35822423</v>
      </c>
      <c r="N850" s="14">
        <v>66264769</v>
      </c>
      <c r="O850" s="14">
        <v>78205167</v>
      </c>
      <c r="P850" s="14">
        <v>6196604</v>
      </c>
      <c r="Q850" s="14">
        <v>58222913</v>
      </c>
      <c r="R850" s="14">
        <v>5785802</v>
      </c>
      <c r="S850" s="14">
        <v>125245215</v>
      </c>
      <c r="T850" s="14">
        <v>43483150</v>
      </c>
      <c r="U850" s="14">
        <v>38835387</v>
      </c>
      <c r="V850" s="14">
        <v>5785802</v>
      </c>
      <c r="W850" s="14">
        <v>125245215</v>
      </c>
      <c r="X850" s="14">
        <v>43483150</v>
      </c>
      <c r="Y850" s="14">
        <v>38835387</v>
      </c>
      <c r="Z850" s="14">
        <v>1934064</v>
      </c>
      <c r="AA850" s="14">
        <v>0.28075337989999999</v>
      </c>
      <c r="AB850">
        <v>141.9</v>
      </c>
      <c r="AC850" s="2">
        <v>19854737707</v>
      </c>
      <c r="AD850" s="2">
        <v>13562894075</v>
      </c>
      <c r="AE850" s="14">
        <f>INDEX(CONFAZ!$DS$2:$FB$408,MATCH(DATE(YEAR($A850),MONTH($A850),15),CONFAZ!$DS$2:$DS$408,0),2)</f>
        <v>243161328</v>
      </c>
      <c r="AF850" s="14">
        <f>INDEX(CONFAZ!$DS$2:$FB$408,MATCH(DATE(YEAR($A850),MONTH($A850),15),CONFAZ!$DS$2:$DS$408,0),3)</f>
        <v>268839661</v>
      </c>
      <c r="AG850">
        <v>937</v>
      </c>
      <c r="AH850">
        <v>1157670196900</v>
      </c>
      <c r="AI850">
        <v>12.15</v>
      </c>
      <c r="AJ850">
        <v>0.32</v>
      </c>
      <c r="AK850">
        <v>1055.36333333333</v>
      </c>
      <c r="AL850">
        <v>847.81449999999995</v>
      </c>
      <c r="AM850">
        <v>780.675238095238</v>
      </c>
      <c r="AN850">
        <v>951.50160000000005</v>
      </c>
      <c r="AO850">
        <v>13.8680187298232</v>
      </c>
      <c r="AP850">
        <v>1.25</v>
      </c>
      <c r="AQ850">
        <v>167.03</v>
      </c>
      <c r="AR850">
        <v>-9.01</v>
      </c>
      <c r="AS850" s="14">
        <v>561062100000</v>
      </c>
      <c r="AT850">
        <v>0</v>
      </c>
      <c r="AU850">
        <v>0</v>
      </c>
      <c r="AV850">
        <v>113439637</v>
      </c>
      <c r="AW850">
        <v>113175833</v>
      </c>
      <c r="AX850">
        <v>0</v>
      </c>
      <c r="AY850" s="14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263804</v>
      </c>
      <c r="BN850">
        <v>27308046000</v>
      </c>
      <c r="BO850" s="3">
        <v>0.4</v>
      </c>
      <c r="BP850" s="3">
        <v>3704</v>
      </c>
      <c r="BQ850" s="3">
        <v>25660.71</v>
      </c>
      <c r="BR850" s="3">
        <v>2676581000</v>
      </c>
      <c r="BS850" s="3">
        <v>22762000</v>
      </c>
      <c r="BT850">
        <v>6052464000</v>
      </c>
      <c r="BU850" s="3">
        <v>13383053000</v>
      </c>
      <c r="BV850" s="3">
        <v>5173186000</v>
      </c>
      <c r="BW850" s="3">
        <v>22134860000</v>
      </c>
      <c r="BX850">
        <v>0</v>
      </c>
      <c r="BY850">
        <v>0</v>
      </c>
      <c r="BZ850">
        <v>0</v>
      </c>
      <c r="CA850">
        <v>0</v>
      </c>
      <c r="CB850">
        <v>23134440000</v>
      </c>
      <c r="CC850">
        <v>0.4</v>
      </c>
      <c r="CD850">
        <v>260797.29</v>
      </c>
      <c r="CE850">
        <v>151268061.21000001</v>
      </c>
      <c r="CF850">
        <v>16032.67</v>
      </c>
      <c r="CG850">
        <v>27262.589999999997</v>
      </c>
      <c r="CH850">
        <v>31.432478700000001</v>
      </c>
      <c r="CI850">
        <v>3.69</v>
      </c>
      <c r="CJ850">
        <v>-170010</v>
      </c>
      <c r="CK850">
        <v>-133310</v>
      </c>
      <c r="CL850">
        <v>36700</v>
      </c>
      <c r="CM850">
        <v>5850</v>
      </c>
      <c r="CN850">
        <v>6146713.3300000001</v>
      </c>
      <c r="CO850">
        <v>-57550</v>
      </c>
      <c r="CP850">
        <v>-147660</v>
      </c>
      <c r="CQ850">
        <v>839273.08</v>
      </c>
      <c r="CR850">
        <v>172976134.44</v>
      </c>
      <c r="CS850">
        <v>78704.179999999993</v>
      </c>
      <c r="CT850">
        <v>173894578.37</v>
      </c>
      <c r="CU850" s="3">
        <v>0.53694160000000002</v>
      </c>
      <c r="CV850">
        <v>363134183.39999998</v>
      </c>
      <c r="CW850" s="10">
        <v>16797277.48</v>
      </c>
      <c r="CX850" s="14">
        <f t="shared" si="13"/>
        <v>0</v>
      </c>
      <c r="CY850" s="14">
        <f>IFERROR(INDEX(CONFAZ!$A$2:$FB$440,MATCH(DATE(YEAR($A850),MONTH($A850),15),CONFAZ!$A$2:$A$440,0),2),0)</f>
        <v>16797277.48</v>
      </c>
      <c r="CZ850"/>
      <c r="DA850" s="4"/>
      <c r="DB850" s="4"/>
      <c r="DC850"/>
    </row>
    <row r="851" spans="1:113" x14ac:dyDescent="0.25">
      <c r="A851" s="1">
        <v>42847</v>
      </c>
      <c r="B851" t="s">
        <v>70</v>
      </c>
      <c r="C851" t="s">
        <v>11</v>
      </c>
      <c r="D851" s="12">
        <v>3.1362000000000001</v>
      </c>
      <c r="E851">
        <v>341039069.92999995</v>
      </c>
      <c r="F851">
        <v>1378469.23</v>
      </c>
      <c r="G851">
        <v>468907067</v>
      </c>
      <c r="H851">
        <v>68638716.910000026</v>
      </c>
      <c r="I851">
        <v>23860942.550000001</v>
      </c>
      <c r="J851">
        <v>13205321.550000001</v>
      </c>
      <c r="K851">
        <v>44234557</v>
      </c>
      <c r="L851" s="14">
        <v>19260238</v>
      </c>
      <c r="M851" s="14">
        <v>31913683</v>
      </c>
      <c r="N851" s="14">
        <v>68930367</v>
      </c>
      <c r="O851" s="14">
        <v>88776272</v>
      </c>
      <c r="P851" s="14">
        <v>4757274</v>
      </c>
      <c r="Q851" s="14">
        <v>57482922</v>
      </c>
      <c r="R851" s="14">
        <v>2936860</v>
      </c>
      <c r="S851" s="14">
        <v>119742808</v>
      </c>
      <c r="T851" s="14">
        <v>30144014</v>
      </c>
      <c r="U851" s="14">
        <v>43585900</v>
      </c>
      <c r="V851" s="14">
        <v>2936860</v>
      </c>
      <c r="W851" s="14">
        <v>119742808</v>
      </c>
      <c r="X851" s="14">
        <v>30144014</v>
      </c>
      <c r="Y851" s="14">
        <v>43585900</v>
      </c>
      <c r="Z851" s="14">
        <v>1376729</v>
      </c>
      <c r="AA851" s="14">
        <v>0.1010577377</v>
      </c>
      <c r="AB851">
        <v>133.75</v>
      </c>
      <c r="AC851" s="2">
        <v>17484572350</v>
      </c>
      <c r="AD851" s="2">
        <v>11459643696</v>
      </c>
      <c r="AE851" s="14">
        <f>INDEX(CONFAZ!$DS$2:$FB$408,MATCH(DATE(YEAR($A851),MONTH($A851),15),CONFAZ!$DS$2:$DS$408,0),2)</f>
        <v>253316541</v>
      </c>
      <c r="AF851" s="14">
        <f>INDEX(CONFAZ!$DS$2:$FB$408,MATCH(DATE(YEAR($A851),MONTH($A851),15),CONFAZ!$DS$2:$DS$408,0),3)</f>
        <v>183240152</v>
      </c>
      <c r="AG851">
        <v>937</v>
      </c>
      <c r="AH851">
        <v>1175902509000</v>
      </c>
      <c r="AI851">
        <v>11.59</v>
      </c>
      <c r="AJ851">
        <v>0.08</v>
      </c>
      <c r="AK851">
        <v>1057.9527777777701</v>
      </c>
      <c r="AL851">
        <v>848.81349999999998</v>
      </c>
      <c r="AM851">
        <v>781.59809523809497</v>
      </c>
      <c r="AN851">
        <v>953.63480000000004</v>
      </c>
      <c r="AO851">
        <v>13.715015677621601</v>
      </c>
      <c r="AP851">
        <v>1.1399999999999999</v>
      </c>
      <c r="AQ851">
        <v>168.54</v>
      </c>
      <c r="AR851">
        <v>12.45</v>
      </c>
      <c r="AS851" s="14">
        <v>537678900000</v>
      </c>
      <c r="AT851">
        <v>0</v>
      </c>
      <c r="AU851">
        <v>0</v>
      </c>
      <c r="AV851">
        <v>100069842</v>
      </c>
      <c r="AW851">
        <v>94593391</v>
      </c>
      <c r="AX851">
        <v>0</v>
      </c>
      <c r="AY851" s="14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5198936</v>
      </c>
      <c r="BM851">
        <v>277515</v>
      </c>
      <c r="BN851">
        <v>27308046000</v>
      </c>
      <c r="BO851" s="3">
        <v>0.4</v>
      </c>
      <c r="BP851" s="3">
        <v>3704</v>
      </c>
      <c r="BQ851" s="3">
        <v>25660.71</v>
      </c>
      <c r="BR851" s="3">
        <v>2676581000</v>
      </c>
      <c r="BS851" s="3">
        <v>22762000</v>
      </c>
      <c r="BT851" s="3">
        <v>6052464000</v>
      </c>
      <c r="BU851" s="3">
        <v>13383053000</v>
      </c>
      <c r="BV851" s="3">
        <v>5173186000</v>
      </c>
      <c r="BW851" s="3">
        <v>22134860000</v>
      </c>
      <c r="BX851">
        <v>0</v>
      </c>
      <c r="BY851">
        <v>0</v>
      </c>
      <c r="BZ851">
        <v>0</v>
      </c>
      <c r="CA851">
        <v>0</v>
      </c>
      <c r="CB851">
        <v>23134440000</v>
      </c>
      <c r="CC851">
        <v>0.4</v>
      </c>
      <c r="CD851">
        <v>211840.92</v>
      </c>
      <c r="CE851">
        <v>142077725.09999999</v>
      </c>
      <c r="CF851">
        <v>20276.439999999999</v>
      </c>
      <c r="CG851">
        <v>26712.589999999997</v>
      </c>
      <c r="CH851">
        <v>31.432478700000001</v>
      </c>
      <c r="CI851">
        <v>3.64</v>
      </c>
      <c r="CJ851">
        <v>-424070</v>
      </c>
      <c r="CK851">
        <v>-391773.33</v>
      </c>
      <c r="CL851">
        <v>32300</v>
      </c>
      <c r="CM851">
        <v>55513.33</v>
      </c>
      <c r="CN851">
        <v>6100166.6699999999</v>
      </c>
      <c r="CO851">
        <v>-62416.67</v>
      </c>
      <c r="CP851">
        <v>-378770</v>
      </c>
      <c r="CQ851">
        <v>541658.27</v>
      </c>
      <c r="CR851">
        <v>167934001.62</v>
      </c>
      <c r="CS851">
        <v>75305.45</v>
      </c>
      <c r="CT851">
        <v>168550965.34</v>
      </c>
      <c r="CU851" s="3">
        <v>0.53694160000000002</v>
      </c>
      <c r="CV851">
        <v>280998206.19999999</v>
      </c>
      <c r="CW851" s="10">
        <v>11037125.609999999</v>
      </c>
      <c r="CX851" s="14">
        <f t="shared" si="13"/>
        <v>0</v>
      </c>
      <c r="CY851" s="14">
        <f>IFERROR(INDEX(CONFAZ!$A$2:$FB$440,MATCH(DATE(YEAR($A851),MONTH($A851),15),CONFAZ!$A$2:$A$440,0),2),0)</f>
        <v>11037125.609999999</v>
      </c>
      <c r="CZ851"/>
      <c r="DA851" s="4"/>
      <c r="DB851" s="4"/>
      <c r="DC851"/>
    </row>
    <row r="852" spans="1:113" x14ac:dyDescent="0.25">
      <c r="A852" s="1">
        <v>42877</v>
      </c>
      <c r="B852" t="s">
        <v>70</v>
      </c>
      <c r="C852" t="s">
        <v>11</v>
      </c>
      <c r="D852" s="12">
        <v>3.2094999999999998</v>
      </c>
      <c r="E852">
        <v>373427219.12999994</v>
      </c>
      <c r="F852">
        <v>1772102.01</v>
      </c>
      <c r="G852">
        <v>500239104</v>
      </c>
      <c r="H852">
        <v>67110254.549999982</v>
      </c>
      <c r="I852">
        <v>22752023.870000001</v>
      </c>
      <c r="J852">
        <v>13556881.48</v>
      </c>
      <c r="K852">
        <v>48610588</v>
      </c>
      <c r="L852" s="14">
        <v>18295429</v>
      </c>
      <c r="M852" s="14">
        <v>32386345</v>
      </c>
      <c r="N852" s="14">
        <v>72238126</v>
      </c>
      <c r="O852" s="14">
        <v>83426474</v>
      </c>
      <c r="P852" s="14">
        <v>5592145</v>
      </c>
      <c r="Q852" s="14">
        <v>60461678</v>
      </c>
      <c r="R852" s="14">
        <v>4966697</v>
      </c>
      <c r="S852" s="14">
        <v>19147778</v>
      </c>
      <c r="T852" s="14">
        <v>149940277</v>
      </c>
      <c r="U852" s="14">
        <v>52013456</v>
      </c>
      <c r="V852" s="14">
        <v>4966697</v>
      </c>
      <c r="W852" s="14">
        <v>19147778</v>
      </c>
      <c r="X852" s="14">
        <v>149940277</v>
      </c>
      <c r="Y852" s="14">
        <v>52013456</v>
      </c>
      <c r="Z852" s="14">
        <v>1770699</v>
      </c>
      <c r="AA852" s="14">
        <v>0.1914419467</v>
      </c>
      <c r="AB852">
        <v>136</v>
      </c>
      <c r="AC852" s="2">
        <v>19726040175</v>
      </c>
      <c r="AD852" s="2">
        <v>12968955269</v>
      </c>
      <c r="AE852" s="14">
        <f>INDEX(CONFAZ!$DS$2:$FB$408,MATCH(DATE(YEAR($A852),MONTH($A852),15),CONFAZ!$DS$2:$DS$408,0),2)</f>
        <v>296949584</v>
      </c>
      <c r="AF852" s="14">
        <f>INDEX(CONFAZ!$DS$2:$FB$408,MATCH(DATE(YEAR($A852),MONTH($A852),15),CONFAZ!$DS$2:$DS$408,0),3)</f>
        <v>217985148</v>
      </c>
      <c r="AG852">
        <v>937</v>
      </c>
      <c r="AH852">
        <v>1208347864500</v>
      </c>
      <c r="AI852">
        <v>11.15</v>
      </c>
      <c r="AJ852">
        <v>0.36</v>
      </c>
      <c r="AK852">
        <v>1061.8088888888799</v>
      </c>
      <c r="AL852">
        <v>850.90949999999998</v>
      </c>
      <c r="AM852">
        <v>783.33285714285705</v>
      </c>
      <c r="AN852">
        <v>956.94240000000002</v>
      </c>
      <c r="AO852">
        <v>13.4202772545041</v>
      </c>
      <c r="AP852">
        <v>1.31</v>
      </c>
      <c r="AQ852">
        <v>164.93</v>
      </c>
      <c r="AR852">
        <v>-0.27</v>
      </c>
      <c r="AS852" s="14">
        <v>550991800000</v>
      </c>
      <c r="AT852">
        <v>0</v>
      </c>
      <c r="AU852">
        <v>0</v>
      </c>
      <c r="AV852">
        <v>97182486</v>
      </c>
      <c r="AW852">
        <v>92828457</v>
      </c>
      <c r="AX852">
        <v>0</v>
      </c>
      <c r="AY852" s="14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4118096</v>
      </c>
      <c r="BM852">
        <v>235933</v>
      </c>
      <c r="BN852">
        <v>27308046000</v>
      </c>
      <c r="BO852" s="3">
        <v>0.4</v>
      </c>
      <c r="BP852" s="3">
        <v>3704</v>
      </c>
      <c r="BQ852" s="3">
        <v>25660.71</v>
      </c>
      <c r="BR852" s="3">
        <v>2676581000</v>
      </c>
      <c r="BS852">
        <v>22762000</v>
      </c>
      <c r="BT852" s="3">
        <v>6052464000</v>
      </c>
      <c r="BU852" s="3">
        <v>13383053000</v>
      </c>
      <c r="BV852" s="3">
        <v>5173186000</v>
      </c>
      <c r="BW852" s="3">
        <v>22134860000</v>
      </c>
      <c r="BX852">
        <v>0</v>
      </c>
      <c r="BY852">
        <v>0</v>
      </c>
      <c r="BZ852">
        <v>0</v>
      </c>
      <c r="CA852">
        <v>0</v>
      </c>
      <c r="CB852">
        <v>23134440000</v>
      </c>
      <c r="CC852">
        <v>0.4</v>
      </c>
      <c r="CD852">
        <v>218036.43</v>
      </c>
      <c r="CE852">
        <v>169579880.58000001</v>
      </c>
      <c r="CF852">
        <v>27050.09</v>
      </c>
      <c r="CG852">
        <v>27452.589999999997</v>
      </c>
      <c r="CH852">
        <v>31.432478700000001</v>
      </c>
      <c r="CI852">
        <v>3.62</v>
      </c>
      <c r="CJ852">
        <v>-424070</v>
      </c>
      <c r="CK852">
        <v>-391773.33</v>
      </c>
      <c r="CL852">
        <v>32300</v>
      </c>
      <c r="CM852">
        <v>55513.33</v>
      </c>
      <c r="CN852">
        <v>6100166.6699999999</v>
      </c>
      <c r="CO852">
        <v>-62416.67</v>
      </c>
      <c r="CP852">
        <v>-378770</v>
      </c>
      <c r="CQ852">
        <v>775324.58</v>
      </c>
      <c r="CR852">
        <v>175599808.31</v>
      </c>
      <c r="CS852">
        <v>74309.53</v>
      </c>
      <c r="CT852">
        <v>176449442.41999999</v>
      </c>
      <c r="CU852" s="3">
        <v>0.53694160000000002</v>
      </c>
      <c r="CV852">
        <v>249595604.5</v>
      </c>
      <c r="CW852" s="10">
        <v>9110425.6399999987</v>
      </c>
      <c r="CX852" s="14">
        <f t="shared" si="13"/>
        <v>0</v>
      </c>
      <c r="CY852" s="14">
        <f>IFERROR(INDEX(CONFAZ!$A$2:$FB$440,MATCH(DATE(YEAR($A852),MONTH($A852),15),CONFAZ!$A$2:$A$440,0),2),0)</f>
        <v>9110425.6399999987</v>
      </c>
      <c r="CZ852" s="14"/>
      <c r="DA852" s="14"/>
      <c r="DB852"/>
      <c r="DC852"/>
      <c r="DI852"/>
    </row>
    <row r="853" spans="1:113" x14ac:dyDescent="0.25">
      <c r="A853" s="1">
        <v>42908</v>
      </c>
      <c r="B853" t="s">
        <v>70</v>
      </c>
      <c r="C853" t="s">
        <v>11</v>
      </c>
      <c r="D853" s="12">
        <v>3.2953999999999999</v>
      </c>
      <c r="E853">
        <v>424931799.79000002</v>
      </c>
      <c r="F853">
        <v>1361135.0799999998</v>
      </c>
      <c r="G853">
        <v>557560897</v>
      </c>
      <c r="H853">
        <v>75868630.640000015</v>
      </c>
      <c r="I853">
        <v>20927502.080000002</v>
      </c>
      <c r="J853">
        <v>14478268.440000001</v>
      </c>
      <c r="K853">
        <v>30619550</v>
      </c>
      <c r="L853" s="14">
        <v>15572143</v>
      </c>
      <c r="M853" s="14">
        <v>33478897</v>
      </c>
      <c r="N853" s="14">
        <v>75708448</v>
      </c>
      <c r="O853" s="14">
        <v>82428777</v>
      </c>
      <c r="P853" s="14">
        <v>5425526</v>
      </c>
      <c r="Q853" s="14">
        <v>72390980</v>
      </c>
      <c r="R853" s="14">
        <v>4847676</v>
      </c>
      <c r="S853" s="14">
        <v>17670428</v>
      </c>
      <c r="T853" s="14">
        <v>197074001</v>
      </c>
      <c r="U853" s="14">
        <v>51604119</v>
      </c>
      <c r="V853" s="14">
        <v>4847676</v>
      </c>
      <c r="W853" s="14">
        <v>17670428</v>
      </c>
      <c r="X853" s="14">
        <v>197074001</v>
      </c>
      <c r="Y853" s="14">
        <v>51604119</v>
      </c>
      <c r="Z853" s="14">
        <v>1359902</v>
      </c>
      <c r="AA853" s="14">
        <v>0.1970472764</v>
      </c>
      <c r="AB853">
        <v>134.88</v>
      </c>
      <c r="AC853" s="2">
        <v>19535151809</v>
      </c>
      <c r="AD853" s="2">
        <v>13408998263</v>
      </c>
      <c r="AE853" s="14">
        <f>INDEX(CONFAZ!$DS$2:$FB$408,MATCH(DATE(YEAR($A853),MONTH($A853),15),CONFAZ!$DS$2:$DS$408,0),2)</f>
        <v>289617850</v>
      </c>
      <c r="AF853" s="14">
        <f>INDEX(CONFAZ!$DS$2:$FB$408,MATCH(DATE(YEAR($A853),MONTH($A853),15),CONFAZ!$DS$2:$DS$408,0),3)</f>
        <v>246233113</v>
      </c>
      <c r="AG853">
        <v>937</v>
      </c>
      <c r="AH853">
        <v>1242942495000</v>
      </c>
      <c r="AI853">
        <v>10.15</v>
      </c>
      <c r="AJ853">
        <v>-0.3</v>
      </c>
      <c r="AK853">
        <v>1057.70055555555</v>
      </c>
      <c r="AL853">
        <v>849.11249999999995</v>
      </c>
      <c r="AM853">
        <v>782.4</v>
      </c>
      <c r="AN853">
        <v>953.10640000000001</v>
      </c>
      <c r="AO853">
        <v>13.1013286315769</v>
      </c>
      <c r="AP853">
        <v>0.77</v>
      </c>
      <c r="AQ853">
        <v>157.22</v>
      </c>
      <c r="AR853">
        <v>2.33</v>
      </c>
      <c r="AS853" s="14">
        <v>541966900000</v>
      </c>
      <c r="AT853">
        <v>0</v>
      </c>
      <c r="AU853">
        <v>0</v>
      </c>
      <c r="AV853">
        <v>97132374</v>
      </c>
      <c r="AW853">
        <v>86393639</v>
      </c>
      <c r="AX853">
        <v>0</v>
      </c>
      <c r="AY853" s="14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10066803</v>
      </c>
      <c r="BM853">
        <v>671932</v>
      </c>
      <c r="BN853">
        <v>27308046000</v>
      </c>
      <c r="BO853" s="3">
        <v>0.4</v>
      </c>
      <c r="BP853" s="3">
        <v>3704</v>
      </c>
      <c r="BQ853" s="3">
        <v>25660.71</v>
      </c>
      <c r="BR853" s="3">
        <v>2676581000</v>
      </c>
      <c r="BS853" s="3">
        <v>22762000</v>
      </c>
      <c r="BT853" s="3">
        <v>6052464000</v>
      </c>
      <c r="BU853" s="3">
        <v>13383053000</v>
      </c>
      <c r="BV853" s="3">
        <v>5173186000</v>
      </c>
      <c r="BW853" s="3">
        <v>22134860000</v>
      </c>
      <c r="BX853">
        <v>0</v>
      </c>
      <c r="BY853">
        <v>0</v>
      </c>
      <c r="BZ853">
        <v>0</v>
      </c>
      <c r="CA853">
        <v>0</v>
      </c>
      <c r="CB853">
        <v>23134440000</v>
      </c>
      <c r="CC853">
        <v>0.4</v>
      </c>
      <c r="CD853">
        <v>247961.63</v>
      </c>
      <c r="CE853">
        <v>157208303.18000001</v>
      </c>
      <c r="CF853">
        <v>19279.21</v>
      </c>
      <c r="CG853">
        <v>27272.589999999997</v>
      </c>
      <c r="CH853">
        <v>31.432478700000001</v>
      </c>
      <c r="CI853">
        <v>3.55</v>
      </c>
      <c r="CJ853">
        <v>-424070</v>
      </c>
      <c r="CK853">
        <v>-391773.33</v>
      </c>
      <c r="CL853">
        <v>32300</v>
      </c>
      <c r="CM853">
        <v>55513.33</v>
      </c>
      <c r="CN853">
        <v>6100166.6699999999</v>
      </c>
      <c r="CO853">
        <v>-62416.67</v>
      </c>
      <c r="CP853">
        <v>-378770</v>
      </c>
      <c r="CQ853">
        <v>512658.58</v>
      </c>
      <c r="CR853">
        <v>179852623.41</v>
      </c>
      <c r="CS853">
        <v>34667.550000000003</v>
      </c>
      <c r="CT853">
        <v>180401749.53999999</v>
      </c>
      <c r="CU853" s="3">
        <v>0.53694160000000002</v>
      </c>
      <c r="CV853">
        <v>165223687.59999999</v>
      </c>
      <c r="CW853" s="10">
        <v>5054643.32</v>
      </c>
      <c r="CX853" s="14">
        <f t="shared" si="13"/>
        <v>0</v>
      </c>
      <c r="CY853" s="14">
        <f>IFERROR(INDEX(CONFAZ!$A$2:$FB$440,MATCH(DATE(YEAR($A853),MONTH($A853),15),CONFAZ!$A$2:$A$440,0),2),0)</f>
        <v>5054643.32</v>
      </c>
      <c r="CZ853"/>
      <c r="DA853"/>
      <c r="DB853"/>
      <c r="DC853"/>
      <c r="DI853"/>
    </row>
    <row r="854" spans="1:113" x14ac:dyDescent="0.25">
      <c r="A854" s="1">
        <v>42938</v>
      </c>
      <c r="B854" t="s">
        <v>70</v>
      </c>
      <c r="C854" t="s">
        <v>11</v>
      </c>
      <c r="D854" s="12">
        <v>3.2061000000000002</v>
      </c>
      <c r="E854">
        <v>384047473.42999989</v>
      </c>
      <c r="F854">
        <v>1493686.52</v>
      </c>
      <c r="G854">
        <v>529713714</v>
      </c>
      <c r="H854">
        <v>85084286.969999984</v>
      </c>
      <c r="I854">
        <v>18464369.140000004</v>
      </c>
      <c r="J854">
        <v>15084758.740000002</v>
      </c>
      <c r="K854">
        <v>25323018</v>
      </c>
      <c r="L854" s="14">
        <v>15128140</v>
      </c>
      <c r="M854" s="14">
        <v>32966284</v>
      </c>
      <c r="N854" s="14">
        <v>74862448</v>
      </c>
      <c r="O854" s="14">
        <v>81262764</v>
      </c>
      <c r="P854" s="14">
        <v>5839377</v>
      </c>
      <c r="Q854" s="14">
        <v>75559891</v>
      </c>
      <c r="R854" s="14">
        <v>3753508</v>
      </c>
      <c r="S854" s="14">
        <v>16645024</v>
      </c>
      <c r="T854" s="14">
        <v>163340005</v>
      </c>
      <c r="U854" s="14">
        <v>58862587</v>
      </c>
      <c r="V854" s="14">
        <v>3753508</v>
      </c>
      <c r="W854" s="14">
        <v>16645024</v>
      </c>
      <c r="X854" s="14">
        <v>163340005</v>
      </c>
      <c r="Y854" s="14">
        <v>58862587</v>
      </c>
      <c r="Z854" s="14">
        <v>1493686</v>
      </c>
      <c r="AA854" s="14">
        <v>0.73225965049999997</v>
      </c>
      <c r="AB854">
        <v>138.43</v>
      </c>
      <c r="AC854" s="2">
        <v>17658900096</v>
      </c>
      <c r="AD854" s="2">
        <v>13263065205</v>
      </c>
      <c r="AE854" s="14">
        <f>INDEX(CONFAZ!$DS$2:$FB$408,MATCH(DATE(YEAR($A854),MONTH($A854),15),CONFAZ!$DS$2:$DS$408,0),2)</f>
        <v>301451142</v>
      </c>
      <c r="AF854" s="14">
        <f>INDEX(CONFAZ!$DS$2:$FB$408,MATCH(DATE(YEAR($A854),MONTH($A854),15),CONFAZ!$DS$2:$DS$408,0),3)</f>
        <v>134546343</v>
      </c>
      <c r="AG854">
        <v>937</v>
      </c>
      <c r="AH854">
        <v>1221617076900</v>
      </c>
      <c r="AI854">
        <v>10.01</v>
      </c>
      <c r="AJ854">
        <v>0.17</v>
      </c>
      <c r="AK854">
        <v>1069.28833333333</v>
      </c>
      <c r="AL854">
        <v>851.24649999999997</v>
      </c>
      <c r="AM854">
        <v>781.53095238095204</v>
      </c>
      <c r="AN854">
        <v>959.60839999999996</v>
      </c>
      <c r="AO854">
        <v>12.9099247209483</v>
      </c>
      <c r="AP854">
        <v>1.24</v>
      </c>
      <c r="AQ854">
        <v>159.47</v>
      </c>
      <c r="AR854">
        <v>-1.94</v>
      </c>
      <c r="AS854" s="14">
        <v>548387100000</v>
      </c>
      <c r="AT854">
        <v>0</v>
      </c>
      <c r="AU854">
        <v>0</v>
      </c>
      <c r="AV854">
        <v>103925703</v>
      </c>
      <c r="AW854">
        <v>93677088</v>
      </c>
      <c r="AX854">
        <v>0</v>
      </c>
      <c r="AY854" s="1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9359132</v>
      </c>
      <c r="BM854">
        <v>889483</v>
      </c>
      <c r="BN854">
        <v>27308046000</v>
      </c>
      <c r="BO854" s="3">
        <v>0.4</v>
      </c>
      <c r="BP854" s="3">
        <v>3704</v>
      </c>
      <c r="BQ854" s="3">
        <v>25660.71</v>
      </c>
      <c r="BR854" s="3">
        <v>2676581000</v>
      </c>
      <c r="BS854" s="3">
        <v>22762000</v>
      </c>
      <c r="BT854" s="3">
        <v>6052464000</v>
      </c>
      <c r="BU854" s="3">
        <v>13383053000</v>
      </c>
      <c r="BV854" s="3">
        <v>5173186000</v>
      </c>
      <c r="BW854" s="3">
        <v>22134860000</v>
      </c>
      <c r="BX854">
        <v>0</v>
      </c>
      <c r="BY854">
        <v>0</v>
      </c>
      <c r="BZ854">
        <v>0</v>
      </c>
      <c r="CA854">
        <v>0</v>
      </c>
      <c r="CB854">
        <v>23134440000</v>
      </c>
      <c r="CC854">
        <v>0.4</v>
      </c>
      <c r="CD854">
        <v>222053.11</v>
      </c>
      <c r="CE854">
        <v>141643637.5</v>
      </c>
      <c r="CF854">
        <v>21747.67</v>
      </c>
      <c r="CG854">
        <v>27201.589999999997</v>
      </c>
      <c r="CH854">
        <v>31.432478700000001</v>
      </c>
      <c r="CI854">
        <v>3.55</v>
      </c>
      <c r="CJ854">
        <v>162626.67000000001</v>
      </c>
      <c r="CK854">
        <v>189543.33</v>
      </c>
      <c r="CL854">
        <v>26920</v>
      </c>
      <c r="CM854">
        <v>55020</v>
      </c>
      <c r="CN854">
        <v>6090063.3300000001</v>
      </c>
      <c r="CO854">
        <v>-53476.67</v>
      </c>
      <c r="CP854">
        <v>-281830</v>
      </c>
      <c r="CQ854">
        <v>561930.44999999995</v>
      </c>
      <c r="CR854">
        <v>179935025.88</v>
      </c>
      <c r="CS854">
        <v>16426.810000000001</v>
      </c>
      <c r="CT854">
        <v>180515633.13999999</v>
      </c>
      <c r="CU854" s="3">
        <v>0.53694160000000002</v>
      </c>
      <c r="CV854">
        <v>140988106.09999999</v>
      </c>
      <c r="CW854" s="10">
        <v>5660400.7400000002</v>
      </c>
      <c r="CX854" s="14">
        <f t="shared" si="13"/>
        <v>0</v>
      </c>
      <c r="CY854" s="14">
        <f>IFERROR(INDEX(CONFAZ!$A$2:$FB$440,MATCH(DATE(YEAR($A854),MONTH($A854),15),CONFAZ!$A$2:$A$440,0),2),0)</f>
        <v>5660400.7400000002</v>
      </c>
      <c r="CZ854"/>
      <c r="DA854"/>
      <c r="DB854"/>
      <c r="DC854"/>
      <c r="DI854"/>
    </row>
    <row r="855" spans="1:113" x14ac:dyDescent="0.25">
      <c r="A855" s="1">
        <v>42969</v>
      </c>
      <c r="B855" t="s">
        <v>70</v>
      </c>
      <c r="C855" t="s">
        <v>11</v>
      </c>
      <c r="D855" s="12">
        <v>3.1509</v>
      </c>
      <c r="E855">
        <v>383270145.51000005</v>
      </c>
      <c r="F855">
        <v>2464283.21</v>
      </c>
      <c r="G855">
        <v>529200221</v>
      </c>
      <c r="H855">
        <v>85239372.719999999</v>
      </c>
      <c r="I855">
        <v>19642541.260000002</v>
      </c>
      <c r="J855">
        <v>15130631.620000005</v>
      </c>
      <c r="K855">
        <v>23200936</v>
      </c>
      <c r="L855" s="14">
        <v>11005311</v>
      </c>
      <c r="M855" s="14">
        <v>32892323</v>
      </c>
      <c r="N855" s="14">
        <v>77667139</v>
      </c>
      <c r="O855" s="14">
        <v>83463319</v>
      </c>
      <c r="P855" s="14">
        <v>6370854</v>
      </c>
      <c r="Q855" s="14">
        <v>82166693</v>
      </c>
      <c r="R855" s="14">
        <v>3450443</v>
      </c>
      <c r="S855" s="14">
        <v>19950752</v>
      </c>
      <c r="T855" s="14">
        <v>153511027</v>
      </c>
      <c r="U855" s="14">
        <v>56258077</v>
      </c>
      <c r="V855" s="14">
        <v>3450443</v>
      </c>
      <c r="W855" s="14">
        <v>19950752</v>
      </c>
      <c r="X855" s="14">
        <v>153511027</v>
      </c>
      <c r="Y855" s="14">
        <v>56258077</v>
      </c>
      <c r="Z855" s="14">
        <v>2464283</v>
      </c>
      <c r="AA855" s="14">
        <v>1.7659456461</v>
      </c>
      <c r="AB855">
        <v>140.13999999999999</v>
      </c>
      <c r="AC855" s="2">
        <v>19336799997</v>
      </c>
      <c r="AD855" s="2">
        <v>14789290641</v>
      </c>
      <c r="AE855" s="14">
        <f>INDEX(CONFAZ!$DS$2:$FB$408,MATCH(DATE(YEAR($A855),MONTH($A855),15),CONFAZ!$DS$2:$DS$408,0),2)</f>
        <v>313795402</v>
      </c>
      <c r="AF855" s="14">
        <f>INDEX(CONFAZ!$DS$2:$FB$408,MATCH(DATE(YEAR($A855),MONTH($A855),15),CONFAZ!$DS$2:$DS$408,0),3)</f>
        <v>195817635</v>
      </c>
      <c r="AG855">
        <v>937</v>
      </c>
      <c r="AH855">
        <v>1203149108700</v>
      </c>
      <c r="AI855">
        <v>9.15</v>
      </c>
      <c r="AJ855">
        <v>-0.03</v>
      </c>
      <c r="AK855">
        <v>1068.3216666666599</v>
      </c>
      <c r="AL855">
        <v>850.73299999999995</v>
      </c>
      <c r="AM855">
        <v>781.56476190476099</v>
      </c>
      <c r="AN855">
        <v>960.12480000000005</v>
      </c>
      <c r="AO855">
        <v>12.677880878585199</v>
      </c>
      <c r="AP855">
        <v>1.19</v>
      </c>
      <c r="AQ855">
        <v>163.96</v>
      </c>
      <c r="AR855">
        <v>-20.05</v>
      </c>
      <c r="AS855" s="14">
        <v>555915700000</v>
      </c>
      <c r="AT855">
        <v>0</v>
      </c>
      <c r="AU855">
        <v>0</v>
      </c>
      <c r="AV855">
        <v>106546840</v>
      </c>
      <c r="AW855">
        <v>98436104</v>
      </c>
      <c r="AX855">
        <v>0</v>
      </c>
      <c r="AY855" s="14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1956</v>
      </c>
      <c r="BL855">
        <v>7767739</v>
      </c>
      <c r="BM855">
        <v>341041</v>
      </c>
      <c r="BN855">
        <v>27308046000</v>
      </c>
      <c r="BO855" s="3">
        <v>0.4</v>
      </c>
      <c r="BP855" s="3">
        <v>3704</v>
      </c>
      <c r="BQ855" s="3">
        <v>25660.71</v>
      </c>
      <c r="BR855" s="3">
        <v>2676581000</v>
      </c>
      <c r="BS855" s="3">
        <v>22762000</v>
      </c>
      <c r="BT855" s="3">
        <v>6052464000</v>
      </c>
      <c r="BU855" s="3">
        <v>13383053000</v>
      </c>
      <c r="BV855" s="3">
        <v>5173186000</v>
      </c>
      <c r="BW855" s="3">
        <v>22134860000</v>
      </c>
      <c r="BX855">
        <v>0</v>
      </c>
      <c r="BY855">
        <v>0</v>
      </c>
      <c r="BZ855">
        <v>0</v>
      </c>
      <c r="CA855">
        <v>0</v>
      </c>
      <c r="CB855">
        <v>27308046000</v>
      </c>
      <c r="CC855">
        <v>0.4</v>
      </c>
      <c r="CD855">
        <v>325652.95</v>
      </c>
      <c r="CE855">
        <v>137692768.34999999</v>
      </c>
      <c r="CF855">
        <v>33775.699999999997</v>
      </c>
      <c r="CG855">
        <v>27808.589999999997</v>
      </c>
      <c r="CH855">
        <v>31.432478700000001</v>
      </c>
      <c r="CI855">
        <v>3.78</v>
      </c>
      <c r="CJ855">
        <v>162626.67000000001</v>
      </c>
      <c r="CK855">
        <v>189543.33</v>
      </c>
      <c r="CL855">
        <v>26920</v>
      </c>
      <c r="CM855">
        <v>55020</v>
      </c>
      <c r="CN855">
        <v>6090063.3300000001</v>
      </c>
      <c r="CO855">
        <v>-53476.67</v>
      </c>
      <c r="CP855">
        <v>-281830</v>
      </c>
      <c r="CQ855">
        <v>966218.15</v>
      </c>
      <c r="CR855">
        <v>178223918.81999999</v>
      </c>
      <c r="CS855">
        <v>6278.27</v>
      </c>
      <c r="CT855">
        <v>179207394.21000001</v>
      </c>
      <c r="CU855" s="3">
        <v>0.53694160000000002</v>
      </c>
      <c r="CV855">
        <v>120059779.40000001</v>
      </c>
      <c r="CW855" s="10">
        <v>5271869.3999999994</v>
      </c>
      <c r="CX855" s="14">
        <f t="shared" si="13"/>
        <v>0</v>
      </c>
      <c r="CY855" s="14">
        <f>IFERROR(INDEX(CONFAZ!$A$2:$FB$440,MATCH(DATE(YEAR($A855),MONTH($A855),15),CONFAZ!$A$2:$A$440,0),2),0)</f>
        <v>5271869.3999999994</v>
      </c>
      <c r="CZ855"/>
      <c r="DA855"/>
      <c r="DB855"/>
      <c r="DC855"/>
      <c r="DI855"/>
    </row>
    <row r="856" spans="1:113" x14ac:dyDescent="0.25">
      <c r="A856" s="1">
        <v>43000</v>
      </c>
      <c r="B856" t="s">
        <v>70</v>
      </c>
      <c r="C856" t="s">
        <v>11</v>
      </c>
      <c r="D856" s="12">
        <v>3.1347999999999998</v>
      </c>
      <c r="E856">
        <v>403236245.42000008</v>
      </c>
      <c r="F856">
        <v>1786105.38</v>
      </c>
      <c r="G856">
        <v>572750678</v>
      </c>
      <c r="H856">
        <v>85066114.090000018</v>
      </c>
      <c r="I856">
        <v>37949194.649999999</v>
      </c>
      <c r="J856">
        <v>15469198.65</v>
      </c>
      <c r="K856">
        <v>14876725</v>
      </c>
      <c r="L856" s="14">
        <v>17067762</v>
      </c>
      <c r="M856" s="14">
        <v>33296698</v>
      </c>
      <c r="N856" s="14">
        <v>78306785</v>
      </c>
      <c r="O856" s="14">
        <v>85766948</v>
      </c>
      <c r="P856" s="14">
        <v>6721977</v>
      </c>
      <c r="Q856" s="14">
        <v>84801019</v>
      </c>
      <c r="R856" s="14">
        <v>3514355</v>
      </c>
      <c r="S856" s="14">
        <v>17190293</v>
      </c>
      <c r="T856" s="14">
        <v>183382025</v>
      </c>
      <c r="U856" s="14">
        <v>60924006</v>
      </c>
      <c r="V856" s="14">
        <v>3514355</v>
      </c>
      <c r="W856" s="14">
        <v>17190293</v>
      </c>
      <c r="X856" s="14">
        <v>183382025</v>
      </c>
      <c r="Y856" s="14">
        <v>60924006</v>
      </c>
      <c r="Z856" s="14">
        <v>1778810</v>
      </c>
      <c r="AA856" s="14">
        <v>0.42946523949999998</v>
      </c>
      <c r="AB856">
        <v>134.86000000000001</v>
      </c>
      <c r="AC856" s="2">
        <v>18533214138</v>
      </c>
      <c r="AD856" s="2">
        <v>14242528368</v>
      </c>
      <c r="AE856" s="14">
        <f>INDEX(CONFAZ!$DS$2:$FB$408,MATCH(DATE(YEAR($A856),MONTH($A856),15),CONFAZ!$DS$2:$DS$408,0),2)</f>
        <v>234847296</v>
      </c>
      <c r="AF856" s="14">
        <f>INDEX(CONFAZ!$DS$2:$FB$408,MATCH(DATE(YEAR($A856),MONTH($A856),15),CONFAZ!$DS$2:$DS$408,0),3)</f>
        <v>189564903</v>
      </c>
      <c r="AG856">
        <v>937</v>
      </c>
      <c r="AH856">
        <v>1195123691200</v>
      </c>
      <c r="AI856">
        <v>8.35</v>
      </c>
      <c r="AJ856">
        <v>-0.02</v>
      </c>
      <c r="AK856">
        <v>1072.36055555555</v>
      </c>
      <c r="AL856">
        <v>852.16200000000003</v>
      </c>
      <c r="AM856">
        <v>783.53809523809502</v>
      </c>
      <c r="AN856">
        <v>963.56560000000002</v>
      </c>
      <c r="AO856">
        <v>12.5249194908756</v>
      </c>
      <c r="AP856">
        <v>1.1599999999999999</v>
      </c>
      <c r="AQ856">
        <v>175</v>
      </c>
      <c r="AR856">
        <v>12.739000000000001</v>
      </c>
      <c r="AS856" s="14">
        <v>544327900000</v>
      </c>
      <c r="AT856">
        <v>0</v>
      </c>
      <c r="AU856">
        <v>0</v>
      </c>
      <c r="AV856">
        <v>106072125</v>
      </c>
      <c r="AW856">
        <v>95533206</v>
      </c>
      <c r="AX856">
        <v>0</v>
      </c>
      <c r="AY856" s="14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10283637</v>
      </c>
      <c r="BM856">
        <v>255282</v>
      </c>
      <c r="BN856">
        <v>27308046000</v>
      </c>
      <c r="BO856" s="3">
        <v>0.4</v>
      </c>
      <c r="BP856" s="3">
        <v>3704</v>
      </c>
      <c r="BQ856" s="3">
        <v>25660.71</v>
      </c>
      <c r="BR856" s="3">
        <v>2676581000</v>
      </c>
      <c r="BS856" s="3">
        <v>22762000</v>
      </c>
      <c r="BT856" s="3">
        <v>6052464000</v>
      </c>
      <c r="BU856" s="3">
        <v>13383053000</v>
      </c>
      <c r="BV856" s="3">
        <v>5173186000</v>
      </c>
      <c r="BW856" s="3">
        <v>22134860000</v>
      </c>
      <c r="BX856">
        <v>0</v>
      </c>
      <c r="BY856">
        <v>0</v>
      </c>
      <c r="BZ856">
        <v>0</v>
      </c>
      <c r="CA856">
        <v>0</v>
      </c>
      <c r="CB856">
        <v>27308046000</v>
      </c>
      <c r="CC856">
        <v>0.4</v>
      </c>
      <c r="CD856">
        <v>229395.98</v>
      </c>
      <c r="CE856">
        <v>135493445.09999999</v>
      </c>
      <c r="CF856">
        <v>16330.25</v>
      </c>
      <c r="CG856">
        <v>27138.589999999997</v>
      </c>
      <c r="CH856">
        <v>31.432478700000001</v>
      </c>
      <c r="CI856">
        <v>3.88</v>
      </c>
      <c r="CJ856">
        <v>162626.67000000001</v>
      </c>
      <c r="CK856">
        <v>189543.33</v>
      </c>
      <c r="CL856">
        <v>26920</v>
      </c>
      <c r="CM856">
        <v>55020</v>
      </c>
      <c r="CN856">
        <v>6090063.3300000001</v>
      </c>
      <c r="CO856">
        <v>-53476.67</v>
      </c>
      <c r="CP856">
        <v>-281830</v>
      </c>
      <c r="CQ856">
        <v>814535.75</v>
      </c>
      <c r="CR856">
        <v>205912356.88999999</v>
      </c>
      <c r="CS856">
        <v>3018.23</v>
      </c>
      <c r="CT856">
        <v>206729910.87</v>
      </c>
      <c r="CU856" s="3">
        <v>0.53694160000000002</v>
      </c>
      <c r="CV856">
        <v>65143909.840000004</v>
      </c>
      <c r="CW856" s="10">
        <v>3669277.3899999997</v>
      </c>
      <c r="CX856" s="14">
        <f t="shared" si="13"/>
        <v>0</v>
      </c>
      <c r="CY856" s="14">
        <f>IFERROR(INDEX(CONFAZ!$A$2:$FB$440,MATCH(DATE(YEAR($A856),MONTH($A856),15),CONFAZ!$A$2:$A$440,0),2),0)</f>
        <v>3669277.3899999997</v>
      </c>
      <c r="CZ856"/>
      <c r="DA856"/>
      <c r="DB856"/>
      <c r="DC856"/>
      <c r="DI856"/>
    </row>
    <row r="857" spans="1:113" x14ac:dyDescent="0.25">
      <c r="A857" s="1">
        <v>43030</v>
      </c>
      <c r="B857" t="s">
        <v>70</v>
      </c>
      <c r="C857" t="s">
        <v>11</v>
      </c>
      <c r="D857" s="12">
        <v>3.1911999999999998</v>
      </c>
      <c r="E857">
        <v>383350368.48000008</v>
      </c>
      <c r="F857">
        <v>3203611.17</v>
      </c>
      <c r="G857">
        <v>564152762</v>
      </c>
      <c r="H857">
        <v>77303196.430000007</v>
      </c>
      <c r="I857">
        <v>55078228.379999995</v>
      </c>
      <c r="J857">
        <v>14895212.309999999</v>
      </c>
      <c r="K857">
        <v>11543775</v>
      </c>
      <c r="L857" s="14">
        <v>18364310</v>
      </c>
      <c r="M857" s="14">
        <v>32372827</v>
      </c>
      <c r="N857" s="14">
        <v>78998847</v>
      </c>
      <c r="O857" s="14">
        <v>88767144</v>
      </c>
      <c r="P857" s="14">
        <v>7234221</v>
      </c>
      <c r="Q857" s="14">
        <v>78378279</v>
      </c>
      <c r="R857" s="14">
        <v>4195945</v>
      </c>
      <c r="S857" s="14">
        <v>20455188</v>
      </c>
      <c r="T857" s="14">
        <v>162935435</v>
      </c>
      <c r="U857" s="14">
        <v>69246955</v>
      </c>
      <c r="V857" s="14">
        <v>4195945</v>
      </c>
      <c r="W857" s="14">
        <v>20455188</v>
      </c>
      <c r="X857" s="14">
        <v>162935435</v>
      </c>
      <c r="Y857" s="14">
        <v>69246955</v>
      </c>
      <c r="Z857" s="14">
        <v>3203611</v>
      </c>
      <c r="AA857" s="14">
        <v>1.1511967815999999</v>
      </c>
      <c r="AB857">
        <v>136.07</v>
      </c>
      <c r="AC857" s="2">
        <v>18694329848</v>
      </c>
      <c r="AD857" s="2">
        <v>14598898881</v>
      </c>
      <c r="AE857" s="14">
        <f>INDEX(CONFAZ!$DS$2:$FB$408,MATCH(DATE(YEAR($A857),MONTH($A857),15),CONFAZ!$DS$2:$DS$408,0),2)</f>
        <v>219850106</v>
      </c>
      <c r="AF857" s="14">
        <f>INDEX(CONFAZ!$DS$2:$FB$408,MATCH(DATE(YEAR($A857),MONTH($A857),15),CONFAZ!$DS$2:$DS$408,0),3)</f>
        <v>239604649</v>
      </c>
      <c r="AG857">
        <v>937</v>
      </c>
      <c r="AH857">
        <v>1213776111200</v>
      </c>
      <c r="AI857">
        <v>8.01</v>
      </c>
      <c r="AJ857">
        <v>0.37</v>
      </c>
      <c r="AK857">
        <v>1073.7366666666601</v>
      </c>
      <c r="AL857">
        <v>852.97649999999999</v>
      </c>
      <c r="AM857">
        <v>785.33952380952303</v>
      </c>
      <c r="AN857">
        <v>963.60919999999999</v>
      </c>
      <c r="AO857">
        <v>12.305659799341299</v>
      </c>
      <c r="AP857">
        <v>1.42</v>
      </c>
      <c r="AQ857">
        <v>187.09</v>
      </c>
      <c r="AR857">
        <v>35.619999999999997</v>
      </c>
      <c r="AS857" s="14">
        <v>568803900000</v>
      </c>
      <c r="AT857">
        <v>0</v>
      </c>
      <c r="AU857">
        <v>0</v>
      </c>
      <c r="AV857">
        <v>106086923</v>
      </c>
      <c r="AW857">
        <v>105814024</v>
      </c>
      <c r="AX857">
        <v>0</v>
      </c>
      <c r="AY857" s="14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272899</v>
      </c>
      <c r="BN857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>
        <v>0</v>
      </c>
      <c r="BY857">
        <v>0</v>
      </c>
      <c r="BZ857">
        <v>0</v>
      </c>
      <c r="CA857">
        <v>0</v>
      </c>
      <c r="CB857">
        <v>27308046000</v>
      </c>
      <c r="CC857">
        <v>0.4</v>
      </c>
      <c r="CD857">
        <v>351343.19</v>
      </c>
      <c r="CE857">
        <v>147418733.91</v>
      </c>
      <c r="CF857">
        <v>52686.36</v>
      </c>
      <c r="CG857">
        <v>27518.589999999997</v>
      </c>
      <c r="CH857">
        <v>31.432478700000001</v>
      </c>
      <c r="CI857">
        <v>3.9</v>
      </c>
      <c r="CJ857">
        <v>116030</v>
      </c>
      <c r="CK857">
        <v>141173.32999999999</v>
      </c>
      <c r="CL857">
        <v>25143.33</v>
      </c>
      <c r="CM857">
        <v>-36420</v>
      </c>
      <c r="CN857">
        <v>6106246.6699999999</v>
      </c>
      <c r="CO857">
        <v>-50476.67</v>
      </c>
      <c r="CP857">
        <v>-218470</v>
      </c>
      <c r="CQ857">
        <v>0</v>
      </c>
      <c r="CR857">
        <v>0</v>
      </c>
      <c r="CS857">
        <v>0</v>
      </c>
      <c r="CT857">
        <v>0</v>
      </c>
      <c r="CU857" s="3">
        <v>0.53694160000000002</v>
      </c>
      <c r="CV857">
        <v>59106204.770000003</v>
      </c>
      <c r="CW857" s="10">
        <v>2573814.1</v>
      </c>
      <c r="CX857" s="14">
        <f t="shared" si="13"/>
        <v>0</v>
      </c>
      <c r="CY857" s="14">
        <f>IFERROR(INDEX(CONFAZ!$A$2:$FB$440,MATCH(DATE(YEAR($A857),MONTH($A857),15),CONFAZ!$A$2:$A$440,0),2),0)</f>
        <v>2573814.1</v>
      </c>
      <c r="CZ857"/>
      <c r="DA857"/>
      <c r="DB857"/>
      <c r="DC857"/>
      <c r="DI857"/>
    </row>
    <row r="858" spans="1:113" x14ac:dyDescent="0.25">
      <c r="A858" s="1">
        <v>43061</v>
      </c>
      <c r="B858" t="s">
        <v>70</v>
      </c>
      <c r="C858" t="s">
        <v>11</v>
      </c>
      <c r="D858" s="12">
        <v>3.2593999999999999</v>
      </c>
      <c r="E858">
        <v>410868188.97000003</v>
      </c>
      <c r="F858">
        <v>3915062.0700000003</v>
      </c>
      <c r="G858">
        <v>594330549</v>
      </c>
      <c r="H858">
        <v>82467908.480000019</v>
      </c>
      <c r="I858">
        <v>55029179.089999996</v>
      </c>
      <c r="J858">
        <v>15396054.299999999</v>
      </c>
      <c r="K858">
        <v>9199520</v>
      </c>
      <c r="L858" s="14">
        <v>19298273</v>
      </c>
      <c r="M858" s="14">
        <v>31895543</v>
      </c>
      <c r="N858" s="14">
        <v>84457059</v>
      </c>
      <c r="O858" s="14">
        <v>83660098</v>
      </c>
      <c r="P858" s="14">
        <v>6927543</v>
      </c>
      <c r="Q858" s="14">
        <v>81630246</v>
      </c>
      <c r="R858" s="14">
        <v>2999406</v>
      </c>
      <c r="S858" s="14">
        <v>22044962</v>
      </c>
      <c r="T858" s="14">
        <v>182115584</v>
      </c>
      <c r="U858" s="14">
        <v>75386773</v>
      </c>
      <c r="V858" s="14">
        <v>2999406</v>
      </c>
      <c r="W858" s="14">
        <v>22044962</v>
      </c>
      <c r="X858" s="14">
        <v>182115584</v>
      </c>
      <c r="Y858" s="14">
        <v>75386773</v>
      </c>
      <c r="Z858" s="14">
        <v>3915062</v>
      </c>
      <c r="AA858" s="14">
        <v>0.67742050860000003</v>
      </c>
      <c r="AB858">
        <v>135.08000000000001</v>
      </c>
      <c r="AC858" s="2">
        <v>16584235219</v>
      </c>
      <c r="AD858" s="2">
        <v>13951600049</v>
      </c>
      <c r="AE858" s="14">
        <f>INDEX(CONFAZ!$DS$2:$FB$408,MATCH(DATE(YEAR($A858),MONTH($A858),15),CONFAZ!$DS$2:$DS$408,0),2)</f>
        <v>315908668</v>
      </c>
      <c r="AF858" s="14">
        <f>INDEX(CONFAZ!$DS$2:$FB$408,MATCH(DATE(YEAR($A858),MONTH($A858),15),CONFAZ!$DS$2:$DS$408,0),3)</f>
        <v>136176491</v>
      </c>
      <c r="AG858">
        <v>937</v>
      </c>
      <c r="AH858">
        <v>1242013926400</v>
      </c>
      <c r="AI858">
        <v>7.4</v>
      </c>
      <c r="AJ858">
        <v>0.18</v>
      </c>
      <c r="AK858">
        <v>1079.68611111111</v>
      </c>
      <c r="AL858">
        <v>857.58349999999996</v>
      </c>
      <c r="AM858">
        <v>786.21523809523796</v>
      </c>
      <c r="AN858">
        <v>969.43119999999999</v>
      </c>
      <c r="AO858">
        <v>12.1328724745063</v>
      </c>
      <c r="AP858">
        <v>1.28</v>
      </c>
      <c r="AQ858">
        <v>203.67</v>
      </c>
      <c r="AR858">
        <v>37.72</v>
      </c>
      <c r="AS858" s="14">
        <v>574019500000</v>
      </c>
      <c r="AT858">
        <v>0</v>
      </c>
      <c r="AU858">
        <v>0</v>
      </c>
      <c r="AV858">
        <v>176414117</v>
      </c>
      <c r="AW858">
        <v>175517037</v>
      </c>
      <c r="AX858">
        <v>0</v>
      </c>
      <c r="AY858" s="14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272080</v>
      </c>
      <c r="BN858">
        <v>27308046000</v>
      </c>
      <c r="BO858" s="3">
        <v>0.4</v>
      </c>
      <c r="BP858" s="3">
        <v>3704</v>
      </c>
      <c r="BQ858" s="3">
        <v>25660.71</v>
      </c>
      <c r="BR858" s="3">
        <v>2676581000</v>
      </c>
      <c r="BS858" s="3">
        <v>22762000</v>
      </c>
      <c r="BT858" s="3">
        <v>6052464000</v>
      </c>
      <c r="BU858">
        <v>13383053000</v>
      </c>
      <c r="BV858" s="3">
        <v>5173186000</v>
      </c>
      <c r="BW858" s="3">
        <v>22134860000</v>
      </c>
      <c r="BX858">
        <v>0</v>
      </c>
      <c r="BY858">
        <v>0</v>
      </c>
      <c r="BZ858">
        <v>0</v>
      </c>
      <c r="CA858">
        <v>0</v>
      </c>
      <c r="CB858">
        <v>27308046000</v>
      </c>
      <c r="CC858">
        <v>0.4</v>
      </c>
      <c r="CD858">
        <v>372462.8</v>
      </c>
      <c r="CE858">
        <v>180482198.47</v>
      </c>
      <c r="CF858">
        <v>34782.480000000003</v>
      </c>
      <c r="CG858">
        <v>27281.589999999997</v>
      </c>
      <c r="CH858">
        <v>31.432478700000001</v>
      </c>
      <c r="CI858">
        <v>4</v>
      </c>
      <c r="CJ858">
        <v>116030</v>
      </c>
      <c r="CK858">
        <v>141173.32999999999</v>
      </c>
      <c r="CL858">
        <v>25143.33</v>
      </c>
      <c r="CM858">
        <v>-36420</v>
      </c>
      <c r="CN858">
        <v>6106246.6699999999</v>
      </c>
      <c r="CO858">
        <v>-50476.67</v>
      </c>
      <c r="CP858">
        <v>-218470</v>
      </c>
      <c r="CQ858">
        <v>2284559.85</v>
      </c>
      <c r="CR858">
        <v>214115132.19999999</v>
      </c>
      <c r="CS858">
        <v>2345.17</v>
      </c>
      <c r="CT858">
        <v>216402037.22</v>
      </c>
      <c r="CU858" s="3">
        <v>0.53694160000000002</v>
      </c>
      <c r="CV858">
        <v>54961097.57</v>
      </c>
      <c r="CW858" s="10">
        <v>1578670.29</v>
      </c>
      <c r="CX858" s="14">
        <f t="shared" si="13"/>
        <v>0</v>
      </c>
      <c r="CY858" s="14">
        <f>IFERROR(INDEX(CONFAZ!$A$2:$FB$440,MATCH(DATE(YEAR($A858),MONTH($A858),15),CONFAZ!$A$2:$A$440,0),2),0)</f>
        <v>1578670.29</v>
      </c>
      <c r="CZ858"/>
      <c r="DA858" s="4"/>
      <c r="DB858" s="4"/>
      <c r="DC858"/>
    </row>
    <row r="859" spans="1:113" x14ac:dyDescent="0.25">
      <c r="A859" s="1">
        <v>43091</v>
      </c>
      <c r="B859" t="s">
        <v>70</v>
      </c>
      <c r="C859" t="s">
        <v>11</v>
      </c>
      <c r="D859" s="12">
        <v>3.2919</v>
      </c>
      <c r="E859">
        <v>364678421.18000001</v>
      </c>
      <c r="F859">
        <v>2136721.56</v>
      </c>
      <c r="G859">
        <v>540928521</v>
      </c>
      <c r="H859">
        <v>83586702.710000038</v>
      </c>
      <c r="I859">
        <v>46884403.610000007</v>
      </c>
      <c r="J859">
        <v>16386390.300000001</v>
      </c>
      <c r="K859">
        <v>12296714</v>
      </c>
      <c r="L859" s="14">
        <v>18600533</v>
      </c>
      <c r="M859" s="14">
        <v>31202068</v>
      </c>
      <c r="N859" s="14">
        <v>84769477</v>
      </c>
      <c r="O859" s="14">
        <v>82759702</v>
      </c>
      <c r="P859" s="14">
        <v>5731415</v>
      </c>
      <c r="Q859" s="14">
        <v>91090555</v>
      </c>
      <c r="R859" s="14">
        <v>2717864</v>
      </c>
      <c r="S859" s="14">
        <v>17396209</v>
      </c>
      <c r="T859" s="14">
        <v>127316310</v>
      </c>
      <c r="U859" s="14">
        <v>77207667</v>
      </c>
      <c r="V859" s="14">
        <v>2717864</v>
      </c>
      <c r="W859" s="14">
        <v>17396209</v>
      </c>
      <c r="X859" s="14">
        <v>127316310</v>
      </c>
      <c r="Y859" s="14">
        <v>77207667</v>
      </c>
      <c r="Z859" s="14">
        <v>2136721</v>
      </c>
      <c r="AA859" s="14">
        <v>0.2117349476</v>
      </c>
      <c r="AB859">
        <v>135.78</v>
      </c>
      <c r="AC859" s="2">
        <v>17476274644</v>
      </c>
      <c r="AD859" s="2">
        <v>13323465863</v>
      </c>
      <c r="AE859" s="14">
        <f>INDEX(CONFAZ!$DS$2:$FB$408,MATCH(DATE(YEAR($A859),MONTH($A859),15),CONFAZ!$DS$2:$DS$408,0),2)</f>
        <v>228774874</v>
      </c>
      <c r="AF859" s="14">
        <f>INDEX(CONFAZ!$DS$2:$FB$408,MATCH(DATE(YEAR($A859),MONTH($A859),15),CONFAZ!$DS$2:$DS$408,0),3)</f>
        <v>215488194</v>
      </c>
      <c r="AG859">
        <v>937</v>
      </c>
      <c r="AH859">
        <v>1231078426800</v>
      </c>
      <c r="AI859">
        <v>7</v>
      </c>
      <c r="AJ859">
        <v>0.26</v>
      </c>
      <c r="AK859">
        <v>1079.3433333333301</v>
      </c>
      <c r="AL859">
        <v>857.20150000000001</v>
      </c>
      <c r="AM859">
        <v>784.66571428571399</v>
      </c>
      <c r="AN859">
        <v>969.11120000000005</v>
      </c>
      <c r="AO859">
        <v>11.8961416111806</v>
      </c>
      <c r="AP859">
        <v>1.44</v>
      </c>
      <c r="AQ859">
        <v>210.56</v>
      </c>
      <c r="AR859">
        <v>24.49</v>
      </c>
      <c r="AS859" s="14">
        <v>577802800000</v>
      </c>
      <c r="AT859">
        <v>0</v>
      </c>
      <c r="AU859">
        <v>0</v>
      </c>
      <c r="AV859">
        <v>111371748</v>
      </c>
      <c r="AW859">
        <v>110762162</v>
      </c>
      <c r="AX859">
        <v>0</v>
      </c>
      <c r="AY859" s="14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197402</v>
      </c>
      <c r="BL859">
        <v>0</v>
      </c>
      <c r="BM859">
        <v>412184</v>
      </c>
      <c r="BN859">
        <v>27308046000</v>
      </c>
      <c r="BO859" s="3">
        <v>0.4</v>
      </c>
      <c r="BP859" s="3">
        <v>3704</v>
      </c>
      <c r="BQ859" s="3">
        <v>25660.71</v>
      </c>
      <c r="BR859" s="3">
        <v>2676581000</v>
      </c>
      <c r="BS859" s="3">
        <v>22762000</v>
      </c>
      <c r="BT859" s="3">
        <v>6052464000</v>
      </c>
      <c r="BU859" s="3">
        <v>13383053000</v>
      </c>
      <c r="BV859" s="3">
        <v>5173186000</v>
      </c>
      <c r="BW859" s="3">
        <v>22134860000</v>
      </c>
      <c r="BX859">
        <v>0</v>
      </c>
      <c r="BY859">
        <v>0</v>
      </c>
      <c r="BZ859">
        <v>0</v>
      </c>
      <c r="CA859">
        <v>0</v>
      </c>
      <c r="CB859">
        <v>27308046000</v>
      </c>
      <c r="CC859">
        <v>0.4</v>
      </c>
      <c r="CD859">
        <v>255681.01</v>
      </c>
      <c r="CE859">
        <v>174980047.66</v>
      </c>
      <c r="CF859">
        <v>7250.98</v>
      </c>
      <c r="CG859">
        <v>27281.589999999997</v>
      </c>
      <c r="CH859">
        <v>31.432478700000001</v>
      </c>
      <c r="CI859">
        <v>4.09</v>
      </c>
      <c r="CJ859">
        <v>116030</v>
      </c>
      <c r="CK859">
        <v>141173.32999999999</v>
      </c>
      <c r="CL859">
        <v>25143.33</v>
      </c>
      <c r="CM859">
        <v>-36420</v>
      </c>
      <c r="CN859">
        <v>6106246.6699999999</v>
      </c>
      <c r="CO859">
        <v>-50476.67</v>
      </c>
      <c r="CP859">
        <v>-218470</v>
      </c>
      <c r="CQ859">
        <v>1019043.69</v>
      </c>
      <c r="CR859">
        <v>202428385.03999999</v>
      </c>
      <c r="CS859">
        <v>3742.52</v>
      </c>
      <c r="CT859">
        <v>203451171.25</v>
      </c>
      <c r="CU859" s="3">
        <v>0.53694160000000002</v>
      </c>
      <c r="CV859">
        <v>46212412.119999997</v>
      </c>
      <c r="CW859" s="10">
        <v>2486784.52</v>
      </c>
      <c r="CX859" s="14">
        <f t="shared" si="13"/>
        <v>0</v>
      </c>
      <c r="CY859" s="14">
        <f>IFERROR(INDEX(CONFAZ!$A$2:$FB$440,MATCH(DATE(YEAR($A859),MONTH($A859),15),CONFAZ!$A$2:$A$440,0),2),0)</f>
        <v>2486784.52</v>
      </c>
      <c r="CZ859"/>
      <c r="DA859"/>
      <c r="DB859"/>
      <c r="DC859"/>
      <c r="DI859"/>
    </row>
    <row r="860" spans="1:113" x14ac:dyDescent="0.25">
      <c r="A860" s="1">
        <v>43122</v>
      </c>
      <c r="B860" t="s">
        <v>70</v>
      </c>
      <c r="C860" t="s">
        <v>11</v>
      </c>
      <c r="D860" s="12">
        <v>3.2105999999999999</v>
      </c>
      <c r="E860">
        <v>378090284.60000002</v>
      </c>
      <c r="F860">
        <v>2248350.6500000004</v>
      </c>
      <c r="G860">
        <v>555797823</v>
      </c>
      <c r="H860">
        <v>82288485.689999983</v>
      </c>
      <c r="I860">
        <v>52302984.93</v>
      </c>
      <c r="J860">
        <v>18642566.200000003</v>
      </c>
      <c r="K860">
        <v>34014863</v>
      </c>
      <c r="L860" s="14">
        <v>17890894</v>
      </c>
      <c r="M860" s="14">
        <v>32376102</v>
      </c>
      <c r="N860" s="14">
        <v>104477452</v>
      </c>
      <c r="O860" s="14">
        <v>79573554</v>
      </c>
      <c r="P860" s="14">
        <v>6485599</v>
      </c>
      <c r="Q860" s="14">
        <v>91478227</v>
      </c>
      <c r="R860" s="14">
        <v>2664076</v>
      </c>
      <c r="S860" s="14">
        <v>19224552</v>
      </c>
      <c r="T860" s="14">
        <v>128138644</v>
      </c>
      <c r="U860" s="14">
        <v>71240373</v>
      </c>
      <c r="V860" s="14">
        <v>2664076</v>
      </c>
      <c r="W860" s="14">
        <v>19224552</v>
      </c>
      <c r="X860" s="14">
        <v>128138644</v>
      </c>
      <c r="Y860" s="14">
        <v>71240373</v>
      </c>
      <c r="Z860" s="14">
        <v>2248350</v>
      </c>
      <c r="AA860" s="14">
        <v>0.74446965399999998</v>
      </c>
      <c r="AB860">
        <v>132.12</v>
      </c>
      <c r="AC860" s="2">
        <v>16769724658</v>
      </c>
      <c r="AD860" s="2">
        <v>15114215063</v>
      </c>
      <c r="AE860" s="14">
        <f>INDEX(CONFAZ!$DS$2:$FB$408,MATCH(DATE(YEAR($A860),MONTH($A860),15),CONFAZ!$DS$2:$DS$408,0),2)</f>
        <v>247988547</v>
      </c>
      <c r="AF860" s="14">
        <f>INDEX(CONFAZ!$DS$2:$FB$408,MATCH(DATE(YEAR($A860),MONTH($A860),15),CONFAZ!$DS$2:$DS$408,0),3)</f>
        <v>261883451</v>
      </c>
      <c r="AG860">
        <v>954</v>
      </c>
      <c r="AH860">
        <v>1206225630600</v>
      </c>
      <c r="AI860">
        <v>6.9</v>
      </c>
      <c r="AJ860">
        <v>0.23</v>
      </c>
      <c r="AK860">
        <v>1083.2716666666599</v>
      </c>
      <c r="AL860">
        <v>857.87649999999996</v>
      </c>
      <c r="AM860">
        <v>783.34142857142797</v>
      </c>
      <c r="AN860">
        <v>972.13599999999997</v>
      </c>
      <c r="AO860">
        <v>12.272340913214901</v>
      </c>
      <c r="AP860">
        <v>1.29</v>
      </c>
      <c r="AQ860">
        <v>221.18</v>
      </c>
      <c r="AR860">
        <v>9.8800000000000008</v>
      </c>
      <c r="AS860" s="14">
        <v>552718500000</v>
      </c>
      <c r="AT860">
        <v>0</v>
      </c>
      <c r="AU860">
        <v>0</v>
      </c>
      <c r="AV860">
        <v>146380664</v>
      </c>
      <c r="AW860">
        <v>145902571</v>
      </c>
      <c r="AX860">
        <v>0</v>
      </c>
      <c r="AY860" s="14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50702</v>
      </c>
      <c r="BL860">
        <v>0</v>
      </c>
      <c r="BM860">
        <v>328774</v>
      </c>
      <c r="BN860">
        <v>26798107000</v>
      </c>
      <c r="BO860" s="3">
        <v>0.4</v>
      </c>
      <c r="BP860" s="3">
        <v>3704</v>
      </c>
      <c r="BQ860" s="3">
        <v>24954.17</v>
      </c>
      <c r="BR860" s="3">
        <v>2945494000</v>
      </c>
      <c r="BS860" s="3">
        <v>24318000</v>
      </c>
      <c r="BT860" s="3">
        <v>6098154000</v>
      </c>
      <c r="BU860">
        <v>12567340000</v>
      </c>
      <c r="BV860" s="3">
        <v>5162802000</v>
      </c>
      <c r="BW860" s="3">
        <v>21635305000</v>
      </c>
      <c r="BX860">
        <v>0</v>
      </c>
      <c r="BY860">
        <v>0</v>
      </c>
      <c r="BZ860">
        <v>0</v>
      </c>
      <c r="CA860">
        <v>0</v>
      </c>
      <c r="CB860">
        <v>27308046000</v>
      </c>
      <c r="CC860">
        <v>0.4</v>
      </c>
      <c r="CD860">
        <v>310588.48</v>
      </c>
      <c r="CE860">
        <v>198697669.81</v>
      </c>
      <c r="CF860">
        <v>50819.43</v>
      </c>
      <c r="CG860">
        <v>74893.67</v>
      </c>
      <c r="CH860">
        <v>32.480378199999997</v>
      </c>
      <c r="CI860">
        <v>4.1900000000000004</v>
      </c>
      <c r="CJ860">
        <v>185946.67</v>
      </c>
      <c r="CK860">
        <v>214040</v>
      </c>
      <c r="CL860">
        <v>28093.33</v>
      </c>
      <c r="CM860">
        <v>31040</v>
      </c>
      <c r="CN860">
        <v>6142000</v>
      </c>
      <c r="CO860">
        <v>-35463.33</v>
      </c>
      <c r="CP860">
        <v>-163306.67000000001</v>
      </c>
      <c r="CQ860">
        <v>1005276.13</v>
      </c>
      <c r="CR860">
        <v>214507620.53</v>
      </c>
      <c r="CS860">
        <v>33578.699999999997</v>
      </c>
      <c r="CT860">
        <v>215550062.80000001</v>
      </c>
      <c r="CU860" s="3">
        <v>0.53856099999999996</v>
      </c>
      <c r="CV860">
        <v>186909105.40000001</v>
      </c>
      <c r="CW860" s="10">
        <v>5177078.71</v>
      </c>
      <c r="CX860" s="14">
        <f t="shared" si="13"/>
        <v>0</v>
      </c>
      <c r="CY860" s="14">
        <f>IFERROR(INDEX(CONFAZ!$A$2:$FB$440,MATCH(DATE(YEAR($A860),MONTH($A860),15),CONFAZ!$A$2:$A$440,0),2),0)</f>
        <v>5177078.71</v>
      </c>
      <c r="CZ860" s="14"/>
      <c r="DA860" s="14"/>
      <c r="DB860"/>
      <c r="DC860"/>
      <c r="DI860"/>
    </row>
    <row r="861" spans="1:113" x14ac:dyDescent="0.25">
      <c r="A861" s="1">
        <v>43153</v>
      </c>
      <c r="B861" t="s">
        <v>70</v>
      </c>
      <c r="C861" t="s">
        <v>11</v>
      </c>
      <c r="D861" s="12">
        <v>3.2414999999999998</v>
      </c>
      <c r="E861">
        <v>343825681.58999997</v>
      </c>
      <c r="F861">
        <v>1894962.56</v>
      </c>
      <c r="G861">
        <v>495688222</v>
      </c>
      <c r="H861">
        <v>72563658.680000007</v>
      </c>
      <c r="I861">
        <v>38715871.430000007</v>
      </c>
      <c r="J861">
        <v>14667877.830000002</v>
      </c>
      <c r="K861">
        <v>102347262</v>
      </c>
      <c r="L861" s="14">
        <v>15242873</v>
      </c>
      <c r="M861" s="14">
        <v>37106852</v>
      </c>
      <c r="N861" s="14">
        <v>72506814</v>
      </c>
      <c r="O861" s="14">
        <v>74038325</v>
      </c>
      <c r="P861" s="14">
        <v>4438748</v>
      </c>
      <c r="Q861" s="14">
        <v>71477144</v>
      </c>
      <c r="R861" s="14">
        <v>2587332</v>
      </c>
      <c r="S861" s="14">
        <v>15199807</v>
      </c>
      <c r="T861" s="14">
        <v>137074101</v>
      </c>
      <c r="U861" s="14">
        <v>64121842</v>
      </c>
      <c r="V861" s="14">
        <v>2587332</v>
      </c>
      <c r="W861" s="14">
        <v>15199807</v>
      </c>
      <c r="X861" s="14">
        <v>137074101</v>
      </c>
      <c r="Y861" s="14">
        <v>64121842</v>
      </c>
      <c r="Z861" s="14">
        <v>1894384</v>
      </c>
      <c r="AA861" s="14">
        <v>9.2195087600000003E-2</v>
      </c>
      <c r="AB861">
        <v>129.94</v>
      </c>
      <c r="AC861" s="2">
        <v>15801987736</v>
      </c>
      <c r="AD861" s="2">
        <v>13268767883</v>
      </c>
      <c r="AE861" s="14">
        <f>INDEX(CONFAZ!$DS$2:$FB$408,MATCH(DATE(YEAR($A861),MONTH($A861),15),CONFAZ!$DS$2:$DS$408,0),2)</f>
        <v>230360789</v>
      </c>
      <c r="AF861" s="14">
        <f>INDEX(CONFAZ!$DS$2:$FB$408,MATCH(DATE(YEAR($A861),MONTH($A861),15),CONFAZ!$DS$2:$DS$408,0),3)</f>
        <v>236982285</v>
      </c>
      <c r="AG861">
        <v>954</v>
      </c>
      <c r="AH861">
        <v>1222158952500</v>
      </c>
      <c r="AI861">
        <v>6.72</v>
      </c>
      <c r="AJ861">
        <v>0.18</v>
      </c>
      <c r="AK861">
        <v>1091.12055555555</v>
      </c>
      <c r="AL861">
        <v>865.3895</v>
      </c>
      <c r="AM861">
        <v>789.16142857142802</v>
      </c>
      <c r="AN861">
        <v>978.22759999999903</v>
      </c>
      <c r="AO861">
        <v>12.706136535281001</v>
      </c>
      <c r="AP861">
        <v>1.32</v>
      </c>
      <c r="AQ861">
        <v>213.5</v>
      </c>
      <c r="AR861">
        <v>4.21</v>
      </c>
      <c r="AS861" s="14">
        <v>540147699999.99994</v>
      </c>
      <c r="AT861">
        <v>0</v>
      </c>
      <c r="AU861">
        <v>0</v>
      </c>
      <c r="AV861">
        <v>94370533</v>
      </c>
      <c r="AW861">
        <v>94145613</v>
      </c>
      <c r="AX861">
        <v>0</v>
      </c>
      <c r="AY861" s="14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224920</v>
      </c>
      <c r="BN861">
        <v>26798107000</v>
      </c>
      <c r="BO861" s="3">
        <v>0.4</v>
      </c>
      <c r="BP861" s="3">
        <v>3704</v>
      </c>
      <c r="BQ861" s="3">
        <v>24954.17</v>
      </c>
      <c r="BR861" s="3">
        <v>2945494000</v>
      </c>
      <c r="BS861" s="3">
        <v>24318000</v>
      </c>
      <c r="BT861" s="3">
        <v>6098154000</v>
      </c>
      <c r="BU861" s="3">
        <v>12567340000</v>
      </c>
      <c r="BV861">
        <v>5162802000</v>
      </c>
      <c r="BW861" s="3">
        <v>21635305000</v>
      </c>
      <c r="BX861">
        <v>0</v>
      </c>
      <c r="BY861">
        <v>0</v>
      </c>
      <c r="BZ861">
        <v>0</v>
      </c>
      <c r="CA861">
        <v>0</v>
      </c>
      <c r="CB861">
        <v>27308046000</v>
      </c>
      <c r="CC861">
        <v>0.4</v>
      </c>
      <c r="CD861">
        <v>238739.32</v>
      </c>
      <c r="CE861">
        <v>220122194.75999999</v>
      </c>
      <c r="CF861">
        <v>13864.76</v>
      </c>
      <c r="CG861">
        <v>27602.67</v>
      </c>
      <c r="CH861">
        <v>32.480378199999997</v>
      </c>
      <c r="CI861">
        <v>4.21</v>
      </c>
      <c r="CJ861">
        <v>185946.67</v>
      </c>
      <c r="CK861">
        <v>214040</v>
      </c>
      <c r="CL861">
        <v>28093.33</v>
      </c>
      <c r="CM861">
        <v>31040</v>
      </c>
      <c r="CN861">
        <v>6142000</v>
      </c>
      <c r="CO861">
        <v>-35463.33</v>
      </c>
      <c r="CP861">
        <v>-163306.67000000001</v>
      </c>
      <c r="CQ861">
        <v>807161.94</v>
      </c>
      <c r="CR861">
        <v>176982716.06</v>
      </c>
      <c r="CS861">
        <v>155576.09</v>
      </c>
      <c r="CT861">
        <v>177973454.09</v>
      </c>
      <c r="CU861" s="3">
        <v>0.53856099999999996</v>
      </c>
      <c r="CV861">
        <v>201331225.19999999</v>
      </c>
      <c r="CW861" s="10">
        <v>12640792.52</v>
      </c>
      <c r="CX861" s="14">
        <f t="shared" si="13"/>
        <v>0</v>
      </c>
      <c r="CY861" s="14">
        <f>IFERROR(INDEX(CONFAZ!$A$2:$FB$440,MATCH(DATE(YEAR($A861),MONTH($A861),15),CONFAZ!$A$2:$A$440,0),2),0)</f>
        <v>12640792.52</v>
      </c>
      <c r="CZ861"/>
      <c r="DA861"/>
      <c r="DB861"/>
      <c r="DC861"/>
      <c r="DI861"/>
    </row>
    <row r="862" spans="1:113" x14ac:dyDescent="0.25">
      <c r="A862" s="1">
        <v>43181</v>
      </c>
      <c r="B862" t="s">
        <v>70</v>
      </c>
      <c r="C862" t="s">
        <v>11</v>
      </c>
      <c r="D862" s="12">
        <v>3.2791999999999999</v>
      </c>
      <c r="E862">
        <v>348320724.87</v>
      </c>
      <c r="F862">
        <v>1741746.06</v>
      </c>
      <c r="G862">
        <v>488462177</v>
      </c>
      <c r="H862">
        <v>68575601.000000015</v>
      </c>
      <c r="I862">
        <v>36009049.690000005</v>
      </c>
      <c r="J862">
        <v>13732340.98</v>
      </c>
      <c r="K862">
        <v>58160176</v>
      </c>
      <c r="L862" s="14">
        <v>14917094</v>
      </c>
      <c r="M862" s="14">
        <v>28378705</v>
      </c>
      <c r="N862" s="14">
        <v>69102406</v>
      </c>
      <c r="O862" s="14">
        <v>72121187</v>
      </c>
      <c r="P862" s="14">
        <v>4269495</v>
      </c>
      <c r="Q862" s="14">
        <v>64876546</v>
      </c>
      <c r="R862" s="14">
        <v>2968852</v>
      </c>
      <c r="S862" s="14">
        <v>19075581</v>
      </c>
      <c r="T862" s="14">
        <v>157410041</v>
      </c>
      <c r="U862" s="14">
        <v>53600524</v>
      </c>
      <c r="V862" s="14">
        <v>2968852</v>
      </c>
      <c r="W862" s="14">
        <v>19075581</v>
      </c>
      <c r="X862" s="14">
        <v>157410041</v>
      </c>
      <c r="Y862" s="14">
        <v>53600524</v>
      </c>
      <c r="Z862" s="14">
        <v>1741746</v>
      </c>
      <c r="AA862" s="14">
        <v>9.2813297599999997E-2</v>
      </c>
      <c r="AB862">
        <v>141.57</v>
      </c>
      <c r="AC862" s="2">
        <v>20228663646</v>
      </c>
      <c r="AD862" s="2">
        <v>14668560310</v>
      </c>
      <c r="AE862" s="14">
        <f>INDEX(CONFAZ!$DS$2:$FB$408,MATCH(DATE(YEAR($A862),MONTH($A862),15),CONFAZ!$DS$2:$DS$408,0),2)</f>
        <v>256633353</v>
      </c>
      <c r="AF862" s="14">
        <f>INDEX(CONFAZ!$DS$2:$FB$408,MATCH(DATE(YEAR($A862),MONTH($A862),15),CONFAZ!$DS$2:$DS$408,0),3)</f>
        <v>190743572</v>
      </c>
      <c r="AG862">
        <v>954</v>
      </c>
      <c r="AH862">
        <v>1244708898400</v>
      </c>
      <c r="AI862">
        <v>6.58</v>
      </c>
      <c r="AJ862">
        <v>7.0000000000000007E-2</v>
      </c>
      <c r="AK862">
        <v>1089.36055555555</v>
      </c>
      <c r="AL862">
        <v>867.17649999999901</v>
      </c>
      <c r="AM862">
        <v>793.019047619047</v>
      </c>
      <c r="AN862">
        <v>978.98599999999999</v>
      </c>
      <c r="AO862">
        <v>13.242833003980801</v>
      </c>
      <c r="AP862">
        <v>1.0900000000000001</v>
      </c>
      <c r="AQ862">
        <v>219.9</v>
      </c>
      <c r="AR862">
        <v>14.7</v>
      </c>
      <c r="AS862" s="14">
        <v>589594200000</v>
      </c>
      <c r="AT862">
        <v>0</v>
      </c>
      <c r="AU862">
        <v>0</v>
      </c>
      <c r="AV862">
        <v>115687400</v>
      </c>
      <c r="AW862">
        <v>113490955</v>
      </c>
      <c r="AX862">
        <v>0</v>
      </c>
      <c r="AY862" s="14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7056</v>
      </c>
      <c r="BL862">
        <v>1965870</v>
      </c>
      <c r="BM862">
        <v>223519</v>
      </c>
      <c r="BN862">
        <v>26798107000</v>
      </c>
      <c r="BO862" s="3">
        <v>0.4</v>
      </c>
      <c r="BP862" s="3">
        <v>3704</v>
      </c>
      <c r="BQ862" s="3">
        <v>24954.17</v>
      </c>
      <c r="BR862" s="3">
        <v>2945494000</v>
      </c>
      <c r="BS862" s="3">
        <v>24318000</v>
      </c>
      <c r="BT862" s="3">
        <v>6098154000</v>
      </c>
      <c r="BU862" s="3">
        <v>12567340000</v>
      </c>
      <c r="BV862" s="3">
        <v>5162802000</v>
      </c>
      <c r="BW862" s="3">
        <v>21635305000</v>
      </c>
      <c r="BX862">
        <v>0</v>
      </c>
      <c r="BY862">
        <v>0</v>
      </c>
      <c r="BZ862">
        <v>0</v>
      </c>
      <c r="CA862">
        <v>0</v>
      </c>
      <c r="CB862">
        <v>27308046000</v>
      </c>
      <c r="CC862">
        <v>0.4</v>
      </c>
      <c r="CD862">
        <v>153854.87</v>
      </c>
      <c r="CE862">
        <v>211052800.46000001</v>
      </c>
      <c r="CF862">
        <v>21180.17</v>
      </c>
      <c r="CG862">
        <v>27597.67</v>
      </c>
      <c r="CH862">
        <v>32.480378199999997</v>
      </c>
      <c r="CI862">
        <v>4.2</v>
      </c>
      <c r="CJ862">
        <v>185946.67</v>
      </c>
      <c r="CK862">
        <v>214040</v>
      </c>
      <c r="CL862">
        <v>28093.33</v>
      </c>
      <c r="CM862">
        <v>31040</v>
      </c>
      <c r="CN862">
        <v>6142000</v>
      </c>
      <c r="CO862">
        <v>-35463.33</v>
      </c>
      <c r="CP862">
        <v>-163306.67000000001</v>
      </c>
      <c r="CQ862">
        <v>692870.45</v>
      </c>
      <c r="CR862">
        <v>154193252.66999999</v>
      </c>
      <c r="CS862">
        <v>99631.85</v>
      </c>
      <c r="CT862">
        <v>154987418.13</v>
      </c>
      <c r="CU862" s="3">
        <v>0.53856099999999996</v>
      </c>
      <c r="CV862">
        <v>179271696.5</v>
      </c>
      <c r="CW862" s="10">
        <v>27064501.800000001</v>
      </c>
      <c r="CX862" s="14">
        <f t="shared" si="13"/>
        <v>0</v>
      </c>
      <c r="CY862" s="14">
        <f>IFERROR(INDEX(CONFAZ!$A$2:$FB$440,MATCH(DATE(YEAR($A862),MONTH($A862),15),CONFAZ!$A$2:$A$440,0),2),0)</f>
        <v>27064501.800000001</v>
      </c>
      <c r="CZ862"/>
      <c r="DA862"/>
      <c r="DB862"/>
      <c r="DC862"/>
      <c r="DI862"/>
    </row>
    <row r="863" spans="1:113" x14ac:dyDescent="0.25">
      <c r="A863" s="1">
        <v>43212</v>
      </c>
      <c r="B863" t="s">
        <v>70</v>
      </c>
      <c r="C863" t="s">
        <v>11</v>
      </c>
      <c r="D863" s="12">
        <v>3.4075000000000002</v>
      </c>
      <c r="E863">
        <v>341352999.47999996</v>
      </c>
      <c r="F863">
        <v>2242525.23</v>
      </c>
      <c r="G863">
        <v>503307638</v>
      </c>
      <c r="H863">
        <v>83548305.369999975</v>
      </c>
      <c r="I863">
        <v>38323796.909999989</v>
      </c>
      <c r="J863">
        <v>15028395.92</v>
      </c>
      <c r="K863">
        <v>59012412</v>
      </c>
      <c r="L863" s="14">
        <v>16888349</v>
      </c>
      <c r="M863" s="14">
        <v>28219444</v>
      </c>
      <c r="N863" s="14">
        <v>75315302</v>
      </c>
      <c r="O863" s="14">
        <v>80503858</v>
      </c>
      <c r="P863" s="14">
        <v>5328511</v>
      </c>
      <c r="Q863" s="14">
        <v>72397032</v>
      </c>
      <c r="R863" s="14">
        <v>3077698</v>
      </c>
      <c r="S863" s="14">
        <v>16747300</v>
      </c>
      <c r="T863" s="14">
        <v>146789427</v>
      </c>
      <c r="U863" s="14">
        <v>55798192</v>
      </c>
      <c r="V863" s="14">
        <v>3077698</v>
      </c>
      <c r="W863" s="14">
        <v>16747300</v>
      </c>
      <c r="X863" s="14">
        <v>146789427</v>
      </c>
      <c r="Y863" s="14">
        <v>55798192</v>
      </c>
      <c r="Z863" s="14">
        <v>2242525</v>
      </c>
      <c r="AA863" s="14">
        <v>0.4840080645</v>
      </c>
      <c r="AB863">
        <v>139.09</v>
      </c>
      <c r="AC863" s="2">
        <v>19678336251</v>
      </c>
      <c r="AD863" s="2">
        <v>14653559274</v>
      </c>
      <c r="AE863" s="14">
        <f>INDEX(CONFAZ!$DS$2:$FB$408,MATCH(DATE(YEAR($A863),MONTH($A863),15),CONFAZ!$DS$2:$DS$408,0),2)</f>
        <v>302946872</v>
      </c>
      <c r="AF863" s="14">
        <f>INDEX(CONFAZ!$DS$2:$FB$408,MATCH(DATE(YEAR($A863),MONTH($A863),15),CONFAZ!$DS$2:$DS$408,0),3)</f>
        <v>295504012</v>
      </c>
      <c r="AG863">
        <v>954</v>
      </c>
      <c r="AH863">
        <v>1294778442500</v>
      </c>
      <c r="AI863">
        <v>6.4</v>
      </c>
      <c r="AJ863">
        <v>0.21</v>
      </c>
      <c r="AK863">
        <v>1090.57</v>
      </c>
      <c r="AL863">
        <v>870.74850000000004</v>
      </c>
      <c r="AM863">
        <v>798.15190476190401</v>
      </c>
      <c r="AN863">
        <v>981.78560000000004</v>
      </c>
      <c r="AO863">
        <v>12.998318235676299</v>
      </c>
      <c r="AP863">
        <v>1.22</v>
      </c>
      <c r="AQ863">
        <v>242.07</v>
      </c>
      <c r="AR863">
        <v>21.38</v>
      </c>
      <c r="AS863" s="14">
        <v>587819400000</v>
      </c>
      <c r="AT863">
        <v>0</v>
      </c>
      <c r="AU863">
        <v>0</v>
      </c>
      <c r="AV863">
        <v>122771691</v>
      </c>
      <c r="AW863">
        <v>109705689</v>
      </c>
      <c r="AX863">
        <v>0</v>
      </c>
      <c r="AY863" s="14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7325</v>
      </c>
      <c r="BL863">
        <v>12462918</v>
      </c>
      <c r="BM863">
        <v>306759</v>
      </c>
      <c r="BN863">
        <v>26798107000</v>
      </c>
      <c r="BO863" s="3">
        <v>0.4</v>
      </c>
      <c r="BP863" s="3">
        <v>3704</v>
      </c>
      <c r="BQ863">
        <v>24954.17</v>
      </c>
      <c r="BR863" s="3">
        <v>2945494000</v>
      </c>
      <c r="BS863" s="3">
        <v>24318000</v>
      </c>
      <c r="BT863" s="3">
        <v>6098154000</v>
      </c>
      <c r="BU863" s="3">
        <v>12567340000</v>
      </c>
      <c r="BV863" s="3">
        <v>5162802000</v>
      </c>
      <c r="BW863" s="3">
        <v>21635305000</v>
      </c>
      <c r="BX863">
        <v>0</v>
      </c>
      <c r="BY863">
        <v>0</v>
      </c>
      <c r="BZ863">
        <v>0</v>
      </c>
      <c r="CA863">
        <v>0</v>
      </c>
      <c r="CB863">
        <v>27308046000</v>
      </c>
      <c r="CC863">
        <v>0.4</v>
      </c>
      <c r="CD863">
        <v>198652.21</v>
      </c>
      <c r="CE863">
        <v>217733022.31999999</v>
      </c>
      <c r="CF863">
        <v>20940.8</v>
      </c>
      <c r="CG863">
        <v>27960.67</v>
      </c>
      <c r="CH863">
        <v>32.480378199999997</v>
      </c>
      <c r="CI863">
        <v>4.22</v>
      </c>
      <c r="CJ863">
        <v>-166876.67000000001</v>
      </c>
      <c r="CK863">
        <v>-137520</v>
      </c>
      <c r="CL863">
        <v>29356.67</v>
      </c>
      <c r="CM863">
        <v>73886.67</v>
      </c>
      <c r="CN863">
        <v>6146743.3300000001</v>
      </c>
      <c r="CO863">
        <v>-68920</v>
      </c>
      <c r="CP863">
        <v>-292473.33</v>
      </c>
      <c r="CQ863">
        <v>1066998.78</v>
      </c>
      <c r="CR863">
        <v>166411414.13999999</v>
      </c>
      <c r="CS863">
        <v>81671.61</v>
      </c>
      <c r="CT863">
        <v>167560084.53</v>
      </c>
      <c r="CU863" s="3">
        <v>0.53856099999999996</v>
      </c>
      <c r="CV863">
        <v>190153967.19999999</v>
      </c>
      <c r="CW863" s="10">
        <v>10688736.84</v>
      </c>
      <c r="CX863" s="14">
        <f t="shared" si="13"/>
        <v>0</v>
      </c>
      <c r="CY863" s="14">
        <f>IFERROR(INDEX(CONFAZ!$A$2:$FB$440,MATCH(DATE(YEAR($A863),MONTH($A863),15),CONFAZ!$A$2:$A$440,0),2),0)</f>
        <v>10688736.84</v>
      </c>
      <c r="CZ863"/>
      <c r="DA863"/>
      <c r="DB863"/>
      <c r="DC863"/>
      <c r="DI863"/>
    </row>
    <row r="864" spans="1:113" x14ac:dyDescent="0.25">
      <c r="A864" s="1">
        <v>43242</v>
      </c>
      <c r="B864" t="s">
        <v>70</v>
      </c>
      <c r="C864" t="s">
        <v>11</v>
      </c>
      <c r="D864" s="12">
        <v>3.6360999999999999</v>
      </c>
      <c r="E864">
        <v>262348765.09</v>
      </c>
      <c r="F864">
        <v>1751358.1099999999</v>
      </c>
      <c r="G864">
        <v>502560078</v>
      </c>
      <c r="H864">
        <v>75969646.379999995</v>
      </c>
      <c r="I864">
        <v>122568578.50999999</v>
      </c>
      <c r="J864">
        <v>14607312.209999997</v>
      </c>
      <c r="K864">
        <v>42608607</v>
      </c>
      <c r="L864" s="14">
        <v>17945929</v>
      </c>
      <c r="M864" s="14">
        <v>29525352</v>
      </c>
      <c r="N864" s="14">
        <v>71396011</v>
      </c>
      <c r="O864" s="14">
        <v>78785542</v>
      </c>
      <c r="P864" s="14">
        <v>5328030</v>
      </c>
      <c r="Q864" s="14">
        <v>65318513</v>
      </c>
      <c r="R864" s="14">
        <v>2625483</v>
      </c>
      <c r="S864" s="14">
        <v>16865838</v>
      </c>
      <c r="T864" s="14">
        <v>149754467</v>
      </c>
      <c r="U864" s="14">
        <v>63263611</v>
      </c>
      <c r="V864" s="14">
        <v>2625483</v>
      </c>
      <c r="W864" s="14">
        <v>16865838</v>
      </c>
      <c r="X864" s="14">
        <v>149754467</v>
      </c>
      <c r="Y864" s="14">
        <v>63263611</v>
      </c>
      <c r="Z864" s="14">
        <v>1751302</v>
      </c>
      <c r="AA864" s="14">
        <v>0.36702506959999998</v>
      </c>
      <c r="AB864">
        <v>132.29</v>
      </c>
      <c r="AC864" s="2">
        <v>19271601072</v>
      </c>
      <c r="AD864" s="2">
        <v>14039984530</v>
      </c>
      <c r="AE864" s="14">
        <f>INDEX(CONFAZ!$DS$2:$FB$408,MATCH(DATE(YEAR($A864),MONTH($A864),15),CONFAZ!$DS$2:$DS$408,0),2)</f>
        <v>316022136</v>
      </c>
      <c r="AF864" s="14">
        <f>INDEX(CONFAZ!$DS$2:$FB$408,MATCH(DATE(YEAR($A864),MONTH($A864),15),CONFAZ!$DS$2:$DS$408,0),3)</f>
        <v>192086466</v>
      </c>
      <c r="AG864">
        <v>954</v>
      </c>
      <c r="AH864">
        <v>1390986418900</v>
      </c>
      <c r="AI864">
        <v>6.4</v>
      </c>
      <c r="AJ864">
        <v>0.43</v>
      </c>
      <c r="AK864">
        <v>1094.27833333333</v>
      </c>
      <c r="AL864">
        <v>872.21050000000002</v>
      </c>
      <c r="AM864">
        <v>801.92666666666605</v>
      </c>
      <c r="AN864">
        <v>984.24879999999996</v>
      </c>
      <c r="AO864">
        <v>12.827695661319</v>
      </c>
      <c r="AP864">
        <v>1.4</v>
      </c>
      <c r="AQ864">
        <v>278.39</v>
      </c>
      <c r="AR864">
        <v>33.75</v>
      </c>
      <c r="AS864" s="14">
        <v>562261500000</v>
      </c>
      <c r="AT864">
        <v>0</v>
      </c>
      <c r="AU864">
        <v>0</v>
      </c>
      <c r="AV864">
        <v>115570267</v>
      </c>
      <c r="AW864">
        <v>108814522</v>
      </c>
      <c r="AX864">
        <v>0</v>
      </c>
      <c r="AY864" s="1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63</v>
      </c>
      <c r="BL864">
        <v>6468006</v>
      </c>
      <c r="BM864">
        <v>287676</v>
      </c>
      <c r="BN864">
        <v>26798107000</v>
      </c>
      <c r="BO864" s="3">
        <v>0.4</v>
      </c>
      <c r="BP864" s="3">
        <v>3704</v>
      </c>
      <c r="BQ864" s="3">
        <v>24954.17</v>
      </c>
      <c r="BR864" s="3">
        <v>2945494000</v>
      </c>
      <c r="BS864" s="3">
        <v>24318000</v>
      </c>
      <c r="BT864" s="3">
        <v>6098154000</v>
      </c>
      <c r="BU864">
        <v>12567340000</v>
      </c>
      <c r="BV864" s="3">
        <v>5162802000</v>
      </c>
      <c r="BW864" s="3">
        <v>21635305000</v>
      </c>
      <c r="BX864">
        <v>0</v>
      </c>
      <c r="BY864">
        <v>0</v>
      </c>
      <c r="BZ864">
        <v>0</v>
      </c>
      <c r="CA864">
        <v>0</v>
      </c>
      <c r="CB864">
        <v>27308046000</v>
      </c>
      <c r="CC864">
        <v>0.4</v>
      </c>
      <c r="CD864">
        <v>184460.46</v>
      </c>
      <c r="CE864">
        <v>238041101.46000001</v>
      </c>
      <c r="CF864">
        <v>9621.6299999999992</v>
      </c>
      <c r="CG864">
        <v>27934.67</v>
      </c>
      <c r="CH864">
        <v>32.480378199999997</v>
      </c>
      <c r="CI864">
        <v>4.3099999999999996</v>
      </c>
      <c r="CJ864">
        <v>-166876.67000000001</v>
      </c>
      <c r="CK864">
        <v>-137520</v>
      </c>
      <c r="CL864">
        <v>29356.67</v>
      </c>
      <c r="CM864">
        <v>73886.67</v>
      </c>
      <c r="CN864">
        <v>6146743.3300000001</v>
      </c>
      <c r="CO864">
        <v>-68920</v>
      </c>
      <c r="CP864">
        <v>-292473.33</v>
      </c>
      <c r="CQ864">
        <v>715388.16</v>
      </c>
      <c r="CR864">
        <v>248971846.46000001</v>
      </c>
      <c r="CS864">
        <v>69814.460000000006</v>
      </c>
      <c r="CT864">
        <v>249758048.88</v>
      </c>
      <c r="CU864" s="3">
        <v>0.53856099999999996</v>
      </c>
      <c r="CV864">
        <v>198913711.09999999</v>
      </c>
      <c r="CW864" s="10">
        <v>9783277.3100000005</v>
      </c>
      <c r="CX864" s="14">
        <f t="shared" si="13"/>
        <v>0</v>
      </c>
      <c r="CY864" s="14">
        <f>IFERROR(INDEX(CONFAZ!$A$2:$FB$440,MATCH(DATE(YEAR($A864),MONTH($A864),15),CONFAZ!$A$2:$A$440,0),2),0)</f>
        <v>9783277.3100000005</v>
      </c>
      <c r="CZ864"/>
      <c r="DA864"/>
      <c r="DB864"/>
      <c r="DC864"/>
      <c r="DI864"/>
    </row>
    <row r="865" spans="1:113" x14ac:dyDescent="0.25">
      <c r="A865" s="1">
        <v>43273</v>
      </c>
      <c r="B865" t="s">
        <v>70</v>
      </c>
      <c r="C865" t="s">
        <v>11</v>
      </c>
      <c r="D865" s="12">
        <v>3.7732000000000001</v>
      </c>
      <c r="E865">
        <v>349444262.62999994</v>
      </c>
      <c r="F865">
        <v>2419528.7200000002</v>
      </c>
      <c r="G865">
        <v>617342710</v>
      </c>
      <c r="H865">
        <v>69638024.820000008</v>
      </c>
      <c r="I865">
        <v>156011923.40000004</v>
      </c>
      <c r="J865">
        <v>14790436.949999999</v>
      </c>
      <c r="K865">
        <v>24306844</v>
      </c>
      <c r="L865" s="14">
        <v>14614328</v>
      </c>
      <c r="M865" s="14">
        <v>29116775</v>
      </c>
      <c r="N865" s="14">
        <v>80380451</v>
      </c>
      <c r="O865" s="14">
        <v>75098461</v>
      </c>
      <c r="P865" s="14">
        <v>4820608</v>
      </c>
      <c r="Q865" s="14">
        <v>65081997</v>
      </c>
      <c r="R865" s="14">
        <v>2979761</v>
      </c>
      <c r="S865" s="14">
        <v>18291148</v>
      </c>
      <c r="T865" s="14">
        <v>179538112</v>
      </c>
      <c r="U865" s="14">
        <v>145001634</v>
      </c>
      <c r="V865" s="14">
        <v>2979761</v>
      </c>
      <c r="W865" s="14">
        <v>18291148</v>
      </c>
      <c r="X865" s="14">
        <v>179538112</v>
      </c>
      <c r="Y865" s="14">
        <v>145001634</v>
      </c>
      <c r="Z865" s="14">
        <v>2419435</v>
      </c>
      <c r="AA865" s="14">
        <v>0.63663655299999999</v>
      </c>
      <c r="AB865">
        <v>136.94999999999999</v>
      </c>
      <c r="AC865" s="2">
        <v>19830021392</v>
      </c>
      <c r="AD865" s="2">
        <v>15008152809</v>
      </c>
      <c r="AE865" s="14">
        <f>INDEX(CONFAZ!$DS$2:$FB$408,MATCH(DATE(YEAR($A865),MONTH($A865),15),CONFAZ!$DS$2:$DS$408,0),2)</f>
        <v>496174222</v>
      </c>
      <c r="AF865" s="14">
        <f>INDEX(CONFAZ!$DS$2:$FB$408,MATCH(DATE(YEAR($A865),MONTH($A865),15),CONFAZ!$DS$2:$DS$408,0),3)</f>
        <v>119992817</v>
      </c>
      <c r="AG865">
        <v>954</v>
      </c>
      <c r="AH865">
        <v>1431929400000</v>
      </c>
      <c r="AI865">
        <v>6.4</v>
      </c>
      <c r="AJ865">
        <v>1.43</v>
      </c>
      <c r="AK865">
        <v>1093.9194444444399</v>
      </c>
      <c r="AL865">
        <v>872.62649999999996</v>
      </c>
      <c r="AM865">
        <v>800.11714285714197</v>
      </c>
      <c r="AN865">
        <v>985.00120000000004</v>
      </c>
      <c r="AO865">
        <v>12.568588089092801</v>
      </c>
      <c r="AP865">
        <v>2.2599999999999998</v>
      </c>
      <c r="AQ865">
        <v>290.44</v>
      </c>
      <c r="AR865">
        <v>52.31</v>
      </c>
      <c r="AS865" s="14">
        <v>584372800000</v>
      </c>
      <c r="AT865">
        <v>0</v>
      </c>
      <c r="AU865">
        <v>0</v>
      </c>
      <c r="AV865">
        <v>232942275</v>
      </c>
      <c r="AW865">
        <v>217816058</v>
      </c>
      <c r="AX865">
        <v>0</v>
      </c>
      <c r="AY865" s="14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14474115</v>
      </c>
      <c r="BM865">
        <v>652102</v>
      </c>
      <c r="BN865">
        <v>26798107000</v>
      </c>
      <c r="BO865" s="3">
        <v>0.4</v>
      </c>
      <c r="BP865" s="3">
        <v>3704</v>
      </c>
      <c r="BQ865" s="3">
        <v>24954.17</v>
      </c>
      <c r="BR865" s="3">
        <v>2945494000</v>
      </c>
      <c r="BS865" s="3">
        <v>24318000</v>
      </c>
      <c r="BT865" s="3">
        <v>6098154000</v>
      </c>
      <c r="BU865" s="3">
        <v>12567340000</v>
      </c>
      <c r="BV865">
        <v>5162802000</v>
      </c>
      <c r="BW865" s="3">
        <v>21635305000</v>
      </c>
      <c r="BX865">
        <v>0</v>
      </c>
      <c r="BY865">
        <v>0</v>
      </c>
      <c r="BZ865">
        <v>0</v>
      </c>
      <c r="CA865">
        <v>0</v>
      </c>
      <c r="CB865">
        <v>27308046000</v>
      </c>
      <c r="CC865">
        <v>0.4</v>
      </c>
      <c r="CD865">
        <v>154027.81</v>
      </c>
      <c r="CE865">
        <v>236348707.97</v>
      </c>
      <c r="CF865">
        <v>14431.36</v>
      </c>
      <c r="CG865">
        <v>27725.67</v>
      </c>
      <c r="CH865">
        <v>32.480378199999997</v>
      </c>
      <c r="CI865">
        <v>4.55</v>
      </c>
      <c r="CJ865">
        <v>-166876.67000000001</v>
      </c>
      <c r="CK865">
        <v>-137520</v>
      </c>
      <c r="CL865">
        <v>29356.67</v>
      </c>
      <c r="CM865">
        <v>73886.67</v>
      </c>
      <c r="CN865">
        <v>6146743.3300000001</v>
      </c>
      <c r="CO865">
        <v>-68920</v>
      </c>
      <c r="CP865">
        <v>-292473.33</v>
      </c>
      <c r="CQ865">
        <v>1107059.49</v>
      </c>
      <c r="CR865">
        <v>312398532.44999999</v>
      </c>
      <c r="CS865">
        <v>35817.800000000003</v>
      </c>
      <c r="CT865">
        <v>313541724.74000001</v>
      </c>
      <c r="CU865" s="3">
        <v>0.53856099999999996</v>
      </c>
      <c r="CV865">
        <v>193799827.40000001</v>
      </c>
      <c r="CW865" s="10">
        <v>5412923.8299999991</v>
      </c>
      <c r="CX865" s="14">
        <f t="shared" si="13"/>
        <v>0</v>
      </c>
      <c r="CY865" s="14">
        <f>IFERROR(INDEX(CONFAZ!$A$2:$FB$440,MATCH(DATE(YEAR($A865),MONTH($A865),15),CONFAZ!$A$2:$A$440,0),2),0)</f>
        <v>5412923.8299999991</v>
      </c>
      <c r="CZ865"/>
      <c r="DA865"/>
      <c r="DB865"/>
      <c r="DC865"/>
      <c r="DI865"/>
    </row>
    <row r="866" spans="1:113" x14ac:dyDescent="0.25">
      <c r="A866" s="1">
        <v>43303</v>
      </c>
      <c r="B866" t="s">
        <v>70</v>
      </c>
      <c r="C866" t="s">
        <v>11</v>
      </c>
      <c r="D866" s="12">
        <v>3.8288000000000002</v>
      </c>
      <c r="E866">
        <v>336076032.77000004</v>
      </c>
      <c r="F866">
        <v>2168296.38</v>
      </c>
      <c r="G866">
        <v>602705132</v>
      </c>
      <c r="H866">
        <v>89311956.300000012</v>
      </c>
      <c r="I866">
        <v>131156980.89999999</v>
      </c>
      <c r="J866">
        <v>16293510.500000002</v>
      </c>
      <c r="K866">
        <v>21790908</v>
      </c>
      <c r="L866" s="14">
        <v>16139096</v>
      </c>
      <c r="M866" s="14">
        <v>28759167</v>
      </c>
      <c r="N866" s="14">
        <v>77752949</v>
      </c>
      <c r="O866" s="14">
        <v>94401947</v>
      </c>
      <c r="P866" s="14">
        <v>4916939</v>
      </c>
      <c r="Q866" s="14">
        <v>86424229</v>
      </c>
      <c r="R866" s="14">
        <v>2724120</v>
      </c>
      <c r="S866" s="14">
        <v>18704962</v>
      </c>
      <c r="T866" s="14">
        <v>195813588</v>
      </c>
      <c r="U866" s="14">
        <v>74899839</v>
      </c>
      <c r="V866" s="14">
        <v>2724120</v>
      </c>
      <c r="W866" s="14">
        <v>18704962</v>
      </c>
      <c r="X866" s="14">
        <v>195813588</v>
      </c>
      <c r="Y866" s="14">
        <v>74899839</v>
      </c>
      <c r="Z866" s="14">
        <v>2168296</v>
      </c>
      <c r="AA866" s="14">
        <v>0.84024889089999999</v>
      </c>
      <c r="AB866">
        <v>141.07</v>
      </c>
      <c r="AC866" s="2">
        <v>21055288607</v>
      </c>
      <c r="AD866" s="2">
        <v>17759842765</v>
      </c>
      <c r="AE866" s="14">
        <f>INDEX(CONFAZ!$DS$2:$FB$408,MATCH(DATE(YEAR($A866),MONTH($A866),15),CONFAZ!$DS$2:$DS$408,0),2)</f>
        <v>385985662</v>
      </c>
      <c r="AF866" s="14">
        <f>INDEX(CONFAZ!$DS$2:$FB$408,MATCH(DATE(YEAR($A866),MONTH($A866),15),CONFAZ!$DS$2:$DS$408,0),3)</f>
        <v>219469305</v>
      </c>
      <c r="AG866">
        <v>954</v>
      </c>
      <c r="AH866">
        <v>1452815187200</v>
      </c>
      <c r="AI866">
        <v>6.4</v>
      </c>
      <c r="AJ866">
        <v>0.25</v>
      </c>
      <c r="AK866">
        <v>1107.0650000000001</v>
      </c>
      <c r="AL866">
        <v>879.60550000000001</v>
      </c>
      <c r="AM866">
        <v>804.512857142857</v>
      </c>
      <c r="AN866">
        <v>995.35640000000001</v>
      </c>
      <c r="AO866">
        <v>12.443910943439301</v>
      </c>
      <c r="AP866">
        <v>1.33</v>
      </c>
      <c r="AQ866">
        <v>287.88</v>
      </c>
      <c r="AR866">
        <v>39.76</v>
      </c>
      <c r="AS866" s="14">
        <v>592283900000</v>
      </c>
      <c r="AT866">
        <v>0</v>
      </c>
      <c r="AU866">
        <v>0</v>
      </c>
      <c r="AV866">
        <v>134931861</v>
      </c>
      <c r="AW866">
        <v>128824483</v>
      </c>
      <c r="AX866">
        <v>0</v>
      </c>
      <c r="AY866" s="14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717766</v>
      </c>
      <c r="BL866">
        <v>4503027</v>
      </c>
      <c r="BM866">
        <v>886585</v>
      </c>
      <c r="BN866">
        <v>26798107000</v>
      </c>
      <c r="BO866" s="3">
        <v>0.4</v>
      </c>
      <c r="BP866" s="3">
        <v>3704</v>
      </c>
      <c r="BQ866" s="3">
        <v>24954.17</v>
      </c>
      <c r="BR866" s="3">
        <v>2945494000</v>
      </c>
      <c r="BS866" s="3">
        <v>24318000</v>
      </c>
      <c r="BT866" s="3">
        <v>6098154000</v>
      </c>
      <c r="BU866" s="3">
        <v>12567340000</v>
      </c>
      <c r="BV866">
        <v>5162802000</v>
      </c>
      <c r="BW866" s="3">
        <v>21635305000</v>
      </c>
      <c r="BX866">
        <v>0</v>
      </c>
      <c r="BY866">
        <v>0</v>
      </c>
      <c r="BZ866">
        <v>0</v>
      </c>
      <c r="CA866">
        <v>0</v>
      </c>
      <c r="CB866">
        <v>26798107000</v>
      </c>
      <c r="CC866">
        <v>0.4</v>
      </c>
      <c r="CD866">
        <v>242644.12</v>
      </c>
      <c r="CE866">
        <v>249037398.28999999</v>
      </c>
      <c r="CF866">
        <v>47152.9</v>
      </c>
      <c r="CG866">
        <v>28029.67</v>
      </c>
      <c r="CH866">
        <v>32.480378199999997</v>
      </c>
      <c r="CI866">
        <v>4.49</v>
      </c>
      <c r="CJ866">
        <v>49823.33</v>
      </c>
      <c r="CK866">
        <v>78046.67</v>
      </c>
      <c r="CL866">
        <v>28223.33</v>
      </c>
      <c r="CM866">
        <v>109976.67</v>
      </c>
      <c r="CN866">
        <v>6374710</v>
      </c>
      <c r="CO866">
        <v>-67143.33</v>
      </c>
      <c r="CP866">
        <v>-276056.67</v>
      </c>
      <c r="CQ866">
        <v>865539.37</v>
      </c>
      <c r="CR866">
        <v>298946961.56999999</v>
      </c>
      <c r="CS866">
        <v>35682.93</v>
      </c>
      <c r="CT866">
        <v>299853684.74000001</v>
      </c>
      <c r="CU866" s="3">
        <v>0.53856099999999996</v>
      </c>
      <c r="CV866">
        <v>183095010.19999999</v>
      </c>
      <c r="CW866" s="10">
        <v>3098383.16</v>
      </c>
      <c r="CX866" s="14">
        <f t="shared" si="13"/>
        <v>0</v>
      </c>
      <c r="CY866" s="14">
        <f>IFERROR(INDEX(CONFAZ!$A$2:$FB$440,MATCH(DATE(YEAR($A866),MONTH($A866),15),CONFAZ!$A$2:$A$440,0),2),0)</f>
        <v>3098383.16</v>
      </c>
      <c r="CZ866"/>
      <c r="DA866"/>
      <c r="DB866"/>
      <c r="DC866"/>
      <c r="DI866"/>
    </row>
    <row r="867" spans="1:113" x14ac:dyDescent="0.25">
      <c r="A867" s="1">
        <v>43334</v>
      </c>
      <c r="B867" t="s">
        <v>70</v>
      </c>
      <c r="C867" t="s">
        <v>11</v>
      </c>
      <c r="D867" s="12">
        <v>3.9298000000000002</v>
      </c>
      <c r="E867">
        <v>324634084.00999999</v>
      </c>
      <c r="F867">
        <v>2366334.0300000003</v>
      </c>
      <c r="G867">
        <v>652456129</v>
      </c>
      <c r="H867">
        <v>82586151.759999976</v>
      </c>
      <c r="I867">
        <v>198103094.70000005</v>
      </c>
      <c r="J867">
        <v>16190417.829999996</v>
      </c>
      <c r="K867">
        <v>17415946</v>
      </c>
      <c r="L867" s="14">
        <v>16014085</v>
      </c>
      <c r="M867" s="14">
        <v>31489990</v>
      </c>
      <c r="N867" s="14">
        <v>81578856</v>
      </c>
      <c r="O867" s="14">
        <v>91758501</v>
      </c>
      <c r="P867" s="14">
        <v>4995113</v>
      </c>
      <c r="Q867" s="14">
        <v>83593081</v>
      </c>
      <c r="R867" s="14">
        <v>2967267</v>
      </c>
      <c r="S867" s="14">
        <v>20633096</v>
      </c>
      <c r="T867" s="14">
        <v>242678745</v>
      </c>
      <c r="U867" s="14">
        <v>74406058</v>
      </c>
      <c r="V867" s="14">
        <v>2967267</v>
      </c>
      <c r="W867" s="14">
        <v>20633096</v>
      </c>
      <c r="X867" s="14">
        <v>242678745</v>
      </c>
      <c r="Y867" s="14">
        <v>74406058</v>
      </c>
      <c r="Z867" s="14">
        <v>2341337</v>
      </c>
      <c r="AA867" s="14">
        <v>0.95816603180000004</v>
      </c>
      <c r="AB867">
        <v>143.41999999999999</v>
      </c>
      <c r="AC867" s="2">
        <v>20084138252</v>
      </c>
      <c r="AD867" s="2">
        <v>19768276314</v>
      </c>
      <c r="AE867" s="14">
        <f>INDEX(CONFAZ!$DS$2:$FB$408,MATCH(DATE(YEAR($A867),MONTH($A867),15),CONFAZ!$DS$2:$DS$408,0),2)</f>
        <v>355658017</v>
      </c>
      <c r="AF867" s="14">
        <f>INDEX(CONFAZ!$DS$2:$FB$408,MATCH(DATE(YEAR($A867),MONTH($A867),15),CONFAZ!$DS$2:$DS$408,0),3)</f>
        <v>219199153</v>
      </c>
      <c r="AG867">
        <v>954</v>
      </c>
      <c r="AH867">
        <v>1498798211400</v>
      </c>
      <c r="AI867">
        <v>6.4</v>
      </c>
      <c r="AJ867">
        <v>0</v>
      </c>
      <c r="AK867">
        <v>1114.7533333333299</v>
      </c>
      <c r="AL867">
        <v>882.62649999999996</v>
      </c>
      <c r="AM867">
        <v>805.90142857142803</v>
      </c>
      <c r="AN867">
        <v>999.20159999999998</v>
      </c>
      <c r="AO867">
        <v>12.2668211694084</v>
      </c>
      <c r="AP867">
        <v>0.91</v>
      </c>
      <c r="AQ867">
        <v>293.14999999999998</v>
      </c>
      <c r="AR867">
        <v>25.68</v>
      </c>
      <c r="AS867" s="14">
        <v>599113700000</v>
      </c>
      <c r="AT867">
        <v>0</v>
      </c>
      <c r="AU867">
        <v>0</v>
      </c>
      <c r="AV867">
        <v>125007609</v>
      </c>
      <c r="AW867">
        <v>124244043</v>
      </c>
      <c r="AX867">
        <v>0</v>
      </c>
      <c r="AY867" s="14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384264</v>
      </c>
      <c r="BL867">
        <v>0</v>
      </c>
      <c r="BM867">
        <v>378772</v>
      </c>
      <c r="BN867">
        <v>26798107000</v>
      </c>
      <c r="BO867" s="3">
        <v>0.4</v>
      </c>
      <c r="BP867" s="3">
        <v>3704</v>
      </c>
      <c r="BQ867">
        <v>24954.17</v>
      </c>
      <c r="BR867">
        <v>2945494000</v>
      </c>
      <c r="BS867" s="3">
        <v>24318000</v>
      </c>
      <c r="BT867" s="3">
        <v>6098154000</v>
      </c>
      <c r="BU867" s="3">
        <v>12567340000</v>
      </c>
      <c r="BV867" s="3">
        <v>5162802000</v>
      </c>
      <c r="BW867" s="3">
        <v>21635305000</v>
      </c>
      <c r="BX867">
        <v>0</v>
      </c>
      <c r="BY867">
        <v>0</v>
      </c>
      <c r="BZ867">
        <v>0</v>
      </c>
      <c r="CA867">
        <v>0</v>
      </c>
      <c r="CB867">
        <v>26798107000</v>
      </c>
      <c r="CC867">
        <v>0.4</v>
      </c>
      <c r="CD867">
        <v>223455.48</v>
      </c>
      <c r="CE867">
        <v>271482735.47000003</v>
      </c>
      <c r="CF867">
        <v>27246.47</v>
      </c>
      <c r="CG867">
        <v>28202.67</v>
      </c>
      <c r="CH867">
        <v>32.480378199999997</v>
      </c>
      <c r="CI867">
        <v>4.45</v>
      </c>
      <c r="CJ867">
        <v>49823.33</v>
      </c>
      <c r="CK867">
        <v>78046.67</v>
      </c>
      <c r="CL867">
        <v>28223.33</v>
      </c>
      <c r="CM867">
        <v>109976.67</v>
      </c>
      <c r="CN867">
        <v>6374710</v>
      </c>
      <c r="CO867">
        <v>-67143.33</v>
      </c>
      <c r="CP867">
        <v>-276056.67</v>
      </c>
      <c r="CQ867">
        <v>962295.08</v>
      </c>
      <c r="CR867">
        <v>354948669.79000002</v>
      </c>
      <c r="CS867">
        <v>30634.48</v>
      </c>
      <c r="CT867">
        <v>355949042.91000003</v>
      </c>
      <c r="CU867" s="3">
        <v>0.53856099999999996</v>
      </c>
      <c r="CV867">
        <v>183336992</v>
      </c>
      <c r="CW867" s="10">
        <v>3259599.63</v>
      </c>
      <c r="CX867" s="14">
        <f t="shared" si="13"/>
        <v>0</v>
      </c>
      <c r="CY867" s="14">
        <f>IFERROR(INDEX(CONFAZ!$A$2:$FB$440,MATCH(DATE(YEAR($A867),MONTH($A867),15),CONFAZ!$A$2:$A$440,0),2),0)</f>
        <v>3259599.63</v>
      </c>
      <c r="CZ867"/>
      <c r="DA867"/>
      <c r="DB867"/>
      <c r="DC867"/>
      <c r="DI867"/>
    </row>
    <row r="868" spans="1:113" x14ac:dyDescent="0.25">
      <c r="A868" s="1">
        <v>43365</v>
      </c>
      <c r="B868" t="s">
        <v>70</v>
      </c>
      <c r="C868" t="s">
        <v>11</v>
      </c>
      <c r="D868" s="12">
        <v>4.1165000000000003</v>
      </c>
      <c r="E868">
        <v>355267717.53999996</v>
      </c>
      <c r="F868">
        <v>2039392.8000000003</v>
      </c>
      <c r="G868">
        <v>673411703</v>
      </c>
      <c r="H868">
        <v>89174294.790000007</v>
      </c>
      <c r="I868">
        <v>181390724.27000001</v>
      </c>
      <c r="J868">
        <v>16655824.899999999</v>
      </c>
      <c r="K868">
        <v>13185359</v>
      </c>
      <c r="L868" s="14">
        <v>16605965</v>
      </c>
      <c r="M868" s="14">
        <v>29833125</v>
      </c>
      <c r="N868" s="14">
        <v>80311389</v>
      </c>
      <c r="O868" s="14">
        <v>97231740</v>
      </c>
      <c r="P868" s="14">
        <v>5568285</v>
      </c>
      <c r="Q868" s="14">
        <v>90966733</v>
      </c>
      <c r="R868" s="14">
        <v>3229430</v>
      </c>
      <c r="S868" s="14">
        <v>20991581</v>
      </c>
      <c r="T868" s="14">
        <v>246204885</v>
      </c>
      <c r="U868" s="14">
        <v>80429178</v>
      </c>
      <c r="V868" s="14">
        <v>3229430</v>
      </c>
      <c r="W868" s="14">
        <v>20991581</v>
      </c>
      <c r="X868" s="14">
        <v>246204885</v>
      </c>
      <c r="Y868" s="14">
        <v>80429178</v>
      </c>
      <c r="Z868" s="14">
        <v>2039392</v>
      </c>
      <c r="AA868" s="14">
        <v>0.18016058090000001</v>
      </c>
      <c r="AB868">
        <v>135.77000000000001</v>
      </c>
      <c r="AC868" s="2">
        <v>19041023535</v>
      </c>
      <c r="AD868" s="2">
        <v>14948421194</v>
      </c>
      <c r="AE868" s="14">
        <f>INDEX(CONFAZ!$DS$2:$FB$408,MATCH(DATE(YEAR($A868),MONTH($A868),15),CONFAZ!$DS$2:$DS$408,0),2)</f>
        <v>332033648</v>
      </c>
      <c r="AF868" s="14">
        <f>INDEX(CONFAZ!$DS$2:$FB$408,MATCH(DATE(YEAR($A868),MONTH($A868),15),CONFAZ!$DS$2:$DS$408,0),3)</f>
        <v>138522611</v>
      </c>
      <c r="AG868">
        <v>954</v>
      </c>
      <c r="AH868">
        <v>1567307977000</v>
      </c>
      <c r="AI868">
        <v>6.4</v>
      </c>
      <c r="AJ868">
        <v>0.3</v>
      </c>
      <c r="AK868">
        <v>1127.7183333333301</v>
      </c>
      <c r="AL868">
        <v>894.06899999999996</v>
      </c>
      <c r="AM868">
        <v>816.47857142857094</v>
      </c>
      <c r="AN868">
        <v>1009.1612</v>
      </c>
      <c r="AO868">
        <v>12.018101946527301</v>
      </c>
      <c r="AP868">
        <v>1.48</v>
      </c>
      <c r="AQ868">
        <v>324.07</v>
      </c>
      <c r="AR868">
        <v>31.2</v>
      </c>
      <c r="AS868" s="14">
        <v>576470300000</v>
      </c>
      <c r="AT868">
        <v>2459</v>
      </c>
      <c r="AU868">
        <v>0</v>
      </c>
      <c r="AV868">
        <v>160644474</v>
      </c>
      <c r="AW868">
        <v>160388527</v>
      </c>
      <c r="AX868">
        <v>233</v>
      </c>
      <c r="AY868" s="14">
        <v>0</v>
      </c>
      <c r="AZ868">
        <v>10</v>
      </c>
      <c r="BA868">
        <v>10</v>
      </c>
      <c r="BB868">
        <v>207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1886</v>
      </c>
      <c r="BK868">
        <v>34280</v>
      </c>
      <c r="BL868">
        <v>3723</v>
      </c>
      <c r="BM868">
        <v>213149</v>
      </c>
      <c r="BN868">
        <v>26798107000</v>
      </c>
      <c r="BO868" s="3">
        <v>0.4</v>
      </c>
      <c r="BP868" s="3">
        <v>3704</v>
      </c>
      <c r="BQ868" s="3">
        <v>24954.17</v>
      </c>
      <c r="BR868">
        <v>2945494000</v>
      </c>
      <c r="BS868" s="3">
        <v>24318000</v>
      </c>
      <c r="BT868" s="3">
        <v>6098154000</v>
      </c>
      <c r="BU868" s="3">
        <v>12567340000</v>
      </c>
      <c r="BV868" s="3">
        <v>5162802000</v>
      </c>
      <c r="BW868" s="3">
        <v>21635305000</v>
      </c>
      <c r="BX868">
        <v>0</v>
      </c>
      <c r="BY868">
        <v>0</v>
      </c>
      <c r="BZ868">
        <v>0</v>
      </c>
      <c r="CA868">
        <v>0</v>
      </c>
      <c r="CB868">
        <v>26798107000</v>
      </c>
      <c r="CC868">
        <v>0.4</v>
      </c>
      <c r="CD868">
        <v>282882.31</v>
      </c>
      <c r="CE868">
        <v>290532107.19999999</v>
      </c>
      <c r="CF868">
        <v>38534.620000000003</v>
      </c>
      <c r="CG868">
        <v>27745.67</v>
      </c>
      <c r="CH868">
        <v>32.480378199999997</v>
      </c>
      <c r="CI868">
        <v>4.63</v>
      </c>
      <c r="CJ868">
        <v>49823.33</v>
      </c>
      <c r="CK868">
        <v>78046.67</v>
      </c>
      <c r="CL868">
        <v>28223.33</v>
      </c>
      <c r="CM868">
        <v>109976.67</v>
      </c>
      <c r="CN868">
        <v>6374710</v>
      </c>
      <c r="CO868">
        <v>-67143.33</v>
      </c>
      <c r="CP868">
        <v>-276056.67</v>
      </c>
      <c r="CQ868">
        <v>791318.46</v>
      </c>
      <c r="CR868">
        <v>342461760.81999999</v>
      </c>
      <c r="CS868">
        <v>18613.189999999999</v>
      </c>
      <c r="CT868">
        <v>343276842.47000003</v>
      </c>
      <c r="CU868" s="3">
        <v>0.53856099999999996</v>
      </c>
      <c r="CV868">
        <v>180018383.40000001</v>
      </c>
      <c r="CW868" s="10">
        <v>2844681.32</v>
      </c>
      <c r="CX868" s="14">
        <f t="shared" si="13"/>
        <v>0</v>
      </c>
      <c r="CY868" s="14">
        <f>IFERROR(INDEX(CONFAZ!$A$2:$FB$440,MATCH(DATE(YEAR($A868),MONTH($A868),15),CONFAZ!$A$2:$A$440,0),2),0)</f>
        <v>2844681.32</v>
      </c>
      <c r="CZ868" s="14"/>
      <c r="DA868" s="14"/>
      <c r="DB868"/>
      <c r="DC868"/>
      <c r="DI868"/>
    </row>
    <row r="869" spans="1:113" x14ac:dyDescent="0.25">
      <c r="A869" s="1">
        <v>43395</v>
      </c>
      <c r="B869" t="s">
        <v>70</v>
      </c>
      <c r="C869" t="s">
        <v>11</v>
      </c>
      <c r="D869" s="12">
        <v>3.7584</v>
      </c>
      <c r="E869">
        <v>314690664.1500001</v>
      </c>
      <c r="F869">
        <v>2485159.6899999995</v>
      </c>
      <c r="G869">
        <v>589291027</v>
      </c>
      <c r="H869">
        <v>86174965.239999995</v>
      </c>
      <c r="I869">
        <v>144529799.28000003</v>
      </c>
      <c r="J869">
        <v>16398706.399999999</v>
      </c>
      <c r="K869">
        <v>13312321</v>
      </c>
      <c r="L869" s="14">
        <v>19132622</v>
      </c>
      <c r="M869" s="14">
        <v>30586430</v>
      </c>
      <c r="N869" s="14">
        <v>79781156</v>
      </c>
      <c r="O869" s="14">
        <v>96583466</v>
      </c>
      <c r="P869" s="14">
        <v>5757428</v>
      </c>
      <c r="Q869" s="14">
        <v>91515147</v>
      </c>
      <c r="R869" s="14">
        <v>3548460</v>
      </c>
      <c r="S869" s="14">
        <v>20834547</v>
      </c>
      <c r="T869" s="14">
        <v>154964784</v>
      </c>
      <c r="U869" s="14">
        <v>84102378</v>
      </c>
      <c r="V869" s="14">
        <v>3548460</v>
      </c>
      <c r="W869" s="14">
        <v>20834547</v>
      </c>
      <c r="X869" s="14">
        <v>154964784</v>
      </c>
      <c r="Y869" s="14">
        <v>84102378</v>
      </c>
      <c r="Z869" s="14">
        <v>2484609</v>
      </c>
      <c r="AA869" s="14">
        <v>0.189337387</v>
      </c>
      <c r="AB869">
        <v>139.83000000000001</v>
      </c>
      <c r="AC869" s="2">
        <v>21671364889</v>
      </c>
      <c r="AD869" s="2">
        <v>16921935159</v>
      </c>
      <c r="AE869" s="14">
        <f>INDEX(CONFAZ!$DS$2:$FB$408,MATCH(DATE(YEAR($A869),MONTH($A869),15),CONFAZ!$DS$2:$DS$408,0),2)</f>
        <v>429554851</v>
      </c>
      <c r="AF869" s="14">
        <f>INDEX(CONFAZ!$DS$2:$FB$408,MATCH(DATE(YEAR($A869),MONTH($A869),15),CONFAZ!$DS$2:$DS$408,0),3)</f>
        <v>353917108</v>
      </c>
      <c r="AG869">
        <v>954</v>
      </c>
      <c r="AH869">
        <v>1429281936000</v>
      </c>
      <c r="AI869">
        <v>6.4</v>
      </c>
      <c r="AJ869">
        <v>0.4</v>
      </c>
      <c r="AK869">
        <v>1144.37777777777</v>
      </c>
      <c r="AL869">
        <v>900.6345</v>
      </c>
      <c r="AM869">
        <v>821.60523809523795</v>
      </c>
      <c r="AN869">
        <v>1020.7212</v>
      </c>
      <c r="AO869">
        <v>11.8617654281342</v>
      </c>
      <c r="AP869">
        <v>1.45</v>
      </c>
      <c r="AQ869">
        <v>309.31</v>
      </c>
      <c r="AR869">
        <v>57.87</v>
      </c>
      <c r="AS869" s="14">
        <v>612014600000</v>
      </c>
      <c r="AT869">
        <v>18592</v>
      </c>
      <c r="AU869">
        <v>21</v>
      </c>
      <c r="AV869">
        <v>225056270</v>
      </c>
      <c r="AW869">
        <v>200671186</v>
      </c>
      <c r="AX869">
        <v>620</v>
      </c>
      <c r="AY869" s="14">
        <v>0</v>
      </c>
      <c r="AZ869">
        <v>0</v>
      </c>
      <c r="BA869">
        <v>0</v>
      </c>
      <c r="BB869">
        <v>691</v>
      </c>
      <c r="BC869">
        <v>0</v>
      </c>
      <c r="BD869">
        <v>92</v>
      </c>
      <c r="BE869">
        <v>286</v>
      </c>
      <c r="BF869">
        <v>31</v>
      </c>
      <c r="BG869">
        <v>175</v>
      </c>
      <c r="BH869">
        <v>153</v>
      </c>
      <c r="BI869">
        <v>0</v>
      </c>
      <c r="BJ869">
        <v>13422</v>
      </c>
      <c r="BK869">
        <v>18899950</v>
      </c>
      <c r="BL869">
        <v>5310611</v>
      </c>
      <c r="BM869">
        <v>140353</v>
      </c>
      <c r="BN869">
        <v>26798107000</v>
      </c>
      <c r="BO869" s="3">
        <v>0.4</v>
      </c>
      <c r="BP869" s="3">
        <v>3704</v>
      </c>
      <c r="BQ869" s="3">
        <v>24954.17</v>
      </c>
      <c r="BR869" s="3">
        <v>2945494000</v>
      </c>
      <c r="BS869" s="3">
        <v>24318000</v>
      </c>
      <c r="BT869" s="3">
        <v>6098154000</v>
      </c>
      <c r="BU869" s="3">
        <v>12567340000</v>
      </c>
      <c r="BV869" s="3">
        <v>5162802000</v>
      </c>
      <c r="BW869" s="3">
        <v>21635305000</v>
      </c>
      <c r="BX869">
        <v>0</v>
      </c>
      <c r="BY869">
        <v>0</v>
      </c>
      <c r="BZ869">
        <v>0</v>
      </c>
      <c r="CA869">
        <v>0</v>
      </c>
      <c r="CB869">
        <v>26798107000</v>
      </c>
      <c r="CC869">
        <v>0.4</v>
      </c>
      <c r="CD869">
        <v>302959.76</v>
      </c>
      <c r="CE869">
        <v>286639846.43000001</v>
      </c>
      <c r="CF869">
        <v>23909.23</v>
      </c>
      <c r="CG869">
        <v>28272.67</v>
      </c>
      <c r="CH869">
        <v>32.480378199999997</v>
      </c>
      <c r="CI869">
        <v>4.72</v>
      </c>
      <c r="CJ869">
        <v>92360</v>
      </c>
      <c r="CK869">
        <v>127326.67</v>
      </c>
      <c r="CL869">
        <v>34966.67</v>
      </c>
      <c r="CM869">
        <v>27283.33</v>
      </c>
      <c r="CN869">
        <v>6455833.3300000001</v>
      </c>
      <c r="CO869">
        <v>-65290</v>
      </c>
      <c r="CP869">
        <v>-246616.67</v>
      </c>
      <c r="CQ869">
        <v>1030678.13</v>
      </c>
      <c r="CR869">
        <v>311413442.75</v>
      </c>
      <c r="CS869">
        <v>21805.17</v>
      </c>
      <c r="CT869">
        <v>312469408.94999999</v>
      </c>
      <c r="CU869" s="3">
        <v>0.53856099999999996</v>
      </c>
      <c r="CV869">
        <v>180559961.90000001</v>
      </c>
      <c r="CW869" s="10">
        <v>1999829.17</v>
      </c>
      <c r="CX869" s="14">
        <f t="shared" si="13"/>
        <v>0</v>
      </c>
      <c r="CY869" s="14">
        <f>IFERROR(INDEX(CONFAZ!$A$2:$FB$440,MATCH(DATE(YEAR($A869),MONTH($A869),15),CONFAZ!$A$2:$A$440,0),2),0)</f>
        <v>1999829.17</v>
      </c>
      <c r="CZ869"/>
      <c r="DA869"/>
      <c r="DB869"/>
      <c r="DC869"/>
      <c r="DI869"/>
    </row>
    <row r="870" spans="1:113" x14ac:dyDescent="0.25">
      <c r="A870" s="1">
        <v>43426</v>
      </c>
      <c r="B870" t="s">
        <v>70</v>
      </c>
      <c r="C870" t="s">
        <v>11</v>
      </c>
      <c r="D870" s="12">
        <v>3.7867000000000002</v>
      </c>
      <c r="E870">
        <v>325857088.70000005</v>
      </c>
      <c r="F870">
        <v>2930064.74</v>
      </c>
      <c r="G870">
        <v>693810511</v>
      </c>
      <c r="H870">
        <v>94043171.559999987</v>
      </c>
      <c r="I870">
        <v>217006984.81</v>
      </c>
      <c r="J870">
        <v>16621434.580000002</v>
      </c>
      <c r="K870">
        <v>10939147</v>
      </c>
      <c r="L870" s="14">
        <v>22458324</v>
      </c>
      <c r="M870" s="14">
        <v>28109604</v>
      </c>
      <c r="N870" s="14">
        <v>86507168</v>
      </c>
      <c r="O870" s="14">
        <v>100494957</v>
      </c>
      <c r="P870" s="14">
        <v>7553214</v>
      </c>
      <c r="Q870" s="14">
        <v>92093180</v>
      </c>
      <c r="R870" s="14">
        <v>3062787</v>
      </c>
      <c r="S870" s="14">
        <v>22363361</v>
      </c>
      <c r="T870" s="14">
        <v>237686415</v>
      </c>
      <c r="U870" s="14">
        <v>90552527</v>
      </c>
      <c r="V870" s="14">
        <v>3062787</v>
      </c>
      <c r="W870" s="14">
        <v>22363361</v>
      </c>
      <c r="X870" s="14">
        <v>237686415</v>
      </c>
      <c r="Y870" s="14">
        <v>90552527</v>
      </c>
      <c r="Z870" s="14">
        <v>2928974</v>
      </c>
      <c r="AA870" s="14">
        <v>0.1259863853</v>
      </c>
      <c r="AB870">
        <v>137.65</v>
      </c>
      <c r="AC870" s="2">
        <v>19199739213</v>
      </c>
      <c r="AD870" s="2">
        <v>15529846968</v>
      </c>
      <c r="AE870" s="14">
        <f>INDEX(CONFAZ!$DS$2:$FB$408,MATCH(DATE(YEAR($A870),MONTH($A870),15),CONFAZ!$DS$2:$DS$408,0),2)</f>
        <v>190344041</v>
      </c>
      <c r="AF870" s="14">
        <f>INDEX(CONFAZ!$DS$2:$FB$408,MATCH(DATE(YEAR($A870),MONTH($A870),15),CONFAZ!$DS$2:$DS$408,0),3)</f>
        <v>230579695</v>
      </c>
      <c r="AG870">
        <v>954</v>
      </c>
      <c r="AH870">
        <v>1437893297400</v>
      </c>
      <c r="AI870">
        <v>6.4</v>
      </c>
      <c r="AJ870">
        <v>-0.25</v>
      </c>
      <c r="AK870">
        <v>1154.57388888888</v>
      </c>
      <c r="AL870">
        <v>906.13599999999997</v>
      </c>
      <c r="AM870">
        <v>824.41904761904698</v>
      </c>
      <c r="AN870">
        <v>1030.78</v>
      </c>
      <c r="AO870">
        <v>11.709782987994</v>
      </c>
      <c r="AP870">
        <v>0.79</v>
      </c>
      <c r="AQ870">
        <v>252.53</v>
      </c>
      <c r="AR870">
        <v>-30.5</v>
      </c>
      <c r="AS870" s="14">
        <v>607482000000</v>
      </c>
      <c r="AT870">
        <v>64849</v>
      </c>
      <c r="AU870">
        <v>619</v>
      </c>
      <c r="AV870">
        <v>134350262</v>
      </c>
      <c r="AW870">
        <v>96396549</v>
      </c>
      <c r="AX870">
        <v>2148</v>
      </c>
      <c r="AY870" s="14">
        <v>0</v>
      </c>
      <c r="AZ870">
        <v>111</v>
      </c>
      <c r="BA870">
        <v>111</v>
      </c>
      <c r="BB870">
        <v>356</v>
      </c>
      <c r="BC870">
        <v>0</v>
      </c>
      <c r="BD870">
        <v>859</v>
      </c>
      <c r="BE870">
        <v>572</v>
      </c>
      <c r="BF870">
        <v>1980</v>
      </c>
      <c r="BG870">
        <v>1100</v>
      </c>
      <c r="BH870">
        <v>1855</v>
      </c>
      <c r="BI870">
        <v>14</v>
      </c>
      <c r="BJ870">
        <v>49956</v>
      </c>
      <c r="BK870">
        <v>37750717</v>
      </c>
      <c r="BL870">
        <v>74124</v>
      </c>
      <c r="BM870">
        <v>0</v>
      </c>
      <c r="BN870">
        <v>26798107000</v>
      </c>
      <c r="BO870" s="3">
        <v>0.4</v>
      </c>
      <c r="BP870" s="3">
        <v>3704</v>
      </c>
      <c r="BQ870" s="3">
        <v>24954.17</v>
      </c>
      <c r="BR870" s="3">
        <v>2945494000</v>
      </c>
      <c r="BS870" s="3">
        <v>24318000</v>
      </c>
      <c r="BT870" s="3">
        <v>6098154000</v>
      </c>
      <c r="BU870" s="3">
        <v>12567340000</v>
      </c>
      <c r="BV870" s="3">
        <v>5162802000</v>
      </c>
      <c r="BW870">
        <v>21635305000</v>
      </c>
      <c r="BX870">
        <v>0</v>
      </c>
      <c r="BY870">
        <v>0</v>
      </c>
      <c r="BZ870">
        <v>0</v>
      </c>
      <c r="CA870">
        <v>0</v>
      </c>
      <c r="CB870">
        <v>26798107000</v>
      </c>
      <c r="CC870">
        <v>0.4</v>
      </c>
      <c r="CD870">
        <v>313138.21000000002</v>
      </c>
      <c r="CE870">
        <v>316723981.75999999</v>
      </c>
      <c r="CF870">
        <v>22875.7</v>
      </c>
      <c r="CG870">
        <v>28116.67</v>
      </c>
      <c r="CH870">
        <v>32.480378199999997</v>
      </c>
      <c r="CI870">
        <v>4.59</v>
      </c>
      <c r="CJ870">
        <v>92360</v>
      </c>
      <c r="CK870">
        <v>127326.67</v>
      </c>
      <c r="CL870">
        <v>34966.67</v>
      </c>
      <c r="CM870">
        <v>27283.33</v>
      </c>
      <c r="CN870">
        <v>6455833.3300000001</v>
      </c>
      <c r="CO870">
        <v>-65290</v>
      </c>
      <c r="CP870">
        <v>-246616.67</v>
      </c>
      <c r="CQ870">
        <v>1861067.25</v>
      </c>
      <c r="CR870">
        <v>395388132.75</v>
      </c>
      <c r="CS870">
        <v>3787.73</v>
      </c>
      <c r="CT870">
        <v>397253747.73000002</v>
      </c>
      <c r="CU870" s="3">
        <v>0.53856099999999996</v>
      </c>
      <c r="CV870">
        <v>191665777.69999999</v>
      </c>
      <c r="CW870" s="10">
        <v>1783751.5</v>
      </c>
      <c r="CX870" s="14">
        <f t="shared" si="13"/>
        <v>0</v>
      </c>
      <c r="CY870" s="14">
        <f>IFERROR(INDEX(CONFAZ!$A$2:$FB$440,MATCH(DATE(YEAR($A870),MONTH($A870),15),CONFAZ!$A$2:$A$440,0),2),0)</f>
        <v>1783751.5</v>
      </c>
      <c r="CZ870"/>
      <c r="DA870"/>
      <c r="DB870"/>
      <c r="DC870"/>
      <c r="DI870"/>
    </row>
    <row r="871" spans="1:113" x14ac:dyDescent="0.25">
      <c r="A871" s="1">
        <v>43456</v>
      </c>
      <c r="B871" t="s">
        <v>70</v>
      </c>
      <c r="C871" t="s">
        <v>11</v>
      </c>
      <c r="D871" s="12">
        <v>3.8851</v>
      </c>
      <c r="E871">
        <v>313770825.42000002</v>
      </c>
      <c r="F871">
        <v>4423511.8500000006</v>
      </c>
      <c r="G871">
        <v>647514668</v>
      </c>
      <c r="H871">
        <v>99172831.87999998</v>
      </c>
      <c r="I871">
        <v>179229839.60000002</v>
      </c>
      <c r="J871">
        <v>17620744.879999999</v>
      </c>
      <c r="K871">
        <v>19597870</v>
      </c>
      <c r="L871" s="14">
        <v>18952573</v>
      </c>
      <c r="M871" s="14">
        <v>29675942</v>
      </c>
      <c r="N871" s="14">
        <v>90255098</v>
      </c>
      <c r="O871" s="14">
        <v>97435776</v>
      </c>
      <c r="P871" s="14">
        <v>6050397</v>
      </c>
      <c r="Q871" s="14">
        <v>98845518</v>
      </c>
      <c r="R871" s="14">
        <v>2880185</v>
      </c>
      <c r="S871" s="14">
        <v>18492187</v>
      </c>
      <c r="T871" s="14">
        <v>197231656</v>
      </c>
      <c r="U871" s="14">
        <v>83271825</v>
      </c>
      <c r="V871" s="14">
        <v>2880185</v>
      </c>
      <c r="W871" s="14">
        <v>18492187</v>
      </c>
      <c r="X871" s="14">
        <v>197231656</v>
      </c>
      <c r="Y871" s="14">
        <v>83271825</v>
      </c>
      <c r="Z871" s="14">
        <v>4423511</v>
      </c>
      <c r="AA871" s="14">
        <v>0.1352987735</v>
      </c>
      <c r="AB871">
        <v>136.32</v>
      </c>
      <c r="AC871" s="2">
        <v>19257634148</v>
      </c>
      <c r="AD871" s="2">
        <v>13640421233</v>
      </c>
      <c r="AE871" s="14">
        <f>INDEX(CONFAZ!$DS$2:$FB$408,MATCH(DATE(YEAR($A871),MONTH($A871),15),CONFAZ!$DS$2:$DS$408,0),2)</f>
        <v>284415805</v>
      </c>
      <c r="AF871" s="14">
        <f>INDEX(CONFAZ!$DS$2:$FB$408,MATCH(DATE(YEAR($A871),MONTH($A871),15),CONFAZ!$DS$2:$DS$408,0),3)</f>
        <v>635364071</v>
      </c>
      <c r="AG871">
        <v>954</v>
      </c>
      <c r="AH871">
        <v>1455805246500</v>
      </c>
      <c r="AI871">
        <v>6.4</v>
      </c>
      <c r="AJ871">
        <v>0.14000000000000001</v>
      </c>
      <c r="AK871">
        <v>1150.6838888888799</v>
      </c>
      <c r="AL871">
        <v>909.74149999999997</v>
      </c>
      <c r="AM871">
        <v>826.36142857142795</v>
      </c>
      <c r="AN871">
        <v>1029.4567999999999</v>
      </c>
      <c r="AO871">
        <v>11.716235476228601</v>
      </c>
      <c r="AP871">
        <v>1.1499999999999999</v>
      </c>
      <c r="AQ871">
        <v>220.53</v>
      </c>
      <c r="AR871">
        <v>-11.48</v>
      </c>
      <c r="AS871" s="14">
        <v>599862200000</v>
      </c>
      <c r="AT871">
        <v>92587</v>
      </c>
      <c r="AU871">
        <v>1345</v>
      </c>
      <c r="AV871">
        <v>142961756</v>
      </c>
      <c r="AW871">
        <v>130175684</v>
      </c>
      <c r="AX871">
        <v>3110</v>
      </c>
      <c r="AY871" s="14">
        <v>1116</v>
      </c>
      <c r="AZ871">
        <v>203</v>
      </c>
      <c r="BA871">
        <v>203</v>
      </c>
      <c r="BB871">
        <v>3079</v>
      </c>
      <c r="BC871">
        <v>333</v>
      </c>
      <c r="BD871">
        <v>915</v>
      </c>
      <c r="BE871">
        <v>4687</v>
      </c>
      <c r="BF871">
        <v>208</v>
      </c>
      <c r="BG871">
        <v>3200</v>
      </c>
      <c r="BH871">
        <v>2131</v>
      </c>
      <c r="BI871">
        <v>236</v>
      </c>
      <c r="BJ871">
        <v>68100</v>
      </c>
      <c r="BK871">
        <v>12352526</v>
      </c>
      <c r="BL871">
        <v>244930</v>
      </c>
      <c r="BM871">
        <v>0</v>
      </c>
      <c r="BN871">
        <v>26798107000</v>
      </c>
      <c r="BO871" s="3">
        <v>0.4</v>
      </c>
      <c r="BP871" s="3">
        <v>3704</v>
      </c>
      <c r="BQ871" s="3">
        <v>24954.17</v>
      </c>
      <c r="BR871" s="3">
        <v>2945494000</v>
      </c>
      <c r="BS871" s="3">
        <v>24318000</v>
      </c>
      <c r="BT871">
        <v>6098154000</v>
      </c>
      <c r="BU871" s="3">
        <v>12567340000</v>
      </c>
      <c r="BV871" s="3">
        <v>5162802000</v>
      </c>
      <c r="BW871" s="3">
        <v>21635305000</v>
      </c>
      <c r="BX871">
        <v>0</v>
      </c>
      <c r="BY871">
        <v>0</v>
      </c>
      <c r="BZ871">
        <v>0</v>
      </c>
      <c r="CA871">
        <v>0</v>
      </c>
      <c r="CB871">
        <v>26798107000</v>
      </c>
      <c r="CC871">
        <v>0.4</v>
      </c>
      <c r="CD871">
        <v>206772.11</v>
      </c>
      <c r="CE871">
        <v>299244291.12</v>
      </c>
      <c r="CF871">
        <v>21816.29</v>
      </c>
      <c r="CG871">
        <v>27653.67</v>
      </c>
      <c r="CH871">
        <v>32.480378199999997</v>
      </c>
      <c r="CI871">
        <v>4.37</v>
      </c>
      <c r="CJ871">
        <v>92360</v>
      </c>
      <c r="CK871">
        <v>127326.67</v>
      </c>
      <c r="CL871">
        <v>34966.67</v>
      </c>
      <c r="CM871">
        <v>27283.33</v>
      </c>
      <c r="CN871">
        <v>6455833.3300000001</v>
      </c>
      <c r="CO871">
        <v>-65290</v>
      </c>
      <c r="CP871">
        <v>-246616.67</v>
      </c>
      <c r="CQ871">
        <v>1965087.99</v>
      </c>
      <c r="CR871">
        <v>358148203.5</v>
      </c>
      <c r="CS871">
        <v>11257.74</v>
      </c>
      <c r="CT871">
        <v>360137333.81999999</v>
      </c>
      <c r="CU871" s="3">
        <v>0.53856099999999996</v>
      </c>
      <c r="CV871">
        <v>235533634.90000001</v>
      </c>
      <c r="CW871" s="10">
        <v>3773213.3999999994</v>
      </c>
      <c r="CX871" s="14">
        <f t="shared" si="13"/>
        <v>0</v>
      </c>
      <c r="CY871" s="14">
        <f>IFERROR(INDEX(CONFAZ!$A$2:$FB$440,MATCH(DATE(YEAR($A871),MONTH($A871),15),CONFAZ!$A$2:$A$440,0),2),0)</f>
        <v>3773213.3999999994</v>
      </c>
      <c r="CZ871"/>
      <c r="DA871"/>
      <c r="DB871"/>
      <c r="DC871"/>
      <c r="DI871"/>
    </row>
    <row r="872" spans="1:113" x14ac:dyDescent="0.25">
      <c r="A872" s="1">
        <v>43487</v>
      </c>
      <c r="B872" t="s">
        <v>70</v>
      </c>
      <c r="C872" t="s">
        <v>11</v>
      </c>
      <c r="D872" s="12">
        <v>3.7416999999999998</v>
      </c>
      <c r="E872">
        <v>319864492.55999994</v>
      </c>
      <c r="F872">
        <v>3586421.5199999996</v>
      </c>
      <c r="G872">
        <v>647181350</v>
      </c>
      <c r="H872">
        <v>82403421.399999961</v>
      </c>
      <c r="I872">
        <v>185965844.91</v>
      </c>
      <c r="J872">
        <v>19397291.140000001</v>
      </c>
      <c r="K872">
        <v>41313455</v>
      </c>
      <c r="L872" s="14">
        <v>14349420</v>
      </c>
      <c r="M872" s="14">
        <v>31108553</v>
      </c>
      <c r="N872" s="14">
        <v>110678402</v>
      </c>
      <c r="O872" s="14">
        <v>88947578</v>
      </c>
      <c r="P872" s="14">
        <v>6272563</v>
      </c>
      <c r="Q872" s="14">
        <v>96768235</v>
      </c>
      <c r="R872" s="14">
        <v>2819425</v>
      </c>
      <c r="S872" s="14">
        <v>19471242</v>
      </c>
      <c r="T872" s="14">
        <v>198816601</v>
      </c>
      <c r="U872" s="14">
        <v>74397319</v>
      </c>
      <c r="V872" s="14">
        <v>2819425</v>
      </c>
      <c r="W872" s="14">
        <v>19471242</v>
      </c>
      <c r="X872" s="14">
        <v>198816601</v>
      </c>
      <c r="Y872" s="14">
        <v>74397319</v>
      </c>
      <c r="Z872" s="14">
        <v>3552012</v>
      </c>
      <c r="AA872" s="14">
        <v>0.38305375590000001</v>
      </c>
      <c r="AB872">
        <v>133.56</v>
      </c>
      <c r="AC872" s="2">
        <v>16638094632</v>
      </c>
      <c r="AD872" s="2">
        <v>17453376542</v>
      </c>
      <c r="AE872" s="14">
        <f>INDEX(CONFAZ!$DS$2:$FB$408,MATCH(DATE(YEAR($A872),MONTH($A872),15),CONFAZ!$DS$2:$DS$408,0),2)</f>
        <v>356937864</v>
      </c>
      <c r="AF872" s="14">
        <f>INDEX(CONFAZ!$DS$2:$FB$408,MATCH(DATE(YEAR($A872),MONTH($A872),15),CONFAZ!$DS$2:$DS$408,0),3)</f>
        <v>198676543</v>
      </c>
      <c r="AG872">
        <v>998</v>
      </c>
      <c r="AH872">
        <v>1410561032800</v>
      </c>
      <c r="AI872">
        <v>6.4</v>
      </c>
      <c r="AJ872">
        <v>0.36</v>
      </c>
      <c r="AK872">
        <v>1148.94888888888</v>
      </c>
      <c r="AL872">
        <v>909.00199999999995</v>
      </c>
      <c r="AM872">
        <v>826.94571428571396</v>
      </c>
      <c r="AN872">
        <v>1027.9892</v>
      </c>
      <c r="AO872">
        <v>12.166320558806801</v>
      </c>
      <c r="AP872">
        <v>1.32</v>
      </c>
      <c r="AQ872">
        <v>217.84</v>
      </c>
      <c r="AR872">
        <v>-18.829999999999998</v>
      </c>
      <c r="AS872" s="14">
        <v>578268700000</v>
      </c>
      <c r="AT872">
        <v>83103</v>
      </c>
      <c r="AU872">
        <v>470</v>
      </c>
      <c r="AV872">
        <v>245198388</v>
      </c>
      <c r="AW872">
        <v>178968829</v>
      </c>
      <c r="AX872">
        <v>3205</v>
      </c>
      <c r="AY872" s="14">
        <v>0</v>
      </c>
      <c r="AZ872">
        <v>359</v>
      </c>
      <c r="BA872">
        <v>359</v>
      </c>
      <c r="BB872">
        <v>334</v>
      </c>
      <c r="BC872">
        <v>0</v>
      </c>
      <c r="BD872">
        <v>926</v>
      </c>
      <c r="BE872">
        <v>2101</v>
      </c>
      <c r="BF872">
        <v>2740</v>
      </c>
      <c r="BG872">
        <v>589</v>
      </c>
      <c r="BH872">
        <v>403</v>
      </c>
      <c r="BI872">
        <v>0</v>
      </c>
      <c r="BJ872">
        <v>71274</v>
      </c>
      <c r="BK872">
        <v>65919551</v>
      </c>
      <c r="BL872">
        <v>89468</v>
      </c>
      <c r="BM872">
        <v>0</v>
      </c>
      <c r="BN872">
        <v>28350665000</v>
      </c>
      <c r="BO872" s="3">
        <v>0.4</v>
      </c>
      <c r="BP872" s="3">
        <v>3704</v>
      </c>
      <c r="BQ872" s="3">
        <v>26179.47</v>
      </c>
      <c r="BR872">
        <v>3309026000</v>
      </c>
      <c r="BS872" s="3">
        <v>21981000</v>
      </c>
      <c r="BT872" s="3">
        <v>5532392000</v>
      </c>
      <c r="BU872" s="3">
        <v>14347112000</v>
      </c>
      <c r="BV872" s="3">
        <v>5140155000</v>
      </c>
      <c r="BW872">
        <v>23210511000</v>
      </c>
      <c r="BX872">
        <v>0</v>
      </c>
      <c r="BY872">
        <v>0</v>
      </c>
      <c r="BZ872">
        <v>0</v>
      </c>
      <c r="CA872">
        <v>0</v>
      </c>
      <c r="CB872">
        <v>26798107000</v>
      </c>
      <c r="CC872">
        <v>0.4</v>
      </c>
      <c r="CD872">
        <v>228446.55</v>
      </c>
      <c r="CE872">
        <v>296363855.56</v>
      </c>
      <c r="CF872">
        <v>26665.59</v>
      </c>
      <c r="CG872">
        <v>87064.25</v>
      </c>
      <c r="CH872">
        <v>34.518789599999998</v>
      </c>
      <c r="CI872">
        <v>4.2699999999999996</v>
      </c>
      <c r="CJ872">
        <v>84316.67</v>
      </c>
      <c r="CK872">
        <v>115926.67</v>
      </c>
      <c r="CL872">
        <v>31610</v>
      </c>
      <c r="CM872">
        <v>-22820</v>
      </c>
      <c r="CN872">
        <v>6392900</v>
      </c>
      <c r="CO872">
        <v>-93786.67</v>
      </c>
      <c r="CP872">
        <v>-203520</v>
      </c>
      <c r="CQ872">
        <v>1762263.1</v>
      </c>
      <c r="CR872">
        <v>367349696.86000001</v>
      </c>
      <c r="CS872">
        <v>34062.21</v>
      </c>
      <c r="CT872">
        <v>369147772.17000002</v>
      </c>
      <c r="CU872" s="3">
        <v>0.53441640000000001</v>
      </c>
      <c r="CV872">
        <v>231934192.90000001</v>
      </c>
      <c r="CW872" s="10">
        <v>6325680.4299999997</v>
      </c>
      <c r="CX872" s="14">
        <f t="shared" si="13"/>
        <v>0</v>
      </c>
      <c r="CY872" s="14">
        <f>IFERROR(INDEX(CONFAZ!$A$2:$FB$440,MATCH(DATE(YEAR($A872),MONTH($A872),15),CONFAZ!$A$2:$A$440,0),2),0)</f>
        <v>6325680.4299999997</v>
      </c>
      <c r="CZ872"/>
      <c r="DA872"/>
      <c r="DB872"/>
      <c r="DC872"/>
      <c r="DI872"/>
    </row>
    <row r="873" spans="1:113" x14ac:dyDescent="0.25">
      <c r="A873" s="1">
        <v>43518</v>
      </c>
      <c r="B873" t="s">
        <v>70</v>
      </c>
      <c r="C873" t="s">
        <v>11</v>
      </c>
      <c r="D873" s="12">
        <v>3.7235999999999998</v>
      </c>
      <c r="E873">
        <v>292866635.44</v>
      </c>
      <c r="F873">
        <v>4158166.1099999994</v>
      </c>
      <c r="G873">
        <v>576131156</v>
      </c>
      <c r="H873">
        <v>79028634.300000012</v>
      </c>
      <c r="I873">
        <v>153268084.42000002</v>
      </c>
      <c r="J873">
        <v>15299812.370000001</v>
      </c>
      <c r="K873">
        <v>114017557</v>
      </c>
      <c r="L873" s="14">
        <v>14917244</v>
      </c>
      <c r="M873" s="14">
        <v>35895700</v>
      </c>
      <c r="N873" s="14">
        <v>82931222</v>
      </c>
      <c r="O873" s="14">
        <v>85606322</v>
      </c>
      <c r="P873" s="14">
        <v>5517163</v>
      </c>
      <c r="Q873" s="14">
        <v>85440395</v>
      </c>
      <c r="R873" s="14">
        <v>2660019</v>
      </c>
      <c r="S873" s="14">
        <v>18401647</v>
      </c>
      <c r="T873" s="14">
        <v>169291922</v>
      </c>
      <c r="U873" s="14">
        <v>71311356</v>
      </c>
      <c r="V873" s="14">
        <v>2660019</v>
      </c>
      <c r="W873" s="14">
        <v>18401647</v>
      </c>
      <c r="X873" s="14">
        <v>169291922</v>
      </c>
      <c r="Y873" s="14">
        <v>71311356</v>
      </c>
      <c r="Z873" s="14">
        <v>4158166</v>
      </c>
      <c r="AA873" s="14">
        <v>-0.1675774625</v>
      </c>
      <c r="AB873">
        <v>133.9</v>
      </c>
      <c r="AC873" s="2">
        <v>15618080347</v>
      </c>
      <c r="AD873" s="2">
        <v>13566766788</v>
      </c>
      <c r="AE873" s="14">
        <f>INDEX(CONFAZ!$DS$2:$FB$408,MATCH(DATE(YEAR($A873),MONTH($A873),15),CONFAZ!$DS$2:$DS$408,0),2)</f>
        <v>146380333</v>
      </c>
      <c r="AF873" s="14">
        <f>INDEX(CONFAZ!$DS$2:$FB$408,MATCH(DATE(YEAR($A873),MONTH($A873),15),CONFAZ!$DS$2:$DS$408,0),3)</f>
        <v>219794716</v>
      </c>
      <c r="AG873">
        <v>998</v>
      </c>
      <c r="AH873">
        <v>1409188972800</v>
      </c>
      <c r="AI873">
        <v>6.4</v>
      </c>
      <c r="AJ873">
        <v>0.54</v>
      </c>
      <c r="AK873">
        <v>1148.9094444444399</v>
      </c>
      <c r="AL873">
        <v>906.76300000000003</v>
      </c>
      <c r="AM873">
        <v>824.48095238095198</v>
      </c>
      <c r="AN873">
        <v>1027.73</v>
      </c>
      <c r="AO873">
        <v>12.550618752300799</v>
      </c>
      <c r="AP873">
        <v>1.43</v>
      </c>
      <c r="AQ873">
        <v>238.24</v>
      </c>
      <c r="AR873">
        <v>-16.079999999999998</v>
      </c>
      <c r="AS873" s="14">
        <v>576069700000</v>
      </c>
      <c r="AT873">
        <v>60471</v>
      </c>
      <c r="AU873">
        <v>60</v>
      </c>
      <c r="AV873">
        <v>97975746</v>
      </c>
      <c r="AW873">
        <v>70635978</v>
      </c>
      <c r="AX873">
        <v>2019</v>
      </c>
      <c r="AY873" s="14">
        <v>1104</v>
      </c>
      <c r="AZ873">
        <v>109</v>
      </c>
      <c r="BA873">
        <v>109</v>
      </c>
      <c r="BB873">
        <v>2583</v>
      </c>
      <c r="BC873">
        <v>0</v>
      </c>
      <c r="BD873">
        <v>2200</v>
      </c>
      <c r="BE873">
        <v>64</v>
      </c>
      <c r="BF873">
        <v>38</v>
      </c>
      <c r="BG873">
        <v>638</v>
      </c>
      <c r="BH873">
        <v>392</v>
      </c>
      <c r="BI873">
        <v>44</v>
      </c>
      <c r="BJ873">
        <v>38984</v>
      </c>
      <c r="BK873">
        <v>27162832</v>
      </c>
      <c r="BL873">
        <v>64877</v>
      </c>
      <c r="BM873">
        <v>0</v>
      </c>
      <c r="BN873">
        <v>28350665000</v>
      </c>
      <c r="BO873" s="3">
        <v>0.4</v>
      </c>
      <c r="BP873" s="3">
        <v>3704</v>
      </c>
      <c r="BQ873" s="3">
        <v>26179.47</v>
      </c>
      <c r="BR873" s="3">
        <v>3309026000</v>
      </c>
      <c r="BS873">
        <v>21981000</v>
      </c>
      <c r="BT873" s="3">
        <v>5532392000</v>
      </c>
      <c r="BU873" s="3">
        <v>14347112000</v>
      </c>
      <c r="BV873">
        <v>5140155000</v>
      </c>
      <c r="BW873">
        <v>23210511000</v>
      </c>
      <c r="BX873">
        <v>0</v>
      </c>
      <c r="BY873">
        <v>0</v>
      </c>
      <c r="BZ873">
        <v>0</v>
      </c>
      <c r="CA873">
        <v>0</v>
      </c>
      <c r="CB873">
        <v>26798107000</v>
      </c>
      <c r="CC873">
        <v>0.4</v>
      </c>
      <c r="CD873">
        <v>158215.47</v>
      </c>
      <c r="CE873">
        <v>317241501.44</v>
      </c>
      <c r="CF873">
        <v>16436.79</v>
      </c>
      <c r="CG873">
        <v>27788.25</v>
      </c>
      <c r="CH873">
        <v>34.518789599999998</v>
      </c>
      <c r="CI873">
        <v>4.1900000000000004</v>
      </c>
      <c r="CJ873">
        <v>84316.67</v>
      </c>
      <c r="CK873">
        <v>115926.67</v>
      </c>
      <c r="CL873">
        <v>31610</v>
      </c>
      <c r="CM873">
        <v>-22820</v>
      </c>
      <c r="CN873">
        <v>6392900</v>
      </c>
      <c r="CO873">
        <v>-93786.67</v>
      </c>
      <c r="CP873">
        <v>-203520</v>
      </c>
      <c r="CQ873">
        <v>2095077.93</v>
      </c>
      <c r="CR873">
        <v>321708889.44999999</v>
      </c>
      <c r="CS873">
        <v>133719.31</v>
      </c>
      <c r="CT873">
        <v>323939680.44</v>
      </c>
      <c r="CU873" s="3">
        <v>0.53441640000000001</v>
      </c>
      <c r="CV873">
        <v>229367668.59999999</v>
      </c>
      <c r="CW873" s="10">
        <v>14629483.910000002</v>
      </c>
      <c r="CX873" s="14">
        <f t="shared" si="13"/>
        <v>0</v>
      </c>
      <c r="CY873" s="14">
        <f>IFERROR(INDEX(CONFAZ!$A$2:$FB$440,MATCH(DATE(YEAR($A873),MONTH($A873),15),CONFAZ!$A$2:$A$440,0),2),0)</f>
        <v>14629483.910000002</v>
      </c>
      <c r="CZ873"/>
      <c r="DA873"/>
      <c r="DB873"/>
      <c r="DC873"/>
      <c r="DI873"/>
    </row>
    <row r="874" spans="1:113" x14ac:dyDescent="0.25">
      <c r="A874" s="1">
        <v>43546</v>
      </c>
      <c r="B874" t="s">
        <v>70</v>
      </c>
      <c r="C874" t="s">
        <v>11</v>
      </c>
      <c r="D874" s="12">
        <v>3.8464999999999998</v>
      </c>
      <c r="E874">
        <v>313486465.81</v>
      </c>
      <c r="F874">
        <v>3677425.1500000004</v>
      </c>
      <c r="G874">
        <v>556244707</v>
      </c>
      <c r="H874">
        <v>73512553.729999989</v>
      </c>
      <c r="I874">
        <v>114145124.27</v>
      </c>
      <c r="J874">
        <v>14438644.869999999</v>
      </c>
      <c r="K874">
        <v>61173676</v>
      </c>
      <c r="L874" s="14">
        <v>19998158</v>
      </c>
      <c r="M874" s="14">
        <v>27396451</v>
      </c>
      <c r="N874" s="14">
        <v>70496662</v>
      </c>
      <c r="O874" s="14">
        <v>78638751</v>
      </c>
      <c r="P874" s="14">
        <v>4946122</v>
      </c>
      <c r="Q874" s="14">
        <v>76911944</v>
      </c>
      <c r="R874" s="14">
        <v>2823061</v>
      </c>
      <c r="S874" s="14">
        <v>17560705</v>
      </c>
      <c r="T874" s="14">
        <v>185781601</v>
      </c>
      <c r="U874" s="14">
        <v>68014094</v>
      </c>
      <c r="V874" s="14">
        <v>2823061</v>
      </c>
      <c r="W874" s="14">
        <v>17560705</v>
      </c>
      <c r="X874" s="14">
        <v>185781601</v>
      </c>
      <c r="Y874" s="14">
        <v>68014094</v>
      </c>
      <c r="Z874" s="14">
        <v>3677158</v>
      </c>
      <c r="AA874" s="14">
        <v>-0.15505025650000001</v>
      </c>
      <c r="AB874">
        <v>139.02000000000001</v>
      </c>
      <c r="AC874" s="2">
        <v>17308721624</v>
      </c>
      <c r="AD874" s="2">
        <v>14066000746</v>
      </c>
      <c r="AE874" s="14">
        <f>INDEX(CONFAZ!$DS$2:$FB$408,MATCH(DATE(YEAR($A874),MONTH($A874),15),CONFAZ!$DS$2:$DS$408,0),2)</f>
        <v>196862358</v>
      </c>
      <c r="AF874" s="14">
        <f>INDEX(CONFAZ!$DS$2:$FB$408,MATCH(DATE(YEAR($A874),MONTH($A874),15),CONFAZ!$DS$2:$DS$408,0),3)</f>
        <v>155521684</v>
      </c>
      <c r="AG874">
        <v>998</v>
      </c>
      <c r="AH874">
        <v>1477690672500</v>
      </c>
      <c r="AI874">
        <v>6.4</v>
      </c>
      <c r="AJ874">
        <v>0.77</v>
      </c>
      <c r="AK874">
        <v>1151.4455555555501</v>
      </c>
      <c r="AL874">
        <v>901.43600000000004</v>
      </c>
      <c r="AM874">
        <v>821.07904761904695</v>
      </c>
      <c r="AN874">
        <v>1026.1723999999999</v>
      </c>
      <c r="AO874">
        <v>12.8453402589581</v>
      </c>
      <c r="AP874">
        <v>1.75</v>
      </c>
      <c r="AQ874">
        <v>257.64999999999998</v>
      </c>
      <c r="AR874">
        <v>11.98</v>
      </c>
      <c r="AS874" s="14">
        <v>601715600000</v>
      </c>
      <c r="AT874">
        <v>45852</v>
      </c>
      <c r="AU874">
        <v>0</v>
      </c>
      <c r="AV874">
        <v>107169010</v>
      </c>
      <c r="AW874">
        <v>101965922</v>
      </c>
      <c r="AX874">
        <v>1659</v>
      </c>
      <c r="AY874" s="14">
        <v>1203</v>
      </c>
      <c r="AZ874">
        <v>172</v>
      </c>
      <c r="BA874">
        <v>172</v>
      </c>
      <c r="BB874">
        <v>6965</v>
      </c>
      <c r="BC874">
        <v>0</v>
      </c>
      <c r="BD874">
        <v>0</v>
      </c>
      <c r="BE874">
        <v>49</v>
      </c>
      <c r="BF874">
        <v>449</v>
      </c>
      <c r="BG874">
        <v>221</v>
      </c>
      <c r="BH874">
        <v>0</v>
      </c>
      <c r="BI874">
        <v>0</v>
      </c>
      <c r="BJ874">
        <v>23628</v>
      </c>
      <c r="BK874">
        <v>5073513</v>
      </c>
      <c r="BL874">
        <v>46669</v>
      </c>
      <c r="BM874">
        <v>0</v>
      </c>
      <c r="BN874">
        <v>28350665000</v>
      </c>
      <c r="BO874" s="3">
        <v>0.4</v>
      </c>
      <c r="BP874" s="3">
        <v>3704</v>
      </c>
      <c r="BQ874" s="3">
        <v>26179.47</v>
      </c>
      <c r="BR874" s="3">
        <v>3309026000</v>
      </c>
      <c r="BS874" s="3">
        <v>21981000</v>
      </c>
      <c r="BT874" s="3">
        <v>5532392000</v>
      </c>
      <c r="BU874">
        <v>14347112000</v>
      </c>
      <c r="BV874">
        <v>5140155000</v>
      </c>
      <c r="BW874" s="3">
        <v>23210511000</v>
      </c>
      <c r="BX874">
        <v>0</v>
      </c>
      <c r="BY874">
        <v>0</v>
      </c>
      <c r="BZ874">
        <v>0</v>
      </c>
      <c r="CA874">
        <v>0</v>
      </c>
      <c r="CB874">
        <v>26798107000</v>
      </c>
      <c r="CC874">
        <v>0.4</v>
      </c>
      <c r="CD874">
        <v>240074.89</v>
      </c>
      <c r="CE874">
        <v>263100642.15000001</v>
      </c>
      <c r="CF874">
        <v>21260.959999999999</v>
      </c>
      <c r="CG874">
        <v>27855.25</v>
      </c>
      <c r="CH874">
        <v>34.518789599999998</v>
      </c>
      <c r="CI874">
        <v>4.3099999999999996</v>
      </c>
      <c r="CJ874">
        <v>84316.67</v>
      </c>
      <c r="CK874">
        <v>115926.67</v>
      </c>
      <c r="CL874">
        <v>31610</v>
      </c>
      <c r="CM874">
        <v>-22820</v>
      </c>
      <c r="CN874">
        <v>6392900</v>
      </c>
      <c r="CO874">
        <v>-93786.67</v>
      </c>
      <c r="CP874">
        <v>-203520</v>
      </c>
      <c r="CQ874">
        <v>1505756.23</v>
      </c>
      <c r="CR874">
        <v>315596310.49000001</v>
      </c>
      <c r="CS874">
        <v>76233.31</v>
      </c>
      <c r="CT874">
        <v>317179995.02999997</v>
      </c>
      <c r="CU874" s="3">
        <v>0.53441640000000001</v>
      </c>
      <c r="CV874">
        <v>238729004.30000001</v>
      </c>
      <c r="CW874" s="10">
        <v>24074031.739999998</v>
      </c>
      <c r="CX874" s="14">
        <f t="shared" si="13"/>
        <v>0</v>
      </c>
      <c r="CY874" s="14">
        <f>IFERROR(INDEX(CONFAZ!$A$2:$FB$440,MATCH(DATE(YEAR($A874),MONTH($A874),15),CONFAZ!$A$2:$A$440,0),2),0)</f>
        <v>24074031.739999998</v>
      </c>
      <c r="CZ874"/>
      <c r="DA874"/>
      <c r="DB874"/>
      <c r="DC874"/>
      <c r="DI874"/>
    </row>
    <row r="875" spans="1:113" x14ac:dyDescent="0.25">
      <c r="A875" s="1">
        <v>43577</v>
      </c>
      <c r="B875" t="s">
        <v>70</v>
      </c>
      <c r="C875" t="s">
        <v>11</v>
      </c>
      <c r="D875" s="12">
        <v>3.8961999999999999</v>
      </c>
      <c r="E875">
        <v>394810708.60000002</v>
      </c>
      <c r="F875">
        <v>2704574.3600000003</v>
      </c>
      <c r="G875">
        <v>579859838</v>
      </c>
      <c r="H875">
        <v>80224837.310000002</v>
      </c>
      <c r="I875">
        <v>36370022.780000001</v>
      </c>
      <c r="J875">
        <v>15036728.770000001</v>
      </c>
      <c r="K875">
        <v>58401298</v>
      </c>
      <c r="L875" s="14">
        <v>14351004</v>
      </c>
      <c r="M875" s="14">
        <v>28617602</v>
      </c>
      <c r="N875" s="14">
        <v>73784323</v>
      </c>
      <c r="O875" s="14">
        <v>76837358</v>
      </c>
      <c r="P875" s="14">
        <v>4627301</v>
      </c>
      <c r="Q875" s="14">
        <v>82420756</v>
      </c>
      <c r="R875" s="14">
        <v>3449354</v>
      </c>
      <c r="S875" s="14">
        <v>19662512</v>
      </c>
      <c r="T875" s="14">
        <v>202943745</v>
      </c>
      <c r="U875" s="14">
        <v>70462318</v>
      </c>
      <c r="V875" s="14">
        <v>3449354</v>
      </c>
      <c r="W875" s="14">
        <v>19662512</v>
      </c>
      <c r="X875" s="14">
        <v>202943745</v>
      </c>
      <c r="Y875" s="14">
        <v>70462318</v>
      </c>
      <c r="Z875" s="14">
        <v>2703565</v>
      </c>
      <c r="AA875" s="14">
        <v>-8.4397301999999993E-2</v>
      </c>
      <c r="AB875">
        <v>139.66999999999999</v>
      </c>
      <c r="AC875" s="2">
        <v>19090646313</v>
      </c>
      <c r="AD875" s="2">
        <v>14664020352</v>
      </c>
      <c r="AE875" s="14">
        <f>INDEX(CONFAZ!$DS$2:$FB$408,MATCH(DATE(YEAR($A875),MONTH($A875),15),CONFAZ!$DS$2:$DS$408,0),2)</f>
        <v>387676152</v>
      </c>
      <c r="AF875" s="14">
        <f>INDEX(CONFAZ!$DS$2:$FB$408,MATCH(DATE(YEAR($A875),MONTH($A875),15),CONFAZ!$DS$2:$DS$408,0),3)</f>
        <v>396457511</v>
      </c>
      <c r="AG875">
        <v>998</v>
      </c>
      <c r="AH875">
        <v>1495357663800</v>
      </c>
      <c r="AI875">
        <v>6.4</v>
      </c>
      <c r="AJ875">
        <v>0.6</v>
      </c>
      <c r="AK875">
        <v>1179.62222222222</v>
      </c>
      <c r="AL875">
        <v>921.33749999999998</v>
      </c>
      <c r="AM875">
        <v>835.91571428571399</v>
      </c>
      <c r="AN875">
        <v>1052.7552000000001</v>
      </c>
      <c r="AO875">
        <v>12.614014530114799</v>
      </c>
      <c r="AP875">
        <v>1.56999</v>
      </c>
      <c r="AQ875">
        <v>279.95999999999998</v>
      </c>
      <c r="AR875">
        <v>35.719000000000001</v>
      </c>
      <c r="AS875" s="14">
        <v>612995400000</v>
      </c>
      <c r="AT875">
        <v>54084</v>
      </c>
      <c r="AU875">
        <v>0</v>
      </c>
      <c r="AV875">
        <v>130208692</v>
      </c>
      <c r="AW875">
        <v>112333847</v>
      </c>
      <c r="AX875">
        <v>2704</v>
      </c>
      <c r="AY875" s="14">
        <v>155</v>
      </c>
      <c r="AZ875">
        <v>138</v>
      </c>
      <c r="BA875">
        <v>138</v>
      </c>
      <c r="BB875">
        <v>194</v>
      </c>
      <c r="BC875">
        <v>0</v>
      </c>
      <c r="BD875">
        <v>152</v>
      </c>
      <c r="BE875">
        <v>91633</v>
      </c>
      <c r="BF875">
        <v>2912</v>
      </c>
      <c r="BG875">
        <v>829</v>
      </c>
      <c r="BH875">
        <v>502</v>
      </c>
      <c r="BI875">
        <v>0</v>
      </c>
      <c r="BJ875">
        <v>35465</v>
      </c>
      <c r="BK875">
        <v>10583431</v>
      </c>
      <c r="BL875">
        <v>7101327</v>
      </c>
      <c r="BM875">
        <v>0</v>
      </c>
      <c r="BN875">
        <v>28350665000</v>
      </c>
      <c r="BO875" s="3">
        <v>0.4</v>
      </c>
      <c r="BP875" s="3">
        <v>3704</v>
      </c>
      <c r="BQ875" s="3">
        <v>26179.47</v>
      </c>
      <c r="BR875" s="3">
        <v>3309026000</v>
      </c>
      <c r="BS875" s="3">
        <v>21981000</v>
      </c>
      <c r="BT875" s="3">
        <v>5532392000</v>
      </c>
      <c r="BU875" s="3">
        <v>14347112000</v>
      </c>
      <c r="BV875" s="3">
        <v>5140155000</v>
      </c>
      <c r="BW875" s="3">
        <v>23210511000</v>
      </c>
      <c r="BX875">
        <v>0</v>
      </c>
      <c r="BY875">
        <v>0</v>
      </c>
      <c r="BZ875">
        <v>0</v>
      </c>
      <c r="CA875">
        <v>0</v>
      </c>
      <c r="CB875">
        <v>26798107000</v>
      </c>
      <c r="CC875">
        <v>0.4</v>
      </c>
      <c r="CD875">
        <v>145114.92000000001</v>
      </c>
      <c r="CE875">
        <v>232620940.66999999</v>
      </c>
      <c r="CF875">
        <v>9280.73</v>
      </c>
      <c r="CG875">
        <v>27958.25</v>
      </c>
      <c r="CH875">
        <v>34.518789599999998</v>
      </c>
      <c r="CI875">
        <v>4.4400000000000004</v>
      </c>
      <c r="CJ875">
        <v>-124343.33</v>
      </c>
      <c r="CK875">
        <v>-98176.67</v>
      </c>
      <c r="CL875">
        <v>26166.67</v>
      </c>
      <c r="CM875">
        <v>-456100</v>
      </c>
      <c r="CN875">
        <v>5893780</v>
      </c>
      <c r="CO875">
        <v>-93096.67</v>
      </c>
      <c r="CP875">
        <v>-267260</v>
      </c>
      <c r="CQ875">
        <v>1143873.79</v>
      </c>
      <c r="CR875">
        <v>315232153.73000002</v>
      </c>
      <c r="CS875">
        <v>80523.240000000005</v>
      </c>
      <c r="CT875">
        <v>316460650.75999999</v>
      </c>
      <c r="CU875" s="3">
        <v>0.53441640000000001</v>
      </c>
      <c r="CV875">
        <v>216383911.09999999</v>
      </c>
      <c r="CW875" s="10">
        <v>14042677.889999999</v>
      </c>
      <c r="CX875" s="14">
        <f t="shared" si="13"/>
        <v>0</v>
      </c>
      <c r="CY875" s="14">
        <f>IFERROR(INDEX(CONFAZ!$A$2:$FB$440,MATCH(DATE(YEAR($A875),MONTH($A875),15),CONFAZ!$A$2:$A$440,0),2),0)</f>
        <v>14042677.889999999</v>
      </c>
      <c r="CZ875"/>
      <c r="DA875"/>
      <c r="DB875"/>
      <c r="DC875"/>
      <c r="DI875"/>
    </row>
    <row r="876" spans="1:113" x14ac:dyDescent="0.25">
      <c r="A876" s="1">
        <v>43607</v>
      </c>
      <c r="B876" t="s">
        <v>70</v>
      </c>
      <c r="C876" t="s">
        <v>11</v>
      </c>
      <c r="D876" s="12">
        <v>4.0015000000000001</v>
      </c>
      <c r="E876">
        <v>423099296.35999995</v>
      </c>
      <c r="F876">
        <v>7409375.4100000001</v>
      </c>
      <c r="G876">
        <v>610812533</v>
      </c>
      <c r="H876">
        <v>92516255.699999973</v>
      </c>
      <c r="I876">
        <v>26190911.540000003</v>
      </c>
      <c r="J876">
        <v>15704200.930000002</v>
      </c>
      <c r="K876">
        <v>44608590</v>
      </c>
      <c r="L876" s="14">
        <v>18050259</v>
      </c>
      <c r="M876" s="14">
        <v>29246540</v>
      </c>
      <c r="N876" s="14">
        <v>87376166</v>
      </c>
      <c r="O876" s="14">
        <v>95978061</v>
      </c>
      <c r="P876" s="14">
        <v>6918824</v>
      </c>
      <c r="Q876" s="14">
        <v>89153671</v>
      </c>
      <c r="R876" s="14">
        <v>2950227</v>
      </c>
      <c r="S876" s="14">
        <v>19799202</v>
      </c>
      <c r="T876" s="14">
        <v>183273136</v>
      </c>
      <c r="U876" s="14">
        <v>70745476</v>
      </c>
      <c r="V876" s="14">
        <v>2950227</v>
      </c>
      <c r="W876" s="14">
        <v>19799202</v>
      </c>
      <c r="X876" s="14">
        <v>183273136</v>
      </c>
      <c r="Y876" s="14">
        <v>70745476</v>
      </c>
      <c r="Z876" s="14">
        <v>7320971</v>
      </c>
      <c r="AA876" s="14">
        <v>7.8386852600000001E-2</v>
      </c>
      <c r="AB876">
        <v>139.38</v>
      </c>
      <c r="AC876" s="2">
        <v>20500498556</v>
      </c>
      <c r="AD876" s="2">
        <v>16130590785</v>
      </c>
      <c r="AE876" s="14">
        <f>INDEX(CONFAZ!$DS$2:$FB$408,MATCH(DATE(YEAR($A876),MONTH($A876),15),CONFAZ!$DS$2:$DS$408,0),2)</f>
        <v>397648509</v>
      </c>
      <c r="AF876" s="14">
        <f>INDEX(CONFAZ!$DS$2:$FB$408,MATCH(DATE(YEAR($A876),MONTH($A876),15),CONFAZ!$DS$2:$DS$408,0),3)</f>
        <v>391949146</v>
      </c>
      <c r="AG876">
        <v>998</v>
      </c>
      <c r="AH876">
        <v>1545227243000</v>
      </c>
      <c r="AI876">
        <v>6.4</v>
      </c>
      <c r="AJ876">
        <v>0.15</v>
      </c>
      <c r="AK876">
        <v>1180.0061111111099</v>
      </c>
      <c r="AL876">
        <v>922.90549999999996</v>
      </c>
      <c r="AM876">
        <v>839.50904761904701</v>
      </c>
      <c r="AN876">
        <v>1050.3172</v>
      </c>
      <c r="AO876">
        <v>12.395003130051199</v>
      </c>
      <c r="AP876">
        <v>1.1299999999999999</v>
      </c>
      <c r="AQ876">
        <v>276.60000000000002</v>
      </c>
      <c r="AR876">
        <v>24.15</v>
      </c>
      <c r="AS876" s="14">
        <v>615256900000</v>
      </c>
      <c r="AT876">
        <v>95788</v>
      </c>
      <c r="AU876">
        <v>60</v>
      </c>
      <c r="AV876">
        <v>128075373</v>
      </c>
      <c r="AW876">
        <v>124239854</v>
      </c>
      <c r="AX876">
        <v>3902</v>
      </c>
      <c r="AY876" s="14">
        <v>2934</v>
      </c>
      <c r="AZ876">
        <v>409</v>
      </c>
      <c r="BA876">
        <v>409</v>
      </c>
      <c r="BB876">
        <v>2317</v>
      </c>
      <c r="BC876">
        <v>0</v>
      </c>
      <c r="BD876">
        <v>1079</v>
      </c>
      <c r="BE876">
        <v>1191616</v>
      </c>
      <c r="BF876">
        <v>4386</v>
      </c>
      <c r="BG876">
        <v>4220</v>
      </c>
      <c r="BH876">
        <v>773</v>
      </c>
      <c r="BI876">
        <v>43</v>
      </c>
      <c r="BJ876">
        <v>64236</v>
      </c>
      <c r="BK876">
        <v>2380959</v>
      </c>
      <c r="BL876">
        <v>75598</v>
      </c>
      <c r="BM876">
        <v>0</v>
      </c>
      <c r="BN876">
        <v>28350665000</v>
      </c>
      <c r="BO876" s="3">
        <v>0.4</v>
      </c>
      <c r="BP876" s="3">
        <v>3704</v>
      </c>
      <c r="BQ876" s="3">
        <v>26179.47</v>
      </c>
      <c r="BR876" s="3">
        <v>3309026000</v>
      </c>
      <c r="BS876" s="3">
        <v>21981000</v>
      </c>
      <c r="BT876" s="3">
        <v>5532392000</v>
      </c>
      <c r="BU876" s="3">
        <v>14347112000</v>
      </c>
      <c r="BV876" s="3">
        <v>5140155000</v>
      </c>
      <c r="BW876" s="3">
        <v>23210511000</v>
      </c>
      <c r="BX876">
        <v>0</v>
      </c>
      <c r="BY876">
        <v>0</v>
      </c>
      <c r="BZ876">
        <v>0</v>
      </c>
      <c r="CA876">
        <v>0</v>
      </c>
      <c r="CB876">
        <v>26798107000</v>
      </c>
      <c r="CC876">
        <v>0.4</v>
      </c>
      <c r="CD876">
        <v>155712.67000000001</v>
      </c>
      <c r="CE876">
        <v>720496090.69000006</v>
      </c>
      <c r="CF876">
        <v>7782.48</v>
      </c>
      <c r="CG876">
        <v>28148.25</v>
      </c>
      <c r="CH876">
        <v>34.518789599999998</v>
      </c>
      <c r="CI876">
        <v>4.55</v>
      </c>
      <c r="CJ876">
        <v>-124343.33</v>
      </c>
      <c r="CK876">
        <v>-98176.67</v>
      </c>
      <c r="CL876">
        <v>26166.67</v>
      </c>
      <c r="CM876">
        <v>-456100</v>
      </c>
      <c r="CN876">
        <v>5893780</v>
      </c>
      <c r="CO876">
        <v>-93096.67</v>
      </c>
      <c r="CP876">
        <v>-267260</v>
      </c>
      <c r="CQ876">
        <v>2126884</v>
      </c>
      <c r="CR876">
        <v>305578736.67000002</v>
      </c>
      <c r="CS876">
        <v>69599.5</v>
      </c>
      <c r="CT876">
        <v>307788713.83999997</v>
      </c>
      <c r="CU876" s="3">
        <v>0.53441640000000001</v>
      </c>
      <c r="CV876">
        <v>225815318.40000001</v>
      </c>
      <c r="CW876" s="10">
        <v>8384913.9299999997</v>
      </c>
      <c r="CX876" s="14">
        <f t="shared" si="13"/>
        <v>0</v>
      </c>
      <c r="CY876" s="14">
        <f>IFERROR(INDEX(CONFAZ!$A$2:$FB$440,MATCH(DATE(YEAR($A876),MONTH($A876),15),CONFAZ!$A$2:$A$440,0),2),0)</f>
        <v>8384913.9299999997</v>
      </c>
      <c r="CZ876" s="14"/>
      <c r="DA876" s="14"/>
      <c r="DB876"/>
      <c r="DC876"/>
      <c r="DI876"/>
    </row>
    <row r="877" spans="1:113" x14ac:dyDescent="0.25">
      <c r="A877" s="1">
        <v>43638</v>
      </c>
      <c r="B877" t="s">
        <v>70</v>
      </c>
      <c r="C877" t="s">
        <v>11</v>
      </c>
      <c r="D877" s="12">
        <v>3.8588</v>
      </c>
      <c r="E877">
        <v>323682756.5399999</v>
      </c>
      <c r="F877">
        <v>5271687.82</v>
      </c>
      <c r="G877">
        <v>654400245</v>
      </c>
      <c r="H877">
        <v>91506002.920000002</v>
      </c>
      <c r="I877">
        <v>163967520.73000005</v>
      </c>
      <c r="J877">
        <v>14853650.329999998</v>
      </c>
      <c r="K877">
        <v>29087657</v>
      </c>
      <c r="L877" s="14">
        <v>17707783</v>
      </c>
      <c r="M877" s="14">
        <v>36005868</v>
      </c>
      <c r="N877" s="14">
        <v>82086213</v>
      </c>
      <c r="O877" s="14">
        <v>95920697</v>
      </c>
      <c r="P877" s="14">
        <v>4956022</v>
      </c>
      <c r="Q877" s="14">
        <v>95016397</v>
      </c>
      <c r="R877" s="14">
        <v>3611199</v>
      </c>
      <c r="S877" s="14">
        <v>18788888</v>
      </c>
      <c r="T877" s="14">
        <v>219363639</v>
      </c>
      <c r="U877" s="14">
        <v>75720592</v>
      </c>
      <c r="V877" s="14">
        <v>3611199</v>
      </c>
      <c r="W877" s="14">
        <v>18788888</v>
      </c>
      <c r="X877" s="14">
        <v>219363639</v>
      </c>
      <c r="Y877" s="14">
        <v>75720592</v>
      </c>
      <c r="Z877" s="14">
        <v>5222947</v>
      </c>
      <c r="AA877" s="14">
        <v>-0.31870357869999999</v>
      </c>
      <c r="AB877">
        <v>135.1</v>
      </c>
      <c r="AC877" s="2">
        <v>18306721692</v>
      </c>
      <c r="AD877" s="2">
        <v>13944367799</v>
      </c>
      <c r="AE877" s="14">
        <f>INDEX(CONFAZ!$DS$2:$FB$408,MATCH(DATE(YEAR($A877),MONTH($A877),15),CONFAZ!$DS$2:$DS$408,0),2)</f>
        <v>284890204</v>
      </c>
      <c r="AF877" s="14">
        <f>INDEX(CONFAZ!$DS$2:$FB$408,MATCH(DATE(YEAR($A877),MONTH($A877),15),CONFAZ!$DS$2:$DS$408,0),3)</f>
        <v>212651729</v>
      </c>
      <c r="AG877">
        <v>998</v>
      </c>
      <c r="AH877">
        <v>1497569409600</v>
      </c>
      <c r="AI877">
        <v>6.4</v>
      </c>
      <c r="AJ877">
        <v>0.01</v>
      </c>
      <c r="AK877">
        <v>1198.7105555555499</v>
      </c>
      <c r="AL877">
        <v>923.58749999999998</v>
      </c>
      <c r="AM877">
        <v>837.88476190476194</v>
      </c>
      <c r="AN877">
        <v>1058.4380000000001</v>
      </c>
      <c r="AO877">
        <v>12.1405244004852</v>
      </c>
      <c r="AP877">
        <v>1.01</v>
      </c>
      <c r="AQ877">
        <v>244.42</v>
      </c>
      <c r="AR877">
        <v>27.09</v>
      </c>
      <c r="AS877" s="14">
        <v>596890200000</v>
      </c>
      <c r="AT877">
        <v>98015</v>
      </c>
      <c r="AU877">
        <v>210</v>
      </c>
      <c r="AV877">
        <v>130648917</v>
      </c>
      <c r="AW877">
        <v>104901057</v>
      </c>
      <c r="AX877">
        <v>4834</v>
      </c>
      <c r="AY877" s="14">
        <v>436</v>
      </c>
      <c r="AZ877">
        <v>296</v>
      </c>
      <c r="BA877">
        <v>296</v>
      </c>
      <c r="BB877">
        <v>355</v>
      </c>
      <c r="BC877">
        <v>517</v>
      </c>
      <c r="BD877">
        <v>530</v>
      </c>
      <c r="BE877">
        <v>689190</v>
      </c>
      <c r="BF877">
        <v>1120</v>
      </c>
      <c r="BG877">
        <v>1590</v>
      </c>
      <c r="BH877">
        <v>1108</v>
      </c>
      <c r="BI877">
        <v>2</v>
      </c>
      <c r="BJ877">
        <v>82412</v>
      </c>
      <c r="BK877">
        <v>9550040</v>
      </c>
      <c r="BL877">
        <v>15306396</v>
      </c>
      <c r="BM877">
        <v>0</v>
      </c>
      <c r="BN877">
        <v>28350665000</v>
      </c>
      <c r="BO877" s="3">
        <v>0.4</v>
      </c>
      <c r="BP877" s="3">
        <v>3704</v>
      </c>
      <c r="BQ877" s="3">
        <v>26179.47</v>
      </c>
      <c r="BR877">
        <v>3309026000</v>
      </c>
      <c r="BS877" s="3">
        <v>21981000</v>
      </c>
      <c r="BT877" s="3">
        <v>5532392000</v>
      </c>
      <c r="BU877" s="3">
        <v>14347112000</v>
      </c>
      <c r="BV877" s="3">
        <v>5140155000</v>
      </c>
      <c r="BW877" s="3">
        <v>23210511000</v>
      </c>
      <c r="BX877">
        <v>0</v>
      </c>
      <c r="BY877">
        <v>0</v>
      </c>
      <c r="BZ877">
        <v>0</v>
      </c>
      <c r="CA877">
        <v>0</v>
      </c>
      <c r="CB877">
        <v>26798107000</v>
      </c>
      <c r="CC877">
        <v>0.4</v>
      </c>
      <c r="CD877">
        <v>163125.92000000001</v>
      </c>
      <c r="CE877">
        <v>255240001.62</v>
      </c>
      <c r="CF877">
        <v>8457.7000000000007</v>
      </c>
      <c r="CG877">
        <v>27817.25</v>
      </c>
      <c r="CH877">
        <v>34.518789599999998</v>
      </c>
      <c r="CI877">
        <v>4.47</v>
      </c>
      <c r="CJ877">
        <v>-124343.33</v>
      </c>
      <c r="CK877">
        <v>-98176.67</v>
      </c>
      <c r="CL877">
        <v>26166.67</v>
      </c>
      <c r="CM877">
        <v>-456100</v>
      </c>
      <c r="CN877">
        <v>5893780</v>
      </c>
      <c r="CO877">
        <v>-93096.67</v>
      </c>
      <c r="CP877">
        <v>-267260</v>
      </c>
      <c r="CQ877">
        <v>3448609.48</v>
      </c>
      <c r="CR877">
        <v>349585429.68000001</v>
      </c>
      <c r="CS877">
        <v>41434.74</v>
      </c>
      <c r="CT877">
        <v>353078700.60000002</v>
      </c>
      <c r="CU877" s="3">
        <v>0.53441640000000001</v>
      </c>
      <c r="CV877">
        <v>282664920.39999998</v>
      </c>
      <c r="CW877" s="10">
        <v>6972103.0999999996</v>
      </c>
      <c r="CX877" s="14">
        <f t="shared" si="13"/>
        <v>0</v>
      </c>
      <c r="CY877" s="14">
        <f>IFERROR(INDEX(CONFAZ!$A$2:$FB$440,MATCH(DATE(YEAR($A877),MONTH($A877),15),CONFAZ!$A$2:$A$440,0),2),0)</f>
        <v>6972103.0999999996</v>
      </c>
      <c r="CZ877"/>
      <c r="DA877"/>
      <c r="DB877"/>
      <c r="DC877"/>
      <c r="DI877"/>
    </row>
    <row r="878" spans="1:113" x14ac:dyDescent="0.25">
      <c r="A878" s="1">
        <v>43668</v>
      </c>
      <c r="B878" t="s">
        <v>70</v>
      </c>
      <c r="C878" t="s">
        <v>11</v>
      </c>
      <c r="D878" s="12">
        <v>3.7793000000000001</v>
      </c>
      <c r="E878">
        <v>385633700.94</v>
      </c>
      <c r="F878">
        <v>23292084.670000002</v>
      </c>
      <c r="G878">
        <v>656190291</v>
      </c>
      <c r="H878">
        <v>87379462.220000014</v>
      </c>
      <c r="I878">
        <v>86930566.699999988</v>
      </c>
      <c r="J878">
        <v>16368245.460000001</v>
      </c>
      <c r="K878">
        <v>28006174</v>
      </c>
      <c r="L878" s="14">
        <v>14725633</v>
      </c>
      <c r="M878" s="14">
        <v>30091480</v>
      </c>
      <c r="N878" s="14">
        <v>85677256</v>
      </c>
      <c r="O878" s="14">
        <v>90135061</v>
      </c>
      <c r="P878" s="14">
        <v>5605960</v>
      </c>
      <c r="Q878" s="14">
        <v>99443842</v>
      </c>
      <c r="R878" s="14">
        <v>2989414</v>
      </c>
      <c r="S878" s="14">
        <v>22423901</v>
      </c>
      <c r="T878" s="14">
        <v>206706298</v>
      </c>
      <c r="U878" s="14">
        <v>75132854</v>
      </c>
      <c r="V878" s="14">
        <v>2989414</v>
      </c>
      <c r="W878" s="14">
        <v>22423901</v>
      </c>
      <c r="X878" s="14">
        <v>206706298</v>
      </c>
      <c r="Y878" s="14">
        <v>75132854</v>
      </c>
      <c r="Z878" s="14">
        <v>23258592</v>
      </c>
      <c r="AA878" s="14">
        <v>0.44910179639999998</v>
      </c>
      <c r="AB878">
        <v>143.15</v>
      </c>
      <c r="AC878" s="2">
        <v>19920683762</v>
      </c>
      <c r="AD878" s="2">
        <v>18032908964</v>
      </c>
      <c r="AE878" s="14">
        <f>INDEX(CONFAZ!$DS$2:$FB$408,MATCH(DATE(YEAR($A878),MONTH($A878),15),CONFAZ!$DS$2:$DS$408,0),2)</f>
        <v>386467693</v>
      </c>
      <c r="AF878" s="14">
        <f>INDEX(CONFAZ!$DS$2:$FB$408,MATCH(DATE(YEAR($A878),MONTH($A878),15),CONFAZ!$DS$2:$DS$408,0),3)</f>
        <v>340380003</v>
      </c>
      <c r="AG878">
        <v>998</v>
      </c>
      <c r="AH878">
        <v>1457789389000</v>
      </c>
      <c r="AI878">
        <v>6.4</v>
      </c>
      <c r="AJ878">
        <v>0.1</v>
      </c>
      <c r="AK878">
        <v>1203.14222222222</v>
      </c>
      <c r="AL878">
        <v>921.46900000000005</v>
      </c>
      <c r="AM878">
        <v>837.97523809523796</v>
      </c>
      <c r="AN878">
        <v>1060.538</v>
      </c>
      <c r="AO878">
        <v>11.9507121736453</v>
      </c>
      <c r="AP878">
        <v>1.19</v>
      </c>
      <c r="AQ878">
        <v>244.95</v>
      </c>
      <c r="AR878">
        <v>-23.86</v>
      </c>
      <c r="AS878" s="14">
        <v>631901900000</v>
      </c>
      <c r="AT878">
        <v>94320</v>
      </c>
      <c r="AU878">
        <v>72</v>
      </c>
      <c r="AV878">
        <v>143641922</v>
      </c>
      <c r="AW878">
        <v>101426324</v>
      </c>
      <c r="AX878">
        <v>2988</v>
      </c>
      <c r="AY878" s="14">
        <v>0</v>
      </c>
      <c r="AZ878">
        <v>133</v>
      </c>
      <c r="BA878">
        <v>133</v>
      </c>
      <c r="BB878">
        <v>5</v>
      </c>
      <c r="BC878">
        <v>0</v>
      </c>
      <c r="BD878">
        <v>94</v>
      </c>
      <c r="BE878">
        <v>1318</v>
      </c>
      <c r="BF878">
        <v>0</v>
      </c>
      <c r="BG878">
        <v>1490</v>
      </c>
      <c r="BH878">
        <v>1371</v>
      </c>
      <c r="BI878">
        <v>0</v>
      </c>
      <c r="BJ878">
        <v>66846</v>
      </c>
      <c r="BK878">
        <v>21241431</v>
      </c>
      <c r="BL878">
        <v>20781413</v>
      </c>
      <c r="BM878">
        <v>0</v>
      </c>
      <c r="BN878">
        <v>28350665000</v>
      </c>
      <c r="BO878" s="3">
        <v>0.4</v>
      </c>
      <c r="BP878" s="3">
        <v>3704</v>
      </c>
      <c r="BQ878" s="3">
        <v>26179.47</v>
      </c>
      <c r="BR878" s="3">
        <v>3309026000</v>
      </c>
      <c r="BS878" s="3">
        <v>21981000</v>
      </c>
      <c r="BT878" s="3">
        <v>5532392000</v>
      </c>
      <c r="BU878" s="3">
        <v>14347112000</v>
      </c>
      <c r="BV878" s="3">
        <v>5140155000</v>
      </c>
      <c r="BW878" s="3">
        <v>23210511000</v>
      </c>
      <c r="BX878">
        <v>0</v>
      </c>
      <c r="BY878">
        <v>0</v>
      </c>
      <c r="BZ878">
        <v>0</v>
      </c>
      <c r="CA878">
        <v>0</v>
      </c>
      <c r="CB878">
        <v>28350665000</v>
      </c>
      <c r="CC878">
        <v>0.4</v>
      </c>
      <c r="CD878">
        <v>705341.5</v>
      </c>
      <c r="CE878">
        <v>369399961.63</v>
      </c>
      <c r="CF878">
        <v>17168.38</v>
      </c>
      <c r="CG878">
        <v>28104.25</v>
      </c>
      <c r="CH878">
        <v>34.518789599999998</v>
      </c>
      <c r="CI878">
        <v>4.3499999999999996</v>
      </c>
      <c r="CJ878">
        <v>150420</v>
      </c>
      <c r="CK878">
        <v>175810</v>
      </c>
      <c r="CL878">
        <v>25386.67</v>
      </c>
      <c r="CM878">
        <v>-9586.67</v>
      </c>
      <c r="CN878">
        <v>6328943.3300000001</v>
      </c>
      <c r="CO878">
        <v>-123480</v>
      </c>
      <c r="CP878">
        <v>-246096.67</v>
      </c>
      <c r="CQ878">
        <v>20345674.760000002</v>
      </c>
      <c r="CR878">
        <v>333155036.26999998</v>
      </c>
      <c r="CS878">
        <v>40858.99</v>
      </c>
      <c r="CT878">
        <v>353543183.88999999</v>
      </c>
      <c r="CU878" s="3">
        <v>0.53441640000000001</v>
      </c>
      <c r="CV878">
        <v>269974854.80000001</v>
      </c>
      <c r="CW878" s="10">
        <v>5970676.4799999995</v>
      </c>
      <c r="CX878" s="14">
        <f t="shared" si="13"/>
        <v>0</v>
      </c>
      <c r="CY878" s="14">
        <f>IFERROR(INDEX(CONFAZ!$A$2:$FB$440,MATCH(DATE(YEAR($A878),MONTH($A878),15),CONFAZ!$A$2:$A$440,0),2),0)</f>
        <v>5970676.4799999995</v>
      </c>
      <c r="CZ878"/>
      <c r="DA878"/>
      <c r="DB878"/>
      <c r="DC878"/>
      <c r="DI878"/>
    </row>
    <row r="879" spans="1:113" x14ac:dyDescent="0.25">
      <c r="A879" s="1">
        <v>43699</v>
      </c>
      <c r="B879" t="s">
        <v>70</v>
      </c>
      <c r="C879" t="s">
        <v>11</v>
      </c>
      <c r="D879" s="12">
        <v>4.0199999999999996</v>
      </c>
      <c r="E879">
        <v>379160807.25</v>
      </c>
      <c r="F879">
        <v>3841085.45</v>
      </c>
      <c r="G879">
        <v>672497873</v>
      </c>
      <c r="H879">
        <v>97810862.559999987</v>
      </c>
      <c r="I879">
        <v>114314085.29000001</v>
      </c>
      <c r="J879">
        <v>17698289.919999998</v>
      </c>
      <c r="K879">
        <v>19500077</v>
      </c>
      <c r="L879" s="14">
        <v>14711617</v>
      </c>
      <c r="M879" s="14">
        <v>33520691</v>
      </c>
      <c r="N879" s="14">
        <v>88117461</v>
      </c>
      <c r="O879" s="14">
        <v>97751049</v>
      </c>
      <c r="P879" s="14">
        <v>7508748</v>
      </c>
      <c r="Q879" s="14">
        <v>103583464</v>
      </c>
      <c r="R879" s="14">
        <v>3194672</v>
      </c>
      <c r="S879" s="14">
        <v>22039615</v>
      </c>
      <c r="T879" s="14">
        <v>221206079</v>
      </c>
      <c r="U879" s="14">
        <v>77040820</v>
      </c>
      <c r="V879" s="14">
        <v>3194672</v>
      </c>
      <c r="W879" s="14">
        <v>22039615</v>
      </c>
      <c r="X879" s="14">
        <v>221206079</v>
      </c>
      <c r="Y879" s="14">
        <v>77040820</v>
      </c>
      <c r="Z879" s="14">
        <v>3823657</v>
      </c>
      <c r="AA879" s="14">
        <v>0.8375423997</v>
      </c>
      <c r="AB879">
        <v>141.94999999999999</v>
      </c>
      <c r="AC879" s="2">
        <v>19565551588</v>
      </c>
      <c r="AD879" s="2">
        <v>17603930758</v>
      </c>
      <c r="AE879" s="14">
        <f>INDEX(CONFAZ!$DS$2:$FB$408,MATCH(DATE(YEAR($A879),MONTH($A879),15),CONFAZ!$DS$2:$DS$408,0),2)</f>
        <v>275276558</v>
      </c>
      <c r="AF879" s="14">
        <f>INDEX(CONFAZ!$DS$2:$FB$408,MATCH(DATE(YEAR($A879),MONTH($A879),15),CONFAZ!$DS$2:$DS$408,0),3)</f>
        <v>259236285</v>
      </c>
      <c r="AG879">
        <v>998</v>
      </c>
      <c r="AH879">
        <v>1553641559999.99</v>
      </c>
      <c r="AI879">
        <v>5.9</v>
      </c>
      <c r="AJ879">
        <v>0.12</v>
      </c>
      <c r="AK879">
        <v>1192.0261111111099</v>
      </c>
      <c r="AL879">
        <v>917.06299999999999</v>
      </c>
      <c r="AM879">
        <v>833.58333333333303</v>
      </c>
      <c r="AN879">
        <v>1058.3792000000001</v>
      </c>
      <c r="AO879">
        <v>11.947042820407701</v>
      </c>
      <c r="AP879">
        <v>1.1100000000000001</v>
      </c>
      <c r="AQ879">
        <v>241.01</v>
      </c>
      <c r="AR879">
        <v>-20.87</v>
      </c>
      <c r="AS879" s="14">
        <v>629481800000</v>
      </c>
      <c r="AT879">
        <v>109822</v>
      </c>
      <c r="AU879">
        <v>413</v>
      </c>
      <c r="AV879">
        <v>162044347</v>
      </c>
      <c r="AW879">
        <v>100480498</v>
      </c>
      <c r="AX879">
        <v>4069</v>
      </c>
      <c r="AY879" s="14">
        <v>0</v>
      </c>
      <c r="AZ879">
        <v>305</v>
      </c>
      <c r="BA879">
        <v>305</v>
      </c>
      <c r="BB879">
        <v>4789</v>
      </c>
      <c r="BC879">
        <v>791</v>
      </c>
      <c r="BD879">
        <v>1083</v>
      </c>
      <c r="BE879">
        <v>836</v>
      </c>
      <c r="BF879">
        <v>45</v>
      </c>
      <c r="BG879">
        <v>1322</v>
      </c>
      <c r="BH879">
        <v>288</v>
      </c>
      <c r="BI879">
        <v>0</v>
      </c>
      <c r="BJ879">
        <v>75095</v>
      </c>
      <c r="BK879">
        <v>34397122</v>
      </c>
      <c r="BL879">
        <v>26963706</v>
      </c>
      <c r="BM879">
        <v>0</v>
      </c>
      <c r="BN879">
        <v>28350665000</v>
      </c>
      <c r="BO879" s="3">
        <v>0.4</v>
      </c>
      <c r="BP879" s="3">
        <v>3704</v>
      </c>
      <c r="BQ879" s="3">
        <v>26179.47</v>
      </c>
      <c r="BR879" s="3">
        <v>3309026000</v>
      </c>
      <c r="BS879" s="3">
        <v>21981000</v>
      </c>
      <c r="BT879" s="3">
        <v>5532392000</v>
      </c>
      <c r="BU879" s="3">
        <v>14347112000</v>
      </c>
      <c r="BV879" s="3">
        <v>5140155000</v>
      </c>
      <c r="BW879" s="3">
        <v>23210511000</v>
      </c>
      <c r="BX879">
        <v>0</v>
      </c>
      <c r="BY879">
        <v>0</v>
      </c>
      <c r="BZ879">
        <v>0</v>
      </c>
      <c r="CA879">
        <v>0</v>
      </c>
      <c r="CB879">
        <v>28350665000</v>
      </c>
      <c r="CC879">
        <v>0.4</v>
      </c>
      <c r="CD879">
        <v>913627.89</v>
      </c>
      <c r="CE879">
        <v>387612460.00999999</v>
      </c>
      <c r="CF879">
        <v>27297.06</v>
      </c>
      <c r="CG879">
        <v>28051.25</v>
      </c>
      <c r="CH879">
        <v>34.518789599999998</v>
      </c>
      <c r="CI879">
        <v>4.32</v>
      </c>
      <c r="CJ879">
        <v>150420</v>
      </c>
      <c r="CK879">
        <v>175810</v>
      </c>
      <c r="CL879">
        <v>25386.67</v>
      </c>
      <c r="CM879">
        <v>-9586.67</v>
      </c>
      <c r="CN879">
        <v>6328943.3300000001</v>
      </c>
      <c r="CO879">
        <v>-123480</v>
      </c>
      <c r="CP879">
        <v>-246096.67</v>
      </c>
      <c r="CQ879">
        <v>1615008.54</v>
      </c>
      <c r="CR879">
        <v>347892268.95999998</v>
      </c>
      <c r="CS879">
        <v>44026.11</v>
      </c>
      <c r="CT879">
        <v>349596836.97000003</v>
      </c>
      <c r="CU879" s="3">
        <v>0.53441640000000001</v>
      </c>
      <c r="CV879">
        <v>293589798.69999999</v>
      </c>
      <c r="CW879" s="10">
        <v>3666847.1999999997</v>
      </c>
      <c r="CX879" s="14">
        <f t="shared" si="13"/>
        <v>0</v>
      </c>
      <c r="CY879" s="14">
        <f>IFERROR(INDEX(CONFAZ!$A$2:$FB$440,MATCH(DATE(YEAR($A879),MONTH($A879),15),CONFAZ!$A$2:$A$440,0),2),0)</f>
        <v>3666847.1999999997</v>
      </c>
      <c r="CZ879"/>
      <c r="DA879"/>
      <c r="DB879"/>
      <c r="DC879"/>
      <c r="DI879"/>
    </row>
    <row r="880" spans="1:113" x14ac:dyDescent="0.25">
      <c r="A880" s="1">
        <v>43730</v>
      </c>
      <c r="B880" t="s">
        <v>70</v>
      </c>
      <c r="C880" t="s">
        <v>11</v>
      </c>
      <c r="D880" s="12">
        <v>4.1215000000000002</v>
      </c>
      <c r="E880">
        <v>418937313.06000006</v>
      </c>
      <c r="F880">
        <v>3932950.3899999997</v>
      </c>
      <c r="G880">
        <v>710179494</v>
      </c>
      <c r="H880">
        <v>100673832.74000001</v>
      </c>
      <c r="I880">
        <v>88277676.209999993</v>
      </c>
      <c r="J880">
        <v>15906740.6</v>
      </c>
      <c r="K880">
        <v>20085140</v>
      </c>
      <c r="L880" s="14">
        <v>16065316</v>
      </c>
      <c r="M880" s="14">
        <v>33049942</v>
      </c>
      <c r="N880" s="14">
        <v>84545792</v>
      </c>
      <c r="O880" s="14">
        <v>99945293</v>
      </c>
      <c r="P880" s="14">
        <v>6994811</v>
      </c>
      <c r="Q880" s="14">
        <v>125473987</v>
      </c>
      <c r="R880" s="14">
        <v>3287539</v>
      </c>
      <c r="S880" s="14">
        <v>19766795</v>
      </c>
      <c r="T880" s="14">
        <v>241478028</v>
      </c>
      <c r="U880" s="14">
        <v>75664509</v>
      </c>
      <c r="V880" s="14">
        <v>3287539</v>
      </c>
      <c r="W880" s="14">
        <v>19766795</v>
      </c>
      <c r="X880" s="14">
        <v>241478028</v>
      </c>
      <c r="Y880" s="14">
        <v>75664509</v>
      </c>
      <c r="Z880" s="14">
        <v>3907482</v>
      </c>
      <c r="AA880" s="14">
        <v>3.6112430031999998</v>
      </c>
      <c r="AB880">
        <v>138.34</v>
      </c>
      <c r="AC880" s="2">
        <v>18620814373</v>
      </c>
      <c r="AD880" s="2">
        <v>15362321786</v>
      </c>
      <c r="AE880" s="14">
        <f>INDEX(CONFAZ!$DS$2:$FB$408,MATCH(DATE(YEAR($A880),MONTH($A880),15),CONFAZ!$DS$2:$DS$408,0),2)</f>
        <v>320984371</v>
      </c>
      <c r="AF880" s="14">
        <f>INDEX(CONFAZ!$DS$2:$FB$408,MATCH(DATE(YEAR($A880),MONTH($A880),15),CONFAZ!$DS$2:$DS$408,0),3)</f>
        <v>281987856</v>
      </c>
      <c r="AG880">
        <v>998</v>
      </c>
      <c r="AH880">
        <v>1551472731000</v>
      </c>
      <c r="AI880">
        <v>5.71</v>
      </c>
      <c r="AJ880">
        <v>-0.05</v>
      </c>
      <c r="AK880">
        <v>1193.8216666666599</v>
      </c>
      <c r="AL880">
        <v>928.01900000000001</v>
      </c>
      <c r="AM880">
        <v>845.10761904761898</v>
      </c>
      <c r="AN880">
        <v>1057.5896</v>
      </c>
      <c r="AO880">
        <v>11.90124145627</v>
      </c>
      <c r="AP880">
        <v>0.96</v>
      </c>
      <c r="AQ880">
        <v>265.51</v>
      </c>
      <c r="AR880">
        <v>24.64</v>
      </c>
      <c r="AS880" s="14">
        <v>619164800000</v>
      </c>
      <c r="AT880">
        <v>140508</v>
      </c>
      <c r="AU880">
        <v>687</v>
      </c>
      <c r="AV880">
        <v>155755824</v>
      </c>
      <c r="AW880">
        <v>107563668</v>
      </c>
      <c r="AX880">
        <v>6847</v>
      </c>
      <c r="AY880" s="14">
        <v>2132</v>
      </c>
      <c r="AZ880">
        <v>450</v>
      </c>
      <c r="BA880">
        <v>450</v>
      </c>
      <c r="BB880">
        <v>4230</v>
      </c>
      <c r="BC880">
        <v>0</v>
      </c>
      <c r="BD880">
        <v>744</v>
      </c>
      <c r="BE880">
        <v>3364</v>
      </c>
      <c r="BF880">
        <v>3088</v>
      </c>
      <c r="BG880">
        <v>3559</v>
      </c>
      <c r="BH880">
        <v>2201</v>
      </c>
      <c r="BI880">
        <v>0</v>
      </c>
      <c r="BJ880">
        <v>108508</v>
      </c>
      <c r="BK880">
        <v>36915366</v>
      </c>
      <c r="BL880">
        <v>10991193</v>
      </c>
      <c r="BM880">
        <v>0</v>
      </c>
      <c r="BN880">
        <v>28350665000</v>
      </c>
      <c r="BO880" s="3">
        <v>0.4</v>
      </c>
      <c r="BP880" s="3">
        <v>3704</v>
      </c>
      <c r="BQ880" s="3">
        <v>26179.47</v>
      </c>
      <c r="BR880" s="3">
        <v>3309026000</v>
      </c>
      <c r="BS880" s="3">
        <v>21981000</v>
      </c>
      <c r="BT880" s="3">
        <v>5532392000</v>
      </c>
      <c r="BU880" s="3">
        <v>14347112000</v>
      </c>
      <c r="BV880" s="3">
        <v>5140155000</v>
      </c>
      <c r="BW880" s="3">
        <v>23210511000</v>
      </c>
      <c r="BX880">
        <v>0</v>
      </c>
      <c r="BY880">
        <v>0</v>
      </c>
      <c r="BZ880">
        <v>0</v>
      </c>
      <c r="CA880">
        <v>0</v>
      </c>
      <c r="CB880">
        <v>28350665000</v>
      </c>
      <c r="CC880">
        <v>0.4</v>
      </c>
      <c r="CD880">
        <v>1316793.03</v>
      </c>
      <c r="CE880">
        <v>410324376.43000001</v>
      </c>
      <c r="CF880">
        <v>13427.68</v>
      </c>
      <c r="CG880">
        <v>28149.25</v>
      </c>
      <c r="CH880">
        <v>34.518789599999998</v>
      </c>
      <c r="CI880">
        <v>4.33</v>
      </c>
      <c r="CJ880">
        <v>150420</v>
      </c>
      <c r="CK880">
        <v>175810</v>
      </c>
      <c r="CL880">
        <v>25386.67</v>
      </c>
      <c r="CM880">
        <v>-9586.67</v>
      </c>
      <c r="CN880">
        <v>6328943.3300000001</v>
      </c>
      <c r="CO880">
        <v>-123480</v>
      </c>
      <c r="CP880">
        <v>-246096.67</v>
      </c>
      <c r="CQ880">
        <v>1678832.24</v>
      </c>
      <c r="CR880">
        <v>364273830.19999999</v>
      </c>
      <c r="CS880">
        <v>30241.82</v>
      </c>
      <c r="CT880">
        <v>365984373.69999999</v>
      </c>
      <c r="CU880" s="3">
        <v>0.53441640000000001</v>
      </c>
      <c r="CV880">
        <v>215736767.90000001</v>
      </c>
      <c r="CW880" s="10">
        <v>4180241.04</v>
      </c>
      <c r="CX880" s="14">
        <f t="shared" si="13"/>
        <v>0</v>
      </c>
      <c r="CY880" s="14">
        <f>IFERROR(INDEX(CONFAZ!$A$2:$FB$440,MATCH(DATE(YEAR($A880),MONTH($A880),15),CONFAZ!$A$2:$A$440,0),2),0)</f>
        <v>4180241.04</v>
      </c>
      <c r="CZ880"/>
      <c r="DA880"/>
      <c r="DB880"/>
      <c r="DC880"/>
      <c r="DI880"/>
    </row>
    <row r="881" spans="1:113" x14ac:dyDescent="0.25">
      <c r="A881" s="1">
        <v>43760</v>
      </c>
      <c r="B881" t="s">
        <v>70</v>
      </c>
      <c r="C881" t="s">
        <v>11</v>
      </c>
      <c r="D881" s="12">
        <v>4.0869999999999997</v>
      </c>
      <c r="E881">
        <v>467021615.17999995</v>
      </c>
      <c r="F881">
        <v>4282043.62</v>
      </c>
      <c r="G881">
        <v>693645880</v>
      </c>
      <c r="H881">
        <v>99304793.909999982</v>
      </c>
      <c r="I881">
        <v>39798114.050000012</v>
      </c>
      <c r="J881">
        <v>17447041.920000002</v>
      </c>
      <c r="K881">
        <v>17201855</v>
      </c>
      <c r="L881" s="14">
        <v>18157526</v>
      </c>
      <c r="M881" s="14">
        <v>32350232</v>
      </c>
      <c r="N881" s="14">
        <v>87996562</v>
      </c>
      <c r="O881" s="14">
        <v>98827482</v>
      </c>
      <c r="P881" s="14">
        <v>7222007</v>
      </c>
      <c r="Q881" s="14">
        <v>109038725</v>
      </c>
      <c r="R881" s="14">
        <v>3596120</v>
      </c>
      <c r="S881" s="14">
        <v>24555491</v>
      </c>
      <c r="T881" s="14">
        <v>229605827</v>
      </c>
      <c r="U881" s="14">
        <v>78042904</v>
      </c>
      <c r="V881" s="14">
        <v>3596120</v>
      </c>
      <c r="W881" s="14">
        <v>24555491</v>
      </c>
      <c r="X881" s="14">
        <v>229605827</v>
      </c>
      <c r="Y881" s="14">
        <v>78042904</v>
      </c>
      <c r="Z881" s="14">
        <v>4253004</v>
      </c>
      <c r="AA881" s="14">
        <v>2.8347737408999998</v>
      </c>
      <c r="AB881">
        <v>142.96</v>
      </c>
      <c r="AC881" s="2">
        <v>19483912811</v>
      </c>
      <c r="AD881" s="2">
        <v>16987200927</v>
      </c>
      <c r="AE881" s="14">
        <f>INDEX(CONFAZ!$DS$2:$FB$408,MATCH(DATE(YEAR($A881),MONTH($A881),15),CONFAZ!$DS$2:$DS$408,0),2)</f>
        <v>294764568</v>
      </c>
      <c r="AF881" s="14">
        <f>INDEX(CONFAZ!$DS$2:$FB$408,MATCH(DATE(YEAR($A881),MONTH($A881),15),CONFAZ!$DS$2:$DS$408,0),3)</f>
        <v>327374496</v>
      </c>
      <c r="AG881">
        <v>998</v>
      </c>
      <c r="AH881">
        <v>1511519732000</v>
      </c>
      <c r="AI881">
        <v>5.38</v>
      </c>
      <c r="AJ881">
        <v>0.04</v>
      </c>
      <c r="AK881">
        <v>1194.8455555555499</v>
      </c>
      <c r="AL881">
        <v>927.96</v>
      </c>
      <c r="AM881">
        <v>844.44571428571396</v>
      </c>
      <c r="AN881">
        <v>1057.6112000000001</v>
      </c>
      <c r="AO881">
        <v>11.7521982562512</v>
      </c>
      <c r="AP881">
        <v>1.1000000000000001</v>
      </c>
      <c r="AQ881">
        <v>241.45</v>
      </c>
      <c r="AR881">
        <v>7.19</v>
      </c>
      <c r="AS881" s="14">
        <v>650447500000</v>
      </c>
      <c r="AT881">
        <v>109132</v>
      </c>
      <c r="AU881">
        <v>191</v>
      </c>
      <c r="AV881">
        <v>142277800</v>
      </c>
      <c r="AW881">
        <v>89984381</v>
      </c>
      <c r="AX881">
        <v>3730</v>
      </c>
      <c r="AY881" s="14">
        <v>413</v>
      </c>
      <c r="AZ881">
        <v>595</v>
      </c>
      <c r="BA881">
        <v>595</v>
      </c>
      <c r="BB881">
        <v>4617</v>
      </c>
      <c r="BC881">
        <v>0</v>
      </c>
      <c r="BD881">
        <v>1077</v>
      </c>
      <c r="BE881">
        <v>7134</v>
      </c>
      <c r="BF881">
        <v>129</v>
      </c>
      <c r="BG881">
        <v>851</v>
      </c>
      <c r="BH881">
        <v>4301</v>
      </c>
      <c r="BI881">
        <v>0</v>
      </c>
      <c r="BJ881">
        <v>87817</v>
      </c>
      <c r="BK881">
        <v>41764527</v>
      </c>
      <c r="BL881">
        <v>10299126</v>
      </c>
      <c r="BM881">
        <v>0</v>
      </c>
      <c r="BN881">
        <v>28350665000</v>
      </c>
      <c r="BO881" s="3">
        <v>0.4</v>
      </c>
      <c r="BP881" s="3">
        <v>3704</v>
      </c>
      <c r="BQ881" s="3">
        <v>26179.47</v>
      </c>
      <c r="BR881" s="3">
        <v>3309026000</v>
      </c>
      <c r="BS881" s="3">
        <v>21981000</v>
      </c>
      <c r="BT881" s="3">
        <v>5532392000</v>
      </c>
      <c r="BU881" s="3">
        <v>14347112000</v>
      </c>
      <c r="BV881">
        <v>5140155000</v>
      </c>
      <c r="BW881" s="3">
        <v>23210511000</v>
      </c>
      <c r="BX881">
        <v>0</v>
      </c>
      <c r="BY881">
        <v>0</v>
      </c>
      <c r="BZ881">
        <v>0</v>
      </c>
      <c r="CA881">
        <v>0</v>
      </c>
      <c r="CB881">
        <v>28350665000</v>
      </c>
      <c r="CC881">
        <v>0.4</v>
      </c>
      <c r="CD881">
        <v>1148619.8</v>
      </c>
      <c r="CE881">
        <v>493368678.75999999</v>
      </c>
      <c r="CF881">
        <v>29562.23</v>
      </c>
      <c r="CG881">
        <v>28118.25</v>
      </c>
      <c r="CH881">
        <v>34.518789599999998</v>
      </c>
      <c r="CI881">
        <v>4.38</v>
      </c>
      <c r="CJ881">
        <v>-158330</v>
      </c>
      <c r="CK881">
        <v>-133940</v>
      </c>
      <c r="CL881">
        <v>24390</v>
      </c>
      <c r="CM881">
        <v>53863.33</v>
      </c>
      <c r="CN881">
        <v>6831236.6699999999</v>
      </c>
      <c r="CO881">
        <v>-76486.67</v>
      </c>
      <c r="CP881">
        <v>-290070</v>
      </c>
      <c r="CQ881">
        <v>1679131.55</v>
      </c>
      <c r="CR881">
        <v>355274620.80000001</v>
      </c>
      <c r="CS881">
        <v>306036.23</v>
      </c>
      <c r="CT881">
        <v>357260090.19999999</v>
      </c>
      <c r="CU881" s="3">
        <v>0.53441640000000001</v>
      </c>
      <c r="CV881">
        <v>247963405.69999999</v>
      </c>
      <c r="CW881" s="10">
        <v>3305073.5300000003</v>
      </c>
      <c r="CX881" s="14">
        <f t="shared" si="13"/>
        <v>0</v>
      </c>
      <c r="CY881" s="14">
        <f>IFERROR(INDEX(CONFAZ!$A$2:$FB$440,MATCH(DATE(YEAR($A881),MONTH($A881),15),CONFAZ!$A$2:$A$440,0),2),0)</f>
        <v>3305073.5300000003</v>
      </c>
      <c r="CZ881"/>
      <c r="DA881"/>
      <c r="DB881"/>
      <c r="DC881"/>
      <c r="DI881"/>
    </row>
    <row r="882" spans="1:113" x14ac:dyDescent="0.25">
      <c r="A882" s="1">
        <v>43791</v>
      </c>
      <c r="B882" t="s">
        <v>70</v>
      </c>
      <c r="C882" t="s">
        <v>11</v>
      </c>
      <c r="D882" s="12">
        <v>4.1553000000000004</v>
      </c>
      <c r="E882">
        <v>502539372.81999999</v>
      </c>
      <c r="F882">
        <v>4171419.51</v>
      </c>
      <c r="G882">
        <v>764489211</v>
      </c>
      <c r="H882">
        <v>163315515.17000002</v>
      </c>
      <c r="I882">
        <v>20976318.280000005</v>
      </c>
      <c r="J882">
        <v>16437082.859999999</v>
      </c>
      <c r="K882">
        <v>12832163</v>
      </c>
      <c r="L882" s="14">
        <v>23893797</v>
      </c>
      <c r="M882" s="14">
        <v>33672714</v>
      </c>
      <c r="N882" s="14">
        <v>91748986</v>
      </c>
      <c r="O882" s="14">
        <v>106253565</v>
      </c>
      <c r="P882" s="14">
        <v>8277493</v>
      </c>
      <c r="Q882" s="14">
        <v>110771008</v>
      </c>
      <c r="R882" s="14">
        <v>3038610</v>
      </c>
      <c r="S882" s="14">
        <v>21157471</v>
      </c>
      <c r="T882" s="14">
        <v>281851440</v>
      </c>
      <c r="U882" s="14">
        <v>79494388</v>
      </c>
      <c r="V882" s="14">
        <v>3038610</v>
      </c>
      <c r="W882" s="14">
        <v>21157471</v>
      </c>
      <c r="X882" s="14">
        <v>281851440</v>
      </c>
      <c r="Y882" s="14">
        <v>79494388</v>
      </c>
      <c r="Z882" s="14">
        <v>4329739</v>
      </c>
      <c r="AA882" s="14">
        <v>0.71175270670000002</v>
      </c>
      <c r="AB882">
        <v>138.91</v>
      </c>
      <c r="AC882" s="2">
        <v>17609813357</v>
      </c>
      <c r="AD882" s="2">
        <v>14868295894</v>
      </c>
      <c r="AE882" s="14">
        <f>INDEX(CONFAZ!$DS$2:$FB$408,MATCH(DATE(YEAR($A882),MONTH($A882),15),CONFAZ!$DS$2:$DS$408,0),2)</f>
        <v>256165231</v>
      </c>
      <c r="AF882" s="14">
        <f>INDEX(CONFAZ!$DS$2:$FB$408,MATCH(DATE(YEAR($A882),MONTH($A882),15),CONFAZ!$DS$2:$DS$408,0),3)</f>
        <v>607795756</v>
      </c>
      <c r="AG882">
        <v>998</v>
      </c>
      <c r="AH882">
        <v>1522402192800</v>
      </c>
      <c r="AI882">
        <v>4.9000000000000004</v>
      </c>
      <c r="AJ882">
        <v>0.54</v>
      </c>
      <c r="AK882">
        <v>1196.69888888888</v>
      </c>
      <c r="AL882">
        <v>931.52800000000002</v>
      </c>
      <c r="AM882">
        <v>844.13142857142805</v>
      </c>
      <c r="AN882">
        <v>1062.4436000000001</v>
      </c>
      <c r="AO882">
        <v>11.2877731287773</v>
      </c>
      <c r="AP882">
        <v>1.51</v>
      </c>
      <c r="AQ882">
        <v>255.66</v>
      </c>
      <c r="AR882">
        <v>0.81</v>
      </c>
      <c r="AS882" s="14">
        <v>639072400000</v>
      </c>
      <c r="AT882">
        <v>117231</v>
      </c>
      <c r="AU882">
        <v>694</v>
      </c>
      <c r="AV882">
        <v>117138614</v>
      </c>
      <c r="AW882">
        <v>83519974</v>
      </c>
      <c r="AX882">
        <v>5179</v>
      </c>
      <c r="AY882" s="14">
        <v>600</v>
      </c>
      <c r="AZ882">
        <v>560</v>
      </c>
      <c r="BA882">
        <v>560</v>
      </c>
      <c r="BB882">
        <v>3237</v>
      </c>
      <c r="BC882">
        <v>0</v>
      </c>
      <c r="BD882">
        <v>182</v>
      </c>
      <c r="BE882">
        <v>6562</v>
      </c>
      <c r="BF882">
        <v>61</v>
      </c>
      <c r="BG882">
        <v>1634</v>
      </c>
      <c r="BH882">
        <v>1554</v>
      </c>
      <c r="BI882">
        <v>0</v>
      </c>
      <c r="BJ882">
        <v>71397</v>
      </c>
      <c r="BK882">
        <v>31015938</v>
      </c>
      <c r="BL882">
        <v>2389819</v>
      </c>
      <c r="BM882">
        <v>0</v>
      </c>
      <c r="BN882">
        <v>28350665000</v>
      </c>
      <c r="BO882" s="3">
        <v>0.4</v>
      </c>
      <c r="BP882" s="3">
        <v>3704</v>
      </c>
      <c r="BQ882" s="3">
        <v>26179.47</v>
      </c>
      <c r="BR882" s="3">
        <v>3309026000</v>
      </c>
      <c r="BS882" s="3">
        <v>21981000</v>
      </c>
      <c r="BT882" s="3">
        <v>5532392000</v>
      </c>
      <c r="BU882">
        <v>14347112000</v>
      </c>
      <c r="BV882" s="3">
        <v>5140155000</v>
      </c>
      <c r="BW882" s="3">
        <v>23210511000</v>
      </c>
      <c r="BX882">
        <v>0</v>
      </c>
      <c r="BY882">
        <v>0</v>
      </c>
      <c r="BZ882">
        <v>0</v>
      </c>
      <c r="CA882">
        <v>0</v>
      </c>
      <c r="CB882">
        <v>28350665000</v>
      </c>
      <c r="CC882">
        <v>0.4</v>
      </c>
      <c r="CD882">
        <v>1216173.58</v>
      </c>
      <c r="CE882">
        <v>386073882.29000002</v>
      </c>
      <c r="CF882">
        <v>18165.919999999998</v>
      </c>
      <c r="CG882">
        <v>28115.25</v>
      </c>
      <c r="CH882">
        <v>34.518789599999998</v>
      </c>
      <c r="CI882">
        <v>4.41</v>
      </c>
      <c r="CJ882">
        <v>-158330</v>
      </c>
      <c r="CK882">
        <v>-133940</v>
      </c>
      <c r="CL882">
        <v>24390</v>
      </c>
      <c r="CM882">
        <v>53863.33</v>
      </c>
      <c r="CN882">
        <v>6831236.6699999999</v>
      </c>
      <c r="CO882">
        <v>-76486.67</v>
      </c>
      <c r="CP882">
        <v>-290070</v>
      </c>
      <c r="CQ882">
        <v>2222233.61</v>
      </c>
      <c r="CR882">
        <v>369643634.23000002</v>
      </c>
      <c r="CS882">
        <v>567002.04</v>
      </c>
      <c r="CT882">
        <v>372432869.88</v>
      </c>
      <c r="CU882" s="3">
        <v>0.53441640000000001</v>
      </c>
      <c r="CV882">
        <v>218587874.40000001</v>
      </c>
      <c r="CW882" s="10">
        <v>2354694.11</v>
      </c>
      <c r="CX882" s="14">
        <f t="shared" si="13"/>
        <v>0</v>
      </c>
      <c r="CY882" s="14">
        <f>IFERROR(INDEX(CONFAZ!$A$2:$FB$440,MATCH(DATE(YEAR($A882),MONTH($A882),15),CONFAZ!$A$2:$A$440,0),2),0)</f>
        <v>2354694.11</v>
      </c>
      <c r="CZ882"/>
      <c r="DA882"/>
      <c r="DB882"/>
      <c r="DC882"/>
      <c r="DI882"/>
    </row>
    <row r="883" spans="1:113" x14ac:dyDescent="0.25">
      <c r="A883" s="1">
        <v>43821</v>
      </c>
      <c r="B883" t="s">
        <v>70</v>
      </c>
      <c r="C883" t="s">
        <v>11</v>
      </c>
      <c r="D883" s="12">
        <v>4.1096000000000004</v>
      </c>
      <c r="E883">
        <v>521251287.64000005</v>
      </c>
      <c r="F883">
        <v>4222546.04</v>
      </c>
      <c r="G883">
        <v>761853439</v>
      </c>
      <c r="H883">
        <v>138937282.96999997</v>
      </c>
      <c r="I883">
        <v>21537157.040000003</v>
      </c>
      <c r="J883">
        <v>19366800.880000003</v>
      </c>
      <c r="K883">
        <v>14166820</v>
      </c>
      <c r="L883" s="14">
        <v>19378947</v>
      </c>
      <c r="M883" s="14">
        <v>32691963</v>
      </c>
      <c r="N883" s="14">
        <v>98815009</v>
      </c>
      <c r="O883" s="14">
        <v>98768043</v>
      </c>
      <c r="P883" s="14">
        <v>7824132</v>
      </c>
      <c r="Q883" s="14">
        <v>114945832</v>
      </c>
      <c r="R883" s="14">
        <v>2541914</v>
      </c>
      <c r="S883" s="14">
        <v>22706578</v>
      </c>
      <c r="T883" s="14">
        <v>281540865</v>
      </c>
      <c r="U883" s="14">
        <v>78440515</v>
      </c>
      <c r="V883" s="14">
        <v>2541914</v>
      </c>
      <c r="W883" s="14">
        <v>22706578</v>
      </c>
      <c r="X883" s="14">
        <v>281540865</v>
      </c>
      <c r="Y883" s="14">
        <v>78440515</v>
      </c>
      <c r="Z883" s="14">
        <v>4199641</v>
      </c>
      <c r="AA883" s="14">
        <v>-0.2885472301</v>
      </c>
      <c r="AB883">
        <v>137.49</v>
      </c>
      <c r="AC883" s="2">
        <v>18463268592</v>
      </c>
      <c r="AD883" s="2">
        <v>13248186239</v>
      </c>
      <c r="AE883" s="14">
        <f>INDEX(CONFAZ!$DS$2:$FB$408,MATCH(DATE(YEAR($A883),MONTH($A883),15),CONFAZ!$DS$2:$DS$408,0),2)</f>
        <v>239569036</v>
      </c>
      <c r="AF883" s="14">
        <f>INDEX(CONFAZ!$DS$2:$FB$408,MATCH(DATE(YEAR($A883),MONTH($A883),15),CONFAZ!$DS$2:$DS$408,0),3)</f>
        <v>159983727</v>
      </c>
      <c r="AG883">
        <v>998</v>
      </c>
      <c r="AH883">
        <v>1466650486400</v>
      </c>
      <c r="AI883">
        <v>4.59</v>
      </c>
      <c r="AJ883">
        <v>1.22</v>
      </c>
      <c r="AK883">
        <v>1197.81111111111</v>
      </c>
      <c r="AL883">
        <v>936.18399999999997</v>
      </c>
      <c r="AM883">
        <v>846.32952380952304</v>
      </c>
      <c r="AN883">
        <v>1062.9936</v>
      </c>
      <c r="AO883">
        <v>11.081010631365301</v>
      </c>
      <c r="AP883">
        <v>2.15</v>
      </c>
      <c r="AQ883">
        <v>267.06</v>
      </c>
      <c r="AR883">
        <v>11.239000000000001</v>
      </c>
      <c r="AS883" s="14">
        <v>637866100000</v>
      </c>
      <c r="AT883">
        <v>128885</v>
      </c>
      <c r="AU883">
        <v>0</v>
      </c>
      <c r="AV883">
        <v>129450584</v>
      </c>
      <c r="AW883">
        <v>85041979</v>
      </c>
      <c r="AX883">
        <v>5004</v>
      </c>
      <c r="AY883" s="14">
        <v>0</v>
      </c>
      <c r="AZ883">
        <v>743</v>
      </c>
      <c r="BA883">
        <v>743</v>
      </c>
      <c r="BB883">
        <v>4641</v>
      </c>
      <c r="BC883">
        <v>0</v>
      </c>
      <c r="BD883">
        <v>1054</v>
      </c>
      <c r="BE883">
        <v>7555</v>
      </c>
      <c r="BF883">
        <v>183</v>
      </c>
      <c r="BG883">
        <v>5175</v>
      </c>
      <c r="BH883">
        <v>3309</v>
      </c>
      <c r="BI883">
        <v>0</v>
      </c>
      <c r="BJ883">
        <v>96787</v>
      </c>
      <c r="BK883">
        <v>42806631</v>
      </c>
      <c r="BL883">
        <v>1320304</v>
      </c>
      <c r="BM883">
        <v>0</v>
      </c>
      <c r="BN883">
        <v>28350665000</v>
      </c>
      <c r="BO883" s="3">
        <v>0.4</v>
      </c>
      <c r="BP883" s="3">
        <v>3704</v>
      </c>
      <c r="BQ883" s="3">
        <v>26179.47</v>
      </c>
      <c r="BR883" s="3">
        <v>3309026000</v>
      </c>
      <c r="BS883" s="3">
        <v>21981000</v>
      </c>
      <c r="BT883" s="3">
        <v>5532392000</v>
      </c>
      <c r="BU883" s="3">
        <v>14347112000</v>
      </c>
      <c r="BV883" s="3">
        <v>5140155000</v>
      </c>
      <c r="BW883" s="3">
        <v>23210511000</v>
      </c>
      <c r="BX883">
        <v>0</v>
      </c>
      <c r="BY883">
        <v>0</v>
      </c>
      <c r="BZ883">
        <v>0</v>
      </c>
      <c r="CA883">
        <v>0</v>
      </c>
      <c r="CB883">
        <v>28350665000</v>
      </c>
      <c r="CC883">
        <v>0.4</v>
      </c>
      <c r="CD883">
        <v>1583459.13</v>
      </c>
      <c r="CE883">
        <v>371513444.43000001</v>
      </c>
      <c r="CF883">
        <v>23133.82</v>
      </c>
      <c r="CG883">
        <v>28393.25</v>
      </c>
      <c r="CH883">
        <v>34.518789599999998</v>
      </c>
      <c r="CI883">
        <v>4.53</v>
      </c>
      <c r="CJ883">
        <v>-158330</v>
      </c>
      <c r="CK883">
        <v>-133940</v>
      </c>
      <c r="CL883">
        <v>24390</v>
      </c>
      <c r="CM883">
        <v>53863.33</v>
      </c>
      <c r="CN883">
        <v>6831236.6699999999</v>
      </c>
      <c r="CO883">
        <v>-76486.67</v>
      </c>
      <c r="CP883">
        <v>-290070</v>
      </c>
      <c r="CQ883">
        <v>1938650.46</v>
      </c>
      <c r="CR883">
        <v>383655553</v>
      </c>
      <c r="CS883">
        <v>392794.49</v>
      </c>
      <c r="CT883">
        <v>385986997.94999999</v>
      </c>
      <c r="CU883" s="3">
        <v>0.53441640000000001</v>
      </c>
      <c r="CV883">
        <v>278600981.69999999</v>
      </c>
      <c r="CW883" s="10">
        <v>2802077.0900000003</v>
      </c>
      <c r="CX883" s="14">
        <f t="shared" si="13"/>
        <v>0</v>
      </c>
      <c r="CY883" s="14">
        <f>IFERROR(INDEX(CONFAZ!$A$2:$FB$440,MATCH(DATE(YEAR($A883),MONTH($A883),15),CONFAZ!$A$2:$A$440,0),2),0)</f>
        <v>2802077.0900000003</v>
      </c>
      <c r="CZ883"/>
      <c r="DA883"/>
      <c r="DB883"/>
      <c r="DC883"/>
      <c r="DI883"/>
    </row>
    <row r="884" spans="1:113" x14ac:dyDescent="0.25">
      <c r="A884" s="1">
        <v>43852</v>
      </c>
      <c r="B884" t="s">
        <v>70</v>
      </c>
      <c r="C884" t="s">
        <v>11</v>
      </c>
      <c r="D884" s="12">
        <v>4.1494999999999997</v>
      </c>
      <c r="E884">
        <v>529386043.14000005</v>
      </c>
      <c r="F884">
        <v>7251174.8600000003</v>
      </c>
      <c r="G884">
        <v>821249322</v>
      </c>
      <c r="H884">
        <v>123333069.09000002</v>
      </c>
      <c r="I884">
        <v>65421946.099999994</v>
      </c>
      <c r="J884">
        <v>22670276.589999996</v>
      </c>
      <c r="K884">
        <v>43041077</v>
      </c>
      <c r="L884" s="14">
        <v>16670987</v>
      </c>
      <c r="M884" s="14">
        <v>34071970</v>
      </c>
      <c r="N884" s="14">
        <v>120237429</v>
      </c>
      <c r="O884" s="14">
        <v>102294306</v>
      </c>
      <c r="P884" s="14">
        <v>7915714</v>
      </c>
      <c r="Q884" s="14">
        <v>122978332</v>
      </c>
      <c r="R884" s="14">
        <v>2653451</v>
      </c>
      <c r="S884" s="14">
        <v>22529302</v>
      </c>
      <c r="T884" s="14">
        <v>300028807</v>
      </c>
      <c r="U884" s="14">
        <v>84701832</v>
      </c>
      <c r="V884" s="14">
        <v>2653451</v>
      </c>
      <c r="W884" s="14">
        <v>22529302</v>
      </c>
      <c r="X884" s="14">
        <v>300028807</v>
      </c>
      <c r="Y884" s="14">
        <v>84701832</v>
      </c>
      <c r="Z884" s="14">
        <v>7167192</v>
      </c>
      <c r="AA884" s="14">
        <v>0.36063401589999999</v>
      </c>
      <c r="AB884">
        <v>134.05000000000001</v>
      </c>
      <c r="AC884" s="2">
        <v>14429715267</v>
      </c>
      <c r="AD884" s="2">
        <v>17190165488</v>
      </c>
      <c r="AE884" s="14">
        <f>INDEX(CONFAZ!$DS$2:$FB$408,MATCH(DATE(YEAR($A884),MONTH($A884),15),CONFAZ!$DS$2:$DS$408,0),2)</f>
        <v>183139168</v>
      </c>
      <c r="AF884" s="14">
        <f>INDEX(CONFAZ!$DS$2:$FB$408,MATCH(DATE(YEAR($A884),MONTH($A884),15),CONFAZ!$DS$2:$DS$408,0),3)</f>
        <v>266434221</v>
      </c>
      <c r="AG884">
        <v>1039</v>
      </c>
      <c r="AH884">
        <v>1491305403000</v>
      </c>
      <c r="AI884">
        <v>4.4000000000000004</v>
      </c>
      <c r="AJ884">
        <v>0.19</v>
      </c>
      <c r="AK884">
        <v>1207.61222222222</v>
      </c>
      <c r="AL884">
        <v>942.529</v>
      </c>
      <c r="AM884">
        <v>850.94333333333304</v>
      </c>
      <c r="AN884">
        <v>1071.1268</v>
      </c>
      <c r="AO884">
        <v>11.354338486771599</v>
      </c>
      <c r="AP884">
        <v>1.21</v>
      </c>
      <c r="AQ884">
        <v>268.44</v>
      </c>
      <c r="AR884">
        <v>0.19997000000000001</v>
      </c>
      <c r="AS884" s="14">
        <v>615587200000</v>
      </c>
      <c r="AT884">
        <v>110071</v>
      </c>
      <c r="AU884">
        <v>20</v>
      </c>
      <c r="AV884">
        <v>109474260</v>
      </c>
      <c r="AW884">
        <v>93524951</v>
      </c>
      <c r="AX884">
        <v>3601</v>
      </c>
      <c r="AY884" s="14">
        <v>0</v>
      </c>
      <c r="AZ884">
        <v>106</v>
      </c>
      <c r="BA884">
        <v>106</v>
      </c>
      <c r="BB884">
        <v>2947</v>
      </c>
      <c r="BC884">
        <v>2100000</v>
      </c>
      <c r="BD884">
        <v>2</v>
      </c>
      <c r="BE884">
        <v>8848</v>
      </c>
      <c r="BF884">
        <v>0</v>
      </c>
      <c r="BG884">
        <v>842</v>
      </c>
      <c r="BH884">
        <v>260</v>
      </c>
      <c r="BI884">
        <v>0</v>
      </c>
      <c r="BJ884">
        <v>2031378</v>
      </c>
      <c r="BK884">
        <v>6616758</v>
      </c>
      <c r="BL884">
        <v>5072102</v>
      </c>
      <c r="BM884">
        <v>0</v>
      </c>
      <c r="BN884">
        <v>29846794000</v>
      </c>
      <c r="BO884" s="3">
        <v>0.4</v>
      </c>
      <c r="BP884" s="3">
        <v>3704</v>
      </c>
      <c r="BQ884" s="3">
        <v>27335.53</v>
      </c>
      <c r="BR884">
        <v>3437407000</v>
      </c>
      <c r="BS884" s="3">
        <v>22505000</v>
      </c>
      <c r="BT884" s="3">
        <v>5806026000</v>
      </c>
      <c r="BU884" s="3">
        <v>14705051000</v>
      </c>
      <c r="BV884" s="3">
        <v>5875804000</v>
      </c>
      <c r="BW884">
        <v>23970990000</v>
      </c>
      <c r="BX884">
        <v>0</v>
      </c>
      <c r="BY884">
        <v>0</v>
      </c>
      <c r="BZ884">
        <v>0</v>
      </c>
      <c r="CA884">
        <v>0</v>
      </c>
      <c r="CB884">
        <v>28350665000</v>
      </c>
      <c r="CC884">
        <v>0.4</v>
      </c>
      <c r="CD884">
        <v>1587728.49</v>
      </c>
      <c r="CE884">
        <v>338695635.25</v>
      </c>
      <c r="CF884">
        <v>27819.360000000001</v>
      </c>
      <c r="CG884">
        <v>28319.919999999998</v>
      </c>
      <c r="CH884">
        <v>34.241921099999999</v>
      </c>
      <c r="CI884">
        <v>4.58</v>
      </c>
      <c r="CJ884">
        <v>10386.67</v>
      </c>
      <c r="CK884">
        <v>32793.33</v>
      </c>
      <c r="CL884">
        <v>22406.67</v>
      </c>
      <c r="CM884">
        <v>-199736.67</v>
      </c>
      <c r="CN884">
        <v>7029033.3300000001</v>
      </c>
      <c r="CO884">
        <v>-81356.67</v>
      </c>
      <c r="CP884">
        <v>-308380</v>
      </c>
      <c r="CQ884">
        <v>4625667.0199999996</v>
      </c>
      <c r="CR884">
        <v>421739405.72000003</v>
      </c>
      <c r="CS884">
        <v>929749.23</v>
      </c>
      <c r="CT884">
        <v>427315263.23000002</v>
      </c>
      <c r="CU884" s="3">
        <v>0.53763439999999996</v>
      </c>
      <c r="CV884">
        <v>164581254</v>
      </c>
      <c r="CW884" s="10">
        <v>4923765.22</v>
      </c>
      <c r="CX884" s="14">
        <f t="shared" si="13"/>
        <v>0</v>
      </c>
      <c r="CY884" s="14">
        <f>IFERROR(INDEX(CONFAZ!$A$2:$FB$440,MATCH(DATE(YEAR($A884),MONTH($A884),15),CONFAZ!$A$2:$A$440,0),2),0)</f>
        <v>4923765.22</v>
      </c>
      <c r="CZ884"/>
      <c r="DA884"/>
      <c r="DB884"/>
      <c r="DC884"/>
      <c r="DI884"/>
    </row>
    <row r="885" spans="1:113" x14ac:dyDescent="0.25">
      <c r="A885" s="1">
        <v>43883</v>
      </c>
      <c r="B885" t="s">
        <v>70</v>
      </c>
      <c r="C885" t="s">
        <v>11</v>
      </c>
      <c r="D885" s="12">
        <v>4.3410000000000002</v>
      </c>
      <c r="E885">
        <v>453063655.93000001</v>
      </c>
      <c r="F885">
        <v>3280940.86</v>
      </c>
      <c r="G885">
        <v>647819942</v>
      </c>
      <c r="H885">
        <v>117580049.38000001</v>
      </c>
      <c r="I885">
        <v>16321925.93</v>
      </c>
      <c r="J885">
        <v>15161579.270000001</v>
      </c>
      <c r="K885">
        <v>103038417</v>
      </c>
      <c r="L885" s="14">
        <v>23310664</v>
      </c>
      <c r="M885" s="14">
        <v>32007867</v>
      </c>
      <c r="N885" s="14">
        <v>85880827</v>
      </c>
      <c r="O885" s="14">
        <v>100743979</v>
      </c>
      <c r="P885" s="14">
        <v>7402532</v>
      </c>
      <c r="Q885" s="14">
        <v>98501744</v>
      </c>
      <c r="R885" s="14">
        <v>2539207</v>
      </c>
      <c r="S885" s="14">
        <v>18280272</v>
      </c>
      <c r="T885" s="14">
        <v>202360899</v>
      </c>
      <c r="U885" s="14">
        <v>73631960</v>
      </c>
      <c r="V885" s="14">
        <v>2539207</v>
      </c>
      <c r="W885" s="14">
        <v>18280272</v>
      </c>
      <c r="X885" s="14">
        <v>202360899</v>
      </c>
      <c r="Y885" s="14">
        <v>73631960</v>
      </c>
      <c r="Z885" s="14">
        <v>3159991</v>
      </c>
      <c r="AA885" s="14">
        <v>1.5488282588</v>
      </c>
      <c r="AB885">
        <v>134.52000000000001</v>
      </c>
      <c r="AC885" s="2">
        <v>15356449520</v>
      </c>
      <c r="AD885" s="2">
        <v>13849450579</v>
      </c>
      <c r="AE885" s="14">
        <f>INDEX(CONFAZ!$DS$2:$FB$408,MATCH(DATE(YEAR($A885),MONTH($A885),15),CONFAZ!$DS$2:$DS$408,0),2)</f>
        <v>170475076</v>
      </c>
      <c r="AF885" s="14">
        <f>INDEX(CONFAZ!$DS$2:$FB$408,MATCH(DATE(YEAR($A885),MONTH($A885),15),CONFAZ!$DS$2:$DS$408,0),3)</f>
        <v>255063770</v>
      </c>
      <c r="AG885">
        <v>1045</v>
      </c>
      <c r="AH885">
        <v>1573438860000</v>
      </c>
      <c r="AI885">
        <v>4.1900000000000004</v>
      </c>
      <c r="AJ885">
        <v>0.17</v>
      </c>
      <c r="AK885">
        <v>1207.35666666666</v>
      </c>
      <c r="AL885">
        <v>940.76049999999998</v>
      </c>
      <c r="AM885">
        <v>853.65523809523802</v>
      </c>
      <c r="AN885">
        <v>1072.0475999999901</v>
      </c>
      <c r="AO885">
        <v>11.7529174900264</v>
      </c>
      <c r="AP885">
        <v>1.25</v>
      </c>
      <c r="AQ885">
        <v>239.99</v>
      </c>
      <c r="AR885">
        <v>17.57</v>
      </c>
      <c r="AS885" s="14">
        <v>620047600000</v>
      </c>
      <c r="AT885">
        <v>81677</v>
      </c>
      <c r="AU885">
        <v>285</v>
      </c>
      <c r="AV885">
        <v>98131761</v>
      </c>
      <c r="AW885">
        <v>84640515</v>
      </c>
      <c r="AX885">
        <v>3001</v>
      </c>
      <c r="AY885" s="14">
        <v>145</v>
      </c>
      <c r="AZ885">
        <v>241</v>
      </c>
      <c r="BA885">
        <v>241</v>
      </c>
      <c r="BB885">
        <v>2571</v>
      </c>
      <c r="BC885">
        <v>0</v>
      </c>
      <c r="BD885">
        <v>113</v>
      </c>
      <c r="BE885">
        <v>6089</v>
      </c>
      <c r="BF885">
        <v>297</v>
      </c>
      <c r="BG885">
        <v>300</v>
      </c>
      <c r="BH885">
        <v>2898</v>
      </c>
      <c r="BI885">
        <v>0</v>
      </c>
      <c r="BJ885">
        <v>54746</v>
      </c>
      <c r="BK885">
        <v>13256370</v>
      </c>
      <c r="BL885">
        <v>73574</v>
      </c>
      <c r="BM885">
        <v>0</v>
      </c>
      <c r="BN885">
        <v>29846794000</v>
      </c>
      <c r="BO885" s="3">
        <v>0.4</v>
      </c>
      <c r="BP885" s="3">
        <v>3704</v>
      </c>
      <c r="BQ885" s="3">
        <v>27335.53</v>
      </c>
      <c r="BR885" s="3">
        <v>3437407000</v>
      </c>
      <c r="BS885" s="3">
        <v>22505000</v>
      </c>
      <c r="BT885" s="3">
        <v>5806026000</v>
      </c>
      <c r="BU885" s="3">
        <v>14705051000</v>
      </c>
      <c r="BV885" s="3">
        <v>5875804000</v>
      </c>
      <c r="BW885" s="3">
        <v>23970990000</v>
      </c>
      <c r="BX885">
        <v>0</v>
      </c>
      <c r="BY885">
        <v>0</v>
      </c>
      <c r="BZ885">
        <v>0</v>
      </c>
      <c r="CA885">
        <v>0</v>
      </c>
      <c r="CB885">
        <v>28350665000</v>
      </c>
      <c r="CC885">
        <v>0.4</v>
      </c>
      <c r="CD885">
        <v>984502.33</v>
      </c>
      <c r="CE885">
        <v>375948717.39999998</v>
      </c>
      <c r="CF885">
        <v>21992.78</v>
      </c>
      <c r="CG885">
        <v>27619.919999999998</v>
      </c>
      <c r="CH885">
        <v>34.241921099999999</v>
      </c>
      <c r="CI885">
        <v>4.55</v>
      </c>
      <c r="CJ885">
        <v>10386.67</v>
      </c>
      <c r="CK885">
        <v>32793.33</v>
      </c>
      <c r="CL885">
        <v>22406.67</v>
      </c>
      <c r="CM885">
        <v>-199736.67</v>
      </c>
      <c r="CN885">
        <v>7029033.3300000001</v>
      </c>
      <c r="CO885">
        <v>-81356.67</v>
      </c>
      <c r="CP885">
        <v>-308380</v>
      </c>
      <c r="CQ885">
        <v>1205613.94</v>
      </c>
      <c r="CR885">
        <v>331012650.24000001</v>
      </c>
      <c r="CS885">
        <v>2431660.02</v>
      </c>
      <c r="CT885">
        <v>334659047.67000002</v>
      </c>
      <c r="CU885" s="3">
        <v>0.53763439999999996</v>
      </c>
      <c r="CV885">
        <v>380629206</v>
      </c>
      <c r="CW885" s="10">
        <v>12367351.23</v>
      </c>
      <c r="CX885" s="14">
        <f t="shared" si="13"/>
        <v>0</v>
      </c>
      <c r="CY885" s="14">
        <f>IFERROR(INDEX(CONFAZ!$A$2:$FB$440,MATCH(DATE(YEAR($A885),MONTH($A885),15),CONFAZ!$A$2:$A$440,0),2),0)</f>
        <v>12367351.23</v>
      </c>
      <c r="CZ885"/>
      <c r="DA885"/>
      <c r="DB885"/>
      <c r="DC885"/>
      <c r="DI885"/>
    </row>
    <row r="886" spans="1:113" x14ac:dyDescent="0.25">
      <c r="A886" s="1">
        <v>43912</v>
      </c>
      <c r="B886" t="s">
        <v>70</v>
      </c>
      <c r="C886" t="s">
        <v>11</v>
      </c>
      <c r="D886" s="12">
        <v>4.8838999999999997</v>
      </c>
      <c r="E886">
        <v>379765243.18000001</v>
      </c>
      <c r="F886">
        <v>3309566.51</v>
      </c>
      <c r="G886">
        <v>615308052</v>
      </c>
      <c r="H886">
        <v>109709581.67999999</v>
      </c>
      <c r="I886">
        <v>51437657.82</v>
      </c>
      <c r="J886">
        <v>14623313.390000001</v>
      </c>
      <c r="K886">
        <v>52078165</v>
      </c>
      <c r="L886" s="14">
        <v>16055688</v>
      </c>
      <c r="M886" s="14">
        <v>32667814</v>
      </c>
      <c r="N886" s="14">
        <v>75494081</v>
      </c>
      <c r="O886" s="14">
        <v>89857400</v>
      </c>
      <c r="P886" s="14">
        <v>6588257</v>
      </c>
      <c r="Q886" s="14">
        <v>100162548</v>
      </c>
      <c r="R886" s="14">
        <v>2600773</v>
      </c>
      <c r="S886" s="14">
        <v>20085653</v>
      </c>
      <c r="T886" s="14">
        <v>199174643</v>
      </c>
      <c r="U886" s="14">
        <v>69363102</v>
      </c>
      <c r="V886" s="14">
        <v>2600773</v>
      </c>
      <c r="W886" s="14">
        <v>20085653</v>
      </c>
      <c r="X886" s="14">
        <v>199174643</v>
      </c>
      <c r="Y886" s="14">
        <v>69363102</v>
      </c>
      <c r="Z886" s="14">
        <v>3258093</v>
      </c>
      <c r="AA886" s="14">
        <v>1.5595486324000001</v>
      </c>
      <c r="AB886">
        <v>136.21</v>
      </c>
      <c r="AC886" s="2">
        <v>18312350349</v>
      </c>
      <c r="AD886" s="2">
        <v>14266744622</v>
      </c>
      <c r="AE886" s="14">
        <f>INDEX(CONFAZ!$DS$2:$FB$408,MATCH(DATE(YEAR($A886),MONTH($A886),15),CONFAZ!$DS$2:$DS$408,0),2)</f>
        <v>307489394</v>
      </c>
      <c r="AF886" s="14">
        <f>INDEX(CONFAZ!$DS$2:$FB$408,MATCH(DATE(YEAR($A886),MONTH($A886),15),CONFAZ!$DS$2:$DS$408,0),3)</f>
        <v>177657446</v>
      </c>
      <c r="AG886">
        <v>1045</v>
      </c>
      <c r="AH886">
        <v>1675983543500</v>
      </c>
      <c r="AI886">
        <v>3.95</v>
      </c>
      <c r="AJ886">
        <v>0.18</v>
      </c>
      <c r="AK886">
        <v>1211.16166666666</v>
      </c>
      <c r="AL886">
        <v>939.17349999999999</v>
      </c>
      <c r="AM886">
        <v>854.94047619047603</v>
      </c>
      <c r="AN886">
        <v>1075.6728000000001</v>
      </c>
      <c r="AO886">
        <v>12.3730743532556</v>
      </c>
      <c r="AP886">
        <v>1.07</v>
      </c>
      <c r="AQ886">
        <v>183.34</v>
      </c>
      <c r="AR886">
        <v>28.86</v>
      </c>
      <c r="AS886" s="14">
        <v>637763300000</v>
      </c>
      <c r="AT886">
        <v>79122</v>
      </c>
      <c r="AU886">
        <v>119</v>
      </c>
      <c r="AV886">
        <v>115158674</v>
      </c>
      <c r="AW886">
        <v>77113098</v>
      </c>
      <c r="AX886">
        <v>4119</v>
      </c>
      <c r="AY886" s="14">
        <v>1902</v>
      </c>
      <c r="AZ886">
        <v>189</v>
      </c>
      <c r="BA886">
        <v>189</v>
      </c>
      <c r="BB886">
        <v>5546</v>
      </c>
      <c r="BC886">
        <v>425</v>
      </c>
      <c r="BD886">
        <v>760</v>
      </c>
      <c r="BE886">
        <v>2326</v>
      </c>
      <c r="BF886">
        <v>236</v>
      </c>
      <c r="BG886">
        <v>992</v>
      </c>
      <c r="BH886">
        <v>1665</v>
      </c>
      <c r="BI886">
        <v>50</v>
      </c>
      <c r="BJ886">
        <v>65331</v>
      </c>
      <c r="BK886">
        <v>37814639</v>
      </c>
      <c r="BL886">
        <v>64306</v>
      </c>
      <c r="BM886">
        <v>0</v>
      </c>
      <c r="BN886">
        <v>29846794000</v>
      </c>
      <c r="BO886" s="3">
        <v>0.4</v>
      </c>
      <c r="BP886" s="3">
        <v>3704</v>
      </c>
      <c r="BQ886" s="3">
        <v>27335.53</v>
      </c>
      <c r="BR886" s="3">
        <v>3437407000</v>
      </c>
      <c r="BS886" s="3">
        <v>22505000</v>
      </c>
      <c r="BT886" s="3">
        <v>5806026000</v>
      </c>
      <c r="BU886" s="3">
        <v>14705051000</v>
      </c>
      <c r="BV886" s="3">
        <v>5875804000</v>
      </c>
      <c r="BW886" s="3">
        <v>23970990000</v>
      </c>
      <c r="BX886">
        <v>0</v>
      </c>
      <c r="BY886">
        <v>0</v>
      </c>
      <c r="BZ886">
        <v>0</v>
      </c>
      <c r="CA886">
        <v>0</v>
      </c>
      <c r="CB886">
        <v>28350665000</v>
      </c>
      <c r="CC886">
        <v>0.4</v>
      </c>
      <c r="CD886">
        <v>1323439.75</v>
      </c>
      <c r="CE886">
        <v>308376765.38999999</v>
      </c>
      <c r="CF886">
        <v>12134.01</v>
      </c>
      <c r="CG886">
        <v>27835.919999999998</v>
      </c>
      <c r="CH886">
        <v>34.241921099999999</v>
      </c>
      <c r="CI886">
        <v>4.46</v>
      </c>
      <c r="CJ886">
        <v>10386.67</v>
      </c>
      <c r="CK886">
        <v>32793.33</v>
      </c>
      <c r="CL886">
        <v>22406.67</v>
      </c>
      <c r="CM886">
        <v>-199736.67</v>
      </c>
      <c r="CN886">
        <v>7029033.3300000001</v>
      </c>
      <c r="CO886">
        <v>-81356.67</v>
      </c>
      <c r="CP886">
        <v>-308380</v>
      </c>
      <c r="CQ886">
        <v>1007482.01</v>
      </c>
      <c r="CR886">
        <v>308371651.10000002</v>
      </c>
      <c r="CS886">
        <v>156797.92000000001</v>
      </c>
      <c r="CT886">
        <v>309535931.02999997</v>
      </c>
      <c r="CU886" s="3">
        <v>0.53763439999999996</v>
      </c>
      <c r="CV886">
        <v>626356989</v>
      </c>
      <c r="CW886" s="10">
        <v>22210264.479999997</v>
      </c>
      <c r="CX886" s="14">
        <f t="shared" si="13"/>
        <v>0</v>
      </c>
      <c r="CY886" s="14">
        <f>IFERROR(INDEX(CONFAZ!$A$2:$FB$440,MATCH(DATE(YEAR($A886),MONTH($A886),15),CONFAZ!$A$2:$A$440,0),2),0)</f>
        <v>22210264.479999997</v>
      </c>
      <c r="CZ886"/>
      <c r="DA886"/>
      <c r="DB886"/>
      <c r="DC886"/>
      <c r="DI886"/>
    </row>
    <row r="887" spans="1:113" x14ac:dyDescent="0.25">
      <c r="A887" s="1">
        <v>43943</v>
      </c>
      <c r="B887" t="s">
        <v>70</v>
      </c>
      <c r="C887" t="s">
        <v>11</v>
      </c>
      <c r="D887" s="12">
        <v>5.3255999999999997</v>
      </c>
      <c r="E887">
        <v>410824089.10000008</v>
      </c>
      <c r="F887">
        <v>2523271.59</v>
      </c>
      <c r="G887">
        <v>558815152</v>
      </c>
      <c r="H887">
        <v>69954707.019999996</v>
      </c>
      <c r="I887">
        <v>15455534.439999999</v>
      </c>
      <c r="J887">
        <v>6910675.1300000008</v>
      </c>
      <c r="K887">
        <v>13132740</v>
      </c>
      <c r="L887" s="14">
        <v>15632579</v>
      </c>
      <c r="M887" s="14">
        <v>33010782</v>
      </c>
      <c r="N887" s="14">
        <v>59784478</v>
      </c>
      <c r="O887" s="14">
        <v>94813746</v>
      </c>
      <c r="P887" s="14">
        <v>7863839</v>
      </c>
      <c r="Q887" s="14">
        <v>55269637</v>
      </c>
      <c r="R887" s="14">
        <v>2534062</v>
      </c>
      <c r="S887" s="14">
        <v>13755474</v>
      </c>
      <c r="T887" s="14">
        <v>195603530</v>
      </c>
      <c r="U887" s="14">
        <v>78147610</v>
      </c>
      <c r="V887" s="14">
        <v>2534062</v>
      </c>
      <c r="W887" s="14">
        <v>13755474</v>
      </c>
      <c r="X887" s="14">
        <v>195603530</v>
      </c>
      <c r="Y887" s="14">
        <v>78147610</v>
      </c>
      <c r="Z887" s="14">
        <v>2399415</v>
      </c>
      <c r="AA887" s="14">
        <v>1.4456259849999999</v>
      </c>
      <c r="AB887">
        <v>118.53</v>
      </c>
      <c r="AC887" s="2">
        <v>17593798650</v>
      </c>
      <c r="AD887" s="2">
        <v>11431019725</v>
      </c>
      <c r="AE887" s="14">
        <f>INDEX(CONFAZ!$DS$2:$FB$408,MATCH(DATE(YEAR($A887),MONTH($A887),15),CONFAZ!$DS$2:$DS$408,0),2)</f>
        <v>266819153</v>
      </c>
      <c r="AF887" s="14">
        <f>INDEX(CONFAZ!$DS$2:$FB$408,MATCH(DATE(YEAR($A887),MONTH($A887),15),CONFAZ!$DS$2:$DS$408,0),3)</f>
        <v>114420523</v>
      </c>
      <c r="AG887">
        <v>1045</v>
      </c>
      <c r="AH887">
        <v>1807066615200</v>
      </c>
      <c r="AI887">
        <v>3.65</v>
      </c>
      <c r="AJ887">
        <v>-0.23</v>
      </c>
      <c r="AK887">
        <v>1225.4338888888799</v>
      </c>
      <c r="AL887">
        <v>939.47849999999903</v>
      </c>
      <c r="AM887">
        <v>854.79619047618996</v>
      </c>
      <c r="AN887">
        <v>1080.7408</v>
      </c>
      <c r="AO887">
        <v>12.7400867410161</v>
      </c>
      <c r="AP887">
        <v>0.69</v>
      </c>
      <c r="AQ887">
        <v>141.38999999999999</v>
      </c>
      <c r="AR887">
        <v>37.39</v>
      </c>
      <c r="AS887" s="14">
        <v>569324600000</v>
      </c>
      <c r="AT887">
        <v>161166</v>
      </c>
      <c r="AU887">
        <v>887</v>
      </c>
      <c r="AV887">
        <v>121229461</v>
      </c>
      <c r="AW887">
        <v>108225378</v>
      </c>
      <c r="AX887">
        <v>7809</v>
      </c>
      <c r="AY887" s="14">
        <v>2164</v>
      </c>
      <c r="AZ887">
        <v>2818</v>
      </c>
      <c r="BA887">
        <v>2818</v>
      </c>
      <c r="BB887">
        <v>4013</v>
      </c>
      <c r="BC887">
        <v>2367</v>
      </c>
      <c r="BD887">
        <v>139</v>
      </c>
      <c r="BE887">
        <v>5000</v>
      </c>
      <c r="BF887">
        <v>229</v>
      </c>
      <c r="BG887">
        <v>788</v>
      </c>
      <c r="BH887">
        <v>1604</v>
      </c>
      <c r="BI887">
        <v>1303</v>
      </c>
      <c r="BJ887">
        <v>111991</v>
      </c>
      <c r="BK887">
        <v>12481941</v>
      </c>
      <c r="BL887">
        <v>213338</v>
      </c>
      <c r="BM887">
        <v>0</v>
      </c>
      <c r="BN887">
        <v>29846794000</v>
      </c>
      <c r="BO887" s="3">
        <v>0.4</v>
      </c>
      <c r="BP887" s="3">
        <v>3704</v>
      </c>
      <c r="BQ887" s="3">
        <v>27335.53</v>
      </c>
      <c r="BR887" s="3">
        <v>3437407000</v>
      </c>
      <c r="BS887" s="3">
        <v>22505000</v>
      </c>
      <c r="BT887" s="3">
        <v>5806026000</v>
      </c>
      <c r="BU887" s="3">
        <v>14705051000</v>
      </c>
      <c r="BV887">
        <v>5875804000</v>
      </c>
      <c r="BW887">
        <v>23970990000</v>
      </c>
      <c r="BX887">
        <v>0</v>
      </c>
      <c r="BY887">
        <v>0</v>
      </c>
      <c r="BZ887">
        <v>0</v>
      </c>
      <c r="CA887">
        <v>0</v>
      </c>
      <c r="CB887">
        <v>28350665000</v>
      </c>
      <c r="CC887">
        <v>0.4</v>
      </c>
      <c r="CD887">
        <v>1550074.04</v>
      </c>
      <c r="CE887">
        <v>352966940.13</v>
      </c>
      <c r="CF887">
        <v>6093.56</v>
      </c>
      <c r="CG887">
        <v>27228.92</v>
      </c>
      <c r="CH887">
        <v>34.241921099999999</v>
      </c>
      <c r="CI887">
        <v>4.07</v>
      </c>
      <c r="CJ887">
        <v>-280220</v>
      </c>
      <c r="CK887">
        <v>-262953.33</v>
      </c>
      <c r="CL887">
        <v>17266.669999999998</v>
      </c>
      <c r="CM887">
        <v>-37493.33</v>
      </c>
      <c r="CN887">
        <v>6896770</v>
      </c>
      <c r="CO887">
        <v>-76996.67</v>
      </c>
      <c r="CP887">
        <v>-373200</v>
      </c>
      <c r="CQ887">
        <v>1007482.01</v>
      </c>
      <c r="CR887">
        <v>308371651.10000002</v>
      </c>
      <c r="CS887">
        <v>156797.92000000001</v>
      </c>
      <c r="CT887">
        <v>309535931.02999997</v>
      </c>
      <c r="CU887" s="3">
        <v>0.53763439999999996</v>
      </c>
      <c r="CV887">
        <v>365361705</v>
      </c>
      <c r="CW887" s="10">
        <v>2581359.2599999998</v>
      </c>
      <c r="CX887" s="14">
        <f t="shared" si="13"/>
        <v>0</v>
      </c>
      <c r="CY887" s="14">
        <f>IFERROR(INDEX(CONFAZ!$A$2:$FB$440,MATCH(DATE(YEAR($A887),MONTH($A887),15),CONFAZ!$A$2:$A$440,0),2),0)</f>
        <v>2581359.2599999998</v>
      </c>
      <c r="CZ887"/>
      <c r="DA887"/>
      <c r="DB887"/>
      <c r="DC887"/>
      <c r="DI887"/>
    </row>
    <row r="888" spans="1:113" x14ac:dyDescent="0.25">
      <c r="A888" s="1">
        <v>43973</v>
      </c>
      <c r="B888" t="s">
        <v>70</v>
      </c>
      <c r="C888" t="s">
        <v>11</v>
      </c>
      <c r="D888" s="12">
        <v>5.6433999999999997</v>
      </c>
      <c r="E888">
        <v>358819909.1099999</v>
      </c>
      <c r="F888">
        <v>2968969.9399999995</v>
      </c>
      <c r="G888">
        <v>493548840</v>
      </c>
      <c r="H888">
        <v>71834598.030000001</v>
      </c>
      <c r="I888">
        <v>14228451.6</v>
      </c>
      <c r="J888">
        <v>7468646.0599999987</v>
      </c>
      <c r="K888">
        <v>21758602</v>
      </c>
      <c r="L888" s="14">
        <v>18425224</v>
      </c>
      <c r="M888" s="14">
        <v>32117252</v>
      </c>
      <c r="N888" s="14">
        <v>60115735</v>
      </c>
      <c r="O888" s="14">
        <v>84260198</v>
      </c>
      <c r="P888" s="14">
        <v>9213930</v>
      </c>
      <c r="Q888" s="14">
        <v>72689454</v>
      </c>
      <c r="R888" s="14">
        <v>2713854</v>
      </c>
      <c r="S888" s="14">
        <v>16484373</v>
      </c>
      <c r="T888" s="14">
        <v>136839848</v>
      </c>
      <c r="U888" s="14">
        <v>57763877</v>
      </c>
      <c r="V888" s="14">
        <v>2713854</v>
      </c>
      <c r="W888" s="14">
        <v>16484373</v>
      </c>
      <c r="X888" s="14">
        <v>136839848</v>
      </c>
      <c r="Y888" s="14">
        <v>57763877</v>
      </c>
      <c r="Z888" s="14">
        <v>2925095</v>
      </c>
      <c r="AA888" s="14">
        <v>1.7047923475</v>
      </c>
      <c r="AB888">
        <v>119.65</v>
      </c>
      <c r="AC888" s="2">
        <v>17519841090</v>
      </c>
      <c r="AD888" s="2">
        <v>10681945943</v>
      </c>
      <c r="AE888" s="14">
        <f>INDEX(CONFAZ!$DS$2:$FB$408,MATCH(DATE(YEAR($A888),MONTH($A888),15),CONFAZ!$DS$2:$DS$408,0),2)</f>
        <v>288450249</v>
      </c>
      <c r="AF888" s="14">
        <f>INDEX(CONFAZ!$DS$2:$FB$408,MATCH(DATE(YEAR($A888),MONTH($A888),15),CONFAZ!$DS$2:$DS$408,0),3)</f>
        <v>101221267</v>
      </c>
      <c r="AG888">
        <v>1045</v>
      </c>
      <c r="AH888">
        <v>1950957240400</v>
      </c>
      <c r="AI888">
        <v>3.01</v>
      </c>
      <c r="AJ888">
        <v>-0.25</v>
      </c>
      <c r="AK888">
        <v>1248.10666666666</v>
      </c>
      <c r="AL888">
        <v>957.37749999999903</v>
      </c>
      <c r="AM888">
        <v>870.22523809523796</v>
      </c>
      <c r="AN888">
        <v>1100.7528</v>
      </c>
      <c r="AO888">
        <v>13.1130950591677</v>
      </c>
      <c r="AP888">
        <v>0.62</v>
      </c>
      <c r="AQ888">
        <v>175.58</v>
      </c>
      <c r="AR888">
        <v>31.23</v>
      </c>
      <c r="AS888" s="14">
        <v>579302900000</v>
      </c>
      <c r="AT888">
        <v>146537</v>
      </c>
      <c r="AU888">
        <v>1107</v>
      </c>
      <c r="AV888">
        <v>97220872</v>
      </c>
      <c r="AW888">
        <v>65146987</v>
      </c>
      <c r="AX888">
        <v>5964</v>
      </c>
      <c r="AY888" s="14">
        <v>4005</v>
      </c>
      <c r="AZ888">
        <v>76</v>
      </c>
      <c r="BA888">
        <v>76</v>
      </c>
      <c r="BB888">
        <v>8894</v>
      </c>
      <c r="BC888">
        <v>0</v>
      </c>
      <c r="BD888">
        <v>1300</v>
      </c>
      <c r="BE888">
        <v>5464</v>
      </c>
      <c r="BF888">
        <v>282</v>
      </c>
      <c r="BG888">
        <v>1939</v>
      </c>
      <c r="BH888">
        <v>5234</v>
      </c>
      <c r="BI888">
        <v>0</v>
      </c>
      <c r="BJ888">
        <v>105109</v>
      </c>
      <c r="BK888">
        <v>31330016</v>
      </c>
      <c r="BL888">
        <v>446539</v>
      </c>
      <c r="BM888">
        <v>0</v>
      </c>
      <c r="BN888">
        <v>29846794000</v>
      </c>
      <c r="BO888" s="3">
        <v>0.4</v>
      </c>
      <c r="BP888" s="3">
        <v>3704</v>
      </c>
      <c r="BQ888" s="3">
        <v>27335.53</v>
      </c>
      <c r="BR888">
        <v>3437407000</v>
      </c>
      <c r="BS888" s="3">
        <v>22505000</v>
      </c>
      <c r="BT888" s="3">
        <v>5806026000</v>
      </c>
      <c r="BU888" s="3">
        <v>14705051000</v>
      </c>
      <c r="BV888">
        <v>5875804000</v>
      </c>
      <c r="BW888" s="3">
        <v>23970990000</v>
      </c>
      <c r="BX888">
        <v>0</v>
      </c>
      <c r="BY888">
        <v>0</v>
      </c>
      <c r="BZ888">
        <v>0</v>
      </c>
      <c r="CA888">
        <v>0</v>
      </c>
      <c r="CB888">
        <v>28350665000</v>
      </c>
      <c r="CC888">
        <v>0.4</v>
      </c>
      <c r="CD888">
        <v>1163952.9099999999</v>
      </c>
      <c r="CE888">
        <v>329908813.47000003</v>
      </c>
      <c r="CF888">
        <v>13508.05</v>
      </c>
      <c r="CG888">
        <v>27034.92</v>
      </c>
      <c r="CH888">
        <v>34.241921099999999</v>
      </c>
      <c r="CI888">
        <v>3.82</v>
      </c>
      <c r="CJ888">
        <v>-280220</v>
      </c>
      <c r="CK888">
        <v>-262953.33</v>
      </c>
      <c r="CL888">
        <v>17266.669999999998</v>
      </c>
      <c r="CM888">
        <v>-37493.33</v>
      </c>
      <c r="CN888">
        <v>6896770</v>
      </c>
      <c r="CO888">
        <v>-76996.67</v>
      </c>
      <c r="CP888">
        <v>-373200</v>
      </c>
      <c r="CQ888">
        <v>1194985.4099999999</v>
      </c>
      <c r="CR888">
        <v>250069469.88</v>
      </c>
      <c r="CS888">
        <v>287381.78000000003</v>
      </c>
      <c r="CT888">
        <v>251552013.41</v>
      </c>
      <c r="CU888" s="3">
        <v>0.53763439999999996</v>
      </c>
      <c r="CV888">
        <v>218158272</v>
      </c>
      <c r="CW888" s="10">
        <v>3198195.25</v>
      </c>
      <c r="CX888" s="14">
        <f t="shared" si="13"/>
        <v>0</v>
      </c>
      <c r="CY888" s="14">
        <f>IFERROR(INDEX(CONFAZ!$A$2:$FB$440,MATCH(DATE(YEAR($A888),MONTH($A888),15),CONFAZ!$A$2:$A$440,0),2),0)</f>
        <v>3198195.25</v>
      </c>
      <c r="CZ888"/>
      <c r="DA888"/>
      <c r="DB888"/>
      <c r="DC888"/>
      <c r="DI888"/>
    </row>
    <row r="889" spans="1:113" x14ac:dyDescent="0.25">
      <c r="A889" s="1">
        <v>44004</v>
      </c>
      <c r="B889" t="s">
        <v>70</v>
      </c>
      <c r="C889" t="s">
        <v>11</v>
      </c>
      <c r="D889" s="12">
        <v>5.1966000000000001</v>
      </c>
      <c r="E889">
        <v>317626951.94999999</v>
      </c>
      <c r="F889">
        <v>3447392.4299999997</v>
      </c>
      <c r="G889">
        <v>524790786</v>
      </c>
      <c r="H889">
        <v>85006001.199999988</v>
      </c>
      <c r="I889">
        <v>51880453.329999998</v>
      </c>
      <c r="J889">
        <v>9217749.0800000001</v>
      </c>
      <c r="K889">
        <v>47881608</v>
      </c>
      <c r="L889" s="14">
        <v>54882069</v>
      </c>
      <c r="M889" s="14">
        <v>31138875</v>
      </c>
      <c r="N889" s="14">
        <v>71261901</v>
      </c>
      <c r="O889" s="14">
        <v>107439779</v>
      </c>
      <c r="P889" s="14">
        <v>6879503</v>
      </c>
      <c r="Q889" s="14">
        <v>76397990</v>
      </c>
      <c r="R889" s="14">
        <v>3198266</v>
      </c>
      <c r="S889" s="14">
        <v>21691040</v>
      </c>
      <c r="T889" s="14">
        <v>91830025</v>
      </c>
      <c r="U889" s="14">
        <v>56680647</v>
      </c>
      <c r="V889" s="14">
        <v>3198266</v>
      </c>
      <c r="W889" s="14">
        <v>21691040</v>
      </c>
      <c r="X889" s="14">
        <v>91830025</v>
      </c>
      <c r="Y889" s="14">
        <v>56680647</v>
      </c>
      <c r="Z889" s="14">
        <v>3390691</v>
      </c>
      <c r="AA889" s="14">
        <v>2.3867354165000001</v>
      </c>
      <c r="AB889">
        <v>126.04</v>
      </c>
      <c r="AC889" s="2">
        <v>17478971342</v>
      </c>
      <c r="AD889" s="2">
        <v>10977106324</v>
      </c>
      <c r="AE889" s="14">
        <f>INDEX(CONFAZ!$DS$2:$FB$408,MATCH(DATE(YEAR($A889),MONTH($A889),15),CONFAZ!$DS$2:$DS$408,0),2)</f>
        <v>366747372</v>
      </c>
      <c r="AF889" s="14">
        <f>INDEX(CONFAZ!$DS$2:$FB$408,MATCH(DATE(YEAR($A889),MONTH($A889),15),CONFAZ!$DS$2:$DS$408,0),3)</f>
        <v>95248272</v>
      </c>
      <c r="AG889">
        <v>1045</v>
      </c>
      <c r="AH889">
        <v>1812475344600</v>
      </c>
      <c r="AI889">
        <v>2.58</v>
      </c>
      <c r="AJ889">
        <v>0.3</v>
      </c>
      <c r="AK889">
        <v>1248.9833333333299</v>
      </c>
      <c r="AL889">
        <v>957.84399999999903</v>
      </c>
      <c r="AM889">
        <v>870.58333333333303</v>
      </c>
      <c r="AN889">
        <v>1101.6207999999999</v>
      </c>
      <c r="AO889">
        <v>13.5980016241943</v>
      </c>
      <c r="AP889">
        <v>1.26</v>
      </c>
      <c r="AQ889">
        <v>208.94</v>
      </c>
      <c r="AR889">
        <v>25.43</v>
      </c>
      <c r="AS889" s="14">
        <v>608890000000</v>
      </c>
      <c r="AT889">
        <v>151710</v>
      </c>
      <c r="AU889">
        <v>812</v>
      </c>
      <c r="AV889">
        <v>115094396</v>
      </c>
      <c r="AW889">
        <v>77113093</v>
      </c>
      <c r="AX889">
        <v>5175</v>
      </c>
      <c r="AY889" s="14">
        <v>400</v>
      </c>
      <c r="AZ889">
        <v>197</v>
      </c>
      <c r="BA889">
        <v>197</v>
      </c>
      <c r="BB889">
        <v>4950</v>
      </c>
      <c r="BC889">
        <v>0</v>
      </c>
      <c r="BD889">
        <v>198</v>
      </c>
      <c r="BE889">
        <v>1956</v>
      </c>
      <c r="BF889">
        <v>506</v>
      </c>
      <c r="BG889">
        <v>1521</v>
      </c>
      <c r="BH889">
        <v>3763</v>
      </c>
      <c r="BI889">
        <v>0</v>
      </c>
      <c r="BJ889">
        <v>106385</v>
      </c>
      <c r="BK889">
        <v>34342139</v>
      </c>
      <c r="BL889">
        <v>3326628</v>
      </c>
      <c r="BM889">
        <v>0</v>
      </c>
      <c r="BN889">
        <v>29846794000</v>
      </c>
      <c r="BO889" s="3">
        <v>0.4</v>
      </c>
      <c r="BP889" s="3">
        <v>3704</v>
      </c>
      <c r="BQ889" s="3">
        <v>27335.53</v>
      </c>
      <c r="BR889">
        <v>3437407000</v>
      </c>
      <c r="BS889" s="3">
        <v>22505000</v>
      </c>
      <c r="BT889" s="3">
        <v>5806026000</v>
      </c>
      <c r="BU889" s="3">
        <v>14705051000</v>
      </c>
      <c r="BV889" s="3">
        <v>5875804000</v>
      </c>
      <c r="BW889" s="3">
        <v>23970990000</v>
      </c>
      <c r="BX889">
        <v>0</v>
      </c>
      <c r="BY889">
        <v>0</v>
      </c>
      <c r="BZ889">
        <v>0</v>
      </c>
      <c r="CA889">
        <v>0</v>
      </c>
      <c r="CB889">
        <v>28350665000</v>
      </c>
      <c r="CC889">
        <v>0.4</v>
      </c>
      <c r="CD889">
        <v>1745180.78</v>
      </c>
      <c r="CE889">
        <v>406633476.74000001</v>
      </c>
      <c r="CF889">
        <v>13311.8</v>
      </c>
      <c r="CG889">
        <v>28118.92</v>
      </c>
      <c r="CH889">
        <v>34.241921099999999</v>
      </c>
      <c r="CI889">
        <v>3.96</v>
      </c>
      <c r="CJ889">
        <v>-280220</v>
      </c>
      <c r="CK889">
        <v>-262953.33</v>
      </c>
      <c r="CL889">
        <v>17266.669999999998</v>
      </c>
      <c r="CM889">
        <v>-37493.33</v>
      </c>
      <c r="CN889">
        <v>6896770</v>
      </c>
      <c r="CO889">
        <v>-76996.67</v>
      </c>
      <c r="CP889">
        <v>-373200</v>
      </c>
      <c r="CQ889">
        <v>1334546.8899999999</v>
      </c>
      <c r="CR889">
        <v>231882247.81</v>
      </c>
      <c r="CS889">
        <v>792093.3</v>
      </c>
      <c r="CT889">
        <v>234008888</v>
      </c>
      <c r="CU889" s="3">
        <v>0.53763439999999996</v>
      </c>
      <c r="CV889">
        <v>181399851</v>
      </c>
      <c r="CW889" s="10">
        <v>9316958.8599999994</v>
      </c>
      <c r="CX889" s="14">
        <f t="shared" si="13"/>
        <v>0</v>
      </c>
      <c r="CY889" s="14">
        <f>IFERROR(INDEX(CONFAZ!$A$2:$FB$440,MATCH(DATE(YEAR($A889),MONTH($A889),15),CONFAZ!$A$2:$A$440,0),2),0)</f>
        <v>9316958.8599999994</v>
      </c>
      <c r="CZ889"/>
      <c r="DA889"/>
      <c r="DB889"/>
      <c r="DC889"/>
      <c r="DI889"/>
    </row>
    <row r="890" spans="1:113" x14ac:dyDescent="0.25">
      <c r="A890" s="1">
        <v>44034</v>
      </c>
      <c r="B890" t="s">
        <v>70</v>
      </c>
      <c r="C890" t="s">
        <v>11</v>
      </c>
      <c r="D890" s="12">
        <v>5.2801999999999998</v>
      </c>
      <c r="E890">
        <v>451628975.42000002</v>
      </c>
      <c r="F890">
        <v>5253915.57</v>
      </c>
      <c r="G890">
        <v>653711918</v>
      </c>
      <c r="H890">
        <v>103458208.38999996</v>
      </c>
      <c r="I890">
        <v>16160948.18</v>
      </c>
      <c r="J890">
        <v>25190354.909999996</v>
      </c>
      <c r="K890">
        <v>51620596</v>
      </c>
      <c r="L890" s="14">
        <v>62668108</v>
      </c>
      <c r="M890" s="14">
        <v>33771354</v>
      </c>
      <c r="N890" s="14">
        <v>111778754</v>
      </c>
      <c r="O890" s="14">
        <v>125999286</v>
      </c>
      <c r="P890" s="14">
        <v>8272764</v>
      </c>
      <c r="Q890" s="14">
        <v>110430393</v>
      </c>
      <c r="R890" s="14">
        <v>3143571</v>
      </c>
      <c r="S890" s="14">
        <v>26093615</v>
      </c>
      <c r="T890" s="14">
        <v>106060817</v>
      </c>
      <c r="U890" s="14">
        <v>60321731</v>
      </c>
      <c r="V890" s="14">
        <v>3143571</v>
      </c>
      <c r="W890" s="14">
        <v>26093615</v>
      </c>
      <c r="X890" s="14">
        <v>106060817</v>
      </c>
      <c r="Y890" s="14">
        <v>60321731</v>
      </c>
      <c r="Z890" s="14">
        <v>5171525</v>
      </c>
      <c r="AA890" s="14">
        <v>1.8063439256</v>
      </c>
      <c r="AB890">
        <v>136.07</v>
      </c>
      <c r="AC890" s="2">
        <v>19416007176</v>
      </c>
      <c r="AD890" s="2">
        <v>11814764185</v>
      </c>
      <c r="AE890" s="14">
        <f>INDEX(CONFAZ!$DS$2:$FB$408,MATCH(DATE(YEAR($A890),MONTH($A890),15),CONFAZ!$DS$2:$DS$408,0),2)</f>
        <v>331759527</v>
      </c>
      <c r="AF890" s="14">
        <f>INDEX(CONFAZ!$DS$2:$FB$408,MATCH(DATE(YEAR($A890),MONTH($A890),15),CONFAZ!$DS$2:$DS$408,0),3)</f>
        <v>126645193</v>
      </c>
      <c r="AG890">
        <v>1045</v>
      </c>
      <c r="AH890">
        <v>1872696852800</v>
      </c>
      <c r="AI890">
        <v>2.15</v>
      </c>
      <c r="AJ890">
        <v>0.44</v>
      </c>
      <c r="AK890">
        <v>1250.05277777777</v>
      </c>
      <c r="AL890">
        <v>962.94449999999995</v>
      </c>
      <c r="AM890">
        <v>876.44190476190397</v>
      </c>
      <c r="AN890">
        <v>1104.6600000000001</v>
      </c>
      <c r="AO890">
        <v>14.1081681600614</v>
      </c>
      <c r="AP890">
        <v>1.36</v>
      </c>
      <c r="AQ890">
        <v>226.81</v>
      </c>
      <c r="AR890">
        <v>1.2197499999999999</v>
      </c>
      <c r="AS890" s="14">
        <v>645114800000</v>
      </c>
      <c r="AT890">
        <v>110061</v>
      </c>
      <c r="AU890">
        <v>1121</v>
      </c>
      <c r="AV890">
        <v>128648211</v>
      </c>
      <c r="AW890">
        <v>97509216</v>
      </c>
      <c r="AX890">
        <v>4939</v>
      </c>
      <c r="AY890" s="14">
        <v>1118</v>
      </c>
      <c r="AZ890">
        <v>7086</v>
      </c>
      <c r="BA890">
        <v>7086</v>
      </c>
      <c r="BB890">
        <v>10800</v>
      </c>
      <c r="BC890">
        <v>0</v>
      </c>
      <c r="BD890">
        <v>584</v>
      </c>
      <c r="BE890">
        <v>5454</v>
      </c>
      <c r="BF890">
        <v>465</v>
      </c>
      <c r="BG890">
        <v>1905</v>
      </c>
      <c r="BH890">
        <v>348</v>
      </c>
      <c r="BI890">
        <v>0</v>
      </c>
      <c r="BJ890">
        <v>84059</v>
      </c>
      <c r="BK890">
        <v>27911079</v>
      </c>
      <c r="BL890">
        <v>2973159</v>
      </c>
      <c r="BM890">
        <v>0</v>
      </c>
      <c r="BN890">
        <v>29846794000</v>
      </c>
      <c r="BO890" s="3">
        <v>0.4</v>
      </c>
      <c r="BP890" s="3">
        <v>3704</v>
      </c>
      <c r="BQ890" s="3">
        <v>27335.53</v>
      </c>
      <c r="BR890" s="3">
        <v>3437407000</v>
      </c>
      <c r="BS890" s="3">
        <v>22505000</v>
      </c>
      <c r="BT890" s="3">
        <v>5806026000</v>
      </c>
      <c r="BU890" s="3">
        <v>14705051000</v>
      </c>
      <c r="BV890">
        <v>5875804000</v>
      </c>
      <c r="BW890" s="3">
        <v>23970990000</v>
      </c>
      <c r="BX890">
        <v>0</v>
      </c>
      <c r="BY890">
        <v>0</v>
      </c>
      <c r="BZ890">
        <v>0</v>
      </c>
      <c r="CA890">
        <v>0</v>
      </c>
      <c r="CB890">
        <v>29846794000</v>
      </c>
      <c r="CC890">
        <v>0.4</v>
      </c>
      <c r="CD890">
        <v>1388345.93</v>
      </c>
      <c r="CE890">
        <v>418567862.88999999</v>
      </c>
      <c r="CF890">
        <v>36151.129999999997</v>
      </c>
      <c r="CG890">
        <v>27942.92</v>
      </c>
      <c r="CH890">
        <v>34.241921099999999</v>
      </c>
      <c r="CI890">
        <v>4.1399999999999997</v>
      </c>
      <c r="CJ890">
        <v>-198416.67</v>
      </c>
      <c r="CK890">
        <v>-182180</v>
      </c>
      <c r="CL890">
        <v>16236.67</v>
      </c>
      <c r="CM890">
        <v>39660</v>
      </c>
      <c r="CN890">
        <v>6930413.3300000001</v>
      </c>
      <c r="CO890">
        <v>-44773.33</v>
      </c>
      <c r="CP890">
        <v>-328263.33</v>
      </c>
      <c r="CQ890">
        <v>2496829.33</v>
      </c>
      <c r="CR890">
        <v>270370393.93000001</v>
      </c>
      <c r="CS890">
        <v>1569905.68</v>
      </c>
      <c r="CT890">
        <v>274437128.94</v>
      </c>
      <c r="CU890" s="3">
        <v>0.53763439999999996</v>
      </c>
      <c r="CV890">
        <v>155344770</v>
      </c>
      <c r="CW890" s="10">
        <v>12696231.73</v>
      </c>
      <c r="CX890" s="14">
        <f t="shared" si="13"/>
        <v>0</v>
      </c>
      <c r="CY890" s="14">
        <f>IFERROR(INDEX(CONFAZ!$A$2:$FB$440,MATCH(DATE(YEAR($A890),MONTH($A890),15),CONFAZ!$A$2:$A$440,0),2),0)</f>
        <v>12696231.73</v>
      </c>
      <c r="CZ890"/>
      <c r="DA890"/>
      <c r="DB890"/>
      <c r="DC890"/>
      <c r="DI890"/>
    </row>
    <row r="891" spans="1:113" x14ac:dyDescent="0.25">
      <c r="A891" s="1">
        <v>44065</v>
      </c>
      <c r="B891" t="s">
        <v>70</v>
      </c>
      <c r="C891" t="s">
        <v>11</v>
      </c>
      <c r="D891" s="12">
        <v>5.4611999999999998</v>
      </c>
      <c r="E891">
        <v>515318965.19999999</v>
      </c>
      <c r="F891">
        <v>7425112.9899999993</v>
      </c>
      <c r="G891">
        <v>763854575</v>
      </c>
      <c r="H891">
        <v>132234002.07000002</v>
      </c>
      <c r="I891">
        <v>16511623.060000001</v>
      </c>
      <c r="J891">
        <v>28087000.449999996</v>
      </c>
      <c r="K891">
        <v>32303253</v>
      </c>
      <c r="L891" s="14">
        <v>76103970</v>
      </c>
      <c r="M891" s="14">
        <v>36345183</v>
      </c>
      <c r="N891" s="14">
        <v>127729688</v>
      </c>
      <c r="O891" s="14">
        <v>162361549</v>
      </c>
      <c r="P891" s="14">
        <v>9297368</v>
      </c>
      <c r="Q891" s="14">
        <v>129515454</v>
      </c>
      <c r="R891" s="14">
        <v>3654282</v>
      </c>
      <c r="S891" s="14">
        <v>25355959</v>
      </c>
      <c r="T891" s="14">
        <v>110633924</v>
      </c>
      <c r="U891" s="14">
        <v>75824047</v>
      </c>
      <c r="V891" s="14">
        <v>3654282</v>
      </c>
      <c r="W891" s="14">
        <v>25355959</v>
      </c>
      <c r="X891" s="14">
        <v>110633924</v>
      </c>
      <c r="Y891" s="14">
        <v>75824047</v>
      </c>
      <c r="Z891" s="14">
        <v>7033151</v>
      </c>
      <c r="AA891" s="14">
        <v>1.2363909959999999</v>
      </c>
      <c r="AB891">
        <v>135.87</v>
      </c>
      <c r="AC891" s="2">
        <v>17403775488</v>
      </c>
      <c r="AD891" s="2">
        <v>11585200604</v>
      </c>
      <c r="AE891" s="14">
        <f>INDEX(CONFAZ!$DS$2:$FB$408,MATCH(DATE(YEAR($A891),MONTH($A891),15),CONFAZ!$DS$2:$DS$408,0),2)</f>
        <v>302803010</v>
      </c>
      <c r="AF891" s="14">
        <f>INDEX(CONFAZ!$DS$2:$FB$408,MATCH(DATE(YEAR($A891),MONTH($A891),15),CONFAZ!$DS$2:$DS$408,0),3)</f>
        <v>189959114</v>
      </c>
      <c r="AG891">
        <v>1045</v>
      </c>
      <c r="AH891">
        <v>1944689630400</v>
      </c>
      <c r="AI891">
        <v>1.94</v>
      </c>
      <c r="AJ891">
        <v>0.36</v>
      </c>
      <c r="AK891">
        <v>1255.93611111111</v>
      </c>
      <c r="AL891">
        <v>969.3415</v>
      </c>
      <c r="AM891">
        <v>885.25761904761896</v>
      </c>
      <c r="AN891">
        <v>1110.3632</v>
      </c>
      <c r="AO891">
        <v>14.7757174256261</v>
      </c>
      <c r="AP891">
        <v>1.24</v>
      </c>
      <c r="AQ891">
        <v>243.33</v>
      </c>
      <c r="AR891">
        <v>62.17</v>
      </c>
      <c r="AS891" s="14">
        <v>637652100000</v>
      </c>
      <c r="AT891">
        <v>80836</v>
      </c>
      <c r="AU891">
        <v>708</v>
      </c>
      <c r="AV891">
        <v>111701783</v>
      </c>
      <c r="AW891">
        <v>68038149</v>
      </c>
      <c r="AX891">
        <v>2745</v>
      </c>
      <c r="AY891" s="14">
        <v>1442</v>
      </c>
      <c r="AZ891">
        <v>208</v>
      </c>
      <c r="BA891">
        <v>208</v>
      </c>
      <c r="BB891">
        <v>3747</v>
      </c>
      <c r="BC891">
        <v>598</v>
      </c>
      <c r="BD891">
        <v>652</v>
      </c>
      <c r="BE891">
        <v>679</v>
      </c>
      <c r="BF891">
        <v>1048</v>
      </c>
      <c r="BG891">
        <v>1996</v>
      </c>
      <c r="BH891">
        <v>854</v>
      </c>
      <c r="BI891">
        <v>0</v>
      </c>
      <c r="BJ891">
        <v>61580</v>
      </c>
      <c r="BK891">
        <v>41672853</v>
      </c>
      <c r="BL891">
        <v>1664158</v>
      </c>
      <c r="BM891">
        <v>0</v>
      </c>
      <c r="BN891">
        <v>29846794000</v>
      </c>
      <c r="BO891" s="3">
        <v>0.4</v>
      </c>
      <c r="BP891" s="3">
        <v>3704</v>
      </c>
      <c r="BQ891" s="3">
        <v>27335.53</v>
      </c>
      <c r="BR891" s="3">
        <v>3437407000</v>
      </c>
      <c r="BS891" s="3">
        <v>22505000</v>
      </c>
      <c r="BT891" s="3">
        <v>5806026000</v>
      </c>
      <c r="BU891" s="3">
        <v>14705051000</v>
      </c>
      <c r="BV891" s="3">
        <v>5875804000</v>
      </c>
      <c r="BW891" s="3">
        <v>23970990000</v>
      </c>
      <c r="BX891">
        <v>0</v>
      </c>
      <c r="BY891">
        <v>0</v>
      </c>
      <c r="BZ891">
        <v>0</v>
      </c>
      <c r="CA891">
        <v>0</v>
      </c>
      <c r="CB891">
        <v>29846794000</v>
      </c>
      <c r="CC891">
        <v>0.4</v>
      </c>
      <c r="CD891">
        <v>1844843.58</v>
      </c>
      <c r="CE891">
        <v>490217485.63999999</v>
      </c>
      <c r="CF891">
        <v>17024</v>
      </c>
      <c r="CG891">
        <v>27529.919999999998</v>
      </c>
      <c r="CH891">
        <v>34.241921099999999</v>
      </c>
      <c r="CI891">
        <v>4.24</v>
      </c>
      <c r="CJ891">
        <v>-198416.67</v>
      </c>
      <c r="CK891">
        <v>-182180</v>
      </c>
      <c r="CL891">
        <v>16236.67</v>
      </c>
      <c r="CM891">
        <v>39660</v>
      </c>
      <c r="CN891">
        <v>6930413.3300000001</v>
      </c>
      <c r="CO891">
        <v>-44773.33</v>
      </c>
      <c r="CP891">
        <v>-328263.33</v>
      </c>
      <c r="CQ891">
        <v>2665188.09</v>
      </c>
      <c r="CR891">
        <v>312475199.61000001</v>
      </c>
      <c r="CS891">
        <v>1237176.8799999999</v>
      </c>
      <c r="CT891">
        <v>316377564.57999998</v>
      </c>
      <c r="CU891" s="3">
        <v>0.53763439999999996</v>
      </c>
      <c r="CV891">
        <v>95403852</v>
      </c>
      <c r="CW891" s="10">
        <v>6415357.6200000001</v>
      </c>
      <c r="CX891" s="14">
        <f t="shared" si="13"/>
        <v>0</v>
      </c>
      <c r="CY891" s="14">
        <f>IFERROR(INDEX(CONFAZ!$A$2:$FB$440,MATCH(DATE(YEAR($A891),MONTH($A891),15),CONFAZ!$A$2:$A$440,0),2),0)</f>
        <v>6415357.6200000001</v>
      </c>
      <c r="CZ891" s="14"/>
      <c r="DA891" s="14"/>
      <c r="DB891"/>
      <c r="DC891"/>
      <c r="DI891"/>
    </row>
    <row r="892" spans="1:113" x14ac:dyDescent="0.25">
      <c r="A892" s="1">
        <v>44096</v>
      </c>
      <c r="B892" t="s">
        <v>70</v>
      </c>
      <c r="C892" t="s">
        <v>11</v>
      </c>
      <c r="D892" s="12">
        <v>5.3994999999999997</v>
      </c>
      <c r="E892">
        <v>510675942.89999998</v>
      </c>
      <c r="F892">
        <v>4571762.4800000004</v>
      </c>
      <c r="G892">
        <v>750140978</v>
      </c>
      <c r="H892">
        <v>110279878.63999997</v>
      </c>
      <c r="I892">
        <v>17027220.489999998</v>
      </c>
      <c r="J892">
        <v>27341237.699999999</v>
      </c>
      <c r="K892">
        <v>39441485</v>
      </c>
      <c r="L892" s="14">
        <v>17735131</v>
      </c>
      <c r="M892" s="14">
        <v>35610938</v>
      </c>
      <c r="N892" s="14">
        <v>131369273</v>
      </c>
      <c r="O892" s="14">
        <v>143511122</v>
      </c>
      <c r="P892" s="14">
        <v>9166466</v>
      </c>
      <c r="Q892" s="14">
        <v>131264743</v>
      </c>
      <c r="R892" s="14">
        <v>3530780</v>
      </c>
      <c r="S892" s="14">
        <v>26972790</v>
      </c>
      <c r="T892" s="14">
        <v>165259438</v>
      </c>
      <c r="U892" s="14">
        <v>81249584</v>
      </c>
      <c r="V892" s="14">
        <v>3530780</v>
      </c>
      <c r="W892" s="14">
        <v>26972790</v>
      </c>
      <c r="X892" s="14">
        <v>165259438</v>
      </c>
      <c r="Y892" s="14">
        <v>81249584</v>
      </c>
      <c r="Z892" s="14">
        <v>4470713</v>
      </c>
      <c r="AA892" s="14">
        <v>0.35163421169999998</v>
      </c>
      <c r="AB892">
        <v>137.33000000000001</v>
      </c>
      <c r="AC892" s="2">
        <v>18223387712</v>
      </c>
      <c r="AD892" s="2">
        <v>13139951686</v>
      </c>
      <c r="AE892" s="14">
        <f>INDEX(CONFAZ!$DS$2:$FB$408,MATCH(DATE(YEAR($A892),MONTH($A892),15),CONFAZ!$DS$2:$DS$408,0),2)</f>
        <v>325779179</v>
      </c>
      <c r="AF892" s="14">
        <f>INDEX(CONFAZ!$DS$2:$FB$408,MATCH(DATE(YEAR($A892),MONTH($A892),15),CONFAZ!$DS$2:$DS$408,0),3)</f>
        <v>147124113</v>
      </c>
      <c r="AG892">
        <v>1045</v>
      </c>
      <c r="AH892">
        <v>1925494097000</v>
      </c>
      <c r="AI892">
        <v>1.9</v>
      </c>
      <c r="AJ892">
        <v>0.87</v>
      </c>
      <c r="AK892">
        <v>1263.50111111111</v>
      </c>
      <c r="AL892">
        <v>978.63400000000001</v>
      </c>
      <c r="AM892">
        <v>894.15904761904699</v>
      </c>
      <c r="AN892">
        <v>1121.1715999999999</v>
      </c>
      <c r="AO892">
        <v>14.8902965207013</v>
      </c>
      <c r="AP892">
        <v>1.64</v>
      </c>
      <c r="AQ892">
        <v>232.8</v>
      </c>
      <c r="AR892">
        <v>67.62</v>
      </c>
      <c r="AS892" s="14">
        <v>646935800000</v>
      </c>
      <c r="AT892">
        <v>115483</v>
      </c>
      <c r="AU892">
        <v>1085</v>
      </c>
      <c r="AV892">
        <v>163554258</v>
      </c>
      <c r="AW892">
        <v>109539438</v>
      </c>
      <c r="AX892">
        <v>4203</v>
      </c>
      <c r="AY892" s="14">
        <v>92</v>
      </c>
      <c r="AZ892">
        <v>248</v>
      </c>
      <c r="BA892">
        <v>248</v>
      </c>
      <c r="BB892">
        <v>5447</v>
      </c>
      <c r="BC892">
        <v>0</v>
      </c>
      <c r="BD892">
        <v>1155</v>
      </c>
      <c r="BE892">
        <v>3419</v>
      </c>
      <c r="BF892">
        <v>364</v>
      </c>
      <c r="BG892">
        <v>845</v>
      </c>
      <c r="BH892">
        <v>1025</v>
      </c>
      <c r="BI892">
        <v>23</v>
      </c>
      <c r="BJ892">
        <v>99060</v>
      </c>
      <c r="BK892">
        <v>49944857</v>
      </c>
      <c r="BL892">
        <v>3647346</v>
      </c>
      <c r="BM892">
        <v>0</v>
      </c>
      <c r="BN892">
        <v>29846794000</v>
      </c>
      <c r="BO892" s="3">
        <v>0.4</v>
      </c>
      <c r="BP892" s="3">
        <v>3704</v>
      </c>
      <c r="BQ892" s="3">
        <v>27335.53</v>
      </c>
      <c r="BR892" s="3">
        <v>3437407000</v>
      </c>
      <c r="BS892" s="3">
        <v>22505000</v>
      </c>
      <c r="BT892" s="3">
        <v>5806026000</v>
      </c>
      <c r="BU892" s="3">
        <v>14705051000</v>
      </c>
      <c r="BV892" s="3">
        <v>5875804000</v>
      </c>
      <c r="BW892" s="3">
        <v>23970990000</v>
      </c>
      <c r="BX892">
        <v>0</v>
      </c>
      <c r="BY892">
        <v>0</v>
      </c>
      <c r="BZ892">
        <v>0</v>
      </c>
      <c r="CA892">
        <v>0</v>
      </c>
      <c r="CB892">
        <v>29846794000</v>
      </c>
      <c r="CC892">
        <v>0.4</v>
      </c>
      <c r="CD892">
        <v>1944199.72</v>
      </c>
      <c r="CE892">
        <v>534407291.63999999</v>
      </c>
      <c r="CF892">
        <v>22396.71</v>
      </c>
      <c r="CG892">
        <v>27849.919999999998</v>
      </c>
      <c r="CH892">
        <v>34.241921099999999</v>
      </c>
      <c r="CI892">
        <v>4.3</v>
      </c>
      <c r="CJ892">
        <v>-198416.67</v>
      </c>
      <c r="CK892">
        <v>-182180</v>
      </c>
      <c r="CL892">
        <v>16236.67</v>
      </c>
      <c r="CM892">
        <v>39660</v>
      </c>
      <c r="CN892">
        <v>6930413.3300000001</v>
      </c>
      <c r="CO892">
        <v>-44773.33</v>
      </c>
      <c r="CP892">
        <v>-328263.33</v>
      </c>
      <c r="CQ892">
        <v>1783749.89</v>
      </c>
      <c r="CR892">
        <v>339147515.33999997</v>
      </c>
      <c r="CS892">
        <v>1235869.56</v>
      </c>
      <c r="CT892">
        <v>342167134.79000002</v>
      </c>
      <c r="CU892" s="3">
        <v>0.53763439999999996</v>
      </c>
      <c r="CV892">
        <v>108761319</v>
      </c>
      <c r="CW892" s="10">
        <v>5173494.03</v>
      </c>
      <c r="CX892" s="14">
        <f t="shared" si="13"/>
        <v>0</v>
      </c>
      <c r="CY892" s="14">
        <f>IFERROR(INDEX(CONFAZ!$A$2:$FB$440,MATCH(DATE(YEAR($A892),MONTH($A892),15),CONFAZ!$A$2:$A$440,0),2),0)</f>
        <v>5173494.03</v>
      </c>
      <c r="CZ892"/>
      <c r="DA892"/>
      <c r="DB892"/>
      <c r="DC892"/>
      <c r="DI892"/>
    </row>
    <row r="893" spans="1:113" x14ac:dyDescent="0.25">
      <c r="A893" s="1">
        <v>44126</v>
      </c>
      <c r="B893" t="s">
        <v>70</v>
      </c>
      <c r="C893" t="s">
        <v>11</v>
      </c>
      <c r="D893" s="12">
        <v>5.6257999999999999</v>
      </c>
      <c r="E893">
        <v>512558046.03000003</v>
      </c>
      <c r="F893">
        <v>7289014.9500000002</v>
      </c>
      <c r="G893">
        <v>780252314</v>
      </c>
      <c r="H893">
        <v>135729323.36999997</v>
      </c>
      <c r="I893">
        <v>32702820.389999997</v>
      </c>
      <c r="J893">
        <v>24400626.460000005</v>
      </c>
      <c r="K893">
        <v>21840366</v>
      </c>
      <c r="L893" s="14">
        <v>19453927</v>
      </c>
      <c r="M893" s="14">
        <v>36296807</v>
      </c>
      <c r="N893" s="14">
        <v>118882562</v>
      </c>
      <c r="O893" s="14">
        <v>141839648</v>
      </c>
      <c r="P893" s="14">
        <v>8907117</v>
      </c>
      <c r="Q893" s="14">
        <v>133458997</v>
      </c>
      <c r="R893" s="14">
        <v>4195516</v>
      </c>
      <c r="S893" s="14">
        <v>30592987</v>
      </c>
      <c r="T893" s="14">
        <v>196638278</v>
      </c>
      <c r="U893" s="14">
        <v>83100994</v>
      </c>
      <c r="V893" s="14">
        <v>4195516</v>
      </c>
      <c r="W893" s="14">
        <v>30592987</v>
      </c>
      <c r="X893" s="14">
        <v>196638278</v>
      </c>
      <c r="Y893" s="14">
        <v>83100994</v>
      </c>
      <c r="Z893" s="14">
        <v>6885481</v>
      </c>
      <c r="AA893" s="14">
        <v>0.15419902169999999</v>
      </c>
      <c r="AB893">
        <v>139.99</v>
      </c>
      <c r="AC893" s="2">
        <v>17649335596</v>
      </c>
      <c r="AD893" s="2">
        <v>13245304357</v>
      </c>
      <c r="AE893" s="14">
        <f>INDEX(CONFAZ!$DS$2:$FB$408,MATCH(DATE(YEAR($A893),MONTH($A893),15),CONFAZ!$DS$2:$DS$408,0),2)</f>
        <v>302411680</v>
      </c>
      <c r="AF893" s="14">
        <f>INDEX(CONFAZ!$DS$2:$FB$408,MATCH(DATE(YEAR($A893),MONTH($A893),15),CONFAZ!$DS$2:$DS$408,0),3)</f>
        <v>199110441</v>
      </c>
      <c r="AG893">
        <v>1045</v>
      </c>
      <c r="AH893">
        <v>1994604886800</v>
      </c>
      <c r="AI893">
        <v>1.9</v>
      </c>
      <c r="AJ893">
        <v>0.89</v>
      </c>
      <c r="AK893">
        <v>1278.8944444444401</v>
      </c>
      <c r="AL893">
        <v>994.30099999999902</v>
      </c>
      <c r="AM893">
        <v>910.90809523809503</v>
      </c>
      <c r="AN893">
        <v>1131.6068</v>
      </c>
      <c r="AO893">
        <v>14.5810380401033</v>
      </c>
      <c r="AP893">
        <v>1.86</v>
      </c>
      <c r="AQ893">
        <v>226.42</v>
      </c>
      <c r="AR893">
        <v>45.250399999999999</v>
      </c>
      <c r="AS893" s="14">
        <v>670125600000</v>
      </c>
      <c r="AT893">
        <v>90871</v>
      </c>
      <c r="AU893">
        <v>1969</v>
      </c>
      <c r="AV893">
        <v>110136799</v>
      </c>
      <c r="AW893">
        <v>80072605</v>
      </c>
      <c r="AX893">
        <v>4181</v>
      </c>
      <c r="AY893" s="14">
        <v>242</v>
      </c>
      <c r="AZ893">
        <v>213</v>
      </c>
      <c r="BA893">
        <v>213</v>
      </c>
      <c r="BB893">
        <v>4388</v>
      </c>
      <c r="BC893">
        <v>7043</v>
      </c>
      <c r="BD893">
        <v>597</v>
      </c>
      <c r="BE893">
        <v>16071</v>
      </c>
      <c r="BF893">
        <v>2924</v>
      </c>
      <c r="BG893">
        <v>5004</v>
      </c>
      <c r="BH893">
        <v>4785</v>
      </c>
      <c r="BI893">
        <v>0</v>
      </c>
      <c r="BJ893">
        <v>73401</v>
      </c>
      <c r="BK893">
        <v>29662791</v>
      </c>
      <c r="BL893">
        <v>186124</v>
      </c>
      <c r="BM893">
        <v>0</v>
      </c>
      <c r="BN893">
        <v>29846794000</v>
      </c>
      <c r="BO893" s="3">
        <v>0.4</v>
      </c>
      <c r="BP893" s="3">
        <v>3704</v>
      </c>
      <c r="BQ893">
        <v>27335.53</v>
      </c>
      <c r="BR893" s="3">
        <v>3437407000</v>
      </c>
      <c r="BS893" s="3">
        <v>22505000</v>
      </c>
      <c r="BT893" s="3">
        <v>5806026000</v>
      </c>
      <c r="BU893" s="3">
        <v>14705051000</v>
      </c>
      <c r="BV893" s="3">
        <v>5875804000</v>
      </c>
      <c r="BW893" s="3">
        <v>23970990000</v>
      </c>
      <c r="BX893">
        <v>0</v>
      </c>
      <c r="BY893">
        <v>0</v>
      </c>
      <c r="BZ893">
        <v>0</v>
      </c>
      <c r="CA893">
        <v>0</v>
      </c>
      <c r="CB893">
        <v>29846794000</v>
      </c>
      <c r="CC893">
        <v>0.4</v>
      </c>
      <c r="CD893">
        <v>2666101.14</v>
      </c>
      <c r="CE893">
        <v>648989156.41999996</v>
      </c>
      <c r="CF893">
        <v>27755.25</v>
      </c>
      <c r="CG893">
        <v>28180.92</v>
      </c>
      <c r="CH893">
        <v>34.241921099999999</v>
      </c>
      <c r="CI893">
        <v>4.3600000000000003</v>
      </c>
      <c r="CJ893">
        <v>-411370</v>
      </c>
      <c r="CK893">
        <v>-397186.67</v>
      </c>
      <c r="CL893">
        <v>14186.67</v>
      </c>
      <c r="CM893">
        <v>-439206.67</v>
      </c>
      <c r="CN893">
        <v>6908360</v>
      </c>
      <c r="CO893">
        <v>-87666.67</v>
      </c>
      <c r="CP893">
        <v>-312220</v>
      </c>
      <c r="CQ893">
        <v>3820828.62</v>
      </c>
      <c r="CR893">
        <v>354416020.72000003</v>
      </c>
      <c r="CS893">
        <v>865258.75</v>
      </c>
      <c r="CT893">
        <v>359103230.77999997</v>
      </c>
      <c r="CU893" s="3">
        <v>0.53763439999999996</v>
      </c>
      <c r="CV893">
        <v>85991247</v>
      </c>
      <c r="CW893" s="10">
        <v>7287059.4800000004</v>
      </c>
      <c r="CX893" s="14">
        <f t="shared" si="13"/>
        <v>0</v>
      </c>
      <c r="CY893" s="14">
        <f>IFERROR(INDEX(CONFAZ!$A$2:$FB$440,MATCH(DATE(YEAR($A893),MONTH($A893),15),CONFAZ!$A$2:$A$440,0),2),0)</f>
        <v>7287059.4800000004</v>
      </c>
      <c r="CZ893"/>
      <c r="DA893"/>
      <c r="DB893"/>
      <c r="DC893"/>
      <c r="DI893"/>
    </row>
    <row r="894" spans="1:113" x14ac:dyDescent="0.25">
      <c r="A894" s="1">
        <v>44157</v>
      </c>
      <c r="B894" t="s">
        <v>70</v>
      </c>
      <c r="C894" t="s">
        <v>11</v>
      </c>
      <c r="D894" s="12">
        <v>5.4177999999999997</v>
      </c>
      <c r="E894">
        <v>517396938.19</v>
      </c>
      <c r="F894">
        <v>6714182.9699999997</v>
      </c>
      <c r="G894">
        <v>769832455</v>
      </c>
      <c r="H894">
        <v>138883009.44000003</v>
      </c>
      <c r="I894">
        <v>17795127.389999997</v>
      </c>
      <c r="J894">
        <v>24824934.090000004</v>
      </c>
      <c r="K894">
        <v>18778816</v>
      </c>
      <c r="L894" s="14">
        <v>17541897</v>
      </c>
      <c r="M894" s="14">
        <v>36785918</v>
      </c>
      <c r="N894" s="14">
        <v>117242970</v>
      </c>
      <c r="O894" s="14">
        <v>145835643</v>
      </c>
      <c r="P894" s="14">
        <v>12343118</v>
      </c>
      <c r="Q894" s="14">
        <v>144174197</v>
      </c>
      <c r="R894" s="14">
        <v>3995861</v>
      </c>
      <c r="S894" s="14">
        <v>30594747</v>
      </c>
      <c r="T894" s="14">
        <v>163002259</v>
      </c>
      <c r="U894" s="14">
        <v>91820620</v>
      </c>
      <c r="V894" s="14">
        <v>3995861</v>
      </c>
      <c r="W894" s="14">
        <v>30594747</v>
      </c>
      <c r="X894" s="14">
        <v>163002259</v>
      </c>
      <c r="Y894" s="14">
        <v>91820620</v>
      </c>
      <c r="Z894" s="14">
        <v>6495225</v>
      </c>
      <c r="AA894" s="14">
        <v>0.232322006</v>
      </c>
      <c r="AB894">
        <v>138.34</v>
      </c>
      <c r="AC894" s="2">
        <v>17344900538</v>
      </c>
      <c r="AD894" s="2">
        <v>14856582072</v>
      </c>
      <c r="AE894" s="14">
        <f>INDEX(CONFAZ!$DS$2:$FB$408,MATCH(DATE(YEAR($A894),MONTH($A894),15),CONFAZ!$DS$2:$DS$408,0),2)</f>
        <v>226156409</v>
      </c>
      <c r="AF894" s="14">
        <f>INDEX(CONFAZ!$DS$2:$FB$408,MATCH(DATE(YEAR($A894),MONTH($A894),15),CONFAZ!$DS$2:$DS$408,0),3)</f>
        <v>122209490</v>
      </c>
      <c r="AG894">
        <v>1045</v>
      </c>
      <c r="AH894">
        <v>1928758471200</v>
      </c>
      <c r="AI894">
        <v>1.9</v>
      </c>
      <c r="AJ894">
        <v>0.95</v>
      </c>
      <c r="AK894">
        <v>1289.8699999999999</v>
      </c>
      <c r="AL894">
        <v>999.66200000000003</v>
      </c>
      <c r="AM894">
        <v>914.89761904761895</v>
      </c>
      <c r="AN894">
        <v>1139.26</v>
      </c>
      <c r="AO894">
        <v>14.3579293084175</v>
      </c>
      <c r="AP894">
        <v>1.89</v>
      </c>
      <c r="AQ894">
        <v>233.07</v>
      </c>
      <c r="AR894">
        <v>69.438999999999993</v>
      </c>
      <c r="AS894" s="14">
        <v>676165200000</v>
      </c>
      <c r="AT894">
        <v>76177</v>
      </c>
      <c r="AU894">
        <v>138</v>
      </c>
      <c r="AV894">
        <v>98840609</v>
      </c>
      <c r="AW894">
        <v>63456525</v>
      </c>
      <c r="AX894">
        <v>2396</v>
      </c>
      <c r="AY894" s="14">
        <v>379</v>
      </c>
      <c r="AZ894">
        <v>152</v>
      </c>
      <c r="BA894">
        <v>152</v>
      </c>
      <c r="BB894">
        <v>6132</v>
      </c>
      <c r="BC894">
        <v>0</v>
      </c>
      <c r="BD894">
        <v>1206</v>
      </c>
      <c r="BE894">
        <v>492</v>
      </c>
      <c r="BF894">
        <v>579</v>
      </c>
      <c r="BG894">
        <v>5044</v>
      </c>
      <c r="BH894">
        <v>2247</v>
      </c>
      <c r="BI894">
        <v>0</v>
      </c>
      <c r="BJ894">
        <v>69832</v>
      </c>
      <c r="BK894">
        <v>34964069</v>
      </c>
      <c r="BL894">
        <v>251486</v>
      </c>
      <c r="BM894">
        <v>0</v>
      </c>
      <c r="BN894">
        <v>29846794000</v>
      </c>
      <c r="BO894" s="3">
        <v>0.4</v>
      </c>
      <c r="BP894" s="3">
        <v>3704</v>
      </c>
      <c r="BQ894" s="3">
        <v>27335.53</v>
      </c>
      <c r="BR894" s="3">
        <v>3437407000</v>
      </c>
      <c r="BS894" s="3">
        <v>22505000</v>
      </c>
      <c r="BT894" s="3">
        <v>5806026000</v>
      </c>
      <c r="BU894">
        <v>14705051000</v>
      </c>
      <c r="BV894" s="3">
        <v>5875804000</v>
      </c>
      <c r="BW894" s="3">
        <v>23970990000</v>
      </c>
      <c r="BX894">
        <v>0</v>
      </c>
      <c r="BY894">
        <v>0</v>
      </c>
      <c r="BZ894">
        <v>0</v>
      </c>
      <c r="CA894">
        <v>0</v>
      </c>
      <c r="CB894">
        <v>29846794000</v>
      </c>
      <c r="CC894">
        <v>0.4</v>
      </c>
      <c r="CD894">
        <v>2351096.06</v>
      </c>
      <c r="CE894">
        <v>1237980331.01</v>
      </c>
      <c r="CF894">
        <v>26256.97</v>
      </c>
      <c r="CG894">
        <v>28010.92</v>
      </c>
      <c r="CH894">
        <v>34.241921099999999</v>
      </c>
      <c r="CI894">
        <v>4.41</v>
      </c>
      <c r="CJ894">
        <v>-411370</v>
      </c>
      <c r="CK894">
        <v>-397186.67</v>
      </c>
      <c r="CL894">
        <v>14186.67</v>
      </c>
      <c r="CM894">
        <v>-439206.67</v>
      </c>
      <c r="CN894">
        <v>6908360</v>
      </c>
      <c r="CO894">
        <v>-87666.67</v>
      </c>
      <c r="CP894">
        <v>-312220</v>
      </c>
      <c r="CQ894">
        <v>3194647.67</v>
      </c>
      <c r="CR894">
        <v>335450581.25</v>
      </c>
      <c r="CS894">
        <v>695869.07</v>
      </c>
      <c r="CT894">
        <v>339358738.74000001</v>
      </c>
      <c r="CU894" s="3">
        <v>0.53763439999999996</v>
      </c>
      <c r="CV894">
        <v>61264323</v>
      </c>
      <c r="CW894" s="10">
        <v>4459330.16</v>
      </c>
      <c r="CX894" s="14">
        <f t="shared" si="13"/>
        <v>0</v>
      </c>
      <c r="CY894" s="14">
        <f>IFERROR(INDEX(CONFAZ!$A$2:$FB$440,MATCH(DATE(YEAR($A894),MONTH($A894),15),CONFAZ!$A$2:$A$440,0),2),0)</f>
        <v>4459330.16</v>
      </c>
      <c r="CZ894"/>
      <c r="DA894"/>
      <c r="DB894"/>
      <c r="DC894"/>
      <c r="DI894"/>
    </row>
    <row r="895" spans="1:113" x14ac:dyDescent="0.25">
      <c r="A895" s="1">
        <v>44187</v>
      </c>
      <c r="B895" t="s">
        <v>70</v>
      </c>
      <c r="C895" t="s">
        <v>11</v>
      </c>
      <c r="D895" s="12">
        <v>5.1456</v>
      </c>
      <c r="E895">
        <v>544437578.44000006</v>
      </c>
      <c r="F895">
        <v>6378892.5599999996</v>
      </c>
      <c r="G895">
        <v>791157077</v>
      </c>
      <c r="H895">
        <v>130563408.11</v>
      </c>
      <c r="I895">
        <v>16407185.569999997</v>
      </c>
      <c r="J895">
        <v>26022080.389999997</v>
      </c>
      <c r="K895">
        <v>19522583</v>
      </c>
      <c r="L895" s="14">
        <v>18588913</v>
      </c>
      <c r="M895" s="14">
        <v>38470716</v>
      </c>
      <c r="N895" s="14">
        <v>130714676</v>
      </c>
      <c r="O895" s="14">
        <v>144695951</v>
      </c>
      <c r="P895" s="14">
        <v>9789284</v>
      </c>
      <c r="Q895" s="14">
        <v>142619326</v>
      </c>
      <c r="R895" s="14">
        <v>2863821</v>
      </c>
      <c r="S895" s="14">
        <v>32443509</v>
      </c>
      <c r="T895" s="14">
        <v>180135570</v>
      </c>
      <c r="U895" s="14">
        <v>84558230</v>
      </c>
      <c r="V895" s="14">
        <v>2863821</v>
      </c>
      <c r="W895" s="14">
        <v>32443509</v>
      </c>
      <c r="X895" s="14">
        <v>180135570</v>
      </c>
      <c r="Y895" s="14">
        <v>84558230</v>
      </c>
      <c r="Z895" s="14">
        <v>6277081</v>
      </c>
      <c r="AA895" s="14">
        <v>0.3050072948</v>
      </c>
      <c r="AB895">
        <v>139.55000000000001</v>
      </c>
      <c r="AC895" s="2">
        <v>18451708927</v>
      </c>
      <c r="AD895" s="2">
        <v>15748589294</v>
      </c>
      <c r="AE895" s="14">
        <f>INDEX(CONFAZ!$DS$2:$FB$408,MATCH(DATE(YEAR($A895),MONTH($A895),15),CONFAZ!$DS$2:$DS$408,0),2)</f>
        <v>299145103</v>
      </c>
      <c r="AF895" s="14">
        <f>INDEX(CONFAZ!$DS$2:$FB$408,MATCH(DATE(YEAR($A895),MONTH($A895),15),CONFAZ!$DS$2:$DS$408,0),3)</f>
        <v>181836747</v>
      </c>
      <c r="AG895">
        <v>1045</v>
      </c>
      <c r="AH895">
        <v>1829878272000</v>
      </c>
      <c r="AI895">
        <v>1.9</v>
      </c>
      <c r="AJ895">
        <v>1.46</v>
      </c>
      <c r="AK895">
        <v>1314.5477777777701</v>
      </c>
      <c r="AL895">
        <v>1021.865</v>
      </c>
      <c r="AM895">
        <v>934.35333333333301</v>
      </c>
      <c r="AN895">
        <v>1160.2488000000001</v>
      </c>
      <c r="AO895">
        <v>14.179875439062499</v>
      </c>
      <c r="AP895">
        <v>2.35</v>
      </c>
      <c r="AQ895">
        <v>256.69</v>
      </c>
      <c r="AR895">
        <v>26.8095</v>
      </c>
      <c r="AS895" s="14">
        <v>702688000000</v>
      </c>
      <c r="AT895">
        <v>95788</v>
      </c>
      <c r="AU895">
        <v>1343</v>
      </c>
      <c r="AV895">
        <v>177857313</v>
      </c>
      <c r="AW895">
        <v>114424377</v>
      </c>
      <c r="AX895">
        <v>6657</v>
      </c>
      <c r="AY895" s="14">
        <v>963</v>
      </c>
      <c r="AZ895">
        <v>7688</v>
      </c>
      <c r="BA895">
        <v>7688</v>
      </c>
      <c r="BB895">
        <v>11732</v>
      </c>
      <c r="BC895">
        <v>284</v>
      </c>
      <c r="BD895">
        <v>2584</v>
      </c>
      <c r="BE895">
        <v>11507</v>
      </c>
      <c r="BF895">
        <v>637</v>
      </c>
      <c r="BG895">
        <v>1492</v>
      </c>
      <c r="BH895">
        <v>3245</v>
      </c>
      <c r="BI895">
        <v>65</v>
      </c>
      <c r="BJ895">
        <v>88799</v>
      </c>
      <c r="BK895">
        <v>62183112</v>
      </c>
      <c r="BL895">
        <v>1011910</v>
      </c>
      <c r="BM895">
        <v>0</v>
      </c>
      <c r="BN895">
        <v>29846794000</v>
      </c>
      <c r="BO895" s="3">
        <v>0.4</v>
      </c>
      <c r="BP895" s="3">
        <v>3704</v>
      </c>
      <c r="BQ895">
        <v>27335.53</v>
      </c>
      <c r="BR895" s="3">
        <v>3437407000</v>
      </c>
      <c r="BS895" s="3">
        <v>22505000</v>
      </c>
      <c r="BT895" s="3">
        <v>5806026000</v>
      </c>
      <c r="BU895" s="3">
        <v>14705051000</v>
      </c>
      <c r="BV895" s="3">
        <v>5875804000</v>
      </c>
      <c r="BW895" s="3">
        <v>23970990000</v>
      </c>
      <c r="BX895">
        <v>0</v>
      </c>
      <c r="BY895">
        <v>0</v>
      </c>
      <c r="BZ895">
        <v>0</v>
      </c>
      <c r="CA895">
        <v>0</v>
      </c>
      <c r="CB895">
        <v>29846794000</v>
      </c>
      <c r="CC895">
        <v>0.4</v>
      </c>
      <c r="CD895">
        <v>1920733.82</v>
      </c>
      <c r="CE895">
        <v>636613853.80999994</v>
      </c>
      <c r="CF895">
        <v>23681.24</v>
      </c>
      <c r="CG895">
        <v>28175.919999999998</v>
      </c>
      <c r="CH895">
        <v>34.241921099999999</v>
      </c>
      <c r="CI895">
        <v>4.4800000000000004</v>
      </c>
      <c r="CJ895">
        <v>-411370</v>
      </c>
      <c r="CK895">
        <v>-397186.67</v>
      </c>
      <c r="CL895">
        <v>14186.67</v>
      </c>
      <c r="CM895">
        <v>-439206.67</v>
      </c>
      <c r="CN895">
        <v>6908360</v>
      </c>
      <c r="CO895">
        <v>-87666.67</v>
      </c>
      <c r="CP895">
        <v>-312220</v>
      </c>
      <c r="CQ895">
        <v>2869821.19</v>
      </c>
      <c r="CR895">
        <v>349568716.17000002</v>
      </c>
      <c r="CS895">
        <v>530162.25</v>
      </c>
      <c r="CT895">
        <v>352971354.61000001</v>
      </c>
      <c r="CU895" s="3">
        <v>0.53763439999999996</v>
      </c>
      <c r="CV895">
        <v>72904293</v>
      </c>
      <c r="CW895" s="10">
        <v>3710549.23</v>
      </c>
      <c r="CX895" s="14">
        <f t="shared" si="13"/>
        <v>0</v>
      </c>
      <c r="CY895" s="14">
        <f>IFERROR(INDEX(CONFAZ!$A$2:$FB$440,MATCH(DATE(YEAR($A895),MONTH($A895),15),CONFAZ!$A$2:$A$440,0),2),0)</f>
        <v>3710549.23</v>
      </c>
      <c r="CZ895"/>
      <c r="DA895"/>
      <c r="DB895"/>
      <c r="DC895"/>
      <c r="DI895"/>
    </row>
    <row r="896" spans="1:113" x14ac:dyDescent="0.25">
      <c r="A896" s="1">
        <v>44218</v>
      </c>
      <c r="B896" t="s">
        <v>70</v>
      </c>
      <c r="C896" t="s">
        <v>11</v>
      </c>
      <c r="D896" s="12">
        <v>5.3562000000000003</v>
      </c>
      <c r="E896">
        <v>701660118.67999995</v>
      </c>
      <c r="F896">
        <v>6000866.1600000001</v>
      </c>
      <c r="G896">
        <v>953962929</v>
      </c>
      <c r="H896">
        <v>133785359.5</v>
      </c>
      <c r="I896">
        <v>12309139.66</v>
      </c>
      <c r="J896">
        <v>28869196.66</v>
      </c>
      <c r="K896">
        <v>36365192</v>
      </c>
      <c r="L896" s="14">
        <v>21654809</v>
      </c>
      <c r="M896" s="14">
        <v>84454207</v>
      </c>
      <c r="N896" s="14">
        <v>147589834</v>
      </c>
      <c r="O896" s="14">
        <v>141370176</v>
      </c>
      <c r="P896" s="14">
        <v>11443611</v>
      </c>
      <c r="Q896" s="14">
        <v>142785788</v>
      </c>
      <c r="R896" s="14">
        <v>3682071</v>
      </c>
      <c r="S896" s="14">
        <v>28726547</v>
      </c>
      <c r="T896" s="14">
        <v>280031291</v>
      </c>
      <c r="U896" s="14">
        <v>86753904</v>
      </c>
      <c r="V896" s="14">
        <v>3682071</v>
      </c>
      <c r="W896" s="14">
        <v>28726547</v>
      </c>
      <c r="X896" s="14">
        <v>280031291</v>
      </c>
      <c r="Y896" s="14">
        <v>86753904</v>
      </c>
      <c r="Z896" s="14">
        <v>5470691</v>
      </c>
      <c r="AA896" s="14">
        <v>0.85405814840000005</v>
      </c>
      <c r="AB896">
        <v>131.88</v>
      </c>
      <c r="AC896" s="2">
        <v>14947626003</v>
      </c>
      <c r="AD896" s="2">
        <v>15167392393</v>
      </c>
      <c r="AE896" s="14">
        <f>INDEX(CONFAZ!$DS$2:$FB$408,MATCH(DATE(YEAR($A896),MONTH($A896),15),CONFAZ!$DS$2:$DS$408,0),2)</f>
        <v>219556656</v>
      </c>
      <c r="AF896" s="14">
        <f>INDEX(CONFAZ!$DS$2:$FB$408,MATCH(DATE(YEAR($A896),MONTH($A896),15),CONFAZ!$DS$2:$DS$408,0),3)</f>
        <v>200805286</v>
      </c>
      <c r="AG896">
        <v>1100</v>
      </c>
      <c r="AH896">
        <v>1903679179200</v>
      </c>
      <c r="AI896">
        <v>1.9</v>
      </c>
      <c r="AJ896">
        <v>0.27</v>
      </c>
      <c r="AK896">
        <v>1341.27666666666</v>
      </c>
      <c r="AL896">
        <v>1046.761</v>
      </c>
      <c r="AM896">
        <v>959.58285714285705</v>
      </c>
      <c r="AN896">
        <v>1190.4636</v>
      </c>
      <c r="AO896">
        <v>14.460856431079399</v>
      </c>
      <c r="AP896">
        <v>1.25</v>
      </c>
      <c r="AQ896">
        <v>287.13</v>
      </c>
      <c r="AR896">
        <v>11.81</v>
      </c>
      <c r="AS896" s="14">
        <v>679663300000</v>
      </c>
      <c r="AT896">
        <v>80208</v>
      </c>
      <c r="AU896">
        <v>1003</v>
      </c>
      <c r="AV896">
        <v>140274711</v>
      </c>
      <c r="AW896">
        <v>94168936</v>
      </c>
      <c r="AX896">
        <v>4800</v>
      </c>
      <c r="AY896" s="14">
        <v>1176</v>
      </c>
      <c r="AZ896">
        <v>114</v>
      </c>
      <c r="BA896">
        <v>114</v>
      </c>
      <c r="BB896">
        <v>6875</v>
      </c>
      <c r="BC896">
        <v>0</v>
      </c>
      <c r="BD896">
        <v>772</v>
      </c>
      <c r="BE896">
        <v>644</v>
      </c>
      <c r="BF896">
        <v>155</v>
      </c>
      <c r="BG896">
        <v>2008</v>
      </c>
      <c r="BH896">
        <v>4649</v>
      </c>
      <c r="BI896">
        <v>0</v>
      </c>
      <c r="BJ896">
        <v>65968</v>
      </c>
      <c r="BK896">
        <v>45859481</v>
      </c>
      <c r="BL896">
        <v>74032</v>
      </c>
      <c r="BM896">
        <v>0</v>
      </c>
      <c r="BN896">
        <v>33605801000</v>
      </c>
      <c r="BO896" s="3">
        <v>0.4</v>
      </c>
      <c r="BP896" s="3">
        <v>3704</v>
      </c>
      <c r="BQ896">
        <v>30699.57</v>
      </c>
      <c r="BR896" s="3">
        <v>3568480000</v>
      </c>
      <c r="BS896" s="3">
        <v>20396000</v>
      </c>
      <c r="BT896" s="3">
        <v>7460218000</v>
      </c>
      <c r="BU896" s="3">
        <v>16141426000</v>
      </c>
      <c r="BV896" s="3">
        <v>6415281000</v>
      </c>
      <c r="BW896" s="3">
        <v>27190520000</v>
      </c>
      <c r="BX896">
        <v>0</v>
      </c>
      <c r="BY896">
        <v>0</v>
      </c>
      <c r="BZ896">
        <v>0</v>
      </c>
      <c r="CA896">
        <v>0</v>
      </c>
      <c r="CB896">
        <v>29846794000</v>
      </c>
      <c r="CC896">
        <v>0.4</v>
      </c>
      <c r="CD896">
        <v>2495333.61</v>
      </c>
      <c r="CE896">
        <v>682844777.91999996</v>
      </c>
      <c r="CF896">
        <v>26318.51</v>
      </c>
      <c r="CG896">
        <v>33627</v>
      </c>
      <c r="CH896">
        <v>32.8664779</v>
      </c>
      <c r="CI896">
        <v>4.62</v>
      </c>
      <c r="CJ896">
        <v>347390</v>
      </c>
      <c r="CK896">
        <v>357476.67</v>
      </c>
      <c r="CL896">
        <v>10090</v>
      </c>
      <c r="CM896">
        <v>-48176.67</v>
      </c>
      <c r="CN896">
        <v>6979780</v>
      </c>
      <c r="CO896">
        <v>-48216.67</v>
      </c>
      <c r="CP896">
        <v>-238543.33</v>
      </c>
      <c r="CQ896">
        <v>2582825.77</v>
      </c>
      <c r="CR896">
        <v>501247049.06</v>
      </c>
      <c r="CS896">
        <v>1398101.52</v>
      </c>
      <c r="CT896">
        <v>505227976.35000002</v>
      </c>
      <c r="CU896" s="3">
        <v>0.53441640000000001</v>
      </c>
      <c r="CV896">
        <v>147900389.80000001</v>
      </c>
      <c r="CW896" s="10">
        <v>5833637.0600000005</v>
      </c>
      <c r="CX896" s="14">
        <f t="shared" si="13"/>
        <v>0</v>
      </c>
      <c r="CY896" s="14">
        <f>IFERROR(INDEX(CONFAZ!$A$2:$FB$440,MATCH(DATE(YEAR($A896),MONTH($A896),15),CONFAZ!$A$2:$A$440,0),2),0)</f>
        <v>5833637.0600000005</v>
      </c>
      <c r="CZ896"/>
      <c r="DA896"/>
      <c r="DB896"/>
      <c r="DC896"/>
      <c r="DI896"/>
    </row>
    <row r="897" spans="1:113" x14ac:dyDescent="0.25">
      <c r="A897" s="1">
        <v>44249</v>
      </c>
      <c r="B897" t="s">
        <v>70</v>
      </c>
      <c r="C897" t="s">
        <v>11</v>
      </c>
      <c r="D897" s="12">
        <v>5.4165000000000001</v>
      </c>
      <c r="E897">
        <v>517490592.14999992</v>
      </c>
      <c r="F897">
        <v>4728410.59</v>
      </c>
      <c r="G897">
        <v>733541331</v>
      </c>
      <c r="H897">
        <v>117453395.57000001</v>
      </c>
      <c r="I897">
        <v>10984360.35</v>
      </c>
      <c r="J897">
        <v>21271996.27</v>
      </c>
      <c r="K897">
        <v>97533778</v>
      </c>
      <c r="L897" s="14">
        <v>16116347</v>
      </c>
      <c r="M897" s="14">
        <v>33358258</v>
      </c>
      <c r="N897" s="14">
        <v>109013677</v>
      </c>
      <c r="O897" s="14">
        <v>123245308</v>
      </c>
      <c r="P897" s="14">
        <v>8617236</v>
      </c>
      <c r="Q897" s="14">
        <v>125448009</v>
      </c>
      <c r="R897" s="14">
        <v>3230631</v>
      </c>
      <c r="S897" s="14">
        <v>24662693</v>
      </c>
      <c r="T897" s="14">
        <v>208196002</v>
      </c>
      <c r="U897" s="14">
        <v>77070643</v>
      </c>
      <c r="V897" s="14">
        <v>3230631</v>
      </c>
      <c r="W897" s="14">
        <v>24662693</v>
      </c>
      <c r="X897" s="14">
        <v>208196002</v>
      </c>
      <c r="Y897" s="14">
        <v>77070643</v>
      </c>
      <c r="Z897" s="14">
        <v>4582527</v>
      </c>
      <c r="AA897" s="14">
        <v>1.5722876813</v>
      </c>
      <c r="AB897">
        <v>134.52000000000001</v>
      </c>
      <c r="AC897" s="2">
        <v>16375290870</v>
      </c>
      <c r="AD897" s="2">
        <v>14539172569</v>
      </c>
      <c r="AE897" s="14">
        <f>INDEX(CONFAZ!$DS$2:$FB$408,MATCH(DATE(YEAR($A897),MONTH($A897),15),CONFAZ!$DS$2:$DS$408,0),2)</f>
        <v>284598511</v>
      </c>
      <c r="AF897" s="14">
        <f>INDEX(CONFAZ!$DS$2:$FB$408,MATCH(DATE(YEAR($A897),MONTH($A897),15),CONFAZ!$DS$2:$DS$408,0),3)</f>
        <v>204661460</v>
      </c>
      <c r="AG897">
        <v>1100</v>
      </c>
      <c r="AH897">
        <v>1928653155000</v>
      </c>
      <c r="AI897">
        <v>1.9</v>
      </c>
      <c r="AJ897">
        <v>0.82</v>
      </c>
      <c r="AK897">
        <v>1368.41055555555</v>
      </c>
      <c r="AL897">
        <v>1063.9475</v>
      </c>
      <c r="AM897">
        <v>975.356666666666</v>
      </c>
      <c r="AN897">
        <v>1213.5008</v>
      </c>
      <c r="AO897">
        <v>14.6081375896377</v>
      </c>
      <c r="AP897">
        <v>1.86</v>
      </c>
      <c r="AQ897">
        <v>333.68</v>
      </c>
      <c r="AR897">
        <v>86.63</v>
      </c>
      <c r="AS897" s="14">
        <v>706749200000</v>
      </c>
      <c r="AT897">
        <v>47039</v>
      </c>
      <c r="AU897">
        <v>482</v>
      </c>
      <c r="AV897">
        <v>176648964</v>
      </c>
      <c r="AW897">
        <v>81671249</v>
      </c>
      <c r="AX897">
        <v>2678</v>
      </c>
      <c r="AY897" s="14">
        <v>181</v>
      </c>
      <c r="AZ897">
        <v>76</v>
      </c>
      <c r="BA897">
        <v>76</v>
      </c>
      <c r="BB897">
        <v>3931</v>
      </c>
      <c r="BC897">
        <v>0</v>
      </c>
      <c r="BD897">
        <v>1165</v>
      </c>
      <c r="BE897">
        <v>16925</v>
      </c>
      <c r="BF897">
        <v>776</v>
      </c>
      <c r="BG897">
        <v>2203</v>
      </c>
      <c r="BH897">
        <v>1304</v>
      </c>
      <c r="BI897">
        <v>0</v>
      </c>
      <c r="BJ897">
        <v>41528</v>
      </c>
      <c r="BK897">
        <v>94806877</v>
      </c>
      <c r="BL897">
        <v>45562</v>
      </c>
      <c r="BM897">
        <v>0</v>
      </c>
      <c r="BN897">
        <v>33605801000</v>
      </c>
      <c r="BO897" s="3">
        <v>0.4</v>
      </c>
      <c r="BP897" s="3">
        <v>3704</v>
      </c>
      <c r="BQ897" s="3">
        <v>30699.57</v>
      </c>
      <c r="BR897">
        <v>3568480000</v>
      </c>
      <c r="BS897">
        <v>20396000</v>
      </c>
      <c r="BT897" s="3">
        <v>7460218000</v>
      </c>
      <c r="BU897" s="3">
        <v>16141426000</v>
      </c>
      <c r="BV897">
        <v>6415281000</v>
      </c>
      <c r="BW897" s="3">
        <v>27190520000</v>
      </c>
      <c r="BX897">
        <v>0</v>
      </c>
      <c r="BY897">
        <v>0</v>
      </c>
      <c r="BZ897">
        <v>0</v>
      </c>
      <c r="CA897">
        <v>0</v>
      </c>
      <c r="CB897">
        <v>29846794000</v>
      </c>
      <c r="CC897">
        <v>0.4</v>
      </c>
      <c r="CD897">
        <v>1853556.51</v>
      </c>
      <c r="CE897">
        <v>692918983.50999999</v>
      </c>
      <c r="CF897">
        <v>7371.47</v>
      </c>
      <c r="CG897">
        <v>33470</v>
      </c>
      <c r="CH897">
        <v>32.8664779</v>
      </c>
      <c r="CI897">
        <v>4.95</v>
      </c>
      <c r="CJ897">
        <v>347390</v>
      </c>
      <c r="CK897">
        <v>357476.67</v>
      </c>
      <c r="CL897">
        <v>10090</v>
      </c>
      <c r="CM897">
        <v>-48176.67</v>
      </c>
      <c r="CN897">
        <v>6979780</v>
      </c>
      <c r="CO897">
        <v>-48216.67</v>
      </c>
      <c r="CP897">
        <v>-238543.33</v>
      </c>
      <c r="CQ897">
        <v>2077770.59</v>
      </c>
      <c r="CR897">
        <v>351112368.69999999</v>
      </c>
      <c r="CS897">
        <v>4665320.3</v>
      </c>
      <c r="CT897">
        <v>357855459.58999997</v>
      </c>
      <c r="CU897" s="3">
        <v>0.53441640000000001</v>
      </c>
      <c r="CV897">
        <v>184882882.5</v>
      </c>
      <c r="CW897" s="10">
        <v>11446102.25</v>
      </c>
      <c r="CX897" s="14">
        <f t="shared" si="13"/>
        <v>0</v>
      </c>
      <c r="CY897" s="14">
        <f>IFERROR(INDEX(CONFAZ!$A$2:$FB$440,MATCH(DATE(YEAR($A897),MONTH($A897),15),CONFAZ!$A$2:$A$440,0),2),0)</f>
        <v>11446102.25</v>
      </c>
      <c r="CZ897"/>
      <c r="DA897"/>
      <c r="DB897"/>
      <c r="DC897"/>
      <c r="DI897"/>
    </row>
    <row r="898" spans="1:113" x14ac:dyDescent="0.25">
      <c r="A898" s="1">
        <v>44277</v>
      </c>
      <c r="B898" t="s">
        <v>70</v>
      </c>
      <c r="C898" t="s">
        <v>11</v>
      </c>
      <c r="D898" s="12">
        <v>5.6460999999999997</v>
      </c>
      <c r="E898">
        <v>473362266.76999998</v>
      </c>
      <c r="F898">
        <v>5000717.3599999994</v>
      </c>
      <c r="G898">
        <v>708517954</v>
      </c>
      <c r="H898">
        <v>98060778.790000007</v>
      </c>
      <c r="I898">
        <v>52768491.089999996</v>
      </c>
      <c r="J898">
        <v>20372892.170000006</v>
      </c>
      <c r="K898">
        <v>73655798</v>
      </c>
      <c r="L898" s="14">
        <v>14993808</v>
      </c>
      <c r="M898" s="14">
        <v>32923813</v>
      </c>
      <c r="N898" s="14">
        <v>95476205</v>
      </c>
      <c r="O898" s="14">
        <v>120271670</v>
      </c>
      <c r="P898" s="14">
        <v>9403789</v>
      </c>
      <c r="Q898" s="14">
        <v>109612801</v>
      </c>
      <c r="R898" s="14">
        <v>3891685</v>
      </c>
      <c r="S898" s="14">
        <v>28136059</v>
      </c>
      <c r="T898" s="14">
        <v>210136237</v>
      </c>
      <c r="U898" s="14">
        <v>78826956</v>
      </c>
      <c r="V898" s="14">
        <v>3891685</v>
      </c>
      <c r="W898" s="14">
        <v>28136059</v>
      </c>
      <c r="X898" s="14">
        <v>210136237</v>
      </c>
      <c r="Y898" s="14">
        <v>78826956</v>
      </c>
      <c r="Z898" s="14">
        <v>4844931</v>
      </c>
      <c r="AA898" s="14">
        <v>2.3859532561000001</v>
      </c>
      <c r="AB898">
        <v>144.41</v>
      </c>
      <c r="AC898" s="2">
        <v>24335759852</v>
      </c>
      <c r="AD898" s="2">
        <v>17865278864</v>
      </c>
      <c r="AE898" s="14">
        <f>INDEX(CONFAZ!$DS$2:$FB$408,MATCH(DATE(YEAR($A898),MONTH($A898),15),CONFAZ!$DS$2:$DS$408,0),2)</f>
        <v>337570820</v>
      </c>
      <c r="AF898" s="14">
        <f>INDEX(CONFAZ!$DS$2:$FB$408,MATCH(DATE(YEAR($A898),MONTH($A898),15),CONFAZ!$DS$2:$DS$408,0),3)</f>
        <v>234183843</v>
      </c>
      <c r="AG898">
        <v>1100</v>
      </c>
      <c r="AH898">
        <v>1961528539300</v>
      </c>
      <c r="AI898">
        <v>2.23</v>
      </c>
      <c r="AJ898">
        <v>0.86</v>
      </c>
      <c r="AK898">
        <v>1396.46444444444</v>
      </c>
      <c r="AL898">
        <v>1079.2065</v>
      </c>
      <c r="AM898">
        <v>989.824761904762</v>
      </c>
      <c r="AN898">
        <v>1233.8227999999999</v>
      </c>
      <c r="AO898">
        <v>14.908294980408201</v>
      </c>
      <c r="AP898">
        <v>1.93</v>
      </c>
      <c r="AQ898">
        <v>372.8</v>
      </c>
      <c r="AR898">
        <v>106.91</v>
      </c>
      <c r="AS898" s="14">
        <v>766209300000</v>
      </c>
      <c r="AT898">
        <v>61635</v>
      </c>
      <c r="AU898">
        <v>122</v>
      </c>
      <c r="AV898">
        <v>145320655</v>
      </c>
      <c r="AW898">
        <v>92202549</v>
      </c>
      <c r="AX898">
        <v>3514</v>
      </c>
      <c r="AY898" s="14">
        <v>375</v>
      </c>
      <c r="AZ898">
        <v>80</v>
      </c>
      <c r="BA898">
        <v>80</v>
      </c>
      <c r="BB898">
        <v>2372</v>
      </c>
      <c r="BC898">
        <v>0</v>
      </c>
      <c r="BD898">
        <v>36</v>
      </c>
      <c r="BE898">
        <v>4251</v>
      </c>
      <c r="BF898">
        <v>906</v>
      </c>
      <c r="BG898">
        <v>1312</v>
      </c>
      <c r="BH898">
        <v>1407</v>
      </c>
      <c r="BI898">
        <v>0</v>
      </c>
      <c r="BJ898">
        <v>47820</v>
      </c>
      <c r="BK898">
        <v>52926186</v>
      </c>
      <c r="BL898">
        <v>60437</v>
      </c>
      <c r="BM898">
        <v>0</v>
      </c>
      <c r="BN898">
        <v>33605801000</v>
      </c>
      <c r="BO898" s="3">
        <v>0.4</v>
      </c>
      <c r="BP898" s="3">
        <v>3704</v>
      </c>
      <c r="BQ898" s="3">
        <v>30699.57</v>
      </c>
      <c r="BR898" s="3">
        <v>3568480000</v>
      </c>
      <c r="BS898">
        <v>20396000</v>
      </c>
      <c r="BT898">
        <v>7460218000</v>
      </c>
      <c r="BU898" s="3">
        <v>16141426000</v>
      </c>
      <c r="BV898" s="3">
        <v>6415281000</v>
      </c>
      <c r="BW898" s="3">
        <v>27190520000</v>
      </c>
      <c r="BX898">
        <v>0</v>
      </c>
      <c r="BY898">
        <v>0</v>
      </c>
      <c r="BZ898">
        <v>0</v>
      </c>
      <c r="CA898">
        <v>0</v>
      </c>
      <c r="CB898">
        <v>29846794000</v>
      </c>
      <c r="CC898">
        <v>0.4</v>
      </c>
      <c r="CD898">
        <v>1855669.45</v>
      </c>
      <c r="CE898">
        <v>702530163.99000001</v>
      </c>
      <c r="CF898">
        <v>21827.61</v>
      </c>
      <c r="CG898">
        <v>33595</v>
      </c>
      <c r="CH898">
        <v>32.8664779</v>
      </c>
      <c r="CI898">
        <v>5.48</v>
      </c>
      <c r="CJ898">
        <v>347390</v>
      </c>
      <c r="CK898">
        <v>357476.67</v>
      </c>
      <c r="CL898">
        <v>10090</v>
      </c>
      <c r="CM898">
        <v>-48176.67</v>
      </c>
      <c r="CN898">
        <v>6979780</v>
      </c>
      <c r="CO898">
        <v>-48216.67</v>
      </c>
      <c r="CP898">
        <v>-238543.33</v>
      </c>
      <c r="CQ898">
        <v>1850811.39</v>
      </c>
      <c r="CR898">
        <v>334726484.63999999</v>
      </c>
      <c r="CS898">
        <v>3597327.38</v>
      </c>
      <c r="CT898">
        <v>340193238.25</v>
      </c>
      <c r="CU898" s="3">
        <v>0.53441640000000001</v>
      </c>
      <c r="CV898">
        <v>184882882.5</v>
      </c>
      <c r="CW898" s="10">
        <v>20235774.170000002</v>
      </c>
      <c r="CX898" s="14">
        <f t="shared" si="13"/>
        <v>0</v>
      </c>
      <c r="CY898" s="14">
        <f>IFERROR(INDEX(CONFAZ!$A$2:$FB$440,MATCH(DATE(YEAR($A898),MONTH($A898),15),CONFAZ!$A$2:$A$440,0),2),0)</f>
        <v>20235774.170000002</v>
      </c>
      <c r="CZ898"/>
      <c r="DA898"/>
      <c r="DB898"/>
      <c r="DC898"/>
      <c r="DI898"/>
    </row>
    <row r="899" spans="1:113" x14ac:dyDescent="0.25">
      <c r="A899" s="1">
        <v>44308</v>
      </c>
      <c r="B899" t="s">
        <v>70</v>
      </c>
      <c r="C899" t="s">
        <v>11</v>
      </c>
      <c r="D899" s="12">
        <v>5.5621</v>
      </c>
      <c r="E899">
        <v>531184621.96999997</v>
      </c>
      <c r="F899">
        <v>4244162.09</v>
      </c>
      <c r="G899">
        <v>723782265</v>
      </c>
      <c r="H899">
        <v>112265191.51000001</v>
      </c>
      <c r="I899">
        <v>10372036.320000002</v>
      </c>
      <c r="J899">
        <v>13565914.199999999</v>
      </c>
      <c r="K899">
        <v>31940675</v>
      </c>
      <c r="L899" s="14">
        <v>16976019</v>
      </c>
      <c r="M899" s="14">
        <v>34351256</v>
      </c>
      <c r="N899" s="14">
        <v>97591727</v>
      </c>
      <c r="O899" s="14">
        <v>141785247</v>
      </c>
      <c r="P899" s="14">
        <v>8113347</v>
      </c>
      <c r="Q899" s="14">
        <v>89631948</v>
      </c>
      <c r="R899" s="14">
        <v>4381560</v>
      </c>
      <c r="S899" s="14">
        <v>25319551</v>
      </c>
      <c r="T899" s="14">
        <v>224577905</v>
      </c>
      <c r="U899" s="14">
        <v>76949597</v>
      </c>
      <c r="V899" s="14">
        <v>4381560</v>
      </c>
      <c r="W899" s="14">
        <v>25319551</v>
      </c>
      <c r="X899" s="14">
        <v>224577905</v>
      </c>
      <c r="Y899" s="14">
        <v>76949597</v>
      </c>
      <c r="Z899" s="14">
        <v>4104108</v>
      </c>
      <c r="AA899" s="14">
        <v>1.1565412612999999</v>
      </c>
      <c r="AB899">
        <v>139.07</v>
      </c>
      <c r="AC899" s="2">
        <v>26059431856</v>
      </c>
      <c r="AD899" s="2">
        <v>16096324095</v>
      </c>
      <c r="AE899" s="14">
        <f>INDEX(CONFAZ!$DS$2:$FB$408,MATCH(DATE(YEAR($A899),MONTH($A899),15),CONFAZ!$DS$2:$DS$408,0),2)</f>
        <v>399608773</v>
      </c>
      <c r="AF899" s="14">
        <f>INDEX(CONFAZ!$DS$2:$FB$408,MATCH(DATE(YEAR($A899),MONTH($A899),15),CONFAZ!$DS$2:$DS$408,0),3)</f>
        <v>289194288</v>
      </c>
      <c r="AG899">
        <v>1100</v>
      </c>
      <c r="AH899">
        <v>1952274851600</v>
      </c>
      <c r="AI899">
        <v>2.65</v>
      </c>
      <c r="AJ899">
        <v>0.38</v>
      </c>
      <c r="AK899">
        <v>1440.0644444444399</v>
      </c>
      <c r="AL899">
        <v>1114.8724999999999</v>
      </c>
      <c r="AM899">
        <v>1019.9523809523801</v>
      </c>
      <c r="AN899">
        <v>1275.0591999999999</v>
      </c>
      <c r="AO899">
        <v>14.794864801683101</v>
      </c>
      <c r="AP899">
        <v>1.31</v>
      </c>
      <c r="AQ899">
        <v>360.77</v>
      </c>
      <c r="AR899">
        <v>102.69</v>
      </c>
      <c r="AS899" s="14">
        <v>732553000000</v>
      </c>
      <c r="AT899">
        <v>100446</v>
      </c>
      <c r="AU899">
        <v>378</v>
      </c>
      <c r="AV899">
        <v>156032453</v>
      </c>
      <c r="AW899">
        <v>125268816</v>
      </c>
      <c r="AX899">
        <v>5050</v>
      </c>
      <c r="AY899" s="14">
        <v>430</v>
      </c>
      <c r="AZ899">
        <v>252</v>
      </c>
      <c r="BA899">
        <v>252</v>
      </c>
      <c r="BB899">
        <v>6089</v>
      </c>
      <c r="BC899">
        <v>0</v>
      </c>
      <c r="BD899">
        <v>337</v>
      </c>
      <c r="BE899">
        <v>4409</v>
      </c>
      <c r="BF899">
        <v>55</v>
      </c>
      <c r="BG899">
        <v>1098</v>
      </c>
      <c r="BH899">
        <v>2217</v>
      </c>
      <c r="BI899">
        <v>168</v>
      </c>
      <c r="BJ899">
        <v>72837</v>
      </c>
      <c r="BK899">
        <v>28820952</v>
      </c>
      <c r="BL899">
        <v>1727547</v>
      </c>
      <c r="BM899">
        <v>0</v>
      </c>
      <c r="BN899">
        <v>33605801000</v>
      </c>
      <c r="BO899" s="3">
        <v>0.4</v>
      </c>
      <c r="BP899" s="3">
        <v>3704</v>
      </c>
      <c r="BQ899" s="3">
        <v>30699.57</v>
      </c>
      <c r="BR899">
        <v>3568480000</v>
      </c>
      <c r="BS899" s="3">
        <v>20396000</v>
      </c>
      <c r="BT899">
        <v>7460218000</v>
      </c>
      <c r="BU899" s="3">
        <v>16141426000</v>
      </c>
      <c r="BV899" s="3">
        <v>6415281000</v>
      </c>
      <c r="BW899" s="3">
        <v>27190520000</v>
      </c>
      <c r="BX899">
        <v>0</v>
      </c>
      <c r="BY899">
        <v>0</v>
      </c>
      <c r="BZ899">
        <v>0</v>
      </c>
      <c r="CA899">
        <v>0</v>
      </c>
      <c r="CB899">
        <v>29846794000</v>
      </c>
      <c r="CC899">
        <v>0.4</v>
      </c>
      <c r="CD899">
        <v>1799672.99</v>
      </c>
      <c r="CE899">
        <v>754561499.23000002</v>
      </c>
      <c r="CF899">
        <v>16745.05</v>
      </c>
      <c r="CG899">
        <v>34056</v>
      </c>
      <c r="CH899">
        <v>32.8664779</v>
      </c>
      <c r="CI899">
        <v>5.45</v>
      </c>
      <c r="CJ899">
        <v>-78316.67</v>
      </c>
      <c r="CK899">
        <v>-75960</v>
      </c>
      <c r="CL899">
        <v>2356.67</v>
      </c>
      <c r="CM899">
        <v>43406.67</v>
      </c>
      <c r="CN899">
        <v>6697126.6699999999</v>
      </c>
      <c r="CO899">
        <v>-56583.33</v>
      </c>
      <c r="CP899">
        <v>-268523.33</v>
      </c>
      <c r="CQ899">
        <v>1544347.38</v>
      </c>
      <c r="CR899">
        <v>367867249.47000003</v>
      </c>
      <c r="CS899">
        <v>1918884.04</v>
      </c>
      <c r="CT899">
        <v>371338880.88999999</v>
      </c>
      <c r="CU899" s="3">
        <v>0.53441640000000001</v>
      </c>
      <c r="CV899">
        <v>184882882.5</v>
      </c>
      <c r="CW899" s="10">
        <v>9143861.1199999992</v>
      </c>
      <c r="CX899" s="14">
        <f t="shared" ref="CX899:CX907" si="14">CW899-CY899</f>
        <v>0</v>
      </c>
      <c r="CY899" s="14">
        <f>IFERROR(INDEX(CONFAZ!$A$2:$FB$440,MATCH(DATE(YEAR($A899),MONTH($A899),15),CONFAZ!$A$2:$A$440,0),2),0)</f>
        <v>9143861.1199999992</v>
      </c>
      <c r="CZ899" s="14"/>
      <c r="DA899" s="14"/>
      <c r="DB899"/>
      <c r="DC899"/>
      <c r="DI899"/>
    </row>
    <row r="900" spans="1:113" x14ac:dyDescent="0.25">
      <c r="A900" s="1">
        <v>44338</v>
      </c>
      <c r="B900" t="s">
        <v>70</v>
      </c>
      <c r="C900" t="s">
        <v>11</v>
      </c>
      <c r="D900" s="12">
        <v>5.2911000000000001</v>
      </c>
      <c r="E900">
        <v>481208225.89999992</v>
      </c>
      <c r="F900">
        <v>4439159.9499999993</v>
      </c>
      <c r="G900">
        <v>736779435</v>
      </c>
      <c r="H900">
        <v>105142475.03</v>
      </c>
      <c r="I900">
        <v>67967931.809999987</v>
      </c>
      <c r="J900">
        <v>13445492.16</v>
      </c>
      <c r="K900">
        <v>45690330</v>
      </c>
      <c r="L900" s="14">
        <v>14997948</v>
      </c>
      <c r="M900" s="14">
        <v>33220648</v>
      </c>
      <c r="N900" s="14">
        <v>91078079</v>
      </c>
      <c r="O900" s="14">
        <v>133390080</v>
      </c>
      <c r="P900" s="14">
        <v>7080381</v>
      </c>
      <c r="Q900" s="14">
        <v>92834428</v>
      </c>
      <c r="R900" s="14">
        <v>4166967</v>
      </c>
      <c r="S900" s="14">
        <v>26158613</v>
      </c>
      <c r="T900" s="14">
        <v>249633766</v>
      </c>
      <c r="U900" s="14">
        <v>79920186</v>
      </c>
      <c r="V900" s="14">
        <v>4166967</v>
      </c>
      <c r="W900" s="14">
        <v>26158613</v>
      </c>
      <c r="X900" s="14">
        <v>249633766</v>
      </c>
      <c r="Y900" s="14">
        <v>79920186</v>
      </c>
      <c r="Z900" s="14">
        <v>4298339</v>
      </c>
      <c r="AA900" s="14">
        <v>0.38438258219999999</v>
      </c>
      <c r="AB900">
        <v>137.65</v>
      </c>
      <c r="AC900" s="2">
        <v>26200662606</v>
      </c>
      <c r="AD900" s="2">
        <v>17664681736</v>
      </c>
      <c r="AE900" s="14">
        <f>INDEX(CONFAZ!$DS$2:$FB$408,MATCH(DATE(YEAR($A900),MONTH($A900),15),CONFAZ!$DS$2:$DS$408,0),2)</f>
        <v>441078401</v>
      </c>
      <c r="AF900" s="14">
        <f>INDEX(CONFAZ!$DS$2:$FB$408,MATCH(DATE(YEAR($A900),MONTH($A900),15),CONFAZ!$DS$2:$DS$408,0),3)</f>
        <v>284473347</v>
      </c>
      <c r="AG900">
        <v>1100</v>
      </c>
      <c r="AH900">
        <v>1870128712800</v>
      </c>
      <c r="AI900">
        <v>3.29</v>
      </c>
      <c r="AJ900">
        <v>0.96</v>
      </c>
      <c r="AK900">
        <v>1463.6455555555499</v>
      </c>
      <c r="AL900">
        <v>1132.0315000000001</v>
      </c>
      <c r="AM900">
        <v>1038.2266666666601</v>
      </c>
      <c r="AN900">
        <v>1293.8435999999999</v>
      </c>
      <c r="AO900">
        <v>14.7277898158179</v>
      </c>
      <c r="AP900">
        <v>1.83</v>
      </c>
      <c r="AQ900">
        <v>359.97</v>
      </c>
      <c r="AR900">
        <v>52.25</v>
      </c>
      <c r="AS900" s="14">
        <v>724657300000</v>
      </c>
      <c r="AT900">
        <v>87418</v>
      </c>
      <c r="AU900">
        <v>964</v>
      </c>
      <c r="AV900">
        <v>131944226</v>
      </c>
      <c r="AW900">
        <v>75169078</v>
      </c>
      <c r="AX900">
        <v>4346</v>
      </c>
      <c r="AY900" s="14">
        <v>108</v>
      </c>
      <c r="AZ900">
        <v>71</v>
      </c>
      <c r="BA900">
        <v>71</v>
      </c>
      <c r="BB900">
        <v>5523</v>
      </c>
      <c r="BC900">
        <v>0</v>
      </c>
      <c r="BD900">
        <v>1255</v>
      </c>
      <c r="BE900">
        <v>4881</v>
      </c>
      <c r="BF900">
        <v>1092</v>
      </c>
      <c r="BG900">
        <v>6724</v>
      </c>
      <c r="BH900">
        <v>2522</v>
      </c>
      <c r="BI900">
        <v>88</v>
      </c>
      <c r="BJ900">
        <v>66852</v>
      </c>
      <c r="BK900">
        <v>56390457</v>
      </c>
      <c r="BL900">
        <v>194331</v>
      </c>
      <c r="BM900">
        <v>0</v>
      </c>
      <c r="BN900">
        <v>33605801000</v>
      </c>
      <c r="BO900" s="3">
        <v>0.4</v>
      </c>
      <c r="BP900" s="3">
        <v>3704</v>
      </c>
      <c r="BQ900" s="3">
        <v>30699.57</v>
      </c>
      <c r="BR900" s="3">
        <v>3568480000</v>
      </c>
      <c r="BS900" s="3">
        <v>20396000</v>
      </c>
      <c r="BT900" s="3">
        <v>7460218000</v>
      </c>
      <c r="BU900" s="3">
        <v>16141426000</v>
      </c>
      <c r="BV900" s="3">
        <v>6415281000</v>
      </c>
      <c r="BW900" s="3">
        <v>27190520000</v>
      </c>
      <c r="BX900">
        <v>0</v>
      </c>
      <c r="BY900">
        <v>0</v>
      </c>
      <c r="BZ900">
        <v>0</v>
      </c>
      <c r="CA900">
        <v>0</v>
      </c>
      <c r="CB900">
        <v>29846794000</v>
      </c>
      <c r="CC900">
        <v>0.4</v>
      </c>
      <c r="CD900">
        <v>1413150.8</v>
      </c>
      <c r="CE900">
        <v>858976070.66999996</v>
      </c>
      <c r="CF900">
        <v>8838.67</v>
      </c>
      <c r="CG900">
        <v>33907</v>
      </c>
      <c r="CH900">
        <v>32.8664779</v>
      </c>
      <c r="CI900">
        <v>5.6</v>
      </c>
      <c r="CJ900">
        <v>-78316.67</v>
      </c>
      <c r="CK900">
        <v>-75960</v>
      </c>
      <c r="CL900">
        <v>2356.67</v>
      </c>
      <c r="CM900">
        <v>43406.67</v>
      </c>
      <c r="CN900">
        <v>6697126.6699999999</v>
      </c>
      <c r="CO900">
        <v>-56583.33</v>
      </c>
      <c r="CP900">
        <v>-268523.33</v>
      </c>
      <c r="CQ900">
        <v>1626268.06</v>
      </c>
      <c r="CR900">
        <v>384736538.36000001</v>
      </c>
      <c r="CS900">
        <v>2623496.87</v>
      </c>
      <c r="CT900">
        <v>388999777.29000002</v>
      </c>
      <c r="CU900" s="3">
        <v>0.53441640000000001</v>
      </c>
      <c r="CV900">
        <v>184882882.5</v>
      </c>
      <c r="CW900" s="10">
        <v>6007721.1800000006</v>
      </c>
      <c r="CX900" s="14">
        <f t="shared" si="14"/>
        <v>0</v>
      </c>
      <c r="CY900" s="14">
        <f>IFERROR(INDEX(CONFAZ!$A$2:$FB$440,MATCH(DATE(YEAR($A900),MONTH($A900),15),CONFAZ!$A$2:$A$440,0),2),0)</f>
        <v>6007721.1800000006</v>
      </c>
      <c r="CZ900"/>
      <c r="DA900"/>
      <c r="DB900"/>
      <c r="DC900"/>
      <c r="DI900"/>
    </row>
    <row r="901" spans="1:113" x14ac:dyDescent="0.25">
      <c r="A901" s="1">
        <v>44369</v>
      </c>
      <c r="B901" t="s">
        <v>70</v>
      </c>
      <c r="C901" t="s">
        <v>11</v>
      </c>
      <c r="D901" s="12">
        <v>5.0319000000000003</v>
      </c>
      <c r="E901">
        <v>477671742</v>
      </c>
      <c r="F901">
        <v>5393379.0899999999</v>
      </c>
      <c r="G901">
        <v>731206214</v>
      </c>
      <c r="H901">
        <v>120550824.97</v>
      </c>
      <c r="I901">
        <v>51042877.659999996</v>
      </c>
      <c r="J901">
        <v>13477221.799999999</v>
      </c>
      <c r="K901">
        <v>41233596</v>
      </c>
      <c r="L901" s="14">
        <v>23499149</v>
      </c>
      <c r="M901" s="14">
        <v>34248596</v>
      </c>
      <c r="N901" s="14">
        <v>104559826</v>
      </c>
      <c r="O901" s="14">
        <v>146152177</v>
      </c>
      <c r="P901" s="14">
        <v>9467215</v>
      </c>
      <c r="Q901" s="14">
        <v>107817334</v>
      </c>
      <c r="R901" s="14">
        <v>6801030</v>
      </c>
      <c r="S901" s="14">
        <v>28645881</v>
      </c>
      <c r="T901" s="14">
        <v>182944433</v>
      </c>
      <c r="U901" s="14">
        <v>81877632</v>
      </c>
      <c r="V901" s="14">
        <v>6801030</v>
      </c>
      <c r="W901" s="14">
        <v>28645881</v>
      </c>
      <c r="X901" s="14">
        <v>182944433</v>
      </c>
      <c r="Y901" s="14">
        <v>81877632</v>
      </c>
      <c r="Z901" s="14">
        <v>5192941</v>
      </c>
      <c r="AA901" s="14">
        <v>0.28808493089999998</v>
      </c>
      <c r="AB901">
        <v>137.97</v>
      </c>
      <c r="AC901" s="2">
        <v>28257895138</v>
      </c>
      <c r="AD901" s="2">
        <v>17843605079</v>
      </c>
      <c r="AE901" s="14">
        <f>INDEX(CONFAZ!$DS$2:$FB$408,MATCH(DATE(YEAR($A901),MONTH($A901),15),CONFAZ!$DS$2:$DS$408,0),2)</f>
        <v>436581420</v>
      </c>
      <c r="AF901" s="14">
        <f>INDEX(CONFAZ!$DS$2:$FB$408,MATCH(DATE(YEAR($A901),MONTH($A901),15),CONFAZ!$DS$2:$DS$408,0),3)</f>
        <v>284310667</v>
      </c>
      <c r="AG901">
        <v>1100</v>
      </c>
      <c r="AH901">
        <v>1773674303400</v>
      </c>
      <c r="AI901">
        <v>3.76</v>
      </c>
      <c r="AJ901">
        <v>0.6</v>
      </c>
      <c r="AK901">
        <v>1478.0605555555501</v>
      </c>
      <c r="AL901">
        <v>1142.777</v>
      </c>
      <c r="AM901">
        <v>1050.7709523809499</v>
      </c>
      <c r="AN901">
        <v>1305.2764</v>
      </c>
      <c r="AO901">
        <v>14.231979734397701</v>
      </c>
      <c r="AP901">
        <v>1.53</v>
      </c>
      <c r="AQ901">
        <v>368.89</v>
      </c>
      <c r="AR901">
        <v>17.579999999999998</v>
      </c>
      <c r="AS901" s="14">
        <v>724838600000</v>
      </c>
      <c r="AT901">
        <v>122137</v>
      </c>
      <c r="AU901">
        <v>754</v>
      </c>
      <c r="AV901">
        <v>137514690</v>
      </c>
      <c r="AW901">
        <v>90513535</v>
      </c>
      <c r="AX901">
        <v>5458</v>
      </c>
      <c r="AY901" s="14">
        <v>2350</v>
      </c>
      <c r="AZ901">
        <v>64</v>
      </c>
      <c r="BA901">
        <v>64</v>
      </c>
      <c r="BB901">
        <v>11266</v>
      </c>
      <c r="BC901">
        <v>248</v>
      </c>
      <c r="BD901">
        <v>743</v>
      </c>
      <c r="BE901">
        <v>3680</v>
      </c>
      <c r="BF901">
        <v>565</v>
      </c>
      <c r="BG901">
        <v>8811</v>
      </c>
      <c r="BH901">
        <v>5443</v>
      </c>
      <c r="BI901">
        <v>0</v>
      </c>
      <c r="BJ901">
        <v>87753</v>
      </c>
      <c r="BK901">
        <v>38642935</v>
      </c>
      <c r="BL901">
        <v>8104861</v>
      </c>
      <c r="BM901">
        <v>0</v>
      </c>
      <c r="BN901">
        <v>33605801000</v>
      </c>
      <c r="BO901" s="3">
        <v>0.4</v>
      </c>
      <c r="BP901" s="3">
        <v>3704</v>
      </c>
      <c r="BQ901">
        <v>30699.57</v>
      </c>
      <c r="BR901" s="3">
        <v>3568480000</v>
      </c>
      <c r="BS901" s="3">
        <v>20396000</v>
      </c>
      <c r="BT901" s="3">
        <v>7460218000</v>
      </c>
      <c r="BU901" s="3">
        <v>16141426000</v>
      </c>
      <c r="BV901" s="3">
        <v>6415281000</v>
      </c>
      <c r="BW901">
        <v>27190520000</v>
      </c>
      <c r="BX901">
        <v>0</v>
      </c>
      <c r="BY901">
        <v>0</v>
      </c>
      <c r="BZ901">
        <v>0</v>
      </c>
      <c r="CA901">
        <v>0</v>
      </c>
      <c r="CB901">
        <v>29846794000</v>
      </c>
      <c r="CC901">
        <v>0.4</v>
      </c>
      <c r="CD901">
        <v>1509483.84</v>
      </c>
      <c r="CE901">
        <v>869846636.46000004</v>
      </c>
      <c r="CF901">
        <v>29366.49</v>
      </c>
      <c r="CG901">
        <v>33974</v>
      </c>
      <c r="CH901">
        <v>32.8664779</v>
      </c>
      <c r="CI901">
        <v>5.69</v>
      </c>
      <c r="CJ901">
        <v>-78316.67</v>
      </c>
      <c r="CK901">
        <v>-75960</v>
      </c>
      <c r="CL901">
        <v>2356.67</v>
      </c>
      <c r="CM901">
        <v>43406.67</v>
      </c>
      <c r="CN901">
        <v>6697126.6699999999</v>
      </c>
      <c r="CO901">
        <v>-56583.33</v>
      </c>
      <c r="CP901">
        <v>-268523.33</v>
      </c>
      <c r="CQ901">
        <v>2529334.1</v>
      </c>
      <c r="CR901">
        <v>332782505.63999999</v>
      </c>
      <c r="CS901">
        <v>2474689.21</v>
      </c>
      <c r="CT901">
        <v>337786528.94999999</v>
      </c>
      <c r="CU901" s="3">
        <v>0.53441640000000001</v>
      </c>
      <c r="CV901">
        <v>184882882.5</v>
      </c>
      <c r="CW901" s="10">
        <v>9007075.040000001</v>
      </c>
      <c r="CX901" s="14">
        <f t="shared" si="14"/>
        <v>0</v>
      </c>
      <c r="CY901" s="14">
        <f>IFERROR(INDEX(CONFAZ!$A$2:$FB$440,MATCH(DATE(YEAR($A901),MONTH($A901),15),CONFAZ!$A$2:$A$440,0),2),0)</f>
        <v>9007075.040000001</v>
      </c>
      <c r="CZ901"/>
      <c r="DA901"/>
      <c r="DB901"/>
      <c r="DC901"/>
      <c r="DI901"/>
    </row>
    <row r="902" spans="1:113" x14ac:dyDescent="0.25">
      <c r="A902" s="1">
        <v>44399</v>
      </c>
      <c r="B902" t="s">
        <v>70</v>
      </c>
      <c r="C902" t="s">
        <v>11</v>
      </c>
      <c r="D902" s="12">
        <v>5.1566999999999998</v>
      </c>
      <c r="E902">
        <v>453048178.19999993</v>
      </c>
      <c r="F902">
        <v>11974622.74</v>
      </c>
      <c r="G902">
        <v>856549989</v>
      </c>
      <c r="H902">
        <v>122762064.31999999</v>
      </c>
      <c r="I902">
        <v>159165728.79000002</v>
      </c>
      <c r="J902">
        <v>29405058.970000003</v>
      </c>
      <c r="K902">
        <v>45922887</v>
      </c>
      <c r="L902" s="14">
        <v>20203956</v>
      </c>
      <c r="M902" s="14">
        <v>39777121</v>
      </c>
      <c r="N902" s="14">
        <v>131304358</v>
      </c>
      <c r="O902" s="14">
        <v>174190672</v>
      </c>
      <c r="P902" s="14">
        <v>9512511</v>
      </c>
      <c r="Q902" s="14">
        <v>114741116</v>
      </c>
      <c r="R902" s="14">
        <v>5443392</v>
      </c>
      <c r="S902" s="14">
        <v>32874185</v>
      </c>
      <c r="T902" s="14">
        <v>228867339</v>
      </c>
      <c r="U902" s="14">
        <v>87887155</v>
      </c>
      <c r="V902" s="14">
        <v>5443392</v>
      </c>
      <c r="W902" s="14">
        <v>32874185</v>
      </c>
      <c r="X902" s="14">
        <v>228867339</v>
      </c>
      <c r="Y902" s="14">
        <v>87887155</v>
      </c>
      <c r="Z902" s="14">
        <v>11748184</v>
      </c>
      <c r="AA902" s="14">
        <v>0.63104126949999995</v>
      </c>
      <c r="AB902">
        <v>143.16999999999999</v>
      </c>
      <c r="AC902" s="2">
        <v>25508595503</v>
      </c>
      <c r="AD902" s="2">
        <v>18128645229</v>
      </c>
      <c r="AE902" s="14">
        <f>INDEX(CONFAZ!$DS$2:$FB$408,MATCH(DATE(YEAR($A902),MONTH($A902),15),CONFAZ!$DS$2:$DS$408,0),2)</f>
        <v>471679537</v>
      </c>
      <c r="AF902" s="14">
        <f>INDEX(CONFAZ!$DS$2:$FB$408,MATCH(DATE(YEAR($A902),MONTH($A902),15),CONFAZ!$DS$2:$DS$408,0),3)</f>
        <v>344323234</v>
      </c>
      <c r="AG902">
        <v>1100</v>
      </c>
      <c r="AH902">
        <v>1834088645700</v>
      </c>
      <c r="AI902">
        <v>4.1500000000000004</v>
      </c>
      <c r="AJ902">
        <v>1.02</v>
      </c>
      <c r="AK902">
        <v>1506.23</v>
      </c>
      <c r="AL902">
        <v>1157.5094999999999</v>
      </c>
      <c r="AM902">
        <v>1061.1328571428501</v>
      </c>
      <c r="AN902">
        <v>1326.0576000000001</v>
      </c>
      <c r="AO902">
        <v>13.7114196796512</v>
      </c>
      <c r="AP902">
        <v>1.96</v>
      </c>
      <c r="AQ902">
        <v>372.69</v>
      </c>
      <c r="AR902">
        <v>30.669499999999999</v>
      </c>
      <c r="AS902" s="14">
        <v>754924400000</v>
      </c>
      <c r="AT902">
        <v>130001</v>
      </c>
      <c r="AU902">
        <v>806</v>
      </c>
      <c r="AV902">
        <v>147704882</v>
      </c>
      <c r="AW902">
        <v>93985152</v>
      </c>
      <c r="AX902">
        <v>5385</v>
      </c>
      <c r="AY902" s="14">
        <v>56986</v>
      </c>
      <c r="AZ902">
        <v>370</v>
      </c>
      <c r="BA902">
        <v>370</v>
      </c>
      <c r="BB902">
        <v>3999</v>
      </c>
      <c r="BC902">
        <v>0</v>
      </c>
      <c r="BD902">
        <v>767</v>
      </c>
      <c r="BE902">
        <v>6430</v>
      </c>
      <c r="BF902">
        <v>586</v>
      </c>
      <c r="BG902">
        <v>5726</v>
      </c>
      <c r="BH902">
        <v>2530</v>
      </c>
      <c r="BI902">
        <v>87</v>
      </c>
      <c r="BJ902">
        <v>104415</v>
      </c>
      <c r="BK902">
        <v>46532550</v>
      </c>
      <c r="BL902">
        <v>6860929</v>
      </c>
      <c r="BM902">
        <v>0</v>
      </c>
      <c r="BN902">
        <v>33605801000</v>
      </c>
      <c r="BO902" s="3">
        <v>0.4</v>
      </c>
      <c r="BP902" s="3">
        <v>3704</v>
      </c>
      <c r="BQ902" s="3">
        <v>30699.57</v>
      </c>
      <c r="BR902" s="3">
        <v>3568480000</v>
      </c>
      <c r="BS902" s="3">
        <v>20396000</v>
      </c>
      <c r="BT902">
        <v>7460218000</v>
      </c>
      <c r="BU902" s="3">
        <v>16141426000</v>
      </c>
      <c r="BV902" s="3">
        <v>6415281000</v>
      </c>
      <c r="BW902" s="3">
        <v>27190520000</v>
      </c>
      <c r="BX902">
        <v>0</v>
      </c>
      <c r="BY902">
        <v>0</v>
      </c>
      <c r="BZ902">
        <v>0</v>
      </c>
      <c r="CA902">
        <v>0</v>
      </c>
      <c r="CB902">
        <v>33605801000</v>
      </c>
      <c r="CC902">
        <v>0.4</v>
      </c>
      <c r="CD902">
        <v>1840932.09</v>
      </c>
      <c r="CE902">
        <v>1007398793.01</v>
      </c>
      <c r="CF902">
        <v>13426.92</v>
      </c>
      <c r="CG902">
        <v>33958</v>
      </c>
      <c r="CH902">
        <v>32.8664779</v>
      </c>
      <c r="CI902">
        <v>5.81</v>
      </c>
      <c r="CJ902">
        <v>-193956.67</v>
      </c>
      <c r="CK902">
        <v>-189140</v>
      </c>
      <c r="CL902">
        <v>4820</v>
      </c>
      <c r="CM902">
        <v>-63506.67</v>
      </c>
      <c r="CN902">
        <v>7164756.6699999999</v>
      </c>
      <c r="CO902">
        <v>-85190</v>
      </c>
      <c r="CP902">
        <v>-265233.33</v>
      </c>
      <c r="CQ902">
        <v>2272252.56</v>
      </c>
      <c r="CR902">
        <v>383266364.80000001</v>
      </c>
      <c r="CS902">
        <v>2986407.21</v>
      </c>
      <c r="CT902">
        <v>388525024.56999999</v>
      </c>
      <c r="CU902" s="3">
        <v>0.53441640000000001</v>
      </c>
      <c r="CV902">
        <v>184882882.5</v>
      </c>
      <c r="CW902" s="10">
        <v>8871977.4100000001</v>
      </c>
      <c r="CX902" s="14">
        <f t="shared" si="14"/>
        <v>0</v>
      </c>
      <c r="CY902" s="14">
        <f>IFERROR(INDEX(CONFAZ!$A$2:$FB$440,MATCH(DATE(YEAR($A902),MONTH($A902),15),CONFAZ!$A$2:$A$440,0),2),0)</f>
        <v>8871977.4100000001</v>
      </c>
      <c r="CZ902"/>
      <c r="DA902"/>
      <c r="DB902"/>
      <c r="DC902"/>
      <c r="DI902"/>
    </row>
    <row r="903" spans="1:113" x14ac:dyDescent="0.25">
      <c r="A903" s="1">
        <v>44430</v>
      </c>
      <c r="B903" t="s">
        <v>70</v>
      </c>
      <c r="C903" t="s">
        <v>11</v>
      </c>
      <c r="D903" s="12">
        <v>5.2516999999999996</v>
      </c>
      <c r="E903">
        <v>500905079.33000004</v>
      </c>
      <c r="F903">
        <v>7295127.0300000012</v>
      </c>
      <c r="G903">
        <v>850728937</v>
      </c>
      <c r="H903">
        <v>126514446.12</v>
      </c>
      <c r="I903">
        <v>112057029.02999999</v>
      </c>
      <c r="J903">
        <v>27431727.120000001</v>
      </c>
      <c r="K903">
        <v>42722335</v>
      </c>
      <c r="L903" s="14">
        <v>23397966</v>
      </c>
      <c r="M903" s="14">
        <v>34178504</v>
      </c>
      <c r="N903" s="14">
        <v>127452208</v>
      </c>
      <c r="O903" s="14">
        <v>166503230</v>
      </c>
      <c r="P903" s="14">
        <v>9139008</v>
      </c>
      <c r="Q903" s="14">
        <v>132421335</v>
      </c>
      <c r="R903" s="14">
        <v>5419248</v>
      </c>
      <c r="S903" s="14">
        <v>33092711</v>
      </c>
      <c r="T903" s="14">
        <v>220729202</v>
      </c>
      <c r="U903" s="14">
        <v>91282893</v>
      </c>
      <c r="V903" s="14">
        <v>5419248</v>
      </c>
      <c r="W903" s="14">
        <v>33092711</v>
      </c>
      <c r="X903" s="14">
        <v>220729202</v>
      </c>
      <c r="Y903" s="14">
        <v>91282893</v>
      </c>
      <c r="Z903" s="14">
        <v>7112632</v>
      </c>
      <c r="AA903" s="14">
        <v>0.62197756179999997</v>
      </c>
      <c r="AB903">
        <v>142.1</v>
      </c>
      <c r="AC903" s="2">
        <v>27216375900</v>
      </c>
      <c r="AD903" s="2">
        <v>19557276638</v>
      </c>
      <c r="AE903" s="14">
        <f>INDEX(CONFAZ!$DS$2:$FB$408,MATCH(DATE(YEAR($A903),MONTH($A903),15),CONFAZ!$DS$2:$DS$408,0),2)</f>
        <v>402135245</v>
      </c>
      <c r="AF903" s="14">
        <f>INDEX(CONFAZ!$DS$2:$FB$408,MATCH(DATE(YEAR($A903),MONTH($A903),15),CONFAZ!$DS$2:$DS$408,0),3)</f>
        <v>426503016</v>
      </c>
      <c r="AG903">
        <v>1100</v>
      </c>
      <c r="AH903">
        <v>1945203421499.99</v>
      </c>
      <c r="AI903">
        <v>5.01</v>
      </c>
      <c r="AJ903">
        <v>0.88</v>
      </c>
      <c r="AK903">
        <v>1513.1983333333301</v>
      </c>
      <c r="AL903">
        <v>1165.8444999999999</v>
      </c>
      <c r="AM903">
        <v>1066.0638095238</v>
      </c>
      <c r="AN903">
        <v>1335.396</v>
      </c>
      <c r="AO903">
        <v>13.1383819922537</v>
      </c>
      <c r="AP903">
        <v>1.87</v>
      </c>
      <c r="AQ903">
        <v>370.3</v>
      </c>
      <c r="AR903">
        <v>40.659999999999997</v>
      </c>
      <c r="AS903" s="14">
        <v>753793700000</v>
      </c>
      <c r="AT903">
        <v>148432</v>
      </c>
      <c r="AU903">
        <v>1978</v>
      </c>
      <c r="AV903">
        <v>109848307</v>
      </c>
      <c r="AW903">
        <v>40411134</v>
      </c>
      <c r="AX903">
        <v>6235</v>
      </c>
      <c r="AY903" s="14">
        <v>101</v>
      </c>
      <c r="AZ903">
        <v>112</v>
      </c>
      <c r="BA903">
        <v>112</v>
      </c>
      <c r="BB903">
        <v>4992</v>
      </c>
      <c r="BC903">
        <v>0</v>
      </c>
      <c r="BD903">
        <v>3039</v>
      </c>
      <c r="BE903">
        <v>2046</v>
      </c>
      <c r="BF903">
        <v>992</v>
      </c>
      <c r="BG903">
        <v>2969</v>
      </c>
      <c r="BH903">
        <v>2036</v>
      </c>
      <c r="BI903">
        <v>0</v>
      </c>
      <c r="BJ903">
        <v>117650</v>
      </c>
      <c r="BK903">
        <v>66940328</v>
      </c>
      <c r="BL903">
        <v>2198298</v>
      </c>
      <c r="BM903">
        <v>0</v>
      </c>
      <c r="BN903">
        <v>33605801000</v>
      </c>
      <c r="BO903" s="3">
        <v>0.4</v>
      </c>
      <c r="BP903" s="3">
        <v>3704</v>
      </c>
      <c r="BQ903" s="3">
        <v>30699.57</v>
      </c>
      <c r="BR903">
        <v>3568480000</v>
      </c>
      <c r="BS903" s="3">
        <v>20396000</v>
      </c>
      <c r="BT903" s="3">
        <v>7460218000</v>
      </c>
      <c r="BU903" s="3">
        <v>16141426000</v>
      </c>
      <c r="BV903" s="3">
        <v>6415281000</v>
      </c>
      <c r="BW903" s="3">
        <v>27190520000</v>
      </c>
      <c r="BX903">
        <v>0</v>
      </c>
      <c r="BY903">
        <v>0</v>
      </c>
      <c r="BZ903">
        <v>0</v>
      </c>
      <c r="CA903">
        <v>0</v>
      </c>
      <c r="CB903">
        <v>33605801000</v>
      </c>
      <c r="CC903">
        <v>0.4</v>
      </c>
      <c r="CD903">
        <v>1876454.48</v>
      </c>
      <c r="CE903">
        <v>1105982735.1199999</v>
      </c>
      <c r="CF903">
        <v>15316.89</v>
      </c>
      <c r="CG903">
        <v>33783</v>
      </c>
      <c r="CH903">
        <v>32.8664779</v>
      </c>
      <c r="CI903">
        <v>5.93</v>
      </c>
      <c r="CJ903">
        <v>-193956.67</v>
      </c>
      <c r="CK903">
        <v>-189140</v>
      </c>
      <c r="CL903">
        <v>4820</v>
      </c>
      <c r="CM903">
        <v>-63506.67</v>
      </c>
      <c r="CN903">
        <v>7164756.6699999999</v>
      </c>
      <c r="CO903">
        <v>-85190</v>
      </c>
      <c r="CP903">
        <v>-265233.33</v>
      </c>
      <c r="CQ903">
        <v>2156217.16</v>
      </c>
      <c r="CR903">
        <v>385207681.80000001</v>
      </c>
      <c r="CS903">
        <v>2726726.68</v>
      </c>
      <c r="CT903">
        <v>390094914.68000001</v>
      </c>
      <c r="CU903" s="3">
        <v>0.53441640000000001</v>
      </c>
      <c r="CV903">
        <v>184882882.5</v>
      </c>
      <c r="CW903" s="10">
        <v>10415159.43</v>
      </c>
      <c r="CX903" s="14">
        <f t="shared" si="14"/>
        <v>0</v>
      </c>
      <c r="CY903" s="14">
        <f>IFERROR(INDEX(CONFAZ!$A$2:$FB$440,MATCH(DATE(YEAR($A903),MONTH($A903),15),CONFAZ!$A$2:$A$440,0),2),0)</f>
        <v>10415159.43</v>
      </c>
      <c r="CZ903"/>
      <c r="DA903"/>
      <c r="DB903"/>
      <c r="DC903"/>
      <c r="DI903"/>
    </row>
    <row r="904" spans="1:113" x14ac:dyDescent="0.25">
      <c r="A904" s="1">
        <v>44461</v>
      </c>
      <c r="B904" t="s">
        <v>70</v>
      </c>
      <c r="C904" t="s">
        <v>11</v>
      </c>
      <c r="D904" s="12">
        <v>5.2797000000000001</v>
      </c>
      <c r="E904">
        <v>498196952.61999989</v>
      </c>
      <c r="F904">
        <v>6865550.709999999</v>
      </c>
      <c r="G904">
        <v>839367490</v>
      </c>
      <c r="H904">
        <v>128655751.50000001</v>
      </c>
      <c r="I904">
        <v>94341815.719999984</v>
      </c>
      <c r="J904">
        <v>30254367.929999996</v>
      </c>
      <c r="K904">
        <v>28850132</v>
      </c>
      <c r="L904" s="14">
        <v>28307453</v>
      </c>
      <c r="M904" s="14">
        <v>34190161</v>
      </c>
      <c r="N904" s="14">
        <v>123026887</v>
      </c>
      <c r="O904" s="14">
        <v>155977187</v>
      </c>
      <c r="P904" s="14">
        <v>11100177</v>
      </c>
      <c r="Q904" s="14">
        <v>136578701</v>
      </c>
      <c r="R904" s="14">
        <v>4445308</v>
      </c>
      <c r="S904" s="14">
        <v>33497139</v>
      </c>
      <c r="T904" s="14">
        <v>204267291</v>
      </c>
      <c r="U904" s="14">
        <v>101248404</v>
      </c>
      <c r="V904" s="14">
        <v>4445308</v>
      </c>
      <c r="W904" s="14">
        <v>33497139</v>
      </c>
      <c r="X904" s="14">
        <v>204267291</v>
      </c>
      <c r="Y904" s="14">
        <v>101248404</v>
      </c>
      <c r="Z904" s="14">
        <v>6728782</v>
      </c>
      <c r="AA904" s="14">
        <v>0.22634423610000001</v>
      </c>
      <c r="AB904">
        <v>138.88999999999999</v>
      </c>
      <c r="AC904" s="2">
        <v>24376129510</v>
      </c>
      <c r="AD904" s="2">
        <v>19975447581</v>
      </c>
      <c r="AE904" s="14">
        <f>INDEX(CONFAZ!$DS$2:$FB$408,MATCH(DATE(YEAR($A904),MONTH($A904),15),CONFAZ!$DS$2:$DS$408,0),2)</f>
        <v>369543247</v>
      </c>
      <c r="AF904" s="14">
        <f>INDEX(CONFAZ!$DS$2:$FB$408,MATCH(DATE(YEAR($A904),MONTH($A904),15),CONFAZ!$DS$2:$DS$408,0),3)</f>
        <v>376687647</v>
      </c>
      <c r="AG904">
        <v>1100</v>
      </c>
      <c r="AH904">
        <v>1947607414200</v>
      </c>
      <c r="AI904">
        <v>5.43</v>
      </c>
      <c r="AJ904">
        <v>1.2</v>
      </c>
      <c r="AK904">
        <v>1516.62944444444</v>
      </c>
      <c r="AL904">
        <v>1167.8879999999999</v>
      </c>
      <c r="AM904">
        <v>1070.0509523809501</v>
      </c>
      <c r="AN904">
        <v>1333.6432</v>
      </c>
      <c r="AO904">
        <v>12.6403517838183</v>
      </c>
      <c r="AP904">
        <v>2.16</v>
      </c>
      <c r="AQ904">
        <v>400.85</v>
      </c>
      <c r="AR904">
        <v>43.72</v>
      </c>
      <c r="AS904" s="14">
        <v>745774400000</v>
      </c>
      <c r="AT904">
        <v>173724</v>
      </c>
      <c r="AU904">
        <v>485</v>
      </c>
      <c r="AV904">
        <v>142757647</v>
      </c>
      <c r="AW904">
        <v>59927029</v>
      </c>
      <c r="AX904">
        <v>7937</v>
      </c>
      <c r="AY904" s="14">
        <v>3974</v>
      </c>
      <c r="AZ904">
        <v>238</v>
      </c>
      <c r="BA904">
        <v>238</v>
      </c>
      <c r="BB904">
        <v>6106</v>
      </c>
      <c r="BC904">
        <v>96</v>
      </c>
      <c r="BD904">
        <v>566</v>
      </c>
      <c r="BE904">
        <v>13821</v>
      </c>
      <c r="BF904">
        <v>555</v>
      </c>
      <c r="BG904">
        <v>8657</v>
      </c>
      <c r="BH904">
        <v>8169</v>
      </c>
      <c r="BI904">
        <v>0</v>
      </c>
      <c r="BJ904">
        <v>117830</v>
      </c>
      <c r="BK904">
        <v>79826634</v>
      </c>
      <c r="BL904">
        <v>2653532</v>
      </c>
      <c r="BM904">
        <v>0</v>
      </c>
      <c r="BN904">
        <v>33605801000</v>
      </c>
      <c r="BO904" s="3">
        <v>0.4</v>
      </c>
      <c r="BP904" s="3">
        <v>3704</v>
      </c>
      <c r="BQ904" s="3">
        <v>30699.57</v>
      </c>
      <c r="BR904">
        <v>3568480000</v>
      </c>
      <c r="BS904" s="3">
        <v>20396000</v>
      </c>
      <c r="BT904" s="3">
        <v>7460218000</v>
      </c>
      <c r="BU904" s="3">
        <v>16141426000</v>
      </c>
      <c r="BV904" s="3">
        <v>6415281000</v>
      </c>
      <c r="BW904">
        <v>27190520000</v>
      </c>
      <c r="BX904">
        <v>0</v>
      </c>
      <c r="BY904">
        <v>0</v>
      </c>
      <c r="BZ904">
        <v>0</v>
      </c>
      <c r="CA904">
        <v>0</v>
      </c>
      <c r="CB904">
        <v>33605801000</v>
      </c>
      <c r="CC904">
        <v>0.4</v>
      </c>
      <c r="CD904">
        <v>1938490.23</v>
      </c>
      <c r="CE904">
        <v>1184728860.22</v>
      </c>
      <c r="CF904">
        <v>22496.55</v>
      </c>
      <c r="CG904">
        <v>33786</v>
      </c>
      <c r="CH904">
        <v>32.8664779</v>
      </c>
      <c r="CI904">
        <v>6.08</v>
      </c>
      <c r="CJ904">
        <v>-193956.67</v>
      </c>
      <c r="CK904">
        <v>-189140</v>
      </c>
      <c r="CL904">
        <v>4820</v>
      </c>
      <c r="CM904">
        <v>-63506.67</v>
      </c>
      <c r="CN904">
        <v>7164756.6699999999</v>
      </c>
      <c r="CO904">
        <v>-85190</v>
      </c>
      <c r="CP904">
        <v>-265233.33</v>
      </c>
      <c r="CQ904">
        <v>1815091.8</v>
      </c>
      <c r="CR904">
        <v>369161567.27999997</v>
      </c>
      <c r="CS904">
        <v>807597.92</v>
      </c>
      <c r="CT904">
        <v>371784257</v>
      </c>
      <c r="CU904" s="3">
        <v>0.53441640000000001</v>
      </c>
      <c r="CV904">
        <v>184882882.5</v>
      </c>
      <c r="CW904" s="10">
        <v>5843569.2699999996</v>
      </c>
      <c r="CX904" s="14">
        <f t="shared" si="14"/>
        <v>0</v>
      </c>
      <c r="CY904" s="14">
        <f>IFERROR(INDEX(CONFAZ!$A$2:$FB$440,MATCH(DATE(YEAR($A904),MONTH($A904),15),CONFAZ!$A$2:$A$440,0),2),0)</f>
        <v>5843569.2699999996</v>
      </c>
      <c r="CZ904"/>
      <c r="DA904"/>
      <c r="DB904"/>
      <c r="DC904"/>
      <c r="DI904"/>
    </row>
    <row r="905" spans="1:113" x14ac:dyDescent="0.25">
      <c r="A905" s="1">
        <v>44491</v>
      </c>
      <c r="B905" t="s">
        <v>70</v>
      </c>
      <c r="C905" t="s">
        <v>11</v>
      </c>
      <c r="D905" s="12">
        <v>5.54</v>
      </c>
      <c r="E905">
        <v>531317565.36000001</v>
      </c>
      <c r="F905">
        <v>7406992.8099999987</v>
      </c>
      <c r="G905">
        <v>879234137</v>
      </c>
      <c r="H905">
        <v>147660390.55000001</v>
      </c>
      <c r="I905">
        <v>90887873.959999993</v>
      </c>
      <c r="J905">
        <v>26167238.520000003</v>
      </c>
      <c r="K905">
        <v>22200213</v>
      </c>
      <c r="L905" s="14">
        <v>27308307</v>
      </c>
      <c r="M905" s="14">
        <v>32465047</v>
      </c>
      <c r="N905" s="14">
        <v>119059047</v>
      </c>
      <c r="O905" s="14">
        <v>152811538</v>
      </c>
      <c r="P905" s="14">
        <v>10585686</v>
      </c>
      <c r="Q905" s="14">
        <v>147076414</v>
      </c>
      <c r="R905" s="14">
        <v>5238458</v>
      </c>
      <c r="S905" s="14">
        <v>28916115</v>
      </c>
      <c r="T905" s="14">
        <v>240967255</v>
      </c>
      <c r="U905" s="14">
        <v>107832145</v>
      </c>
      <c r="V905" s="14">
        <v>5238458</v>
      </c>
      <c r="W905" s="14">
        <v>28916115</v>
      </c>
      <c r="X905" s="14">
        <v>240967255</v>
      </c>
      <c r="Y905" s="14">
        <v>107832145</v>
      </c>
      <c r="Z905" s="14">
        <v>6974125</v>
      </c>
      <c r="AA905" s="14">
        <v>0.56458268980000004</v>
      </c>
      <c r="AB905">
        <v>138.24</v>
      </c>
      <c r="AC905" s="2">
        <v>22602637234</v>
      </c>
      <c r="AD905" s="2">
        <v>20538918428</v>
      </c>
      <c r="AE905" s="14">
        <f>INDEX(CONFAZ!$DS$2:$FB$408,MATCH(DATE(YEAR($A905),MONTH($A905),15),CONFAZ!$DS$2:$DS$408,0),2)</f>
        <v>386935636</v>
      </c>
      <c r="AF905" s="14">
        <f>INDEX(CONFAZ!$DS$2:$FB$408,MATCH(DATE(YEAR($A905),MONTH($A905),15),CONFAZ!$DS$2:$DS$408,0),3)</f>
        <v>681734361</v>
      </c>
      <c r="AG905">
        <v>1100</v>
      </c>
      <c r="AH905">
        <v>2038315580000</v>
      </c>
      <c r="AI905">
        <v>6.3</v>
      </c>
      <c r="AJ905">
        <v>1.1599999999999999</v>
      </c>
      <c r="AK905">
        <v>1526.1416666666601</v>
      </c>
      <c r="AL905">
        <v>1170.482</v>
      </c>
      <c r="AM905">
        <v>1067.7609523809499</v>
      </c>
      <c r="AN905">
        <v>1338.6248000000001</v>
      </c>
      <c r="AO905">
        <v>12.0770324898936</v>
      </c>
      <c r="AP905">
        <v>2.25</v>
      </c>
      <c r="AQ905">
        <v>455.82</v>
      </c>
      <c r="AR905">
        <v>12.64</v>
      </c>
      <c r="AS905" s="14">
        <v>754484100000</v>
      </c>
      <c r="AT905">
        <v>80317</v>
      </c>
      <c r="AU905">
        <v>118</v>
      </c>
      <c r="AV905">
        <v>188407396</v>
      </c>
      <c r="AW905">
        <v>157699041</v>
      </c>
      <c r="AX905">
        <v>3416</v>
      </c>
      <c r="AY905" s="14">
        <v>932</v>
      </c>
      <c r="AZ905">
        <v>100</v>
      </c>
      <c r="BA905">
        <v>100</v>
      </c>
      <c r="BB905">
        <v>3411</v>
      </c>
      <c r="BC905">
        <v>0</v>
      </c>
      <c r="BD905">
        <v>1169</v>
      </c>
      <c r="BE905">
        <v>3997</v>
      </c>
      <c r="BF905">
        <v>713</v>
      </c>
      <c r="BG905">
        <v>4108</v>
      </c>
      <c r="BH905">
        <v>2897</v>
      </c>
      <c r="BI905">
        <v>0</v>
      </c>
      <c r="BJ905">
        <v>61580</v>
      </c>
      <c r="BK905">
        <v>29714608</v>
      </c>
      <c r="BL905">
        <v>821173</v>
      </c>
      <c r="BM905">
        <v>0</v>
      </c>
      <c r="BN905">
        <v>33605801000</v>
      </c>
      <c r="BO905">
        <v>0.4</v>
      </c>
      <c r="BP905">
        <v>3704</v>
      </c>
      <c r="BQ905">
        <v>30699.57</v>
      </c>
      <c r="BR905">
        <v>3568480000</v>
      </c>
      <c r="BS905">
        <v>20396000</v>
      </c>
      <c r="BT905">
        <v>7460218000</v>
      </c>
      <c r="BU905">
        <v>16141426000</v>
      </c>
      <c r="BV905">
        <v>6415281000</v>
      </c>
      <c r="BW905">
        <v>27190520000</v>
      </c>
      <c r="BX905">
        <v>0</v>
      </c>
      <c r="BY905">
        <v>0</v>
      </c>
      <c r="BZ905">
        <v>0</v>
      </c>
      <c r="CA905">
        <v>0</v>
      </c>
      <c r="CB905">
        <v>33605801000</v>
      </c>
      <c r="CC905">
        <v>0.4</v>
      </c>
      <c r="CD905">
        <v>2136571.37</v>
      </c>
      <c r="CE905">
        <v>910622313.13999999</v>
      </c>
      <c r="CF905">
        <v>16004.93</v>
      </c>
      <c r="CG905">
        <v>33605</v>
      </c>
      <c r="CH905">
        <v>32.8664779</v>
      </c>
      <c r="CI905">
        <v>6.34</v>
      </c>
      <c r="CJ905">
        <v>-290550</v>
      </c>
      <c r="CK905">
        <v>-286913.33</v>
      </c>
      <c r="CL905">
        <v>3636.67</v>
      </c>
      <c r="CM905">
        <v>35650</v>
      </c>
      <c r="CN905">
        <v>6822050</v>
      </c>
      <c r="CO905">
        <v>-114176.67</v>
      </c>
      <c r="CP905">
        <v>-308083.33</v>
      </c>
      <c r="CQ905">
        <v>2388034.39</v>
      </c>
      <c r="CR905">
        <v>385618759.83999997</v>
      </c>
      <c r="CS905">
        <v>557166.81000000006</v>
      </c>
      <c r="CT905">
        <v>388598418.44999999</v>
      </c>
      <c r="CU905" s="3">
        <v>0.53441640000000001</v>
      </c>
      <c r="CV905">
        <v>184882882.5</v>
      </c>
      <c r="CW905" s="10">
        <v>5248552.66</v>
      </c>
      <c r="CX905" s="14">
        <f t="shared" si="14"/>
        <v>0</v>
      </c>
      <c r="CY905" s="14">
        <f>IFERROR(INDEX(CONFAZ!$A$2:$FB$440,MATCH(DATE(YEAR($A905),MONTH($A905),15),CONFAZ!$A$2:$A$440,0),2),0)</f>
        <v>5248552.66</v>
      </c>
      <c r="CZ905"/>
      <c r="DA905"/>
      <c r="DB905"/>
      <c r="DC905"/>
      <c r="DI905"/>
    </row>
    <row r="906" spans="1:113" x14ac:dyDescent="0.25">
      <c r="A906" s="1">
        <v>44522</v>
      </c>
      <c r="B906" t="s">
        <v>70</v>
      </c>
      <c r="C906" t="s">
        <v>11</v>
      </c>
      <c r="D906" s="12">
        <v>5.5568999999999997</v>
      </c>
      <c r="E906">
        <v>646167852.21000004</v>
      </c>
      <c r="F906">
        <v>5558638.1099999994</v>
      </c>
      <c r="G906">
        <v>970159776</v>
      </c>
      <c r="H906">
        <v>127143312.58</v>
      </c>
      <c r="I906">
        <v>73210751.849999994</v>
      </c>
      <c r="J906">
        <v>30264027.750000004</v>
      </c>
      <c r="K906">
        <v>19729246</v>
      </c>
      <c r="L906" s="14">
        <v>28223013</v>
      </c>
      <c r="M906" s="14">
        <v>32115234</v>
      </c>
      <c r="N906" s="14">
        <v>131801759</v>
      </c>
      <c r="O906" s="14">
        <v>142475195</v>
      </c>
      <c r="P906" s="14">
        <v>10357533</v>
      </c>
      <c r="Q906" s="14">
        <v>143554360</v>
      </c>
      <c r="R906" s="14">
        <v>5610307</v>
      </c>
      <c r="S906" s="14">
        <v>34230349</v>
      </c>
      <c r="T906" s="14">
        <v>318154772</v>
      </c>
      <c r="U906" s="14">
        <v>118284838</v>
      </c>
      <c r="V906" s="14">
        <v>5610307</v>
      </c>
      <c r="W906" s="14">
        <v>34230349</v>
      </c>
      <c r="X906" s="14">
        <v>318154772</v>
      </c>
      <c r="Y906" s="14">
        <v>118284838</v>
      </c>
      <c r="Z906" s="14">
        <v>5352416</v>
      </c>
      <c r="AA906" s="14">
        <v>0.99946628000000004</v>
      </c>
      <c r="AB906">
        <v>140.06</v>
      </c>
      <c r="AC906" s="2">
        <v>20501766210</v>
      </c>
      <c r="AD906" s="2">
        <v>21611840519</v>
      </c>
      <c r="AE906" s="14">
        <f>INDEX(CONFAZ!$DS$2:$FB$408,MATCH(DATE(YEAR($A906),MONTH($A906),15),CONFAZ!$DS$2:$DS$408,0),2)</f>
        <v>278021279</v>
      </c>
      <c r="AF906" s="14">
        <f>INDEX(CONFAZ!$DS$2:$FB$408,MATCH(DATE(YEAR($A906),MONTH($A906),15),CONFAZ!$DS$2:$DS$408,0),3)</f>
        <v>474029136</v>
      </c>
      <c r="AG906">
        <v>1100</v>
      </c>
      <c r="AH906">
        <v>2043672226800</v>
      </c>
      <c r="AI906">
        <v>7.65</v>
      </c>
      <c r="AJ906">
        <v>0.84</v>
      </c>
      <c r="AK906">
        <v>1533.23555555555</v>
      </c>
      <c r="AL906">
        <v>1180.3315</v>
      </c>
      <c r="AM906">
        <v>1081.1095238095199</v>
      </c>
      <c r="AN906">
        <v>1347.3456000000001</v>
      </c>
      <c r="AO906">
        <v>11.557273955373301</v>
      </c>
      <c r="AP906">
        <v>1.95</v>
      </c>
      <c r="AQ906">
        <v>430.35</v>
      </c>
      <c r="AR906">
        <v>47.36</v>
      </c>
      <c r="AS906" s="14">
        <v>771279400000</v>
      </c>
      <c r="AT906">
        <v>176665</v>
      </c>
      <c r="AU906">
        <v>388</v>
      </c>
      <c r="AV906">
        <v>162766079</v>
      </c>
      <c r="AW906">
        <v>116416346</v>
      </c>
      <c r="AX906">
        <v>8783</v>
      </c>
      <c r="AY906" s="14">
        <v>1492</v>
      </c>
      <c r="AZ906">
        <v>274</v>
      </c>
      <c r="BA906">
        <v>274</v>
      </c>
      <c r="BB906">
        <v>6071</v>
      </c>
      <c r="BC906">
        <v>42</v>
      </c>
      <c r="BD906">
        <v>1184</v>
      </c>
      <c r="BE906">
        <v>1403</v>
      </c>
      <c r="BF906">
        <v>1724</v>
      </c>
      <c r="BG906">
        <v>4796</v>
      </c>
      <c r="BH906">
        <v>3658</v>
      </c>
      <c r="BI906">
        <v>0</v>
      </c>
      <c r="BJ906">
        <v>133555</v>
      </c>
      <c r="BK906">
        <v>45868478</v>
      </c>
      <c r="BL906">
        <v>127199</v>
      </c>
      <c r="BM906">
        <v>0</v>
      </c>
      <c r="BN906">
        <v>33605801000</v>
      </c>
      <c r="BO906">
        <v>0.4</v>
      </c>
      <c r="BP906">
        <v>3704</v>
      </c>
      <c r="BQ906">
        <v>30699.57</v>
      </c>
      <c r="BR906">
        <v>3568480000</v>
      </c>
      <c r="BS906">
        <v>20396000</v>
      </c>
      <c r="BT906">
        <v>7460218000</v>
      </c>
      <c r="BU906">
        <v>16141426000</v>
      </c>
      <c r="BV906">
        <v>6415281000</v>
      </c>
      <c r="BW906">
        <v>27190520000</v>
      </c>
      <c r="BX906">
        <v>0</v>
      </c>
      <c r="BY906">
        <v>0</v>
      </c>
      <c r="BZ906">
        <v>0</v>
      </c>
      <c r="CA906">
        <v>0</v>
      </c>
      <c r="CB906">
        <v>33605801000</v>
      </c>
      <c r="CC906">
        <v>0.4</v>
      </c>
      <c r="CD906">
        <v>2574832.34</v>
      </c>
      <c r="CE906">
        <v>765179926.66999996</v>
      </c>
      <c r="CF906">
        <v>28568.39</v>
      </c>
      <c r="CG906">
        <v>34217</v>
      </c>
      <c r="CH906">
        <v>32.8664779</v>
      </c>
      <c r="CI906">
        <v>6.74</v>
      </c>
      <c r="CJ906">
        <v>-290550</v>
      </c>
      <c r="CK906">
        <v>-286913.33</v>
      </c>
      <c r="CL906">
        <v>3636.67</v>
      </c>
      <c r="CM906">
        <v>35650</v>
      </c>
      <c r="CN906">
        <v>6822050</v>
      </c>
      <c r="CO906">
        <v>-114176.67</v>
      </c>
      <c r="CP906">
        <v>-308083.33</v>
      </c>
      <c r="CQ906">
        <v>2168264.9500000002</v>
      </c>
      <c r="CR906">
        <v>461625461.94999999</v>
      </c>
      <c r="CS906">
        <v>394123.45</v>
      </c>
      <c r="CT906">
        <v>464200502.80000001</v>
      </c>
      <c r="CU906" s="3">
        <v>0.53441640000000001</v>
      </c>
      <c r="CV906">
        <v>184882882.5</v>
      </c>
      <c r="CW906" s="10">
        <v>3590606.21</v>
      </c>
      <c r="CX906" s="14">
        <f t="shared" si="14"/>
        <v>0</v>
      </c>
      <c r="CY906" s="14">
        <f>IFERROR(INDEX(CONFAZ!$A$2:$FB$440,MATCH(DATE(YEAR($A906),MONTH($A906),15),CONFAZ!$A$2:$A$440,0),2),0)</f>
        <v>3590606.21</v>
      </c>
      <c r="CZ906"/>
      <c r="DA906"/>
      <c r="DB906"/>
      <c r="DC906"/>
      <c r="DI906"/>
    </row>
    <row r="907" spans="1:113" x14ac:dyDescent="0.25">
      <c r="A907" s="1">
        <v>44552</v>
      </c>
      <c r="B907" t="s">
        <v>70</v>
      </c>
      <c r="C907" t="s">
        <v>11</v>
      </c>
      <c r="D907" s="12">
        <v>5.6513999999999998</v>
      </c>
      <c r="E907">
        <v>557771667.92000008</v>
      </c>
      <c r="F907">
        <v>7975799.1999999993</v>
      </c>
      <c r="G907">
        <v>991229983</v>
      </c>
      <c r="H907">
        <v>135166000.19999999</v>
      </c>
      <c r="I907">
        <v>170206723.82000002</v>
      </c>
      <c r="J907">
        <v>28869655.539999995</v>
      </c>
      <c r="K907">
        <v>30225659</v>
      </c>
      <c r="L907" s="14">
        <v>23946369</v>
      </c>
      <c r="M907" s="14">
        <v>30167094</v>
      </c>
      <c r="N907" s="14">
        <v>149763710</v>
      </c>
      <c r="O907" s="14">
        <v>166212730</v>
      </c>
      <c r="P907" s="14">
        <v>12493931</v>
      </c>
      <c r="Q907" s="14">
        <v>140327643</v>
      </c>
      <c r="R907" s="14">
        <v>6297711</v>
      </c>
      <c r="S907" s="14">
        <v>29009974</v>
      </c>
      <c r="T907" s="14">
        <v>312384514</v>
      </c>
      <c r="U907" s="14">
        <v>113045019</v>
      </c>
      <c r="V907" s="14">
        <v>6297711</v>
      </c>
      <c r="W907" s="14">
        <v>29009974</v>
      </c>
      <c r="X907" s="14">
        <v>312384514</v>
      </c>
      <c r="Y907" s="14">
        <v>113045019</v>
      </c>
      <c r="Z907" s="14">
        <v>7581288</v>
      </c>
      <c r="AA907" s="14">
        <v>0.86394703650000004</v>
      </c>
      <c r="AB907">
        <v>142.02000000000001</v>
      </c>
      <c r="AC907" s="2">
        <v>24432406778</v>
      </c>
      <c r="AD907" s="2">
        <v>20419466049</v>
      </c>
      <c r="AE907" s="14">
        <f>INDEX(CONFAZ!$DS$2:$FB$408,MATCH(DATE(YEAR($A907),MONTH($A907),15),CONFAZ!$DS$2:$DS$408,0),2)</f>
        <v>346821117</v>
      </c>
      <c r="AF907" s="14">
        <f>INDEX(CONFAZ!$DS$2:$FB$408,MATCH(DATE(YEAR($A907),MONTH($A907),15),CONFAZ!$DS$2:$DS$408,0),3)</f>
        <v>381527846</v>
      </c>
      <c r="AG907">
        <v>1100</v>
      </c>
      <c r="AH907">
        <v>2046959685600</v>
      </c>
      <c r="AI907">
        <v>8.76</v>
      </c>
      <c r="AJ907">
        <v>0.73</v>
      </c>
      <c r="AK907">
        <v>1549.3955555555499</v>
      </c>
      <c r="AL907">
        <v>1189.7394999999999</v>
      </c>
      <c r="AM907">
        <v>1089.99047619047</v>
      </c>
      <c r="AN907">
        <v>1364.0608</v>
      </c>
      <c r="AO907">
        <v>11.1462722025278</v>
      </c>
      <c r="AP907">
        <v>1.73</v>
      </c>
      <c r="AQ907">
        <v>417.92</v>
      </c>
      <c r="AR907">
        <v>29.99</v>
      </c>
      <c r="AS907" s="14">
        <v>783800900000</v>
      </c>
      <c r="AT907">
        <v>141890</v>
      </c>
      <c r="AU907">
        <v>2258</v>
      </c>
      <c r="AV907">
        <v>201729323</v>
      </c>
      <c r="AW907">
        <v>149801530</v>
      </c>
      <c r="AX907">
        <v>8525</v>
      </c>
      <c r="AY907" s="14">
        <v>3379</v>
      </c>
      <c r="AZ907">
        <v>342</v>
      </c>
      <c r="BA907">
        <v>342</v>
      </c>
      <c r="BB907">
        <v>6213</v>
      </c>
      <c r="BC907">
        <v>0</v>
      </c>
      <c r="BD907">
        <v>1485</v>
      </c>
      <c r="BE907">
        <v>12969</v>
      </c>
      <c r="BF907">
        <v>506</v>
      </c>
      <c r="BG907">
        <v>2996</v>
      </c>
      <c r="BH907">
        <v>3295</v>
      </c>
      <c r="BI907">
        <v>0</v>
      </c>
      <c r="BJ907">
        <v>107017</v>
      </c>
      <c r="BK907">
        <v>51441795</v>
      </c>
      <c r="BL907">
        <v>189777</v>
      </c>
      <c r="BM907">
        <v>0</v>
      </c>
      <c r="BN907">
        <v>33605801000</v>
      </c>
      <c r="BO907">
        <v>0.4</v>
      </c>
      <c r="BP907">
        <v>3704</v>
      </c>
      <c r="BQ907">
        <v>30699.57</v>
      </c>
      <c r="BR907">
        <v>3568480000</v>
      </c>
      <c r="BS907">
        <v>20396000</v>
      </c>
      <c r="BT907">
        <v>7460218000</v>
      </c>
      <c r="BU907">
        <v>16141426000</v>
      </c>
      <c r="BV907">
        <v>6415281000</v>
      </c>
      <c r="BW907">
        <v>27190520000</v>
      </c>
      <c r="BX907">
        <v>0</v>
      </c>
      <c r="BY907">
        <v>0</v>
      </c>
      <c r="BZ907">
        <v>0</v>
      </c>
      <c r="CA907">
        <v>0</v>
      </c>
      <c r="CB907">
        <v>33605801000</v>
      </c>
      <c r="CC907">
        <v>0.4</v>
      </c>
      <c r="CD907">
        <v>2651430.89</v>
      </c>
      <c r="CE907">
        <v>751200973.20000005</v>
      </c>
      <c r="CF907">
        <v>16160.13</v>
      </c>
      <c r="CG907">
        <v>34323</v>
      </c>
      <c r="CH907">
        <v>32.8664779</v>
      </c>
      <c r="CI907">
        <v>6.67</v>
      </c>
      <c r="CJ907">
        <v>-290550</v>
      </c>
      <c r="CK907">
        <v>-286913.33</v>
      </c>
      <c r="CL907">
        <v>3636.67</v>
      </c>
      <c r="CM907">
        <v>35650</v>
      </c>
      <c r="CN907">
        <v>6822050</v>
      </c>
      <c r="CO907">
        <v>-114176.67</v>
      </c>
      <c r="CP907">
        <v>-308083.33</v>
      </c>
      <c r="CQ907">
        <v>0</v>
      </c>
      <c r="CR907">
        <v>0</v>
      </c>
      <c r="CS907">
        <v>0</v>
      </c>
      <c r="CT907">
        <v>0</v>
      </c>
      <c r="CU907" s="3">
        <v>0.53441640000000001</v>
      </c>
      <c r="CV907">
        <v>221865375.30000001</v>
      </c>
      <c r="CW907" s="10">
        <v>3323415.23</v>
      </c>
      <c r="CX907" s="14">
        <f t="shared" si="14"/>
        <v>0</v>
      </c>
      <c r="CY907" s="14">
        <f>IFERROR(INDEX(CONFAZ!$A$2:$FB$440,MATCH(DATE(YEAR($A907),MONTH($A907),15),CONFAZ!$A$2:$A$440,0),2),0)</f>
        <v>3323415.23</v>
      </c>
      <c r="CZ907"/>
      <c r="DA907"/>
      <c r="DB907"/>
      <c r="DC907"/>
      <c r="DI907"/>
    </row>
    <row r="908" spans="1:113" x14ac:dyDescent="0.25">
      <c r="CW908" s="10">
        <f>SUBTOTAL(9,CW2:CW907)</f>
        <v>12203503597.46999</v>
      </c>
      <c r="DA908" s="14"/>
    </row>
  </sheetData>
  <autoFilter ref="A1:CY907" xr:uid="{00000000-0001-0000-0000-000000000000}">
    <sortState xmlns:xlrd2="http://schemas.microsoft.com/office/spreadsheetml/2017/richdata2" ref="A2:CY907">
      <sortCondition ref="C2:C907"/>
      <sortCondition ref="A2:A907"/>
    </sortState>
  </autoFilter>
  <sortState xmlns:xlrd2="http://schemas.microsoft.com/office/spreadsheetml/2017/richdata2" ref="A2:CW907">
    <sortCondition ref="A2:A907"/>
    <sortCondition ref="B2:B907"/>
    <sortCondition ref="C2:C907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ECAF7-2FDA-4611-A72E-2A2E21EF3856}">
  <dimension ref="A1:FI457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22.42578125" style="1" bestFit="1" customWidth="1"/>
    <col min="2" max="2" width="22.42578125" bestFit="1" customWidth="1"/>
    <col min="5" max="5" width="10.7109375" bestFit="1" customWidth="1"/>
    <col min="6" max="6" width="17.85546875" bestFit="1" customWidth="1"/>
    <col min="8" max="8" width="10.7109375" style="1" bestFit="1" customWidth="1"/>
    <col min="9" max="9" width="15.7109375" bestFit="1" customWidth="1"/>
    <col min="11" max="11" width="15.85546875" style="1" bestFit="1" customWidth="1"/>
    <col min="12" max="12" width="29.7109375" bestFit="1" customWidth="1"/>
    <col min="13" max="13" width="16.28515625" bestFit="1" customWidth="1"/>
    <col min="14" max="14" width="16.140625" bestFit="1" customWidth="1"/>
    <col min="15" max="15" width="23.28515625" bestFit="1" customWidth="1"/>
    <col min="17" max="17" width="10.7109375" bestFit="1" customWidth="1"/>
    <col min="18" max="18" width="18.140625" bestFit="1" customWidth="1"/>
    <col min="19" max="24" width="18.140625" customWidth="1"/>
    <col min="26" max="26" width="11.42578125" customWidth="1"/>
    <col min="27" max="27" width="18" customWidth="1"/>
    <col min="28" max="28" width="16.5703125" customWidth="1"/>
    <col min="30" max="30" width="10.7109375" style="1" bestFit="1" customWidth="1"/>
    <col min="33" max="33" width="10.7109375" style="30" bestFit="1" customWidth="1"/>
    <col min="34" max="34" width="17" style="30" bestFit="1" customWidth="1"/>
    <col min="36" max="36" width="10.7109375" bestFit="1" customWidth="1"/>
    <col min="37" max="37" width="11.7109375" bestFit="1" customWidth="1"/>
    <col min="38" max="38" width="15.42578125" bestFit="1" customWidth="1"/>
    <col min="39" max="39" width="15.140625" customWidth="1"/>
    <col min="41" max="41" width="10.7109375" style="1" bestFit="1" customWidth="1"/>
    <col min="42" max="43" width="19" bestFit="1" customWidth="1"/>
    <col min="45" max="45" width="10.7109375" style="1" bestFit="1" customWidth="1"/>
    <col min="46" max="46" width="13.85546875" bestFit="1" customWidth="1"/>
    <col min="47" max="47" width="16.85546875" bestFit="1" customWidth="1"/>
    <col min="48" max="48" width="15.5703125" bestFit="1" customWidth="1"/>
    <col min="49" max="49" width="12" bestFit="1" customWidth="1"/>
    <col min="51" max="51" width="15.85546875" style="1" bestFit="1" customWidth="1"/>
    <col min="52" max="52" width="12" bestFit="1" customWidth="1"/>
    <col min="53" max="53" width="19.28515625" bestFit="1" customWidth="1"/>
    <col min="54" max="54" width="17" bestFit="1" customWidth="1"/>
    <col min="55" max="55" width="14.7109375" bestFit="1" customWidth="1"/>
    <col min="56" max="57" width="11.28515625" bestFit="1" customWidth="1"/>
    <col min="58" max="58" width="12.7109375" bestFit="1" customWidth="1"/>
    <col min="59" max="59" width="18.85546875" bestFit="1" customWidth="1"/>
    <col min="60" max="60" width="18.140625" bestFit="1" customWidth="1"/>
    <col min="61" max="61" width="12" bestFit="1" customWidth="1"/>
    <col min="63" max="63" width="10.7109375" style="1" bestFit="1" customWidth="1"/>
    <col min="64" max="64" width="13.140625" bestFit="1" customWidth="1"/>
    <col min="65" max="65" width="21.5703125" bestFit="1" customWidth="1"/>
    <col min="66" max="66" width="18.5703125" bestFit="1" customWidth="1"/>
    <col min="67" max="67" width="22.42578125" bestFit="1" customWidth="1"/>
    <col min="68" max="68" width="20.7109375" bestFit="1" customWidth="1"/>
    <col min="69" max="69" width="13.28515625" bestFit="1" customWidth="1"/>
    <col min="70" max="70" width="19.5703125" bestFit="1" customWidth="1"/>
    <col min="71" max="71" width="14.42578125" bestFit="1" customWidth="1"/>
    <col min="72" max="72" width="10.85546875" bestFit="1" customWidth="1"/>
    <col min="73" max="73" width="14.140625" bestFit="1" customWidth="1"/>
    <col min="74" max="74" width="13.7109375" bestFit="1" customWidth="1"/>
    <col min="75" max="75" width="15.140625" bestFit="1" customWidth="1"/>
    <col min="76" max="76" width="20.7109375" bestFit="1" customWidth="1"/>
    <col min="77" max="77" width="14.42578125" bestFit="1" customWidth="1"/>
    <col min="78" max="78" width="15.42578125" bestFit="1" customWidth="1"/>
    <col min="79" max="79" width="13.140625" bestFit="1" customWidth="1"/>
    <col min="80" max="80" width="13.7109375" bestFit="1" customWidth="1"/>
    <col min="81" max="81" width="14.42578125" bestFit="1" customWidth="1"/>
    <col min="82" max="82" width="14" bestFit="1" customWidth="1"/>
    <col min="83" max="83" width="18.42578125" bestFit="1" customWidth="1"/>
    <col min="84" max="84" width="19" bestFit="1" customWidth="1"/>
    <col min="85" max="85" width="13.140625" customWidth="1"/>
    <col min="86" max="86" width="10.7109375" bestFit="1" customWidth="1"/>
    <col min="87" max="87" width="14.28515625" customWidth="1"/>
    <col min="88" max="89" width="13.7109375" customWidth="1"/>
    <col min="90" max="90" width="16" customWidth="1"/>
    <col min="92" max="93" width="10.7109375" bestFit="1" customWidth="1"/>
    <col min="96" max="96" width="10.7109375" style="1" bestFit="1" customWidth="1"/>
    <col min="97" max="97" width="14.85546875" bestFit="1" customWidth="1"/>
    <col min="99" max="99" width="10.7109375" style="1" bestFit="1" customWidth="1"/>
    <col min="100" max="100" width="12" bestFit="1" customWidth="1"/>
    <col min="101" max="101" width="12.28515625" bestFit="1" customWidth="1"/>
    <col min="102" max="102" width="14.42578125" bestFit="1" customWidth="1"/>
    <col min="103" max="103" width="14.140625" bestFit="1" customWidth="1"/>
    <col min="105" max="105" width="10.7109375" style="1" bestFit="1" customWidth="1"/>
    <col min="106" max="106" width="9.28515625" customWidth="1"/>
    <col min="107" max="107" width="10.85546875" bestFit="1" customWidth="1"/>
    <col min="108" max="108" width="11.5703125" bestFit="1" customWidth="1"/>
    <col min="111" max="111" width="10.7109375" bestFit="1" customWidth="1"/>
    <col min="112" max="112" width="5.28515625" bestFit="1" customWidth="1"/>
    <col min="113" max="113" width="5.28515625" customWidth="1"/>
    <col min="114" max="114" width="10.7109375" bestFit="1" customWidth="1"/>
    <col min="115" max="115" width="18.85546875" bestFit="1" customWidth="1"/>
    <col min="117" max="117" width="10.7109375" bestFit="1" customWidth="1"/>
    <col min="120" max="120" width="15.85546875" bestFit="1" customWidth="1"/>
    <col min="121" max="121" width="22.85546875" bestFit="1" customWidth="1"/>
    <col min="123" max="123" width="10.7109375" style="1" bestFit="1" customWidth="1"/>
    <col min="124" max="124" width="10" bestFit="1" customWidth="1"/>
    <col min="125" max="125" width="11" bestFit="1" customWidth="1"/>
    <col min="126" max="126" width="11.7109375" bestFit="1" customWidth="1"/>
    <col min="128" max="128" width="10.7109375" bestFit="1" customWidth="1"/>
    <col min="129" max="132" width="12" bestFit="1" customWidth="1"/>
    <col min="134" max="134" width="10.7109375" bestFit="1" customWidth="1"/>
    <col min="137" max="137" width="15.28515625" style="4" bestFit="1" customWidth="1"/>
    <col min="138" max="138" width="12.7109375" style="18" bestFit="1" customWidth="1"/>
    <col min="139" max="139" width="23.42578125" style="4" customWidth="1"/>
    <col min="140" max="140" width="10.7109375" style="1" bestFit="1" customWidth="1"/>
    <col min="141" max="141" width="25.85546875" style="4" bestFit="1" customWidth="1"/>
    <col min="142" max="142" width="21.140625" style="4" bestFit="1" customWidth="1"/>
    <col min="143" max="143" width="23.140625" style="4" bestFit="1" customWidth="1"/>
    <col min="144" max="144" width="18" style="4" bestFit="1" customWidth="1"/>
    <col min="145" max="145" width="25.140625" style="4" bestFit="1" customWidth="1"/>
    <col min="146" max="146" width="22.5703125" style="4" bestFit="1" customWidth="1"/>
    <col min="147" max="147" width="15.28515625" style="4" bestFit="1" customWidth="1"/>
    <col min="148" max="148" width="23.7109375" style="4" bestFit="1" customWidth="1"/>
    <col min="149" max="149" width="15.28515625" style="4" bestFit="1" customWidth="1"/>
    <col min="150" max="150" width="15" style="4" bestFit="1" customWidth="1"/>
    <col min="151" max="151" width="12" bestFit="1" customWidth="1"/>
    <col min="152" max="152" width="12.140625" bestFit="1" customWidth="1"/>
    <col min="153" max="153" width="12" bestFit="1" customWidth="1"/>
    <col min="154" max="154" width="17" bestFit="1" customWidth="1"/>
    <col min="155" max="155" width="19.140625" bestFit="1" customWidth="1"/>
    <col min="156" max="156" width="16.5703125" style="4" customWidth="1"/>
    <col min="158" max="158" width="16.85546875" bestFit="1" customWidth="1"/>
    <col min="161" max="161" width="10.7109375" bestFit="1" customWidth="1"/>
    <col min="162" max="162" width="11.5703125" bestFit="1" customWidth="1"/>
    <col min="163" max="163" width="10.7109375" bestFit="1" customWidth="1"/>
    <col min="164" max="164" width="12" bestFit="1" customWidth="1"/>
  </cols>
  <sheetData>
    <row r="1" spans="1:165" ht="17.25" thickBot="1" x14ac:dyDescent="0.3">
      <c r="A1" s="34" t="s">
        <v>109</v>
      </c>
      <c r="B1" s="35" t="s">
        <v>259</v>
      </c>
      <c r="E1" s="32" t="s">
        <v>109</v>
      </c>
      <c r="F1" s="33" t="s">
        <v>258</v>
      </c>
      <c r="H1" s="1" t="s">
        <v>109</v>
      </c>
      <c r="I1" t="s">
        <v>58</v>
      </c>
      <c r="K1" s="1" t="s">
        <v>109</v>
      </c>
      <c r="L1" t="s">
        <v>51</v>
      </c>
      <c r="M1" t="s">
        <v>52</v>
      </c>
      <c r="N1" t="s">
        <v>53</v>
      </c>
      <c r="O1" t="s">
        <v>54</v>
      </c>
      <c r="Q1" t="s">
        <v>248</v>
      </c>
      <c r="R1" t="s">
        <v>247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Z1" s="20" t="s">
        <v>234</v>
      </c>
      <c r="AA1" s="20" t="s">
        <v>235</v>
      </c>
      <c r="AB1" s="20" t="s">
        <v>236</v>
      </c>
      <c r="AC1" s="25"/>
      <c r="AD1" s="1" t="s">
        <v>109</v>
      </c>
      <c r="AE1" s="15" t="s">
        <v>29</v>
      </c>
      <c r="AG1" s="30" t="s">
        <v>109</v>
      </c>
      <c r="AH1" s="30" t="s">
        <v>26</v>
      </c>
      <c r="AJ1" s="29" t="s">
        <v>109</v>
      </c>
      <c r="AK1" s="29" t="s">
        <v>21</v>
      </c>
      <c r="AL1" s="29" t="s">
        <v>22</v>
      </c>
      <c r="AM1" s="29" t="s">
        <v>23</v>
      </c>
      <c r="AO1" s="1" t="s">
        <v>109</v>
      </c>
      <c r="AP1" t="s">
        <v>12</v>
      </c>
      <c r="AQ1" t="s">
        <v>13</v>
      </c>
      <c r="AS1" s="1" t="s">
        <v>246</v>
      </c>
      <c r="AT1" t="s">
        <v>56</v>
      </c>
      <c r="AU1" t="s">
        <v>57</v>
      </c>
      <c r="AV1" t="s">
        <v>49</v>
      </c>
      <c r="AW1" t="s">
        <v>14</v>
      </c>
      <c r="AY1" s="1" t="s">
        <v>109</v>
      </c>
      <c r="AZ1" t="s">
        <v>245</v>
      </c>
      <c r="BA1" t="s">
        <v>66</v>
      </c>
      <c r="BB1" t="s">
        <v>67</v>
      </c>
      <c r="BC1" t="s">
        <v>59</v>
      </c>
      <c r="BD1" t="s">
        <v>61</v>
      </c>
      <c r="BE1" t="s">
        <v>60</v>
      </c>
      <c r="BF1" t="s">
        <v>62</v>
      </c>
      <c r="BG1" t="s">
        <v>63</v>
      </c>
      <c r="BH1" t="s">
        <v>65</v>
      </c>
      <c r="BI1" t="s">
        <v>64</v>
      </c>
      <c r="BK1" s="1" t="s">
        <v>109</v>
      </c>
      <c r="BL1" t="s">
        <v>30</v>
      </c>
      <c r="BM1" t="s">
        <v>50</v>
      </c>
      <c r="BN1" t="s">
        <v>27</v>
      </c>
      <c r="BO1" t="s">
        <v>28</v>
      </c>
      <c r="BP1" t="s">
        <v>31</v>
      </c>
      <c r="BQ1" t="s">
        <v>32</v>
      </c>
      <c r="BR1" t="s">
        <v>33</v>
      </c>
      <c r="BS1" t="s">
        <v>34</v>
      </c>
      <c r="BT1" t="s">
        <v>36</v>
      </c>
      <c r="BU1" t="s">
        <v>35</v>
      </c>
      <c r="BV1" t="s">
        <v>37</v>
      </c>
      <c r="BW1" t="s">
        <v>39</v>
      </c>
      <c r="BX1" t="s">
        <v>38</v>
      </c>
      <c r="BY1" t="s">
        <v>41</v>
      </c>
      <c r="BZ1" t="s">
        <v>55</v>
      </c>
      <c r="CA1" t="s">
        <v>43</v>
      </c>
      <c r="CB1" t="s">
        <v>42</v>
      </c>
      <c r="CC1" t="s">
        <v>44</v>
      </c>
      <c r="CD1" t="s">
        <v>45</v>
      </c>
      <c r="CE1" t="s">
        <v>46</v>
      </c>
      <c r="CF1" t="s">
        <v>47</v>
      </c>
      <c r="CH1" t="s">
        <v>109</v>
      </c>
      <c r="CI1" t="s">
        <v>237</v>
      </c>
      <c r="CL1" t="s">
        <v>109</v>
      </c>
      <c r="CM1" t="s">
        <v>139</v>
      </c>
      <c r="CO1" t="s">
        <v>127</v>
      </c>
      <c r="CP1" t="s">
        <v>20</v>
      </c>
      <c r="CR1" s="1" t="s">
        <v>127</v>
      </c>
      <c r="CS1" t="s">
        <v>138</v>
      </c>
      <c r="CU1" s="1" t="s">
        <v>109</v>
      </c>
      <c r="CV1" t="s">
        <v>17</v>
      </c>
      <c r="CW1" t="s">
        <v>18</v>
      </c>
      <c r="CX1" t="s">
        <v>137</v>
      </c>
      <c r="CY1" t="s">
        <v>19</v>
      </c>
      <c r="DA1" s="1" t="s">
        <v>109</v>
      </c>
      <c r="DB1" t="s">
        <v>134</v>
      </c>
      <c r="DC1" t="s">
        <v>135</v>
      </c>
      <c r="DD1" t="s">
        <v>136</v>
      </c>
      <c r="DG1" t="s">
        <v>127</v>
      </c>
      <c r="DH1" t="s">
        <v>10</v>
      </c>
      <c r="DJ1" t="s">
        <v>109</v>
      </c>
      <c r="DK1" t="s">
        <v>68</v>
      </c>
      <c r="DM1" t="s">
        <v>109</v>
      </c>
      <c r="DN1" t="s">
        <v>16</v>
      </c>
      <c r="DP1" t="s">
        <v>109</v>
      </c>
      <c r="DQ1" t="s">
        <v>15</v>
      </c>
      <c r="DS1" s="1" t="s">
        <v>109</v>
      </c>
      <c r="DT1" t="s">
        <v>130</v>
      </c>
      <c r="DU1" t="s">
        <v>131</v>
      </c>
      <c r="DV1" t="s">
        <v>132</v>
      </c>
      <c r="DX1" t="s">
        <v>127</v>
      </c>
      <c r="DY1" t="s">
        <v>24</v>
      </c>
      <c r="DZ1" t="s">
        <v>9</v>
      </c>
      <c r="EA1" t="s">
        <v>128</v>
      </c>
      <c r="EB1" t="s">
        <v>129</v>
      </c>
      <c r="ED1" t="s">
        <v>109</v>
      </c>
      <c r="EE1" t="s">
        <v>25</v>
      </c>
      <c r="EG1" t="s">
        <v>109</v>
      </c>
      <c r="EH1" s="17" t="s">
        <v>8</v>
      </c>
      <c r="EI1"/>
      <c r="EJ1" s="1" t="s">
        <v>109</v>
      </c>
      <c r="EK1" s="4" t="s">
        <v>110</v>
      </c>
      <c r="EL1" s="4" t="s">
        <v>111</v>
      </c>
      <c r="EM1" s="4" t="s">
        <v>112</v>
      </c>
      <c r="EN1" s="4" t="s">
        <v>113</v>
      </c>
      <c r="EO1" s="4" t="s">
        <v>114</v>
      </c>
      <c r="EP1" s="4" t="s">
        <v>115</v>
      </c>
      <c r="EQ1" s="4" t="s">
        <v>116</v>
      </c>
      <c r="ER1" s="4" t="s">
        <v>117</v>
      </c>
      <c r="ES1" s="4" t="s">
        <v>118</v>
      </c>
      <c r="ET1" s="4" t="s">
        <v>119</v>
      </c>
      <c r="EU1" s="4" t="s">
        <v>120</v>
      </c>
      <c r="EV1" s="4" t="s">
        <v>121</v>
      </c>
      <c r="EW1" s="15" t="s">
        <v>122</v>
      </c>
      <c r="EX1" s="15" t="s">
        <v>5</v>
      </c>
      <c r="EY1" s="15" t="s">
        <v>6</v>
      </c>
      <c r="EZ1" t="s">
        <v>123</v>
      </c>
      <c r="FA1" s="15" t="s">
        <v>124</v>
      </c>
      <c r="FB1" s="16" t="s">
        <v>4</v>
      </c>
      <c r="FE1" t="s">
        <v>109</v>
      </c>
      <c r="FF1" t="s">
        <v>72</v>
      </c>
      <c r="FH1" t="s">
        <v>109</v>
      </c>
      <c r="FI1" t="s">
        <v>139</v>
      </c>
    </row>
    <row r="2" spans="1:165" x14ac:dyDescent="0.25">
      <c r="A2" s="1">
        <v>40193</v>
      </c>
      <c r="B2" s="8">
        <v>1287166.27</v>
      </c>
      <c r="E2" s="1">
        <v>40193</v>
      </c>
      <c r="F2" s="8">
        <v>307612.84999999998</v>
      </c>
      <c r="H2" s="1">
        <v>39828</v>
      </c>
      <c r="I2">
        <v>0.52898860000000003</v>
      </c>
      <c r="K2" s="1">
        <v>40193</v>
      </c>
      <c r="L2">
        <v>20840.5</v>
      </c>
      <c r="M2">
        <v>152076818</v>
      </c>
      <c r="N2">
        <v>15010.94</v>
      </c>
      <c r="O2">
        <v>152112669.44</v>
      </c>
      <c r="Q2" s="1">
        <v>44713</v>
      </c>
      <c r="R2">
        <v>125106.67</v>
      </c>
      <c r="S2">
        <v>143363.32999999999</v>
      </c>
      <c r="T2">
        <v>18256.669999999998</v>
      </c>
      <c r="U2">
        <v>-67050</v>
      </c>
      <c r="V2">
        <v>6936703.3300000001</v>
      </c>
      <c r="W2">
        <v>-203676.67</v>
      </c>
      <c r="X2">
        <v>-291003.33</v>
      </c>
      <c r="Z2" s="21">
        <v>44896</v>
      </c>
      <c r="AA2" s="22">
        <v>428.29</v>
      </c>
      <c r="AB2" s="22">
        <v>4.97</v>
      </c>
      <c r="AC2" s="22"/>
      <c r="AD2" s="1">
        <v>40193</v>
      </c>
      <c r="AE2">
        <v>40.418357999999998</v>
      </c>
      <c r="AG2" s="30">
        <v>39828</v>
      </c>
      <c r="AH2" s="31">
        <v>19685.25</v>
      </c>
      <c r="AJ2" s="1">
        <v>40193</v>
      </c>
      <c r="AK2" s="28">
        <v>117954.53</v>
      </c>
      <c r="AL2" s="28">
        <v>54934514.270000003</v>
      </c>
      <c r="AM2" s="28">
        <v>21683.32</v>
      </c>
      <c r="AO2" s="1">
        <v>44727</v>
      </c>
      <c r="AP2">
        <v>3.67</v>
      </c>
      <c r="AQ2">
        <v>-1.7</v>
      </c>
      <c r="AS2" s="1">
        <v>35079</v>
      </c>
      <c r="AT2">
        <v>2.5</v>
      </c>
      <c r="AU2">
        <v>2.1000000000000001E-2</v>
      </c>
      <c r="AV2">
        <v>0.14832999999999999</v>
      </c>
      <c r="AW2">
        <v>775965</v>
      </c>
      <c r="AY2" s="1">
        <v>44545</v>
      </c>
      <c r="AZ2">
        <v>33605801000</v>
      </c>
      <c r="BA2">
        <v>0.4</v>
      </c>
      <c r="BB2" s="3">
        <v>3704</v>
      </c>
      <c r="BC2">
        <v>30699.57</v>
      </c>
      <c r="BD2">
        <v>3568480000</v>
      </c>
      <c r="BE2">
        <v>20396000</v>
      </c>
      <c r="BF2">
        <v>7460218000</v>
      </c>
      <c r="BG2">
        <v>16141426000</v>
      </c>
      <c r="BH2">
        <v>6415281000</v>
      </c>
      <c r="BI2">
        <v>27190520000</v>
      </c>
      <c r="BK2" s="1">
        <v>36845</v>
      </c>
      <c r="BL2">
        <v>153640</v>
      </c>
      <c r="BM2">
        <v>0</v>
      </c>
      <c r="BN2">
        <v>61497727</v>
      </c>
      <c r="BO2">
        <v>1615272</v>
      </c>
      <c r="BP2">
        <v>15540</v>
      </c>
      <c r="BQ2">
        <v>0</v>
      </c>
      <c r="BR2">
        <v>201000</v>
      </c>
      <c r="BS2">
        <v>0</v>
      </c>
      <c r="BT2">
        <v>0</v>
      </c>
      <c r="BU2">
        <v>0</v>
      </c>
      <c r="BV2">
        <v>0</v>
      </c>
      <c r="BW2">
        <v>56798387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2482008</v>
      </c>
      <c r="CE2">
        <v>0</v>
      </c>
      <c r="CF2">
        <v>231880</v>
      </c>
      <c r="CH2" s="27">
        <v>40179</v>
      </c>
      <c r="CI2" s="28">
        <v>284389.3</v>
      </c>
      <c r="CJ2">
        <f>1000000*CI2</f>
        <v>284389300000</v>
      </c>
      <c r="CL2" s="1">
        <v>40193</v>
      </c>
      <c r="CM2">
        <v>0</v>
      </c>
      <c r="CN2" s="1"/>
      <c r="CO2" s="1">
        <v>44880</v>
      </c>
      <c r="CP2">
        <v>1.41</v>
      </c>
      <c r="CR2" s="1">
        <v>34349</v>
      </c>
      <c r="CS2">
        <v>50</v>
      </c>
      <c r="CU2" s="1">
        <v>44849</v>
      </c>
      <c r="CV2">
        <v>1705.5677777777701</v>
      </c>
      <c r="CW2">
        <v>1322.3244999999999</v>
      </c>
      <c r="CX2">
        <v>1211.0428571428499</v>
      </c>
      <c r="CY2">
        <v>1492.8483999999901</v>
      </c>
      <c r="DA2" s="1">
        <v>41167</v>
      </c>
      <c r="DB2">
        <v>451.78</v>
      </c>
      <c r="DC2">
        <v>336.75</v>
      </c>
      <c r="DD2">
        <v>910.77</v>
      </c>
      <c r="DG2" s="1">
        <v>36175</v>
      </c>
      <c r="DH2">
        <v>0.65</v>
      </c>
      <c r="DJ2" s="1">
        <v>31578</v>
      </c>
      <c r="DK2">
        <v>18.23</v>
      </c>
      <c r="DM2" s="1">
        <v>44910</v>
      </c>
      <c r="DN2">
        <v>1212</v>
      </c>
      <c r="DP2" s="11">
        <v>36571</v>
      </c>
      <c r="DQ2">
        <v>68107609200</v>
      </c>
      <c r="DS2" s="1">
        <v>36540</v>
      </c>
      <c r="DT2">
        <v>69813594</v>
      </c>
      <c r="DU2">
        <v>13681979</v>
      </c>
      <c r="DV2">
        <v>56131615</v>
      </c>
      <c r="DX2" s="1">
        <v>44880</v>
      </c>
      <c r="DY2">
        <v>28164454703</v>
      </c>
      <c r="DZ2">
        <v>21492826789</v>
      </c>
      <c r="EA2">
        <v>6671627914</v>
      </c>
      <c r="EB2">
        <v>49657281492</v>
      </c>
      <c r="ED2" s="1">
        <v>37636</v>
      </c>
      <c r="EE2">
        <v>96.15</v>
      </c>
      <c r="EG2" s="1">
        <v>32674</v>
      </c>
      <c r="EH2" s="17">
        <v>19.68</v>
      </c>
      <c r="EI2"/>
      <c r="EJ2" s="1">
        <v>40193</v>
      </c>
      <c r="EK2" s="4">
        <v>7182153</v>
      </c>
      <c r="EL2" s="4">
        <v>5385551</v>
      </c>
      <c r="EM2" s="4">
        <v>29045086</v>
      </c>
      <c r="EN2" s="4">
        <v>38214958</v>
      </c>
      <c r="EO2" s="4">
        <v>33269130</v>
      </c>
      <c r="EP2" s="4">
        <v>2188363</v>
      </c>
      <c r="EQ2" s="4">
        <v>41009163</v>
      </c>
      <c r="ER2" s="4">
        <v>916037</v>
      </c>
      <c r="ES2" s="4">
        <v>5983345</v>
      </c>
      <c r="ET2" s="4">
        <v>68081089</v>
      </c>
      <c r="EU2" s="4">
        <v>18806854</v>
      </c>
      <c r="EV2" s="4">
        <v>34587</v>
      </c>
      <c r="EW2" s="15">
        <v>119205090.79999998</v>
      </c>
      <c r="EX2" s="15">
        <v>31747766.080000002</v>
      </c>
      <c r="EY2" s="15">
        <v>74995611.999999955</v>
      </c>
      <c r="EZ2">
        <v>5794728.5500000007</v>
      </c>
      <c r="FA2" s="15">
        <v>34587.19</v>
      </c>
      <c r="FB2" s="16">
        <f t="shared" ref="FB2:FB33" si="0">SUM(EL2:EV2)</f>
        <v>242934163</v>
      </c>
      <c r="FE2" s="1">
        <v>40195</v>
      </c>
      <c r="FF2">
        <v>325.25</v>
      </c>
      <c r="FG2" s="1"/>
      <c r="FH2" s="1">
        <v>40162</v>
      </c>
      <c r="FI2" t="s">
        <v>133</v>
      </c>
    </row>
    <row r="3" spans="1:165" x14ac:dyDescent="0.25">
      <c r="A3" s="1">
        <v>40224</v>
      </c>
      <c r="B3" s="8">
        <v>4695983.6300000008</v>
      </c>
      <c r="E3" s="1">
        <v>40224</v>
      </c>
      <c r="F3" s="8">
        <v>288466.8</v>
      </c>
      <c r="H3" s="1">
        <v>39859</v>
      </c>
      <c r="I3">
        <v>0.52898860000000003</v>
      </c>
      <c r="K3" s="1">
        <v>40224</v>
      </c>
      <c r="L3">
        <v>11395.56</v>
      </c>
      <c r="M3">
        <v>133237916.39</v>
      </c>
      <c r="N3">
        <v>100478.77</v>
      </c>
      <c r="O3">
        <v>133351118.91</v>
      </c>
      <c r="Q3" s="1">
        <v>44682</v>
      </c>
      <c r="R3">
        <v>125106.67</v>
      </c>
      <c r="S3">
        <v>143363.32999999999</v>
      </c>
      <c r="T3">
        <v>18256.669999999998</v>
      </c>
      <c r="U3">
        <v>-67050</v>
      </c>
      <c r="V3">
        <v>6936703.3300000001</v>
      </c>
      <c r="W3">
        <v>-203676.67</v>
      </c>
      <c r="X3">
        <v>-291003.33</v>
      </c>
      <c r="Z3" s="23">
        <v>44866</v>
      </c>
      <c r="AA3" s="24">
        <v>475.79</v>
      </c>
      <c r="AB3" s="24">
        <v>5.04</v>
      </c>
      <c r="AC3" s="24"/>
      <c r="AD3" s="1">
        <v>40224</v>
      </c>
      <c r="AE3">
        <v>40.418357999999998</v>
      </c>
      <c r="AG3" s="30">
        <v>39859</v>
      </c>
      <c r="AH3" s="31">
        <v>18739.25</v>
      </c>
      <c r="AJ3" s="1">
        <v>40224</v>
      </c>
      <c r="AK3" s="28">
        <v>103120.18</v>
      </c>
      <c r="AL3" s="28">
        <v>59796141.609999999</v>
      </c>
      <c r="AM3" s="28">
        <v>18099.71</v>
      </c>
      <c r="AO3" s="1">
        <v>44696</v>
      </c>
      <c r="AP3">
        <v>10.5</v>
      </c>
      <c r="AQ3">
        <v>4.9800000000000004</v>
      </c>
      <c r="AS3" s="1">
        <v>35110</v>
      </c>
      <c r="AT3">
        <v>2.5</v>
      </c>
      <c r="AU3">
        <v>2.1000000000000001E-2</v>
      </c>
      <c r="AV3">
        <v>0.14832999999999999</v>
      </c>
      <c r="AW3">
        <v>775965</v>
      </c>
      <c r="AY3" s="1">
        <v>44515</v>
      </c>
      <c r="AZ3">
        <v>33605801000</v>
      </c>
      <c r="BA3">
        <v>0.4</v>
      </c>
      <c r="BB3" s="3">
        <v>3704</v>
      </c>
      <c r="BC3">
        <v>30699.57</v>
      </c>
      <c r="BD3">
        <v>3568480000</v>
      </c>
      <c r="BE3">
        <v>20396000</v>
      </c>
      <c r="BF3">
        <v>7460218000</v>
      </c>
      <c r="BG3">
        <v>16141426000</v>
      </c>
      <c r="BH3">
        <v>6415281000</v>
      </c>
      <c r="BI3">
        <v>27190520000</v>
      </c>
      <c r="BK3" s="1">
        <v>36875</v>
      </c>
      <c r="BL3">
        <v>217822</v>
      </c>
      <c r="BM3">
        <v>0</v>
      </c>
      <c r="BN3">
        <v>47785304</v>
      </c>
      <c r="BO3">
        <v>1649473</v>
      </c>
      <c r="BP3">
        <v>15680</v>
      </c>
      <c r="BQ3">
        <v>0</v>
      </c>
      <c r="BR3">
        <v>135095</v>
      </c>
      <c r="BS3">
        <v>0</v>
      </c>
      <c r="BT3">
        <v>0</v>
      </c>
      <c r="BU3">
        <v>0</v>
      </c>
      <c r="BV3">
        <v>0</v>
      </c>
      <c r="BW3">
        <v>43229401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1815188</v>
      </c>
      <c r="CE3">
        <v>0</v>
      </c>
      <c r="CF3">
        <v>722645</v>
      </c>
      <c r="CH3" s="27">
        <v>40210</v>
      </c>
      <c r="CI3" s="28">
        <v>283356.40000000002</v>
      </c>
      <c r="CJ3">
        <f t="shared" ref="CJ3:CJ66" si="1">1000000*CI3</f>
        <v>283356400000</v>
      </c>
      <c r="CL3" s="1">
        <v>40224</v>
      </c>
      <c r="CM3">
        <v>26.26</v>
      </c>
      <c r="CN3" s="1"/>
      <c r="CO3" s="1">
        <v>44849</v>
      </c>
      <c r="CP3">
        <v>1.59</v>
      </c>
      <c r="CR3" s="1">
        <v>34380</v>
      </c>
      <c r="CS3">
        <v>50</v>
      </c>
      <c r="CU3" s="1">
        <v>44819</v>
      </c>
      <c r="CV3">
        <v>1701.30388888888</v>
      </c>
      <c r="CW3">
        <v>1324.3689999999999</v>
      </c>
      <c r="CX3">
        <v>1213.1861904761899</v>
      </c>
      <c r="CY3">
        <v>1495.0408</v>
      </c>
      <c r="DA3" s="1">
        <v>41197</v>
      </c>
      <c r="DB3">
        <v>452.28</v>
      </c>
      <c r="DC3">
        <v>338.07</v>
      </c>
      <c r="DD3">
        <v>908.31</v>
      </c>
      <c r="DG3" s="1">
        <v>36206</v>
      </c>
      <c r="DH3">
        <v>1.29</v>
      </c>
      <c r="DJ3" s="1">
        <v>31608</v>
      </c>
      <c r="DK3">
        <v>23.51</v>
      </c>
      <c r="DM3" s="1">
        <v>44880</v>
      </c>
      <c r="DN3">
        <v>1212</v>
      </c>
      <c r="DP3" s="11">
        <v>36600</v>
      </c>
      <c r="DQ3">
        <v>68286400000</v>
      </c>
      <c r="DS3" s="1">
        <v>36571</v>
      </c>
      <c r="DT3">
        <v>46242188</v>
      </c>
      <c r="DU3">
        <v>17356346</v>
      </c>
      <c r="DV3">
        <v>28885842</v>
      </c>
      <c r="DX3" s="1">
        <v>44849</v>
      </c>
      <c r="DY3">
        <v>26937581448</v>
      </c>
      <c r="DZ3">
        <v>23440971719</v>
      </c>
      <c r="EA3">
        <v>3496609729</v>
      </c>
      <c r="EB3">
        <v>50378553167</v>
      </c>
      <c r="ED3" s="1">
        <v>37667</v>
      </c>
      <c r="EE3">
        <v>98.67</v>
      </c>
      <c r="EG3" s="1">
        <v>32704</v>
      </c>
      <c r="EH3" s="17">
        <v>35.905112776599999</v>
      </c>
      <c r="EI3" s="3"/>
      <c r="EJ3" s="1">
        <v>40224</v>
      </c>
      <c r="EK3" s="4">
        <v>23556749</v>
      </c>
      <c r="EL3" s="4">
        <v>9401856</v>
      </c>
      <c r="EM3" s="4">
        <v>27178198</v>
      </c>
      <c r="EN3" s="4">
        <v>26955841</v>
      </c>
      <c r="EO3" s="4">
        <v>31001860</v>
      </c>
      <c r="EP3" s="4">
        <v>1980797</v>
      </c>
      <c r="EQ3" s="4">
        <v>35041464</v>
      </c>
      <c r="ER3" s="4">
        <v>573084</v>
      </c>
      <c r="ES3" s="4">
        <v>6012011</v>
      </c>
      <c r="ET3" s="4">
        <v>57791192</v>
      </c>
      <c r="EU3" s="4">
        <v>16803831</v>
      </c>
      <c r="EV3" s="4">
        <v>35018</v>
      </c>
      <c r="EW3" s="15">
        <v>107267721.37</v>
      </c>
      <c r="EX3" s="15">
        <v>28973996.890000001</v>
      </c>
      <c r="EY3" s="15">
        <v>61221034.880000003</v>
      </c>
      <c r="EZ3">
        <v>4263317.79</v>
      </c>
      <c r="FA3" s="15">
        <v>35017.79</v>
      </c>
      <c r="FB3" s="16">
        <f t="shared" si="0"/>
        <v>212775152</v>
      </c>
      <c r="FE3" s="1">
        <v>40226</v>
      </c>
      <c r="FF3">
        <v>299.07</v>
      </c>
      <c r="FG3" s="1"/>
      <c r="FH3" s="1">
        <v>40193</v>
      </c>
      <c r="FI3" t="s">
        <v>140</v>
      </c>
    </row>
    <row r="4" spans="1:165" x14ac:dyDescent="0.25">
      <c r="A4" s="1">
        <v>40252</v>
      </c>
      <c r="B4" s="8">
        <v>13659987.800000001</v>
      </c>
      <c r="E4" s="1">
        <v>40252</v>
      </c>
      <c r="F4" s="8">
        <v>263728.69</v>
      </c>
      <c r="H4" s="1">
        <v>39887</v>
      </c>
      <c r="I4">
        <v>0.52898860000000003</v>
      </c>
      <c r="K4" s="1">
        <v>40252</v>
      </c>
      <c r="L4">
        <v>16502.38</v>
      </c>
      <c r="M4">
        <v>137097730.87</v>
      </c>
      <c r="N4">
        <v>215829.7</v>
      </c>
      <c r="O4">
        <v>137330242.94999999</v>
      </c>
      <c r="Q4" s="1">
        <v>44652</v>
      </c>
      <c r="R4">
        <v>125106.67</v>
      </c>
      <c r="S4">
        <v>143363.32999999999</v>
      </c>
      <c r="T4">
        <v>18256.669999999998</v>
      </c>
      <c r="U4">
        <v>-67050</v>
      </c>
      <c r="V4">
        <v>6936703.3300000001</v>
      </c>
      <c r="W4">
        <v>-203676.67</v>
      </c>
      <c r="X4">
        <v>-291003.33</v>
      </c>
      <c r="Z4" s="21">
        <v>44835</v>
      </c>
      <c r="AA4" s="22">
        <v>491.48</v>
      </c>
      <c r="AB4" s="22">
        <v>4.8899999999999997</v>
      </c>
      <c r="AC4" s="22"/>
      <c r="AD4" s="1">
        <v>40252</v>
      </c>
      <c r="AE4">
        <v>40.418357999999998</v>
      </c>
      <c r="AG4" s="30">
        <v>39887</v>
      </c>
      <c r="AH4" s="31">
        <v>20245.25</v>
      </c>
      <c r="AJ4" s="1">
        <v>40252</v>
      </c>
      <c r="AK4" s="28">
        <v>134941.23000000001</v>
      </c>
      <c r="AL4" s="28">
        <v>61817621.740000002</v>
      </c>
      <c r="AM4" s="28">
        <v>24616.720000000001</v>
      </c>
      <c r="AO4" s="1">
        <v>44666</v>
      </c>
      <c r="AP4">
        <v>2.2799999999999998</v>
      </c>
      <c r="AQ4">
        <v>-3.75</v>
      </c>
      <c r="AS4" s="1">
        <v>35139</v>
      </c>
      <c r="AT4">
        <v>2.5</v>
      </c>
      <c r="AU4">
        <v>2.1000000000000001E-2</v>
      </c>
      <c r="AV4">
        <v>0.14832999999999999</v>
      </c>
      <c r="AW4">
        <v>775965</v>
      </c>
      <c r="AY4" s="1">
        <v>44484</v>
      </c>
      <c r="AZ4">
        <v>33605801000</v>
      </c>
      <c r="BA4">
        <v>0.4</v>
      </c>
      <c r="BB4" s="3">
        <v>3704</v>
      </c>
      <c r="BC4">
        <v>30699.57</v>
      </c>
      <c r="BD4">
        <v>3568480000</v>
      </c>
      <c r="BE4">
        <v>20396000</v>
      </c>
      <c r="BF4">
        <v>7460218000</v>
      </c>
      <c r="BG4">
        <v>16141426000</v>
      </c>
      <c r="BH4">
        <v>6415281000</v>
      </c>
      <c r="BI4">
        <v>27190520000</v>
      </c>
      <c r="BK4" s="1">
        <v>36906</v>
      </c>
      <c r="BL4">
        <v>137413</v>
      </c>
      <c r="BM4">
        <v>0</v>
      </c>
      <c r="BN4">
        <v>27077781</v>
      </c>
      <c r="BO4">
        <v>2503022</v>
      </c>
      <c r="BP4">
        <v>0</v>
      </c>
      <c r="BQ4">
        <v>0</v>
      </c>
      <c r="BR4">
        <v>140065</v>
      </c>
      <c r="BS4">
        <v>0</v>
      </c>
      <c r="BT4">
        <v>0</v>
      </c>
      <c r="BU4">
        <v>12356</v>
      </c>
      <c r="BV4">
        <v>0</v>
      </c>
      <c r="BW4">
        <v>20723422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3182325</v>
      </c>
      <c r="CE4">
        <v>0</v>
      </c>
      <c r="CF4">
        <v>379178</v>
      </c>
      <c r="CH4" s="27">
        <v>40238</v>
      </c>
      <c r="CI4" s="28">
        <v>318651.7</v>
      </c>
      <c r="CJ4">
        <f t="shared" si="1"/>
        <v>318651700000</v>
      </c>
      <c r="CL4" s="1">
        <v>40252</v>
      </c>
      <c r="CM4">
        <v>27.08</v>
      </c>
      <c r="CN4" s="1"/>
      <c r="CO4" s="1">
        <v>44819</v>
      </c>
      <c r="CP4">
        <v>0.71</v>
      </c>
      <c r="CR4" s="1">
        <v>34408</v>
      </c>
      <c r="CS4">
        <v>50</v>
      </c>
      <c r="CU4" s="1">
        <v>44788</v>
      </c>
      <c r="CV4">
        <v>1684.63222222222</v>
      </c>
      <c r="CW4">
        <v>1318.4590000000001</v>
      </c>
      <c r="CX4">
        <v>1209.3947619047599</v>
      </c>
      <c r="CY4">
        <v>1486.0255999999999</v>
      </c>
      <c r="DA4" s="1">
        <v>41228</v>
      </c>
      <c r="DB4">
        <v>453.68</v>
      </c>
      <c r="DC4">
        <v>338.95</v>
      </c>
      <c r="DD4">
        <v>911.85</v>
      </c>
      <c r="DG4" s="1">
        <v>36234</v>
      </c>
      <c r="DH4">
        <v>1.28</v>
      </c>
      <c r="DJ4" s="1">
        <v>31639</v>
      </c>
      <c r="DK4">
        <v>35.549999999999997</v>
      </c>
      <c r="DM4" s="1">
        <v>44849</v>
      </c>
      <c r="DN4">
        <v>1212</v>
      </c>
      <c r="DP4" s="11">
        <v>36631</v>
      </c>
      <c r="DQ4">
        <v>50784472200</v>
      </c>
      <c r="DS4" s="1">
        <v>36600</v>
      </c>
      <c r="DT4">
        <v>68128711</v>
      </c>
      <c r="DU4">
        <v>27661458</v>
      </c>
      <c r="DV4">
        <v>40467253</v>
      </c>
      <c r="DX4" s="1">
        <v>44819</v>
      </c>
      <c r="DY4">
        <v>28619876875</v>
      </c>
      <c r="DZ4">
        <v>24931768372</v>
      </c>
      <c r="EA4">
        <v>3688108503</v>
      </c>
      <c r="EB4">
        <v>53551645247</v>
      </c>
      <c r="ED4" s="1">
        <v>37695</v>
      </c>
      <c r="EE4">
        <v>103.41</v>
      </c>
      <c r="EG4" s="1">
        <v>32735</v>
      </c>
      <c r="EH4" s="17">
        <v>36.916140753299999</v>
      </c>
      <c r="EI4" s="3"/>
      <c r="EJ4" s="1">
        <v>40252</v>
      </c>
      <c r="EK4" s="4">
        <v>46325269</v>
      </c>
      <c r="EL4" s="4">
        <v>9038163</v>
      </c>
      <c r="EM4" s="4">
        <v>25581069</v>
      </c>
      <c r="EN4" s="4">
        <v>26437273</v>
      </c>
      <c r="EO4" s="4">
        <v>29699826</v>
      </c>
      <c r="EP4" s="4">
        <v>2304332</v>
      </c>
      <c r="EQ4" s="4">
        <v>34416095</v>
      </c>
      <c r="ER4" s="4">
        <v>733995</v>
      </c>
      <c r="ES4" s="4">
        <v>6666655</v>
      </c>
      <c r="ET4" s="4">
        <v>64669919</v>
      </c>
      <c r="EU4" s="4">
        <v>16376800</v>
      </c>
      <c r="EV4" s="4">
        <v>28588</v>
      </c>
      <c r="EW4" s="15">
        <v>105622079.85000001</v>
      </c>
      <c r="EX4" s="15">
        <v>28155048.499999996</v>
      </c>
      <c r="EY4" s="15">
        <v>67990895.87000002</v>
      </c>
      <c r="EZ4">
        <v>4451300.54</v>
      </c>
      <c r="FA4" s="15">
        <v>27830.329999999998</v>
      </c>
      <c r="FB4" s="16">
        <f t="shared" si="0"/>
        <v>215952715</v>
      </c>
      <c r="FE4" s="1">
        <v>40254</v>
      </c>
      <c r="FF4">
        <v>312.16000000000003</v>
      </c>
      <c r="FG4" s="1"/>
      <c r="FH4" s="1">
        <v>40224</v>
      </c>
      <c r="FI4" t="s">
        <v>141</v>
      </c>
    </row>
    <row r="5" spans="1:165" x14ac:dyDescent="0.25">
      <c r="A5" s="1">
        <v>40283</v>
      </c>
      <c r="B5" s="8">
        <v>7836277.6500000004</v>
      </c>
      <c r="E5" s="1">
        <v>40283</v>
      </c>
      <c r="F5" s="8">
        <v>267808.09999999998</v>
      </c>
      <c r="H5" s="1">
        <v>39918</v>
      </c>
      <c r="I5">
        <v>0.52898860000000003</v>
      </c>
      <c r="K5" s="1">
        <v>40283</v>
      </c>
      <c r="L5">
        <v>56437.29</v>
      </c>
      <c r="M5">
        <v>132644174.62</v>
      </c>
      <c r="N5">
        <v>105551.35</v>
      </c>
      <c r="O5">
        <v>132810963.26000001</v>
      </c>
      <c r="Q5" s="1">
        <v>44621</v>
      </c>
      <c r="R5">
        <v>-87950</v>
      </c>
      <c r="S5">
        <v>-82543.33</v>
      </c>
      <c r="T5">
        <v>5406.67</v>
      </c>
      <c r="U5">
        <v>7290</v>
      </c>
      <c r="V5">
        <v>6792253.3300000001</v>
      </c>
      <c r="W5">
        <v>-172790</v>
      </c>
      <c r="X5">
        <v>-259503.33</v>
      </c>
      <c r="Z5" s="23">
        <v>44805</v>
      </c>
      <c r="AA5" s="24">
        <v>468.83</v>
      </c>
      <c r="AB5" s="24">
        <v>5</v>
      </c>
      <c r="AC5" s="24"/>
      <c r="AD5" s="1">
        <v>40283</v>
      </c>
      <c r="AE5">
        <v>40.418357999999998</v>
      </c>
      <c r="AG5" s="30">
        <v>39918</v>
      </c>
      <c r="AH5" s="31">
        <v>19879.25</v>
      </c>
      <c r="AJ5" s="1">
        <v>40283</v>
      </c>
      <c r="AK5" s="28">
        <v>116906.79</v>
      </c>
      <c r="AL5" s="28">
        <v>63139238.43</v>
      </c>
      <c r="AM5" s="28">
        <v>24353.3</v>
      </c>
      <c r="AO5" s="1">
        <v>44635</v>
      </c>
      <c r="AP5">
        <v>8.02</v>
      </c>
      <c r="AQ5">
        <v>0.96</v>
      </c>
      <c r="AS5" s="1">
        <v>35170</v>
      </c>
      <c r="AT5">
        <v>2.5</v>
      </c>
      <c r="AU5">
        <v>2.1000000000000001E-2</v>
      </c>
      <c r="AV5">
        <v>0.14832999999999999</v>
      </c>
      <c r="AW5">
        <v>775965</v>
      </c>
      <c r="AY5" s="1">
        <v>44454</v>
      </c>
      <c r="AZ5">
        <v>33605801000</v>
      </c>
      <c r="BA5">
        <v>0.4</v>
      </c>
      <c r="BB5" s="3">
        <v>3704</v>
      </c>
      <c r="BC5">
        <v>30699.57</v>
      </c>
      <c r="BD5">
        <v>3568480000</v>
      </c>
      <c r="BE5">
        <v>20396000</v>
      </c>
      <c r="BF5">
        <v>7460218000</v>
      </c>
      <c r="BG5">
        <v>16141426000</v>
      </c>
      <c r="BH5">
        <v>6415281000</v>
      </c>
      <c r="BI5">
        <v>27190520000</v>
      </c>
      <c r="BK5" s="1">
        <v>36937</v>
      </c>
      <c r="BL5">
        <v>181890</v>
      </c>
      <c r="BM5">
        <v>0</v>
      </c>
      <c r="BN5">
        <v>41729789</v>
      </c>
      <c r="BO5">
        <v>812872</v>
      </c>
      <c r="BP5">
        <v>31360</v>
      </c>
      <c r="BQ5">
        <v>0</v>
      </c>
      <c r="BR5">
        <v>265330</v>
      </c>
      <c r="BS5">
        <v>0</v>
      </c>
      <c r="BT5">
        <v>0</v>
      </c>
      <c r="BU5">
        <v>0</v>
      </c>
      <c r="BV5">
        <v>0</v>
      </c>
      <c r="BW5">
        <v>40178776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259561</v>
      </c>
      <c r="CH5" s="27">
        <v>40269</v>
      </c>
      <c r="CI5" s="28">
        <v>311651</v>
      </c>
      <c r="CJ5">
        <f t="shared" si="1"/>
        <v>311651000000</v>
      </c>
      <c r="CL5" s="1">
        <v>40283</v>
      </c>
      <c r="CM5">
        <v>2.2000000000000002</v>
      </c>
      <c r="CN5" s="1"/>
      <c r="CO5" s="1">
        <v>44788</v>
      </c>
      <c r="CP5">
        <v>0.64</v>
      </c>
      <c r="CR5" s="1">
        <v>34439</v>
      </c>
      <c r="CS5">
        <v>50</v>
      </c>
      <c r="CU5" s="1">
        <v>44757</v>
      </c>
      <c r="CV5">
        <v>1684.5888888888801</v>
      </c>
      <c r="CW5">
        <v>1317.6155000000001</v>
      </c>
      <c r="CX5">
        <v>1207.2580952380899</v>
      </c>
      <c r="CY5">
        <v>1486.9595999999999</v>
      </c>
      <c r="DA5" s="1">
        <v>41258</v>
      </c>
      <c r="DB5">
        <v>459.49</v>
      </c>
      <c r="DC5">
        <v>337.18</v>
      </c>
      <c r="DD5">
        <v>945.41</v>
      </c>
      <c r="DG5" s="1">
        <v>36265</v>
      </c>
      <c r="DH5">
        <v>0.47</v>
      </c>
      <c r="DJ5" s="1">
        <v>31670</v>
      </c>
      <c r="DK5">
        <v>39.39</v>
      </c>
      <c r="DM5" s="1">
        <v>44819</v>
      </c>
      <c r="DN5">
        <v>1212</v>
      </c>
      <c r="DP5" s="11">
        <v>36661</v>
      </c>
      <c r="DQ5">
        <v>52223103000</v>
      </c>
      <c r="DS5" s="1">
        <v>36631</v>
      </c>
      <c r="DT5">
        <v>62879654</v>
      </c>
      <c r="DU5">
        <v>12102358</v>
      </c>
      <c r="DV5">
        <v>50777296</v>
      </c>
      <c r="DX5" s="1">
        <v>44788</v>
      </c>
      <c r="DY5">
        <v>30770081998</v>
      </c>
      <c r="DZ5">
        <v>26668439655</v>
      </c>
      <c r="EA5">
        <v>4101642343</v>
      </c>
      <c r="EB5">
        <v>57438521653</v>
      </c>
      <c r="ED5" s="1">
        <v>37726</v>
      </c>
      <c r="EE5">
        <v>102.19</v>
      </c>
      <c r="EG5" s="1">
        <v>32766</v>
      </c>
      <c r="EH5" s="17">
        <v>39.917564334300003</v>
      </c>
      <c r="EI5" s="3"/>
      <c r="EJ5" s="1">
        <v>40283</v>
      </c>
      <c r="EK5" s="4">
        <v>28009499</v>
      </c>
      <c r="EL5" s="4">
        <v>4162366</v>
      </c>
      <c r="EM5" s="4">
        <v>28204129</v>
      </c>
      <c r="EN5" s="4">
        <v>27335474</v>
      </c>
      <c r="EO5" s="4">
        <v>34599681</v>
      </c>
      <c r="EP5" s="4">
        <v>2338293</v>
      </c>
      <c r="EQ5" s="4">
        <v>36849049</v>
      </c>
      <c r="ER5" s="4">
        <v>504777</v>
      </c>
      <c r="ES5" s="4">
        <v>5485819</v>
      </c>
      <c r="ET5" s="4">
        <v>56446859</v>
      </c>
      <c r="EU5" s="4">
        <v>24641801</v>
      </c>
      <c r="EV5" s="4">
        <v>72293</v>
      </c>
      <c r="EW5" s="15">
        <v>112536253.30999999</v>
      </c>
      <c r="EX5" s="15">
        <v>32682367.500000004</v>
      </c>
      <c r="EY5" s="15">
        <v>59785336.209999993</v>
      </c>
      <c r="EZ5">
        <v>4788061.3699999992</v>
      </c>
      <c r="FA5" s="15">
        <v>72292.58</v>
      </c>
      <c r="FB5" s="16">
        <f t="shared" si="0"/>
        <v>220640541</v>
      </c>
      <c r="FE5" s="1">
        <v>40285</v>
      </c>
      <c r="FF5">
        <v>106.89</v>
      </c>
      <c r="FG5" s="1"/>
      <c r="FH5" s="1">
        <v>40252</v>
      </c>
      <c r="FI5" t="s">
        <v>142</v>
      </c>
    </row>
    <row r="6" spans="1:165" x14ac:dyDescent="0.25">
      <c r="A6" s="1">
        <v>40313</v>
      </c>
      <c r="B6" s="8">
        <v>6707325.4699999997</v>
      </c>
      <c r="E6" s="1">
        <v>40313</v>
      </c>
      <c r="F6" s="8">
        <v>273881.45</v>
      </c>
      <c r="H6" s="1">
        <v>39948</v>
      </c>
      <c r="I6">
        <v>0.52898860000000003</v>
      </c>
      <c r="K6" s="1">
        <v>40313</v>
      </c>
      <c r="L6">
        <v>18486.45</v>
      </c>
      <c r="M6">
        <v>155205320.40000001</v>
      </c>
      <c r="N6">
        <v>69277.42</v>
      </c>
      <c r="O6">
        <v>155293084.27000001</v>
      </c>
      <c r="Q6" s="1">
        <v>44593</v>
      </c>
      <c r="R6">
        <v>-87950</v>
      </c>
      <c r="S6">
        <v>-82543.33</v>
      </c>
      <c r="T6">
        <v>5406.67</v>
      </c>
      <c r="U6">
        <v>7290</v>
      </c>
      <c r="V6">
        <v>6792253.3300000001</v>
      </c>
      <c r="W6">
        <v>-172790</v>
      </c>
      <c r="X6">
        <v>-259503.33</v>
      </c>
      <c r="Z6" s="21">
        <v>44774</v>
      </c>
      <c r="AA6" s="22">
        <v>502.82</v>
      </c>
      <c r="AB6" s="22">
        <v>5.4</v>
      </c>
      <c r="AC6" s="22"/>
      <c r="AD6" s="1">
        <v>40313</v>
      </c>
      <c r="AE6">
        <v>40.418357999999998</v>
      </c>
      <c r="AG6" s="30">
        <v>39948</v>
      </c>
      <c r="AH6" s="31">
        <v>20809.25</v>
      </c>
      <c r="AJ6" s="1">
        <v>40313</v>
      </c>
      <c r="AK6" s="28">
        <v>137749.46</v>
      </c>
      <c r="AL6" s="28">
        <v>62656276.5</v>
      </c>
      <c r="AM6" s="28">
        <v>17539.11</v>
      </c>
      <c r="AO6" s="1">
        <v>44607</v>
      </c>
      <c r="AP6">
        <v>8.34</v>
      </c>
      <c r="AQ6">
        <v>2.64</v>
      </c>
      <c r="AS6" s="1">
        <v>35200</v>
      </c>
      <c r="AT6">
        <v>2.5</v>
      </c>
      <c r="AU6">
        <v>2.1000000000000001E-2</v>
      </c>
      <c r="AV6">
        <v>0.14832999999999999</v>
      </c>
      <c r="AW6">
        <v>775965</v>
      </c>
      <c r="AY6" s="1">
        <v>44423</v>
      </c>
      <c r="AZ6">
        <v>33605801000</v>
      </c>
      <c r="BA6">
        <v>0.4</v>
      </c>
      <c r="BB6" s="3">
        <v>3704</v>
      </c>
      <c r="BC6">
        <v>30699.57</v>
      </c>
      <c r="BD6">
        <v>3568480000</v>
      </c>
      <c r="BE6">
        <v>20396000</v>
      </c>
      <c r="BF6">
        <v>7460218000</v>
      </c>
      <c r="BG6">
        <v>16141426000</v>
      </c>
      <c r="BH6">
        <v>6415281000</v>
      </c>
      <c r="BI6">
        <v>27190520000</v>
      </c>
      <c r="BK6" s="1">
        <v>36965</v>
      </c>
      <c r="BL6">
        <v>214752</v>
      </c>
      <c r="BM6">
        <v>0</v>
      </c>
      <c r="BN6">
        <v>35269685</v>
      </c>
      <c r="BO6">
        <v>2808624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28891348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2470051</v>
      </c>
      <c r="CE6">
        <v>14943</v>
      </c>
      <c r="CF6">
        <v>869967</v>
      </c>
      <c r="CH6" s="27">
        <v>40299</v>
      </c>
      <c r="CI6" s="28">
        <v>315947.5</v>
      </c>
      <c r="CJ6">
        <f t="shared" si="1"/>
        <v>315947500000</v>
      </c>
      <c r="CL6" s="1">
        <v>40313</v>
      </c>
      <c r="CM6">
        <v>16.62</v>
      </c>
      <c r="CN6" s="1"/>
      <c r="CO6" s="1">
        <v>44757</v>
      </c>
      <c r="CP6">
        <v>0.31990000000000002</v>
      </c>
      <c r="CR6" s="1">
        <v>34469</v>
      </c>
      <c r="CS6">
        <v>50</v>
      </c>
      <c r="CU6" s="1">
        <v>44727</v>
      </c>
      <c r="CV6">
        <v>1652.5972222222199</v>
      </c>
      <c r="CW6">
        <v>1297.1469999999999</v>
      </c>
      <c r="CX6">
        <v>1186.1099999999999</v>
      </c>
      <c r="CY6">
        <v>1469.4372000000001</v>
      </c>
      <c r="DA6" s="1">
        <v>41289</v>
      </c>
      <c r="DB6">
        <v>461.7</v>
      </c>
      <c r="DC6">
        <v>336.54</v>
      </c>
      <c r="DD6">
        <v>957.98</v>
      </c>
      <c r="DG6" s="1">
        <v>36295</v>
      </c>
      <c r="DH6">
        <v>0.05</v>
      </c>
      <c r="DJ6" s="1">
        <v>31700</v>
      </c>
      <c r="DK6">
        <v>23.65</v>
      </c>
      <c r="DM6" s="1">
        <v>44788</v>
      </c>
      <c r="DN6">
        <v>1212</v>
      </c>
      <c r="DP6" s="11">
        <v>36692</v>
      </c>
      <c r="DQ6">
        <v>51111599500</v>
      </c>
      <c r="DS6" s="1">
        <v>36661</v>
      </c>
      <c r="DT6">
        <v>51871944</v>
      </c>
      <c r="DU6">
        <v>72117371</v>
      </c>
      <c r="DV6">
        <v>-20245427</v>
      </c>
      <c r="DX6" s="1">
        <v>44757</v>
      </c>
      <c r="DY6">
        <v>29848660624</v>
      </c>
      <c r="DZ6">
        <v>24486094504</v>
      </c>
      <c r="EA6">
        <v>5362566120</v>
      </c>
      <c r="EB6">
        <v>54334755128</v>
      </c>
      <c r="ED6" s="1">
        <v>37756</v>
      </c>
      <c r="EE6">
        <v>100.3</v>
      </c>
      <c r="EG6" s="1">
        <v>32796</v>
      </c>
      <c r="EH6" s="17">
        <v>40.636267126699998</v>
      </c>
      <c r="EI6" s="3"/>
      <c r="EJ6" s="1">
        <v>40313</v>
      </c>
      <c r="EK6" s="4">
        <v>20196187</v>
      </c>
      <c r="EL6" s="4">
        <v>3957253</v>
      </c>
      <c r="EM6" s="4">
        <v>28715520</v>
      </c>
      <c r="EN6" s="4">
        <v>27391228</v>
      </c>
      <c r="EO6" s="4">
        <v>33962024</v>
      </c>
      <c r="EP6" s="4">
        <v>2454410</v>
      </c>
      <c r="EQ6" s="4">
        <v>37199127</v>
      </c>
      <c r="ER6" s="4">
        <v>640285</v>
      </c>
      <c r="ES6" s="4">
        <v>6185920</v>
      </c>
      <c r="ET6" s="4">
        <v>72537828</v>
      </c>
      <c r="EU6" s="4">
        <v>25194215</v>
      </c>
      <c r="EV6" s="4">
        <v>211354</v>
      </c>
      <c r="EW6" s="15">
        <v>116487494.89000003</v>
      </c>
      <c r="EX6" s="15">
        <v>29445003.409999996</v>
      </c>
      <c r="EY6" s="15">
        <v>76408721.990000024</v>
      </c>
      <c r="EZ6">
        <v>5028078.0699999994</v>
      </c>
      <c r="FA6" s="15">
        <v>211354.31000000003</v>
      </c>
      <c r="FB6" s="16">
        <f t="shared" si="0"/>
        <v>238449164</v>
      </c>
      <c r="FE6" s="1">
        <v>40315</v>
      </c>
      <c r="FF6">
        <v>7.5</v>
      </c>
      <c r="FG6" s="1"/>
      <c r="FH6" s="1">
        <v>40283</v>
      </c>
      <c r="FI6" t="s">
        <v>143</v>
      </c>
    </row>
    <row r="7" spans="1:165" x14ac:dyDescent="0.25">
      <c r="A7" s="1">
        <v>40344</v>
      </c>
      <c r="B7" s="8">
        <v>2900629.3800000004</v>
      </c>
      <c r="E7" s="1">
        <v>40344</v>
      </c>
      <c r="F7" s="8">
        <v>320008.47000000003</v>
      </c>
      <c r="H7" s="1">
        <v>39979</v>
      </c>
      <c r="I7">
        <v>0.52898860000000003</v>
      </c>
      <c r="K7" s="1">
        <v>40344</v>
      </c>
      <c r="L7">
        <v>2692858.83</v>
      </c>
      <c r="M7">
        <v>148929106.09</v>
      </c>
      <c r="N7">
        <v>32610.07</v>
      </c>
      <c r="O7">
        <v>151654574.99000001</v>
      </c>
      <c r="Q7" s="1">
        <v>44562</v>
      </c>
      <c r="R7">
        <v>-87950</v>
      </c>
      <c r="S7">
        <v>-82543.33</v>
      </c>
      <c r="T7">
        <v>5406.67</v>
      </c>
      <c r="U7">
        <v>7290</v>
      </c>
      <c r="V7">
        <v>6792253.3300000001</v>
      </c>
      <c r="W7">
        <v>-172790</v>
      </c>
      <c r="X7">
        <v>-259503.33</v>
      </c>
      <c r="Z7" s="23">
        <v>44743</v>
      </c>
      <c r="AA7" s="24">
        <v>567.64</v>
      </c>
      <c r="AB7" s="24">
        <v>6.05</v>
      </c>
      <c r="AC7" s="24"/>
      <c r="AD7" s="1">
        <v>40344</v>
      </c>
      <c r="AE7">
        <v>40.418357999999998</v>
      </c>
      <c r="AG7" s="30">
        <v>39979</v>
      </c>
      <c r="AH7" s="31">
        <v>21851.25</v>
      </c>
      <c r="AJ7" s="1">
        <v>40344</v>
      </c>
      <c r="AK7" s="28">
        <v>102386.94</v>
      </c>
      <c r="AL7" s="28">
        <v>81204566.549999997</v>
      </c>
      <c r="AM7" s="28">
        <v>20084.060000000001</v>
      </c>
      <c r="AO7" s="1">
        <v>44576</v>
      </c>
      <c r="AP7">
        <v>-5.81</v>
      </c>
      <c r="AQ7">
        <v>-10.94</v>
      </c>
      <c r="AS7" s="1">
        <v>35231</v>
      </c>
      <c r="AT7">
        <v>2.5</v>
      </c>
      <c r="AU7">
        <v>2.1000000000000001E-2</v>
      </c>
      <c r="AV7">
        <v>0.14832999999999999</v>
      </c>
      <c r="AW7">
        <v>775965</v>
      </c>
      <c r="AY7" s="1">
        <v>44392</v>
      </c>
      <c r="AZ7">
        <v>33605801000</v>
      </c>
      <c r="BA7">
        <v>0.4</v>
      </c>
      <c r="BB7" s="3">
        <v>3704</v>
      </c>
      <c r="BC7">
        <v>30699.57</v>
      </c>
      <c r="BD7">
        <v>3568480000</v>
      </c>
      <c r="BE7">
        <v>20396000</v>
      </c>
      <c r="BF7">
        <v>7460218000</v>
      </c>
      <c r="BG7">
        <v>16141426000</v>
      </c>
      <c r="BH7">
        <v>6415281000</v>
      </c>
      <c r="BI7">
        <v>27190520000</v>
      </c>
      <c r="BK7" s="1">
        <v>36996</v>
      </c>
      <c r="BL7">
        <v>104667</v>
      </c>
      <c r="BM7">
        <v>0</v>
      </c>
      <c r="BN7">
        <v>35089628</v>
      </c>
      <c r="BO7">
        <v>2126800</v>
      </c>
      <c r="BP7">
        <v>14096</v>
      </c>
      <c r="BQ7">
        <v>0</v>
      </c>
      <c r="BR7">
        <v>199890</v>
      </c>
      <c r="BS7">
        <v>0</v>
      </c>
      <c r="BT7">
        <v>0</v>
      </c>
      <c r="BU7">
        <v>0</v>
      </c>
      <c r="BV7">
        <v>0</v>
      </c>
      <c r="BW7">
        <v>23219919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3460426</v>
      </c>
      <c r="CE7">
        <v>5491092</v>
      </c>
      <c r="CF7">
        <v>472738</v>
      </c>
      <c r="CH7" s="27">
        <v>40330</v>
      </c>
      <c r="CI7" s="28">
        <v>316546.59999999998</v>
      </c>
      <c r="CJ7">
        <f t="shared" si="1"/>
        <v>316546600000</v>
      </c>
      <c r="CL7" s="1">
        <v>40344</v>
      </c>
      <c r="CM7">
        <v>24.86</v>
      </c>
      <c r="CN7" s="1"/>
      <c r="CO7" s="1">
        <v>44727</v>
      </c>
      <c r="CP7">
        <v>1.67</v>
      </c>
      <c r="CR7" s="1">
        <v>34500</v>
      </c>
      <c r="CS7">
        <v>50</v>
      </c>
      <c r="CU7" s="1">
        <v>44696</v>
      </c>
      <c r="CV7">
        <v>1627.78722222222</v>
      </c>
      <c r="CW7">
        <v>1280.05</v>
      </c>
      <c r="CX7">
        <v>1168.9342857142799</v>
      </c>
      <c r="CY7">
        <v>1448.2248</v>
      </c>
      <c r="DA7" s="1">
        <v>41320</v>
      </c>
      <c r="DB7">
        <v>461.93</v>
      </c>
      <c r="DC7">
        <v>336.85</v>
      </c>
      <c r="DD7">
        <v>957.98</v>
      </c>
      <c r="DG7" s="1">
        <v>36326</v>
      </c>
      <c r="DH7">
        <v>7.0000000000000007E-2</v>
      </c>
      <c r="DJ7" s="1">
        <v>31731</v>
      </c>
      <c r="DK7">
        <v>34.32</v>
      </c>
      <c r="DM7" s="1">
        <v>44757</v>
      </c>
      <c r="DN7">
        <v>1212</v>
      </c>
      <c r="DP7" s="11">
        <v>36722</v>
      </c>
      <c r="DQ7">
        <v>52520929200</v>
      </c>
      <c r="DS7" s="1">
        <v>36692</v>
      </c>
      <c r="DT7">
        <v>76090395</v>
      </c>
      <c r="DU7">
        <v>30523130</v>
      </c>
      <c r="DV7">
        <v>45567265</v>
      </c>
      <c r="DX7" s="1">
        <v>44727</v>
      </c>
      <c r="DY7">
        <v>32734865006</v>
      </c>
      <c r="DZ7">
        <v>23851356788</v>
      </c>
      <c r="EA7">
        <v>8883508218</v>
      </c>
      <c r="EB7">
        <v>56586221794</v>
      </c>
      <c r="ED7" s="1">
        <v>37787</v>
      </c>
      <c r="EE7">
        <v>98.58</v>
      </c>
      <c r="EG7" s="1">
        <v>32827</v>
      </c>
      <c r="EH7" s="17">
        <v>40.481729823899997</v>
      </c>
      <c r="EI7" s="3"/>
      <c r="EJ7" s="1">
        <v>40344</v>
      </c>
      <c r="EK7" s="4">
        <v>11860274</v>
      </c>
      <c r="EL7" s="4">
        <v>3789547</v>
      </c>
      <c r="EM7" s="4">
        <v>28968428</v>
      </c>
      <c r="EN7" s="4">
        <v>29373904</v>
      </c>
      <c r="EO7" s="4">
        <v>34276412</v>
      </c>
      <c r="EP7" s="4">
        <v>3171011</v>
      </c>
      <c r="EQ7" s="4">
        <v>41863326</v>
      </c>
      <c r="ER7" s="4">
        <v>479135</v>
      </c>
      <c r="ES7" s="4">
        <v>6464046</v>
      </c>
      <c r="ET7" s="4">
        <v>62035917</v>
      </c>
      <c r="EU7" s="4">
        <v>25508436</v>
      </c>
      <c r="EV7" s="4">
        <v>2722738</v>
      </c>
      <c r="EW7" s="15">
        <v>121142763.79000001</v>
      </c>
      <c r="EX7" s="15">
        <v>31379067.290000003</v>
      </c>
      <c r="EY7" s="15">
        <v>67261651.349999994</v>
      </c>
      <c r="EZ7">
        <v>5376387.96</v>
      </c>
      <c r="FA7" s="15">
        <v>2722854.5100000002</v>
      </c>
      <c r="FB7" s="16">
        <f t="shared" si="0"/>
        <v>238652900</v>
      </c>
      <c r="FE7" s="1">
        <v>40346</v>
      </c>
      <c r="FF7">
        <v>66.12</v>
      </c>
      <c r="FG7" s="1"/>
      <c r="FH7" s="1">
        <v>40313</v>
      </c>
      <c r="FI7" t="s">
        <v>144</v>
      </c>
    </row>
    <row r="8" spans="1:165" x14ac:dyDescent="0.25">
      <c r="A8" s="1">
        <v>40374</v>
      </c>
      <c r="B8" s="8">
        <v>2300036.25</v>
      </c>
      <c r="E8" s="1">
        <v>40374</v>
      </c>
      <c r="F8" s="8">
        <v>340709.84</v>
      </c>
      <c r="H8" s="1">
        <v>40009</v>
      </c>
      <c r="I8">
        <v>0.52898860000000003</v>
      </c>
      <c r="K8" s="1">
        <v>40374</v>
      </c>
      <c r="L8">
        <v>382295.55</v>
      </c>
      <c r="M8">
        <v>153118780.21000001</v>
      </c>
      <c r="N8">
        <v>27689.47</v>
      </c>
      <c r="O8">
        <v>153529265.22999999</v>
      </c>
      <c r="Q8" s="1">
        <v>44531</v>
      </c>
      <c r="R8">
        <v>-290550</v>
      </c>
      <c r="S8">
        <v>-286913.33</v>
      </c>
      <c r="T8">
        <v>3636.67</v>
      </c>
      <c r="U8">
        <v>35650</v>
      </c>
      <c r="V8">
        <v>6822050</v>
      </c>
      <c r="W8">
        <v>-114176.67</v>
      </c>
      <c r="X8">
        <v>-308083.33</v>
      </c>
      <c r="Z8" s="21">
        <v>44713</v>
      </c>
      <c r="AA8" s="22">
        <v>583.85</v>
      </c>
      <c r="AB8" s="22">
        <v>7.25</v>
      </c>
      <c r="AC8" s="22"/>
      <c r="AD8" s="1">
        <v>40374</v>
      </c>
      <c r="AE8">
        <v>40.418357999999998</v>
      </c>
      <c r="AG8" s="30">
        <v>40009</v>
      </c>
      <c r="AH8" s="31">
        <v>21950.25</v>
      </c>
      <c r="AJ8" s="1">
        <v>40374</v>
      </c>
      <c r="AK8" s="28">
        <v>103253.87</v>
      </c>
      <c r="AL8" s="28">
        <v>96843041.030000001</v>
      </c>
      <c r="AM8" s="28">
        <v>16609.72</v>
      </c>
      <c r="AO8" s="1">
        <v>44545</v>
      </c>
      <c r="AP8">
        <v>4.17</v>
      </c>
      <c r="AQ8">
        <v>-1.8</v>
      </c>
      <c r="AS8" s="1">
        <v>35261</v>
      </c>
      <c r="AT8">
        <v>2.5</v>
      </c>
      <c r="AU8">
        <v>2.1000000000000001E-2</v>
      </c>
      <c r="AV8">
        <v>0.14832999999999999</v>
      </c>
      <c r="AW8">
        <v>775965</v>
      </c>
      <c r="AY8" s="1">
        <v>44362</v>
      </c>
      <c r="AZ8">
        <v>33605801000</v>
      </c>
      <c r="BA8">
        <v>0.4</v>
      </c>
      <c r="BB8" s="3">
        <v>3704</v>
      </c>
      <c r="BC8">
        <v>30699.57</v>
      </c>
      <c r="BD8">
        <v>3568480000</v>
      </c>
      <c r="BE8">
        <v>20396000</v>
      </c>
      <c r="BF8">
        <v>7460218000</v>
      </c>
      <c r="BG8">
        <v>16141426000</v>
      </c>
      <c r="BH8">
        <v>6415281000</v>
      </c>
      <c r="BI8">
        <v>27190520000</v>
      </c>
      <c r="BK8" s="1">
        <v>37026</v>
      </c>
      <c r="BL8">
        <v>103739</v>
      </c>
      <c r="BM8">
        <v>0</v>
      </c>
      <c r="BN8">
        <v>58537270</v>
      </c>
      <c r="BO8">
        <v>2969453</v>
      </c>
      <c r="BP8">
        <v>0</v>
      </c>
      <c r="BQ8">
        <v>0</v>
      </c>
      <c r="BR8">
        <v>130565</v>
      </c>
      <c r="BS8">
        <v>0</v>
      </c>
      <c r="BT8">
        <v>0</v>
      </c>
      <c r="BU8">
        <v>0</v>
      </c>
      <c r="BV8">
        <v>0</v>
      </c>
      <c r="BW8">
        <v>29603524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13807007</v>
      </c>
      <c r="CE8">
        <v>11101795</v>
      </c>
      <c r="CF8">
        <v>821187</v>
      </c>
      <c r="CH8" s="27">
        <v>40360</v>
      </c>
      <c r="CI8" s="28">
        <v>328891.3</v>
      </c>
      <c r="CJ8">
        <f t="shared" si="1"/>
        <v>328891300000</v>
      </c>
      <c r="CL8" s="1">
        <v>40374</v>
      </c>
      <c r="CM8">
        <v>9.0500000000000007</v>
      </c>
      <c r="CN8" s="1"/>
      <c r="CO8" s="1">
        <v>44696</v>
      </c>
      <c r="CP8">
        <v>1.47</v>
      </c>
      <c r="CR8" s="1">
        <v>34530</v>
      </c>
      <c r="CS8">
        <v>50</v>
      </c>
      <c r="CU8" s="1">
        <v>44666</v>
      </c>
      <c r="CV8">
        <v>1582.89055555555</v>
      </c>
      <c r="CW8">
        <v>1233.6599999999901</v>
      </c>
      <c r="CX8">
        <v>1125.9895238095201</v>
      </c>
      <c r="CY8">
        <v>1402.6676</v>
      </c>
      <c r="DA8" s="1">
        <v>41348</v>
      </c>
      <c r="DB8">
        <v>462.9</v>
      </c>
      <c r="DC8">
        <v>338.13</v>
      </c>
      <c r="DD8">
        <v>957.98</v>
      </c>
      <c r="DG8" s="1">
        <v>36356</v>
      </c>
      <c r="DH8">
        <v>0.74</v>
      </c>
      <c r="DJ8" s="1">
        <v>31761</v>
      </c>
      <c r="DK8">
        <v>83.98</v>
      </c>
      <c r="DM8" s="1">
        <v>44727</v>
      </c>
      <c r="DN8">
        <v>1212</v>
      </c>
      <c r="DP8" s="11">
        <v>36753</v>
      </c>
      <c r="DQ8">
        <v>56781742000</v>
      </c>
      <c r="DS8" s="1">
        <v>36722</v>
      </c>
      <c r="DT8">
        <v>44342054</v>
      </c>
      <c r="DU8">
        <v>51134454</v>
      </c>
      <c r="DV8">
        <v>-6792400</v>
      </c>
      <c r="DX8" s="1">
        <v>44696</v>
      </c>
      <c r="DY8">
        <v>29641748838</v>
      </c>
      <c r="DZ8">
        <v>24684032424</v>
      </c>
      <c r="EA8">
        <v>4957716414</v>
      </c>
      <c r="EB8">
        <v>54325781262</v>
      </c>
      <c r="ED8" s="1">
        <v>37817</v>
      </c>
      <c r="EE8">
        <v>103.05</v>
      </c>
      <c r="EG8" s="1">
        <v>32857</v>
      </c>
      <c r="EH8" s="17">
        <v>47.131925926900003</v>
      </c>
      <c r="EI8" s="3"/>
      <c r="EJ8" s="1">
        <v>40374</v>
      </c>
      <c r="EK8" s="4">
        <v>10102560</v>
      </c>
      <c r="EL8" s="4">
        <v>5619172</v>
      </c>
      <c r="EM8" s="4">
        <v>29106351</v>
      </c>
      <c r="EN8" s="4">
        <v>31927769</v>
      </c>
      <c r="EO8" s="4">
        <v>34710531</v>
      </c>
      <c r="EP8" s="4">
        <v>2241095</v>
      </c>
      <c r="EQ8" s="4">
        <v>44224068</v>
      </c>
      <c r="ER8" s="4">
        <v>596404</v>
      </c>
      <c r="ES8" s="4">
        <v>6377419</v>
      </c>
      <c r="ET8" s="4">
        <v>59846205</v>
      </c>
      <c r="EU8" s="4">
        <v>29519345</v>
      </c>
      <c r="EV8" s="4">
        <v>407579</v>
      </c>
      <c r="EW8" s="15">
        <v>126186302.83000001</v>
      </c>
      <c r="EX8" s="15">
        <v>33650092.500000007</v>
      </c>
      <c r="EY8" s="15">
        <v>68464735.760000005</v>
      </c>
      <c r="EZ8">
        <v>5218139.22</v>
      </c>
      <c r="FA8" s="15">
        <v>407010.07000000012</v>
      </c>
      <c r="FB8" s="16">
        <f t="shared" si="0"/>
        <v>244575938</v>
      </c>
      <c r="FE8" s="1">
        <v>40376</v>
      </c>
      <c r="FF8">
        <v>250.55</v>
      </c>
      <c r="FG8" s="1"/>
      <c r="FH8" s="1">
        <v>40344</v>
      </c>
      <c r="FI8" t="s">
        <v>145</v>
      </c>
    </row>
    <row r="9" spans="1:165" x14ac:dyDescent="0.25">
      <c r="A9" s="1">
        <v>40405</v>
      </c>
      <c r="B9" s="8">
        <v>2058030.8699999999</v>
      </c>
      <c r="E9" s="1">
        <v>40405</v>
      </c>
      <c r="F9" s="8">
        <v>317541.15000000002</v>
      </c>
      <c r="H9" s="1">
        <v>40040</v>
      </c>
      <c r="I9">
        <v>0.52898860000000003</v>
      </c>
      <c r="K9" s="1">
        <v>40405</v>
      </c>
      <c r="L9">
        <v>275231.34999999998</v>
      </c>
      <c r="M9">
        <v>151621791.84999999</v>
      </c>
      <c r="N9">
        <v>15152.89</v>
      </c>
      <c r="O9">
        <v>151912176.09</v>
      </c>
      <c r="Q9" s="1">
        <v>44501</v>
      </c>
      <c r="R9">
        <v>-290550</v>
      </c>
      <c r="S9">
        <v>-286913.33</v>
      </c>
      <c r="T9">
        <v>3636.67</v>
      </c>
      <c r="U9">
        <v>35650</v>
      </c>
      <c r="V9">
        <v>6822050</v>
      </c>
      <c r="W9">
        <v>-114176.67</v>
      </c>
      <c r="X9">
        <v>-308083.33</v>
      </c>
      <c r="Z9" s="23">
        <v>44682</v>
      </c>
      <c r="AA9" s="24">
        <v>557.62</v>
      </c>
      <c r="AB9" s="24">
        <v>7.28</v>
      </c>
      <c r="AC9" s="24"/>
      <c r="AD9" s="1">
        <v>40405</v>
      </c>
      <c r="AE9">
        <v>40.418357999999998</v>
      </c>
      <c r="AG9" s="30">
        <v>40040</v>
      </c>
      <c r="AH9" s="31">
        <v>21490.25</v>
      </c>
      <c r="AJ9" s="1">
        <v>40405</v>
      </c>
      <c r="AK9" s="28">
        <v>147433.95000000001</v>
      </c>
      <c r="AL9" s="28">
        <v>105319261.72</v>
      </c>
      <c r="AM9" s="28">
        <v>21329.61</v>
      </c>
      <c r="AO9" s="1">
        <v>44515</v>
      </c>
      <c r="AP9">
        <v>4.43</v>
      </c>
      <c r="AQ9">
        <v>-0.51</v>
      </c>
      <c r="AS9" s="1">
        <v>35292</v>
      </c>
      <c r="AT9">
        <v>2.5</v>
      </c>
      <c r="AU9">
        <v>2.1000000000000001E-2</v>
      </c>
      <c r="AV9">
        <v>0.14832999999999999</v>
      </c>
      <c r="AW9">
        <v>775965</v>
      </c>
      <c r="AY9" s="1">
        <v>44331</v>
      </c>
      <c r="AZ9">
        <v>33605801000</v>
      </c>
      <c r="BA9">
        <v>0.4</v>
      </c>
      <c r="BB9" s="3">
        <v>3704</v>
      </c>
      <c r="BC9">
        <v>30699.57</v>
      </c>
      <c r="BD9">
        <v>3568480000</v>
      </c>
      <c r="BE9">
        <v>20396000</v>
      </c>
      <c r="BF9">
        <v>7460218000</v>
      </c>
      <c r="BG9">
        <v>16141426000</v>
      </c>
      <c r="BH9">
        <v>6415281000</v>
      </c>
      <c r="BI9">
        <v>27190520000</v>
      </c>
      <c r="BK9" s="1">
        <v>37057</v>
      </c>
      <c r="BL9">
        <v>85280</v>
      </c>
      <c r="BM9">
        <v>0</v>
      </c>
      <c r="BN9">
        <v>47587504</v>
      </c>
      <c r="BO9">
        <v>1916900</v>
      </c>
      <c r="BP9">
        <v>0</v>
      </c>
      <c r="BQ9">
        <v>0</v>
      </c>
      <c r="BR9">
        <v>124644</v>
      </c>
      <c r="BS9">
        <v>600</v>
      </c>
      <c r="BT9">
        <v>0</v>
      </c>
      <c r="BU9">
        <v>0</v>
      </c>
      <c r="BV9">
        <v>0</v>
      </c>
      <c r="BW9">
        <v>23254852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21761911</v>
      </c>
      <c r="CF9">
        <v>443317</v>
      </c>
      <c r="CH9" s="27">
        <v>40391</v>
      </c>
      <c r="CI9" s="28">
        <v>332382.59999999998</v>
      </c>
      <c r="CJ9">
        <f t="shared" si="1"/>
        <v>332382600000</v>
      </c>
      <c r="CL9" s="1">
        <v>40405</v>
      </c>
      <c r="CM9">
        <v>-1.66</v>
      </c>
      <c r="CN9" s="1"/>
      <c r="CO9" s="1">
        <v>44666</v>
      </c>
      <c r="CP9">
        <v>2.06</v>
      </c>
      <c r="CR9" s="1">
        <v>34561</v>
      </c>
      <c r="CS9">
        <v>50</v>
      </c>
      <c r="CU9" s="1">
        <v>44635</v>
      </c>
      <c r="CV9">
        <v>1554.61055555555</v>
      </c>
      <c r="CW9">
        <v>1214.0974999999901</v>
      </c>
      <c r="CX9">
        <v>1112.37619047619</v>
      </c>
      <c r="CY9">
        <v>1378.8788</v>
      </c>
      <c r="DA9" s="1">
        <v>41379</v>
      </c>
      <c r="DB9">
        <v>462.62</v>
      </c>
      <c r="DC9">
        <v>337.32</v>
      </c>
      <c r="DD9">
        <v>959.61</v>
      </c>
      <c r="DG9" s="1">
        <v>36387</v>
      </c>
      <c r="DH9">
        <v>0.55000000000000004</v>
      </c>
      <c r="DJ9" s="1">
        <v>31792</v>
      </c>
      <c r="DK9">
        <v>250.03</v>
      </c>
      <c r="DM9" s="1">
        <v>44696</v>
      </c>
      <c r="DN9">
        <v>1212</v>
      </c>
      <c r="DP9" s="11">
        <v>36784</v>
      </c>
      <c r="DQ9">
        <v>57807895200</v>
      </c>
      <c r="DS9" s="1">
        <v>36753</v>
      </c>
      <c r="DT9">
        <v>98845142</v>
      </c>
      <c r="DU9">
        <v>47067734</v>
      </c>
      <c r="DV9">
        <v>51777408</v>
      </c>
      <c r="DX9" s="1">
        <v>44666</v>
      </c>
      <c r="DY9">
        <v>28955795241</v>
      </c>
      <c r="DZ9">
        <v>20742395003</v>
      </c>
      <c r="EA9">
        <v>8213400238</v>
      </c>
      <c r="EB9">
        <v>49698190244</v>
      </c>
      <c r="ED9" s="1">
        <v>37848</v>
      </c>
      <c r="EE9">
        <v>101.47</v>
      </c>
      <c r="EG9" s="1">
        <v>32888</v>
      </c>
      <c r="EH9" s="17">
        <v>61.460084712700002</v>
      </c>
      <c r="EI9" s="3"/>
      <c r="EJ9" s="1">
        <v>40405</v>
      </c>
      <c r="EK9" s="4">
        <v>7688871</v>
      </c>
      <c r="EL9" s="4">
        <v>4529639</v>
      </c>
      <c r="EM9" s="4">
        <v>30053759</v>
      </c>
      <c r="EN9" s="4">
        <v>32332604</v>
      </c>
      <c r="EO9" s="4">
        <v>35583515</v>
      </c>
      <c r="EP9" s="4">
        <v>2335652</v>
      </c>
      <c r="EQ9" s="4">
        <v>45383273</v>
      </c>
      <c r="ER9" s="4">
        <v>905738</v>
      </c>
      <c r="ES9" s="4">
        <v>7699668</v>
      </c>
      <c r="ET9" s="4">
        <v>64901314</v>
      </c>
      <c r="EU9" s="4">
        <v>25883259</v>
      </c>
      <c r="EV9" s="4">
        <v>336135</v>
      </c>
      <c r="EW9" s="15">
        <v>126220293.50000001</v>
      </c>
      <c r="EX9" s="15">
        <v>33797393.600000001</v>
      </c>
      <c r="EY9" s="15">
        <v>72415420.289999977</v>
      </c>
      <c r="EZ9">
        <v>5798743.9799999995</v>
      </c>
      <c r="FA9" s="15">
        <v>336135.20999999996</v>
      </c>
      <c r="FB9" s="16">
        <f t="shared" si="0"/>
        <v>249944556</v>
      </c>
      <c r="FE9" s="1">
        <v>40407</v>
      </c>
      <c r="FF9">
        <v>250.55</v>
      </c>
      <c r="FG9" s="1"/>
      <c r="FH9" s="1">
        <v>40374</v>
      </c>
      <c r="FI9" s="3">
        <v>-1660</v>
      </c>
    </row>
    <row r="10" spans="1:165" x14ac:dyDescent="0.25">
      <c r="A10" s="1">
        <v>40436</v>
      </c>
      <c r="B10" s="8">
        <v>1480344.2100000002</v>
      </c>
      <c r="E10" s="1">
        <v>40436</v>
      </c>
      <c r="F10" s="8">
        <v>328882.99</v>
      </c>
      <c r="H10" s="1">
        <v>40071</v>
      </c>
      <c r="I10">
        <v>0.52898860000000003</v>
      </c>
      <c r="K10" s="1">
        <v>40436</v>
      </c>
      <c r="L10">
        <v>501744.66</v>
      </c>
      <c r="M10">
        <v>171646316.77000001</v>
      </c>
      <c r="N10">
        <v>18367.93</v>
      </c>
      <c r="O10">
        <v>172166429.36000001</v>
      </c>
      <c r="Q10" s="1">
        <v>44470</v>
      </c>
      <c r="R10">
        <v>-290550</v>
      </c>
      <c r="S10">
        <v>-286913.33</v>
      </c>
      <c r="T10">
        <v>3636.67</v>
      </c>
      <c r="U10">
        <v>35650</v>
      </c>
      <c r="V10">
        <v>6822050</v>
      </c>
      <c r="W10">
        <v>-114176.67</v>
      </c>
      <c r="X10">
        <v>-308083.33</v>
      </c>
      <c r="Z10" s="21">
        <v>44652</v>
      </c>
      <c r="AA10" s="22">
        <v>507.94</v>
      </c>
      <c r="AB10" s="22">
        <v>7.25</v>
      </c>
      <c r="AC10" s="22"/>
      <c r="AD10" s="1">
        <v>40436</v>
      </c>
      <c r="AE10">
        <v>40.418357999999998</v>
      </c>
      <c r="AG10" s="30">
        <v>40071</v>
      </c>
      <c r="AH10" s="31">
        <v>22710.25</v>
      </c>
      <c r="AJ10" s="1">
        <v>40436</v>
      </c>
      <c r="AK10" s="28">
        <v>111351.73</v>
      </c>
      <c r="AL10" s="28">
        <v>121959740.55</v>
      </c>
      <c r="AM10" s="28">
        <v>17335.55</v>
      </c>
      <c r="AO10" s="1">
        <v>44484</v>
      </c>
      <c r="AP10">
        <v>2.08</v>
      </c>
      <c r="AQ10">
        <v>-3.91</v>
      </c>
      <c r="AS10" s="1">
        <v>35323</v>
      </c>
      <c r="AT10">
        <v>2.5</v>
      </c>
      <c r="AU10">
        <v>2.1000000000000001E-2</v>
      </c>
      <c r="AV10">
        <v>0.14832999999999999</v>
      </c>
      <c r="AW10">
        <v>775965</v>
      </c>
      <c r="AY10" s="1">
        <v>44301</v>
      </c>
      <c r="AZ10">
        <v>33605801000</v>
      </c>
      <c r="BA10">
        <v>0.4</v>
      </c>
      <c r="BB10" s="3">
        <v>3704</v>
      </c>
      <c r="BC10">
        <v>30699.57</v>
      </c>
      <c r="BD10">
        <v>3568480000</v>
      </c>
      <c r="BE10">
        <v>20396000</v>
      </c>
      <c r="BF10">
        <v>7460218000</v>
      </c>
      <c r="BG10">
        <v>16141426000</v>
      </c>
      <c r="BH10">
        <v>6415281000</v>
      </c>
      <c r="BI10">
        <v>27190520000</v>
      </c>
      <c r="BK10" s="1">
        <v>37087</v>
      </c>
      <c r="BL10">
        <v>158275</v>
      </c>
      <c r="BM10">
        <v>0</v>
      </c>
      <c r="BN10">
        <v>36784065</v>
      </c>
      <c r="BO10">
        <v>576231</v>
      </c>
      <c r="BP10">
        <v>0</v>
      </c>
      <c r="BQ10">
        <v>0</v>
      </c>
      <c r="BR10">
        <v>130895</v>
      </c>
      <c r="BS10">
        <v>42281</v>
      </c>
      <c r="BT10">
        <v>0</v>
      </c>
      <c r="BU10">
        <v>0</v>
      </c>
      <c r="BV10">
        <v>0</v>
      </c>
      <c r="BW10">
        <v>17838715</v>
      </c>
      <c r="BX10">
        <v>0</v>
      </c>
      <c r="BY10">
        <v>0</v>
      </c>
      <c r="BZ10">
        <v>0</v>
      </c>
      <c r="CA10">
        <v>285</v>
      </c>
      <c r="CB10">
        <v>0</v>
      </c>
      <c r="CC10">
        <v>0</v>
      </c>
      <c r="CD10">
        <v>6000135</v>
      </c>
      <c r="CE10">
        <v>11789176</v>
      </c>
      <c r="CF10">
        <v>248072</v>
      </c>
      <c r="CH10" s="27">
        <v>40422</v>
      </c>
      <c r="CI10" s="28">
        <v>336660.8</v>
      </c>
      <c r="CJ10">
        <f t="shared" si="1"/>
        <v>336660800000</v>
      </c>
      <c r="CL10" s="1">
        <v>40436</v>
      </c>
      <c r="CM10">
        <v>7.4489999999999998</v>
      </c>
      <c r="CN10" s="1"/>
      <c r="CO10" s="1">
        <v>44635</v>
      </c>
      <c r="CP10">
        <v>2.62</v>
      </c>
      <c r="CR10" s="1">
        <v>34592</v>
      </c>
      <c r="CS10">
        <v>50</v>
      </c>
      <c r="CU10" s="1">
        <v>44607</v>
      </c>
      <c r="CV10">
        <v>1561.93333333333</v>
      </c>
      <c r="CW10">
        <v>1208.0435</v>
      </c>
      <c r="CX10">
        <v>1106.3838095238</v>
      </c>
      <c r="CY10">
        <v>1382.1579999999999</v>
      </c>
      <c r="DA10" s="1">
        <v>41409</v>
      </c>
      <c r="DB10">
        <v>435.6</v>
      </c>
      <c r="DC10">
        <v>336.1</v>
      </c>
      <c r="DD10">
        <v>837.07</v>
      </c>
      <c r="DG10" s="1">
        <v>36418</v>
      </c>
      <c r="DH10">
        <v>0.39</v>
      </c>
      <c r="DJ10" s="1">
        <v>31823</v>
      </c>
      <c r="DK10">
        <v>854.45</v>
      </c>
      <c r="DM10" s="1">
        <v>44666</v>
      </c>
      <c r="DN10">
        <v>1212</v>
      </c>
      <c r="DP10" s="11">
        <v>36814</v>
      </c>
      <c r="DQ10">
        <v>57126682800</v>
      </c>
      <c r="DS10" s="1">
        <v>36784</v>
      </c>
      <c r="DT10">
        <v>56397771</v>
      </c>
      <c r="DU10">
        <v>31108331</v>
      </c>
      <c r="DV10">
        <v>25289440</v>
      </c>
      <c r="DX10" s="1">
        <v>44635</v>
      </c>
      <c r="DY10">
        <v>29396415272</v>
      </c>
      <c r="DZ10">
        <v>21810855881</v>
      </c>
      <c r="EA10">
        <v>7585559391</v>
      </c>
      <c r="EB10">
        <v>51207271153</v>
      </c>
      <c r="ED10" s="1">
        <v>37879</v>
      </c>
      <c r="EE10">
        <v>102.87</v>
      </c>
      <c r="EG10" s="1">
        <v>32919</v>
      </c>
      <c r="EH10" s="17">
        <v>81.2853455849</v>
      </c>
      <c r="EI10" s="3"/>
      <c r="EJ10" s="1">
        <v>40436</v>
      </c>
      <c r="EK10" s="4">
        <v>5853324</v>
      </c>
      <c r="EL10" s="4">
        <v>8893813</v>
      </c>
      <c r="EM10" s="4">
        <v>30861687</v>
      </c>
      <c r="EN10" s="4">
        <v>33300590</v>
      </c>
      <c r="EO10" s="4">
        <v>37528775</v>
      </c>
      <c r="EP10" s="4">
        <v>2894345</v>
      </c>
      <c r="EQ10" s="4">
        <v>44902240</v>
      </c>
      <c r="ER10" s="4">
        <v>1071340</v>
      </c>
      <c r="ES10" s="4">
        <v>7655905</v>
      </c>
      <c r="ET10" s="4">
        <v>79766438</v>
      </c>
      <c r="EU10" s="4">
        <v>28035616</v>
      </c>
      <c r="EV10" s="4">
        <v>812582</v>
      </c>
      <c r="EW10" s="15">
        <v>136273756.65000001</v>
      </c>
      <c r="EX10" s="15">
        <v>38091473.609999992</v>
      </c>
      <c r="EY10" s="15">
        <v>83022862.26000002</v>
      </c>
      <c r="EZ10">
        <v>5712499.8300000001</v>
      </c>
      <c r="FA10" s="15">
        <v>812682.11999999988</v>
      </c>
      <c r="FB10" s="16">
        <f t="shared" si="0"/>
        <v>275723331</v>
      </c>
      <c r="FE10" s="1">
        <v>40438</v>
      </c>
      <c r="FF10">
        <v>821.67</v>
      </c>
      <c r="FG10" s="1"/>
      <c r="FH10" s="1">
        <v>40405</v>
      </c>
      <c r="FI10" s="3">
        <v>7449</v>
      </c>
    </row>
    <row r="11" spans="1:165" x14ac:dyDescent="0.25">
      <c r="A11" s="1">
        <v>40466</v>
      </c>
      <c r="B11" s="8">
        <v>981895.06</v>
      </c>
      <c r="E11" s="1">
        <v>40466</v>
      </c>
      <c r="F11" s="8">
        <v>342274.5</v>
      </c>
      <c r="H11" s="1">
        <v>40101</v>
      </c>
      <c r="I11">
        <v>0.52898860000000003</v>
      </c>
      <c r="K11" s="1">
        <v>40466</v>
      </c>
      <c r="L11">
        <v>3402.31</v>
      </c>
      <c r="M11">
        <v>166774208.58000001</v>
      </c>
      <c r="N11">
        <v>6540.08</v>
      </c>
      <c r="O11">
        <v>166784150.97</v>
      </c>
      <c r="Q11" s="1">
        <v>44440</v>
      </c>
      <c r="R11">
        <v>-193956.67</v>
      </c>
      <c r="S11">
        <v>-189140</v>
      </c>
      <c r="T11">
        <v>4820</v>
      </c>
      <c r="U11">
        <v>-63506.67</v>
      </c>
      <c r="V11">
        <v>7164756.6699999999</v>
      </c>
      <c r="W11">
        <v>-85190</v>
      </c>
      <c r="X11">
        <v>-265233.33</v>
      </c>
      <c r="Z11" s="23">
        <v>44621</v>
      </c>
      <c r="AA11" s="24">
        <v>559.35</v>
      </c>
      <c r="AB11" s="24">
        <v>7.01</v>
      </c>
      <c r="AC11" s="24"/>
      <c r="AD11" s="1">
        <v>40466</v>
      </c>
      <c r="AE11">
        <v>40.418357999999998</v>
      </c>
      <c r="AG11" s="30">
        <v>40101</v>
      </c>
      <c r="AH11" s="31">
        <v>21515.25</v>
      </c>
      <c r="AJ11" s="1">
        <v>40466</v>
      </c>
      <c r="AK11" s="28">
        <v>197036.58</v>
      </c>
      <c r="AL11" s="28">
        <v>128250938.86</v>
      </c>
      <c r="AM11" s="28">
        <v>12925.57</v>
      </c>
      <c r="AO11" s="1">
        <v>44454</v>
      </c>
      <c r="AP11">
        <v>4.82</v>
      </c>
      <c r="AQ11">
        <v>-0.12</v>
      </c>
      <c r="AS11" s="1">
        <v>35353</v>
      </c>
      <c r="AT11">
        <v>2.5</v>
      </c>
      <c r="AU11">
        <v>2.1000000000000001E-2</v>
      </c>
      <c r="AV11">
        <v>0.14832999999999999</v>
      </c>
      <c r="AW11">
        <v>775965</v>
      </c>
      <c r="AY11" s="1">
        <v>44270</v>
      </c>
      <c r="AZ11">
        <v>33605801000</v>
      </c>
      <c r="BA11">
        <v>0.4</v>
      </c>
      <c r="BB11" s="3">
        <v>3704</v>
      </c>
      <c r="BC11">
        <v>30699.57</v>
      </c>
      <c r="BD11">
        <v>3568480000</v>
      </c>
      <c r="BE11">
        <v>20396000</v>
      </c>
      <c r="BF11">
        <v>7460218000</v>
      </c>
      <c r="BG11">
        <v>16141426000</v>
      </c>
      <c r="BH11">
        <v>6415281000</v>
      </c>
      <c r="BI11">
        <v>27190520000</v>
      </c>
      <c r="BK11" s="1">
        <v>37118</v>
      </c>
      <c r="BL11">
        <v>184609</v>
      </c>
      <c r="BM11">
        <v>0</v>
      </c>
      <c r="BN11">
        <v>27285183</v>
      </c>
      <c r="BO11">
        <v>227431</v>
      </c>
      <c r="BP11">
        <v>0</v>
      </c>
      <c r="BQ11">
        <v>0</v>
      </c>
      <c r="BR11">
        <v>56215</v>
      </c>
      <c r="BS11">
        <v>0</v>
      </c>
      <c r="BT11">
        <v>0</v>
      </c>
      <c r="BU11">
        <v>0</v>
      </c>
      <c r="BV11">
        <v>0</v>
      </c>
      <c r="BW11">
        <v>15536508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1393354</v>
      </c>
      <c r="CE11">
        <v>9742839</v>
      </c>
      <c r="CF11">
        <v>144227</v>
      </c>
      <c r="CH11" s="27">
        <v>40452</v>
      </c>
      <c r="CI11" s="28">
        <v>350937.7</v>
      </c>
      <c r="CJ11">
        <f t="shared" si="1"/>
        <v>350937700000</v>
      </c>
      <c r="CL11" s="1">
        <v>40466</v>
      </c>
      <c r="CM11">
        <v>-1.39</v>
      </c>
      <c r="CN11" s="1"/>
      <c r="CO11" s="1">
        <v>44607</v>
      </c>
      <c r="CP11">
        <v>2.0099999999999998</v>
      </c>
      <c r="CR11" s="1">
        <v>34622</v>
      </c>
      <c r="CS11">
        <v>50</v>
      </c>
      <c r="CU11" s="1">
        <v>44576</v>
      </c>
      <c r="CV11">
        <v>1552.91333333333</v>
      </c>
      <c r="CW11">
        <v>1194.3844999999999</v>
      </c>
      <c r="CX11">
        <v>1096.54476190476</v>
      </c>
      <c r="CY11">
        <v>1369.0768</v>
      </c>
      <c r="DA11" s="1">
        <v>41440</v>
      </c>
      <c r="DB11">
        <v>459.73</v>
      </c>
      <c r="DC11">
        <v>332.27</v>
      </c>
      <c r="DD11">
        <v>964.22</v>
      </c>
      <c r="DG11" s="1">
        <v>36448</v>
      </c>
      <c r="DH11">
        <v>0.96</v>
      </c>
      <c r="DJ11" s="1">
        <v>31851</v>
      </c>
      <c r="DK11">
        <v>314.70999999999998</v>
      </c>
      <c r="DM11" s="1">
        <v>44635</v>
      </c>
      <c r="DN11">
        <v>1212</v>
      </c>
      <c r="DP11" s="11">
        <v>36845</v>
      </c>
      <c r="DQ11">
        <v>63374284000</v>
      </c>
      <c r="DS11" s="1">
        <v>36814</v>
      </c>
      <c r="DT11">
        <v>35740677</v>
      </c>
      <c r="DU11">
        <v>71917290</v>
      </c>
      <c r="DV11">
        <v>-36176613</v>
      </c>
      <c r="DX11" s="1">
        <v>44607</v>
      </c>
      <c r="DY11">
        <v>23511291422</v>
      </c>
      <c r="DZ11">
        <v>18883775321</v>
      </c>
      <c r="EA11">
        <v>4627516101</v>
      </c>
      <c r="EB11">
        <v>42395066743</v>
      </c>
      <c r="ED11" s="1">
        <v>37909</v>
      </c>
      <c r="EE11">
        <v>105.06</v>
      </c>
      <c r="EG11" s="1">
        <v>32947</v>
      </c>
      <c r="EH11" s="17">
        <v>83.945276531800005</v>
      </c>
      <c r="EI11" s="3"/>
      <c r="EJ11" s="1">
        <v>40466</v>
      </c>
      <c r="EK11" s="4">
        <v>4486633</v>
      </c>
      <c r="EL11" s="4">
        <v>7644566</v>
      </c>
      <c r="EM11" s="4">
        <v>29450375</v>
      </c>
      <c r="EN11" s="4">
        <v>32096473</v>
      </c>
      <c r="EO11" s="4">
        <v>38746027</v>
      </c>
      <c r="EP11" s="4">
        <v>3495574</v>
      </c>
      <c r="EQ11" s="4">
        <v>41724600</v>
      </c>
      <c r="ER11" s="4">
        <v>961147</v>
      </c>
      <c r="ES11" s="4">
        <v>6858199</v>
      </c>
      <c r="ET11" s="4">
        <v>81871550</v>
      </c>
      <c r="EU11" s="4">
        <v>28663780</v>
      </c>
      <c r="EV11" s="4">
        <v>11836</v>
      </c>
      <c r="EW11" s="15">
        <v>132563470.87999998</v>
      </c>
      <c r="EX11" s="15">
        <v>37532141.520000003</v>
      </c>
      <c r="EY11" s="15">
        <v>83276471.799999997</v>
      </c>
      <c r="EZ11">
        <v>5875100.5999999987</v>
      </c>
      <c r="FA11" s="15">
        <v>11836.329999999998</v>
      </c>
      <c r="FB11" s="16">
        <f t="shared" si="0"/>
        <v>271524127</v>
      </c>
      <c r="FE11" s="1">
        <v>40468</v>
      </c>
      <c r="FF11">
        <v>8364.2900000000009</v>
      </c>
      <c r="FG11" s="1"/>
      <c r="FH11" s="1">
        <v>40436</v>
      </c>
      <c r="FI11" t="s">
        <v>146</v>
      </c>
    </row>
    <row r="12" spans="1:165" x14ac:dyDescent="0.25">
      <c r="A12" s="1">
        <v>40497</v>
      </c>
      <c r="B12" s="8">
        <v>1081386.42</v>
      </c>
      <c r="E12" s="1">
        <v>40497</v>
      </c>
      <c r="F12" s="8">
        <v>364617.38</v>
      </c>
      <c r="H12" s="1">
        <v>40132</v>
      </c>
      <c r="I12">
        <v>0.52898860000000003</v>
      </c>
      <c r="K12" s="1">
        <v>40497</v>
      </c>
      <c r="L12">
        <v>9877.07</v>
      </c>
      <c r="M12">
        <v>153103462.81</v>
      </c>
      <c r="N12">
        <v>8184.03</v>
      </c>
      <c r="O12">
        <v>153122123.91</v>
      </c>
      <c r="Q12" s="1">
        <v>44409</v>
      </c>
      <c r="R12">
        <v>-193956.67</v>
      </c>
      <c r="S12">
        <v>-189140</v>
      </c>
      <c r="T12">
        <v>4820</v>
      </c>
      <c r="U12">
        <v>-63506.67</v>
      </c>
      <c r="V12">
        <v>7164756.6699999999</v>
      </c>
      <c r="W12">
        <v>-85190</v>
      </c>
      <c r="X12">
        <v>-265233.33</v>
      </c>
      <c r="Z12" s="21">
        <v>44593</v>
      </c>
      <c r="AA12" s="22">
        <v>491.54</v>
      </c>
      <c r="AB12" s="22">
        <v>6.6</v>
      </c>
      <c r="AC12" s="22"/>
      <c r="AD12" s="1">
        <v>40497</v>
      </c>
      <c r="AE12">
        <v>40.418357999999998</v>
      </c>
      <c r="AG12" s="30">
        <v>40132</v>
      </c>
      <c r="AH12" s="31">
        <v>20509.25</v>
      </c>
      <c r="AJ12" s="1">
        <v>40497</v>
      </c>
      <c r="AK12" s="28">
        <v>156048.73000000001</v>
      </c>
      <c r="AL12" s="28">
        <v>130563896.81999999</v>
      </c>
      <c r="AM12" s="28">
        <v>21767.96</v>
      </c>
      <c r="AO12" s="1">
        <v>44423</v>
      </c>
      <c r="AP12">
        <v>5.99</v>
      </c>
      <c r="AQ12">
        <v>1.5</v>
      </c>
      <c r="AS12" s="1">
        <v>35384</v>
      </c>
      <c r="AT12">
        <v>2.5</v>
      </c>
      <c r="AU12">
        <v>2.1000000000000001E-2</v>
      </c>
      <c r="AV12">
        <v>0.14832999999999999</v>
      </c>
      <c r="AW12">
        <v>775965</v>
      </c>
      <c r="AY12" s="1">
        <v>44242</v>
      </c>
      <c r="AZ12">
        <v>33605801000</v>
      </c>
      <c r="BA12">
        <v>0.4</v>
      </c>
      <c r="BB12" s="3">
        <v>3704</v>
      </c>
      <c r="BC12">
        <v>30699.57</v>
      </c>
      <c r="BD12">
        <v>3568480000</v>
      </c>
      <c r="BE12">
        <v>20396000</v>
      </c>
      <c r="BF12">
        <v>7460218000</v>
      </c>
      <c r="BG12">
        <v>16141426000</v>
      </c>
      <c r="BH12">
        <v>6415281000</v>
      </c>
      <c r="BI12">
        <v>27190520000</v>
      </c>
      <c r="BK12" s="1">
        <v>37149</v>
      </c>
      <c r="BL12">
        <v>201518</v>
      </c>
      <c r="BM12">
        <v>0</v>
      </c>
      <c r="BN12">
        <v>40899511</v>
      </c>
      <c r="BO12">
        <v>3341000</v>
      </c>
      <c r="BP12">
        <v>0</v>
      </c>
      <c r="BQ12">
        <v>0</v>
      </c>
      <c r="BR12">
        <v>57250</v>
      </c>
      <c r="BS12">
        <v>0</v>
      </c>
      <c r="BT12">
        <v>0</v>
      </c>
      <c r="BU12">
        <v>0</v>
      </c>
      <c r="BV12">
        <v>0</v>
      </c>
      <c r="BW12">
        <v>18754522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10313012</v>
      </c>
      <c r="CE12">
        <v>7360579</v>
      </c>
      <c r="CF12">
        <v>871630</v>
      </c>
      <c r="CH12" s="27">
        <v>40483</v>
      </c>
      <c r="CI12" s="28">
        <v>358427.1</v>
      </c>
      <c r="CJ12">
        <f t="shared" si="1"/>
        <v>358427100000</v>
      </c>
      <c r="CL12" s="1">
        <v>40497</v>
      </c>
      <c r="CM12">
        <v>14.259</v>
      </c>
      <c r="CN12" s="1"/>
      <c r="CO12" s="1">
        <v>44576</v>
      </c>
      <c r="CP12">
        <v>1.54</v>
      </c>
      <c r="CR12" s="1">
        <v>34653</v>
      </c>
      <c r="CS12">
        <v>50</v>
      </c>
      <c r="CU12" s="1">
        <v>44545</v>
      </c>
      <c r="CV12">
        <v>1549.3955555555499</v>
      </c>
      <c r="CW12">
        <v>1189.7394999999999</v>
      </c>
      <c r="CX12">
        <v>1089.99047619047</v>
      </c>
      <c r="CY12">
        <v>1364.0608</v>
      </c>
      <c r="DA12" s="1">
        <v>41470</v>
      </c>
      <c r="DB12">
        <v>434.13</v>
      </c>
      <c r="DC12">
        <v>334.6</v>
      </c>
      <c r="DD12">
        <v>835.69</v>
      </c>
      <c r="DG12" s="1">
        <v>36479</v>
      </c>
      <c r="DH12">
        <v>0.94</v>
      </c>
      <c r="DJ12" s="1">
        <v>31882</v>
      </c>
      <c r="DK12">
        <v>560.69000000000005</v>
      </c>
      <c r="DM12" s="1">
        <v>44607</v>
      </c>
      <c r="DN12">
        <v>1212</v>
      </c>
      <c r="DP12" s="11">
        <v>36875</v>
      </c>
      <c r="DQ12">
        <v>64807195200</v>
      </c>
      <c r="DS12" s="1">
        <v>36845</v>
      </c>
      <c r="DT12">
        <v>77854916</v>
      </c>
      <c r="DU12">
        <v>59848938</v>
      </c>
      <c r="DV12">
        <v>18005978</v>
      </c>
      <c r="DX12" s="1">
        <v>44576</v>
      </c>
      <c r="DY12">
        <v>19781490019</v>
      </c>
      <c r="DZ12">
        <v>19838910380</v>
      </c>
      <c r="EA12">
        <v>-57420361</v>
      </c>
      <c r="EB12">
        <v>39620400399</v>
      </c>
      <c r="ED12" s="1">
        <v>37940</v>
      </c>
      <c r="EE12">
        <v>101.95</v>
      </c>
      <c r="EG12" s="1">
        <v>32978</v>
      </c>
      <c r="EH12" s="17">
        <v>28.350080155699999</v>
      </c>
      <c r="EI12" s="3"/>
      <c r="EJ12" s="1">
        <v>40497</v>
      </c>
      <c r="EK12" s="4">
        <v>4136329</v>
      </c>
      <c r="EL12" s="4">
        <v>5454986</v>
      </c>
      <c r="EM12" s="4">
        <v>31333491</v>
      </c>
      <c r="EN12" s="4">
        <v>32054243</v>
      </c>
      <c r="EO12" s="4">
        <v>42904579</v>
      </c>
      <c r="EP12" s="4">
        <v>2639229</v>
      </c>
      <c r="EQ12" s="4">
        <v>44094605</v>
      </c>
      <c r="ER12" s="4">
        <v>984617</v>
      </c>
      <c r="ES12" s="4">
        <v>9017302</v>
      </c>
      <c r="ET12" s="4">
        <v>60431226</v>
      </c>
      <c r="EU12" s="4">
        <v>25696412</v>
      </c>
      <c r="EV12" s="4">
        <v>28825</v>
      </c>
      <c r="EW12" s="15">
        <v>134685740.70999998</v>
      </c>
      <c r="EX12" s="15">
        <v>37831684.239999995</v>
      </c>
      <c r="EY12" s="15">
        <v>64562634.579999991</v>
      </c>
      <c r="EZ12">
        <v>5867616.7399999993</v>
      </c>
      <c r="FA12" s="15">
        <v>28875.22</v>
      </c>
      <c r="FB12" s="16">
        <f t="shared" si="0"/>
        <v>254639515</v>
      </c>
      <c r="FE12" s="1">
        <v>40499</v>
      </c>
      <c r="FF12">
        <v>61.83</v>
      </c>
      <c r="FG12" s="1"/>
      <c r="FH12" s="1">
        <v>40466</v>
      </c>
      <c r="FI12" s="3">
        <v>14259</v>
      </c>
    </row>
    <row r="13" spans="1:165" x14ac:dyDescent="0.25">
      <c r="A13" s="1">
        <v>40527</v>
      </c>
      <c r="B13" s="8">
        <v>844374.26</v>
      </c>
      <c r="E13" s="1">
        <v>40527</v>
      </c>
      <c r="F13" s="8">
        <v>407310.73</v>
      </c>
      <c r="H13" s="1">
        <v>40162</v>
      </c>
      <c r="I13">
        <v>0.52898860000000003</v>
      </c>
      <c r="K13" s="1">
        <v>40527</v>
      </c>
      <c r="L13">
        <v>13697.58</v>
      </c>
      <c r="M13">
        <v>179705888.46000001</v>
      </c>
      <c r="N13">
        <v>6594.83</v>
      </c>
      <c r="O13">
        <v>179726180.87</v>
      </c>
      <c r="Q13" s="1">
        <v>44378</v>
      </c>
      <c r="R13">
        <v>-193956.67</v>
      </c>
      <c r="S13">
        <v>-189140</v>
      </c>
      <c r="T13">
        <v>4820</v>
      </c>
      <c r="U13">
        <v>-63506.67</v>
      </c>
      <c r="V13">
        <v>7164756.6699999999</v>
      </c>
      <c r="W13">
        <v>-85190</v>
      </c>
      <c r="X13">
        <v>-265233.33</v>
      </c>
      <c r="Z13" s="23">
        <v>44562</v>
      </c>
      <c r="AA13" s="24">
        <v>463.93</v>
      </c>
      <c r="AB13" s="24">
        <v>6.64</v>
      </c>
      <c r="AC13" s="24"/>
      <c r="AD13" s="1">
        <v>40527</v>
      </c>
      <c r="AE13">
        <v>40.418357999999998</v>
      </c>
      <c r="AG13" s="30">
        <v>40162</v>
      </c>
      <c r="AH13" s="31">
        <v>22255.25</v>
      </c>
      <c r="AJ13" s="1">
        <v>40527</v>
      </c>
      <c r="AK13" s="28">
        <v>201000.4</v>
      </c>
      <c r="AL13" s="28">
        <v>116533628.39</v>
      </c>
      <c r="AM13" s="28">
        <v>23194.26</v>
      </c>
      <c r="AO13" s="1">
        <v>44392</v>
      </c>
      <c r="AP13">
        <v>7.01</v>
      </c>
      <c r="AQ13">
        <v>2.2599999999999998</v>
      </c>
      <c r="AS13" s="1">
        <v>35414</v>
      </c>
      <c r="AT13">
        <v>2.5</v>
      </c>
      <c r="AU13">
        <v>2.1000000000000001E-2</v>
      </c>
      <c r="AV13">
        <v>0.14832999999999999</v>
      </c>
      <c r="AW13">
        <v>775965</v>
      </c>
      <c r="AY13" s="1">
        <v>44211</v>
      </c>
      <c r="AZ13">
        <v>33605801000</v>
      </c>
      <c r="BA13">
        <v>0.4</v>
      </c>
      <c r="BB13" s="3">
        <v>3704</v>
      </c>
      <c r="BC13">
        <v>30699.57</v>
      </c>
      <c r="BD13">
        <v>3568480000</v>
      </c>
      <c r="BE13">
        <v>20396000</v>
      </c>
      <c r="BF13">
        <v>7460218000</v>
      </c>
      <c r="BG13">
        <v>16141426000</v>
      </c>
      <c r="BH13">
        <v>6415281000</v>
      </c>
      <c r="BI13">
        <v>27190520000</v>
      </c>
      <c r="BK13" s="1">
        <v>37179</v>
      </c>
      <c r="BL13">
        <v>378277</v>
      </c>
      <c r="BM13">
        <v>0</v>
      </c>
      <c r="BN13">
        <v>17787637</v>
      </c>
      <c r="BO13">
        <v>201</v>
      </c>
      <c r="BP13">
        <v>0</v>
      </c>
      <c r="BQ13">
        <v>0</v>
      </c>
      <c r="BR13">
        <v>59735</v>
      </c>
      <c r="BS13">
        <v>0</v>
      </c>
      <c r="BT13">
        <v>0</v>
      </c>
      <c r="BU13">
        <v>0</v>
      </c>
      <c r="BV13">
        <v>0</v>
      </c>
      <c r="BW13">
        <v>15012986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2250172</v>
      </c>
      <c r="CE13">
        <v>0</v>
      </c>
      <c r="CF13">
        <v>86266</v>
      </c>
      <c r="CH13" s="27">
        <v>40513</v>
      </c>
      <c r="CI13" s="28">
        <v>348004.9</v>
      </c>
      <c r="CJ13">
        <f t="shared" si="1"/>
        <v>348004900000</v>
      </c>
      <c r="CL13" s="1">
        <v>40527</v>
      </c>
      <c r="CM13">
        <v>18.46</v>
      </c>
      <c r="CN13" s="1"/>
      <c r="CO13" s="1">
        <v>44545</v>
      </c>
      <c r="CP13">
        <v>1.73</v>
      </c>
      <c r="CR13" s="1">
        <v>34683</v>
      </c>
      <c r="CS13">
        <v>50</v>
      </c>
      <c r="CU13" s="1">
        <v>44515</v>
      </c>
      <c r="CV13">
        <v>1533.23555555555</v>
      </c>
      <c r="CW13">
        <v>1180.3315</v>
      </c>
      <c r="CX13">
        <v>1081.1095238095199</v>
      </c>
      <c r="CY13">
        <v>1347.3456000000001</v>
      </c>
      <c r="DA13" s="1">
        <v>41501</v>
      </c>
      <c r="DB13">
        <v>432.3</v>
      </c>
      <c r="DC13">
        <v>332.35</v>
      </c>
      <c r="DD13">
        <v>835.27</v>
      </c>
      <c r="DG13" s="1">
        <v>36509</v>
      </c>
      <c r="DH13">
        <v>0.74</v>
      </c>
      <c r="DJ13" s="1">
        <v>31912</v>
      </c>
      <c r="DK13">
        <v>1502.24</v>
      </c>
      <c r="DM13" s="1">
        <v>44576</v>
      </c>
      <c r="DN13">
        <v>1212</v>
      </c>
      <c r="DP13" s="11">
        <v>36906</v>
      </c>
      <c r="DQ13">
        <v>69576291000</v>
      </c>
      <c r="DS13" s="1">
        <v>36875</v>
      </c>
      <c r="DT13">
        <v>64190600</v>
      </c>
      <c r="DU13">
        <v>50531125</v>
      </c>
      <c r="DV13">
        <v>13659475</v>
      </c>
      <c r="DX13" s="1">
        <v>44545</v>
      </c>
      <c r="DY13">
        <v>24432406778</v>
      </c>
      <c r="DZ13">
        <v>20419466049</v>
      </c>
      <c r="EA13">
        <v>4012940729</v>
      </c>
      <c r="EB13">
        <v>44851872827</v>
      </c>
      <c r="ED13" s="1">
        <v>37970</v>
      </c>
      <c r="EE13">
        <v>99.74</v>
      </c>
      <c r="EG13" s="1">
        <v>33008</v>
      </c>
      <c r="EH13" s="17">
        <v>5.9263885249000001</v>
      </c>
      <c r="EI13" s="3"/>
      <c r="EJ13" s="1">
        <v>40527</v>
      </c>
      <c r="EK13" s="4">
        <v>4343031</v>
      </c>
      <c r="EL13" s="4">
        <v>5322024</v>
      </c>
      <c r="EM13" s="4">
        <v>31572531</v>
      </c>
      <c r="EN13" s="4">
        <v>32878473</v>
      </c>
      <c r="EO13" s="4">
        <v>39746588</v>
      </c>
      <c r="EP13" s="4">
        <v>2996794</v>
      </c>
      <c r="EQ13" s="4">
        <v>47690452</v>
      </c>
      <c r="ER13" s="4">
        <v>654869</v>
      </c>
      <c r="ES13" s="4">
        <v>12185759</v>
      </c>
      <c r="ET13" s="4">
        <v>84275134</v>
      </c>
      <c r="EU13" s="4">
        <v>24945239</v>
      </c>
      <c r="EV13" s="4">
        <v>45626</v>
      </c>
      <c r="EW13" s="15">
        <v>136772987.86000001</v>
      </c>
      <c r="EX13" s="15">
        <v>40549349.440000013</v>
      </c>
      <c r="EY13" s="15">
        <v>86244068.489999995</v>
      </c>
      <c r="EZ13">
        <v>6615274.2000000011</v>
      </c>
      <c r="FA13" s="15">
        <v>45747.9</v>
      </c>
      <c r="FB13" s="16">
        <f t="shared" si="0"/>
        <v>282313489</v>
      </c>
      <c r="FE13" s="1">
        <v>40529</v>
      </c>
      <c r="FF13">
        <v>786.14</v>
      </c>
      <c r="FG13" s="1"/>
      <c r="FH13" s="1">
        <v>40497</v>
      </c>
      <c r="FI13" t="s">
        <v>147</v>
      </c>
    </row>
    <row r="14" spans="1:165" x14ac:dyDescent="0.25">
      <c r="A14" s="1">
        <v>40558</v>
      </c>
      <c r="B14" s="8">
        <v>1759537.8699999999</v>
      </c>
      <c r="E14" s="1">
        <v>40558</v>
      </c>
      <c r="F14" s="8">
        <v>396546.98</v>
      </c>
      <c r="H14" s="1">
        <v>40193</v>
      </c>
      <c r="I14">
        <v>0.52876480000000003</v>
      </c>
      <c r="K14" s="1">
        <v>40558</v>
      </c>
      <c r="L14">
        <v>27477.49</v>
      </c>
      <c r="M14">
        <v>175495151.22999999</v>
      </c>
      <c r="N14">
        <v>18941.36</v>
      </c>
      <c r="O14">
        <v>175543570.08000001</v>
      </c>
      <c r="Q14" s="1">
        <v>44348</v>
      </c>
      <c r="R14">
        <v>-78316.67</v>
      </c>
      <c r="S14">
        <v>-75960</v>
      </c>
      <c r="T14">
        <v>2356.67</v>
      </c>
      <c r="U14">
        <v>43406.67</v>
      </c>
      <c r="V14">
        <v>6697126.6699999999</v>
      </c>
      <c r="W14">
        <v>-56583.33</v>
      </c>
      <c r="X14">
        <v>-268523.33</v>
      </c>
      <c r="Z14" s="21">
        <v>44531</v>
      </c>
      <c r="AA14" s="22">
        <v>417.92</v>
      </c>
      <c r="AB14" s="22">
        <v>6.67</v>
      </c>
      <c r="AC14" s="22"/>
      <c r="AD14" s="1">
        <v>40558</v>
      </c>
      <c r="AE14">
        <v>41.468921000000002</v>
      </c>
      <c r="AG14" s="30">
        <v>40193</v>
      </c>
      <c r="AH14" s="31">
        <v>24672.83</v>
      </c>
      <c r="AJ14" s="1">
        <v>40558</v>
      </c>
      <c r="AK14" s="28">
        <v>202125.6</v>
      </c>
      <c r="AL14" s="28">
        <v>107960358.98</v>
      </c>
      <c r="AM14" s="28">
        <v>23695.82</v>
      </c>
      <c r="AO14" s="1">
        <v>44362</v>
      </c>
      <c r="AP14">
        <v>14.46</v>
      </c>
      <c r="AQ14">
        <v>10.47</v>
      </c>
      <c r="AS14" s="1">
        <v>35810</v>
      </c>
      <c r="AT14">
        <v>2.5</v>
      </c>
      <c r="AU14">
        <v>2.1000000000000001E-2</v>
      </c>
      <c r="AV14">
        <v>0.15143000000000001</v>
      </c>
      <c r="AW14">
        <v>801896</v>
      </c>
      <c r="AY14" s="1">
        <v>44180</v>
      </c>
      <c r="AZ14">
        <v>29846794000</v>
      </c>
      <c r="BA14">
        <v>0.4</v>
      </c>
      <c r="BB14" s="3">
        <v>3704</v>
      </c>
      <c r="BC14">
        <v>27335.53</v>
      </c>
      <c r="BD14">
        <v>3437407000</v>
      </c>
      <c r="BE14">
        <v>22505000</v>
      </c>
      <c r="BF14">
        <v>5806026000</v>
      </c>
      <c r="BG14">
        <v>14705051000</v>
      </c>
      <c r="BH14">
        <v>5875804000</v>
      </c>
      <c r="BI14">
        <v>23970990000</v>
      </c>
      <c r="BK14" s="1">
        <v>37210</v>
      </c>
      <c r="BL14">
        <v>213805</v>
      </c>
      <c r="BM14">
        <v>0</v>
      </c>
      <c r="BN14">
        <v>24436662</v>
      </c>
      <c r="BO14">
        <v>4791880</v>
      </c>
      <c r="BP14">
        <v>0</v>
      </c>
      <c r="BQ14">
        <v>0</v>
      </c>
      <c r="BR14">
        <v>95491</v>
      </c>
      <c r="BS14">
        <v>0</v>
      </c>
      <c r="BT14">
        <v>0</v>
      </c>
      <c r="BU14">
        <v>0</v>
      </c>
      <c r="BV14">
        <v>0</v>
      </c>
      <c r="BW14">
        <v>12497302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5915697</v>
      </c>
      <c r="CE14">
        <v>0</v>
      </c>
      <c r="CF14">
        <v>922487</v>
      </c>
      <c r="CH14" s="27">
        <v>40544</v>
      </c>
      <c r="CI14" s="28">
        <v>327590.90000000002</v>
      </c>
      <c r="CJ14">
        <f t="shared" si="1"/>
        <v>327590900000</v>
      </c>
      <c r="CL14" s="1">
        <v>40558</v>
      </c>
      <c r="CM14">
        <v>7.9</v>
      </c>
      <c r="CN14" s="1"/>
      <c r="CO14" s="1">
        <v>44515</v>
      </c>
      <c r="CP14">
        <v>1.95</v>
      </c>
      <c r="CR14" s="1">
        <v>34714</v>
      </c>
      <c r="CS14">
        <v>50</v>
      </c>
      <c r="CU14" s="1">
        <v>44484</v>
      </c>
      <c r="CV14">
        <v>1526.1416666666601</v>
      </c>
      <c r="CW14">
        <v>1170.482</v>
      </c>
      <c r="CX14">
        <v>1067.7609523809499</v>
      </c>
      <c r="CY14">
        <v>1338.6248000000001</v>
      </c>
      <c r="DA14" s="1">
        <v>41532</v>
      </c>
      <c r="DB14">
        <v>437.58</v>
      </c>
      <c r="DC14">
        <v>332.22</v>
      </c>
      <c r="DD14">
        <v>860.5</v>
      </c>
      <c r="DG14" s="1">
        <v>36540</v>
      </c>
      <c r="DH14">
        <v>0.61</v>
      </c>
      <c r="DJ14" s="1">
        <v>31943</v>
      </c>
      <c r="DK14">
        <v>630.28</v>
      </c>
      <c r="DM14" s="1">
        <v>44545</v>
      </c>
      <c r="DN14">
        <v>1100</v>
      </c>
      <c r="DP14" s="11">
        <v>36937</v>
      </c>
      <c r="DQ14">
        <v>70893284700</v>
      </c>
      <c r="DS14" s="1">
        <v>36906</v>
      </c>
      <c r="DT14">
        <v>35779034</v>
      </c>
      <c r="DU14">
        <v>89874145</v>
      </c>
      <c r="DV14">
        <v>-54095111</v>
      </c>
      <c r="DX14" s="1">
        <v>44515</v>
      </c>
      <c r="DY14">
        <v>20501766210</v>
      </c>
      <c r="DZ14">
        <v>21611840519</v>
      </c>
      <c r="EA14">
        <v>-1110074309</v>
      </c>
      <c r="EB14">
        <v>42113606729</v>
      </c>
      <c r="ED14" s="1">
        <v>38001</v>
      </c>
      <c r="EE14">
        <v>98.59</v>
      </c>
      <c r="EG14" s="1">
        <v>33039</v>
      </c>
      <c r="EH14" s="17">
        <v>9.9369781689999996</v>
      </c>
      <c r="EI14" s="3"/>
      <c r="EJ14" s="1">
        <v>40558</v>
      </c>
      <c r="EK14" s="4">
        <v>7778398</v>
      </c>
      <c r="EL14" s="4">
        <v>5703030</v>
      </c>
      <c r="EM14" s="4">
        <v>32034558</v>
      </c>
      <c r="EN14" s="4">
        <v>46115509</v>
      </c>
      <c r="EO14" s="4">
        <v>44258309</v>
      </c>
      <c r="EP14" s="4">
        <v>3011510</v>
      </c>
      <c r="EQ14" s="4">
        <v>48095862</v>
      </c>
      <c r="ER14" s="4">
        <v>616650</v>
      </c>
      <c r="ES14" s="4">
        <v>7722730</v>
      </c>
      <c r="ET14" s="4">
        <v>70558213</v>
      </c>
      <c r="EU14" s="4">
        <v>20974734</v>
      </c>
      <c r="EV14" s="4">
        <v>55965</v>
      </c>
      <c r="EW14" s="15">
        <v>141091656.44</v>
      </c>
      <c r="EX14" s="15">
        <v>37355342.629999995</v>
      </c>
      <c r="EY14" s="15">
        <v>81980036.530000016</v>
      </c>
      <c r="EZ14">
        <v>7182863.6900000004</v>
      </c>
      <c r="FA14" s="15">
        <v>55965.100000000006</v>
      </c>
      <c r="FB14" s="16">
        <f t="shared" si="0"/>
        <v>279147070</v>
      </c>
      <c r="FE14" s="1">
        <v>40560</v>
      </c>
      <c r="FF14">
        <v>675.61</v>
      </c>
      <c r="FG14" s="1"/>
      <c r="FH14" s="1">
        <v>40527</v>
      </c>
      <c r="FI14" s="3">
        <v>7900</v>
      </c>
    </row>
    <row r="15" spans="1:165" x14ac:dyDescent="0.25">
      <c r="A15" s="1">
        <v>40589</v>
      </c>
      <c r="B15" s="8">
        <v>6305986.0699999994</v>
      </c>
      <c r="E15" s="1">
        <v>40589</v>
      </c>
      <c r="F15" s="8">
        <v>394851.31</v>
      </c>
      <c r="H15" s="1">
        <v>40224</v>
      </c>
      <c r="I15">
        <v>0.52876480000000003</v>
      </c>
      <c r="K15" s="1">
        <v>40589</v>
      </c>
      <c r="L15">
        <v>8130.56</v>
      </c>
      <c r="M15">
        <v>162528811.12</v>
      </c>
      <c r="N15">
        <v>83377.16</v>
      </c>
      <c r="O15">
        <v>162629838.84</v>
      </c>
      <c r="Q15" s="1">
        <v>44317</v>
      </c>
      <c r="R15">
        <v>-78316.67</v>
      </c>
      <c r="S15">
        <v>-75960</v>
      </c>
      <c r="T15">
        <v>2356.67</v>
      </c>
      <c r="U15">
        <v>43406.67</v>
      </c>
      <c r="V15">
        <v>6697126.6699999999</v>
      </c>
      <c r="W15">
        <v>-56583.33</v>
      </c>
      <c r="X15">
        <v>-268523.33</v>
      </c>
      <c r="Z15" s="23">
        <v>44501</v>
      </c>
      <c r="AA15" s="24">
        <v>430.35</v>
      </c>
      <c r="AB15" s="24">
        <v>6.74</v>
      </c>
      <c r="AC15" s="24"/>
      <c r="AD15" s="1">
        <v>40589</v>
      </c>
      <c r="AE15">
        <v>41.468921000000002</v>
      </c>
      <c r="AG15" s="30">
        <v>40224</v>
      </c>
      <c r="AH15" s="31">
        <v>27458.83</v>
      </c>
      <c r="AJ15" s="1">
        <v>40589</v>
      </c>
      <c r="AK15" s="28">
        <v>206420.58</v>
      </c>
      <c r="AL15" s="28">
        <v>121730750.42</v>
      </c>
      <c r="AM15" s="28">
        <v>20121.599999999999</v>
      </c>
      <c r="AO15" s="1">
        <v>44331</v>
      </c>
      <c r="AP15">
        <v>7.12</v>
      </c>
      <c r="AQ15">
        <v>2.96</v>
      </c>
      <c r="AS15" s="1">
        <v>35841</v>
      </c>
      <c r="AT15">
        <v>2.5</v>
      </c>
      <c r="AU15">
        <v>2.1000000000000001E-2</v>
      </c>
      <c r="AV15">
        <v>0.15143000000000001</v>
      </c>
      <c r="AW15">
        <v>801896</v>
      </c>
      <c r="AY15" s="1">
        <v>44150</v>
      </c>
      <c r="AZ15">
        <v>29846794000</v>
      </c>
      <c r="BA15">
        <v>0.4</v>
      </c>
      <c r="BB15" s="3">
        <v>3704</v>
      </c>
      <c r="BC15">
        <v>27335.53</v>
      </c>
      <c r="BD15">
        <v>3437407000</v>
      </c>
      <c r="BE15">
        <v>22505000</v>
      </c>
      <c r="BF15">
        <v>5806026000</v>
      </c>
      <c r="BG15">
        <v>14705051000</v>
      </c>
      <c r="BH15">
        <v>5875804000</v>
      </c>
      <c r="BI15">
        <v>23970990000</v>
      </c>
      <c r="BK15" s="1">
        <v>37240</v>
      </c>
      <c r="BL15">
        <v>206905</v>
      </c>
      <c r="BM15">
        <v>0</v>
      </c>
      <c r="BN15">
        <v>27079018</v>
      </c>
      <c r="BO15">
        <v>4927815</v>
      </c>
      <c r="BP15">
        <v>0</v>
      </c>
      <c r="BQ15">
        <v>0</v>
      </c>
      <c r="BR15">
        <v>65155</v>
      </c>
      <c r="BS15">
        <v>0</v>
      </c>
      <c r="BT15">
        <v>0</v>
      </c>
      <c r="BU15">
        <v>0</v>
      </c>
      <c r="BV15">
        <v>0</v>
      </c>
      <c r="BW15">
        <v>16482886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5338142</v>
      </c>
      <c r="CE15">
        <v>0</v>
      </c>
      <c r="CF15">
        <v>58115</v>
      </c>
      <c r="CH15" s="27">
        <v>40575</v>
      </c>
      <c r="CI15" s="28">
        <v>332322.40000000002</v>
      </c>
      <c r="CJ15">
        <f t="shared" si="1"/>
        <v>332322400000</v>
      </c>
      <c r="CL15" s="1">
        <v>40589</v>
      </c>
      <c r="CM15">
        <v>4.8689999999999998</v>
      </c>
      <c r="CN15" s="1"/>
      <c r="CO15" s="1">
        <v>44484</v>
      </c>
      <c r="CP15">
        <v>2.25</v>
      </c>
      <c r="CR15" s="1">
        <v>34745</v>
      </c>
      <c r="CS15">
        <v>50</v>
      </c>
      <c r="CU15" s="1">
        <v>44454</v>
      </c>
      <c r="CV15">
        <v>1516.62944444444</v>
      </c>
      <c r="CW15">
        <v>1167.8879999999999</v>
      </c>
      <c r="CX15">
        <v>1070.0509523809501</v>
      </c>
      <c r="CY15">
        <v>1333.6432</v>
      </c>
      <c r="DA15" s="1">
        <v>41562</v>
      </c>
      <c r="DB15">
        <v>440.95</v>
      </c>
      <c r="DC15">
        <v>336.61</v>
      </c>
      <c r="DD15">
        <v>860.58</v>
      </c>
      <c r="DG15" s="1">
        <v>36571</v>
      </c>
      <c r="DH15">
        <v>0.05</v>
      </c>
      <c r="DJ15" s="1">
        <v>31973</v>
      </c>
      <c r="DK15">
        <v>154.66999999999999</v>
      </c>
      <c r="DM15" s="1">
        <v>44515</v>
      </c>
      <c r="DN15">
        <v>1100</v>
      </c>
      <c r="DP15" s="11">
        <v>36965</v>
      </c>
      <c r="DQ15">
        <v>71876223000</v>
      </c>
      <c r="DS15" s="1">
        <v>36937</v>
      </c>
      <c r="DT15">
        <v>64378544</v>
      </c>
      <c r="DU15">
        <v>9770189</v>
      </c>
      <c r="DV15">
        <v>54608355</v>
      </c>
      <c r="DX15" s="1">
        <v>44484</v>
      </c>
      <c r="DY15">
        <v>22602637234</v>
      </c>
      <c r="DZ15">
        <v>20538918428</v>
      </c>
      <c r="EA15">
        <v>2063718806</v>
      </c>
      <c r="EB15">
        <v>43141555662</v>
      </c>
      <c r="ED15" s="1">
        <v>38032</v>
      </c>
      <c r="EE15">
        <v>99.45</v>
      </c>
      <c r="EG15" s="1">
        <v>33069</v>
      </c>
      <c r="EH15" s="17">
        <v>12.011683212599999</v>
      </c>
      <c r="EI15" s="3"/>
      <c r="EJ15" s="1">
        <v>40589</v>
      </c>
      <c r="EK15" s="4">
        <v>28341474</v>
      </c>
      <c r="EL15" s="4">
        <v>6979066</v>
      </c>
      <c r="EM15" s="4">
        <v>32708464</v>
      </c>
      <c r="EN15" s="4">
        <v>31456259</v>
      </c>
      <c r="EO15" s="4">
        <v>37753450</v>
      </c>
      <c r="EP15" s="4">
        <v>2019272</v>
      </c>
      <c r="EQ15" s="4">
        <v>42205652</v>
      </c>
      <c r="ER15" s="4">
        <v>436157</v>
      </c>
      <c r="ES15" s="4">
        <v>9602900</v>
      </c>
      <c r="ET15" s="4">
        <v>67336127</v>
      </c>
      <c r="EU15" s="4">
        <v>19972740</v>
      </c>
      <c r="EV15" s="4">
        <v>29498</v>
      </c>
      <c r="EW15" s="15">
        <v>129788530.31</v>
      </c>
      <c r="EX15" s="15">
        <v>32174667.41</v>
      </c>
      <c r="EY15" s="15">
        <v>71447761.329999998</v>
      </c>
      <c r="EZ15">
        <v>5530441.0799999991</v>
      </c>
      <c r="FA15" s="15">
        <v>29593.170000000002</v>
      </c>
      <c r="FB15" s="16">
        <f t="shared" si="0"/>
        <v>250499585</v>
      </c>
      <c r="FE15" s="1">
        <v>40591</v>
      </c>
      <c r="FF15">
        <v>1107</v>
      </c>
      <c r="FG15" s="1"/>
      <c r="FH15" s="1">
        <v>40558</v>
      </c>
      <c r="FI15" s="3">
        <v>4869</v>
      </c>
    </row>
    <row r="16" spans="1:165" x14ac:dyDescent="0.25">
      <c r="A16" s="1">
        <v>40617</v>
      </c>
      <c r="B16" s="8">
        <v>11475014.67</v>
      </c>
      <c r="E16" s="1">
        <v>40617</v>
      </c>
      <c r="F16" s="8">
        <v>290025.88</v>
      </c>
      <c r="H16" s="1">
        <v>40252</v>
      </c>
      <c r="I16">
        <v>0.52876480000000003</v>
      </c>
      <c r="K16" s="1">
        <v>40617</v>
      </c>
      <c r="L16">
        <v>6297.23</v>
      </c>
      <c r="M16">
        <v>163437672.02000001</v>
      </c>
      <c r="N16">
        <v>179663.88</v>
      </c>
      <c r="O16">
        <v>163623633.13</v>
      </c>
      <c r="Q16" s="1">
        <v>44287</v>
      </c>
      <c r="R16">
        <v>-78316.67</v>
      </c>
      <c r="S16">
        <v>-75960</v>
      </c>
      <c r="T16">
        <v>2356.67</v>
      </c>
      <c r="U16">
        <v>43406.67</v>
      </c>
      <c r="V16">
        <v>6697126.6699999999</v>
      </c>
      <c r="W16">
        <v>-56583.33</v>
      </c>
      <c r="X16">
        <v>-268523.33</v>
      </c>
      <c r="Z16" s="21">
        <v>44470</v>
      </c>
      <c r="AA16" s="22">
        <v>455.82</v>
      </c>
      <c r="AB16" s="22">
        <v>6.34</v>
      </c>
      <c r="AC16" s="22"/>
      <c r="AD16" s="1">
        <v>40617</v>
      </c>
      <c r="AE16">
        <v>41.468921000000002</v>
      </c>
      <c r="AG16" s="30">
        <v>40252</v>
      </c>
      <c r="AH16" s="31">
        <v>27870.83</v>
      </c>
      <c r="AJ16" s="1">
        <v>40617</v>
      </c>
      <c r="AK16" s="28">
        <v>157508.04999999999</v>
      </c>
      <c r="AL16" s="28">
        <v>103129592.59999999</v>
      </c>
      <c r="AM16" s="28">
        <v>17236.73</v>
      </c>
      <c r="AO16" s="1">
        <v>44301</v>
      </c>
      <c r="AP16">
        <v>1.05</v>
      </c>
      <c r="AQ16">
        <v>-2.29</v>
      </c>
      <c r="AS16" s="1">
        <v>35869</v>
      </c>
      <c r="AT16">
        <v>2.5</v>
      </c>
      <c r="AU16">
        <v>2.1000000000000001E-2</v>
      </c>
      <c r="AV16">
        <v>0.15143000000000001</v>
      </c>
      <c r="AW16">
        <v>801896</v>
      </c>
      <c r="AY16" s="1">
        <v>44119</v>
      </c>
      <c r="AZ16">
        <v>29846794000</v>
      </c>
      <c r="BA16">
        <v>0.4</v>
      </c>
      <c r="BB16" s="3">
        <v>3704</v>
      </c>
      <c r="BC16">
        <v>27335.53</v>
      </c>
      <c r="BD16">
        <v>3437407000</v>
      </c>
      <c r="BE16">
        <v>22505000</v>
      </c>
      <c r="BF16">
        <v>5806026000</v>
      </c>
      <c r="BG16">
        <v>14705051000</v>
      </c>
      <c r="BH16">
        <v>5875804000</v>
      </c>
      <c r="BI16">
        <v>23970990000</v>
      </c>
      <c r="BK16" s="1">
        <v>37271</v>
      </c>
      <c r="BL16">
        <v>225774</v>
      </c>
      <c r="BM16">
        <v>0</v>
      </c>
      <c r="BN16">
        <v>34176045</v>
      </c>
      <c r="BO16">
        <v>2517241</v>
      </c>
      <c r="BP16">
        <v>0</v>
      </c>
      <c r="BQ16">
        <v>0</v>
      </c>
      <c r="BR16">
        <v>147996</v>
      </c>
      <c r="BS16">
        <v>0</v>
      </c>
      <c r="BT16">
        <v>0</v>
      </c>
      <c r="BU16">
        <v>0</v>
      </c>
      <c r="BV16">
        <v>0</v>
      </c>
      <c r="BW16">
        <v>30850516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127331</v>
      </c>
      <c r="CE16">
        <v>0</v>
      </c>
      <c r="CF16">
        <v>307187</v>
      </c>
      <c r="CH16" s="27">
        <v>40603</v>
      </c>
      <c r="CI16" s="28">
        <v>356617.3</v>
      </c>
      <c r="CJ16">
        <f t="shared" si="1"/>
        <v>356617300000</v>
      </c>
      <c r="CL16" s="1">
        <v>40617</v>
      </c>
      <c r="CM16">
        <v>15.909000000000001</v>
      </c>
      <c r="CN16" s="1"/>
      <c r="CO16" s="1">
        <v>44454</v>
      </c>
      <c r="CP16">
        <v>2.16</v>
      </c>
      <c r="CR16" s="1">
        <v>34773</v>
      </c>
      <c r="CS16">
        <v>50</v>
      </c>
      <c r="CU16" s="1">
        <v>44423</v>
      </c>
      <c r="CV16">
        <v>1513.1983333333301</v>
      </c>
      <c r="CW16">
        <v>1165.8444999999999</v>
      </c>
      <c r="CX16">
        <v>1066.0638095238</v>
      </c>
      <c r="CY16">
        <v>1335.396</v>
      </c>
      <c r="DA16" s="1">
        <v>41593</v>
      </c>
      <c r="DB16">
        <v>450.96</v>
      </c>
      <c r="DC16">
        <v>349.26</v>
      </c>
      <c r="DD16">
        <v>862.05</v>
      </c>
      <c r="DG16" s="1">
        <v>36600</v>
      </c>
      <c r="DH16">
        <v>0.13</v>
      </c>
      <c r="DJ16" s="1">
        <v>32004</v>
      </c>
      <c r="DK16">
        <v>154.24</v>
      </c>
      <c r="DM16" s="1">
        <v>44484</v>
      </c>
      <c r="DN16">
        <v>1100</v>
      </c>
      <c r="DP16" s="11">
        <v>36996</v>
      </c>
      <c r="DQ16">
        <v>75976702500</v>
      </c>
      <c r="DS16" s="1">
        <v>36965</v>
      </c>
      <c r="DT16">
        <v>42122472</v>
      </c>
      <c r="DU16">
        <v>90191621</v>
      </c>
      <c r="DV16">
        <v>-48069149</v>
      </c>
      <c r="DX16" s="1">
        <v>44454</v>
      </c>
      <c r="DY16">
        <v>24376129510</v>
      </c>
      <c r="DZ16">
        <v>19975447581</v>
      </c>
      <c r="EA16">
        <v>4400681929</v>
      </c>
      <c r="EB16">
        <v>44351577091</v>
      </c>
      <c r="ED16" s="1">
        <v>38061</v>
      </c>
      <c r="EE16">
        <v>111.98</v>
      </c>
      <c r="EG16" s="1">
        <v>33100</v>
      </c>
      <c r="EH16" s="17">
        <v>13.6199210219</v>
      </c>
      <c r="EI16" s="3"/>
      <c r="EJ16" s="1">
        <v>40617</v>
      </c>
      <c r="EK16" s="4">
        <v>50431551</v>
      </c>
      <c r="EL16" s="4">
        <v>8104788</v>
      </c>
      <c r="EM16" s="4">
        <v>31781709</v>
      </c>
      <c r="EN16" s="4">
        <v>32657611</v>
      </c>
      <c r="EO16" s="4">
        <v>37457838</v>
      </c>
      <c r="EP16" s="4">
        <v>2288678</v>
      </c>
      <c r="EQ16" s="4">
        <v>42611021</v>
      </c>
      <c r="ER16" s="4">
        <v>558882</v>
      </c>
      <c r="ES16" s="4">
        <v>9074316</v>
      </c>
      <c r="ET16" s="4">
        <v>72053039</v>
      </c>
      <c r="EU16" s="4">
        <v>18463801</v>
      </c>
      <c r="EV16" s="4">
        <v>32592</v>
      </c>
      <c r="EW16" s="15">
        <v>135431136.81</v>
      </c>
      <c r="EX16" s="15">
        <v>33770764.599999994</v>
      </c>
      <c r="EY16" s="15">
        <v>68533956.290000007</v>
      </c>
      <c r="EZ16">
        <v>5632399.4299999997</v>
      </c>
      <c r="FA16" s="15">
        <v>32705.050000000003</v>
      </c>
      <c r="FB16" s="16">
        <f t="shared" si="0"/>
        <v>255084275</v>
      </c>
      <c r="FE16" s="1">
        <v>40619</v>
      </c>
      <c r="FF16">
        <v>247.34</v>
      </c>
      <c r="FG16" s="1"/>
      <c r="FH16" s="1">
        <v>40589</v>
      </c>
      <c r="FI16" s="3">
        <v>15909</v>
      </c>
    </row>
    <row r="17" spans="1:165" x14ac:dyDescent="0.25">
      <c r="A17" s="1">
        <v>40648</v>
      </c>
      <c r="B17" s="8">
        <v>10141946.709999999</v>
      </c>
      <c r="E17" s="1">
        <v>40648</v>
      </c>
      <c r="F17" s="8">
        <v>380066.48000000004</v>
      </c>
      <c r="H17" s="1">
        <v>40283</v>
      </c>
      <c r="I17">
        <v>0.52876480000000003</v>
      </c>
      <c r="K17" s="1">
        <v>40648</v>
      </c>
      <c r="L17">
        <v>7104.82</v>
      </c>
      <c r="M17">
        <v>172611717.91</v>
      </c>
      <c r="N17">
        <v>116083.57</v>
      </c>
      <c r="O17">
        <v>172734906.30000001</v>
      </c>
      <c r="Q17" s="1">
        <v>44256</v>
      </c>
      <c r="R17">
        <v>347390</v>
      </c>
      <c r="S17">
        <v>357476.67</v>
      </c>
      <c r="T17">
        <v>10090</v>
      </c>
      <c r="U17">
        <v>-48176.67</v>
      </c>
      <c r="V17">
        <v>6979780</v>
      </c>
      <c r="W17">
        <v>-48216.67</v>
      </c>
      <c r="X17">
        <v>-238543.33</v>
      </c>
      <c r="Z17" s="23">
        <v>44440</v>
      </c>
      <c r="AA17" s="24">
        <v>400.85</v>
      </c>
      <c r="AB17" s="24">
        <v>6.08</v>
      </c>
      <c r="AC17" s="24"/>
      <c r="AD17" s="1">
        <v>40648</v>
      </c>
      <c r="AE17">
        <v>41.468921000000002</v>
      </c>
      <c r="AG17" s="30">
        <v>40283</v>
      </c>
      <c r="AH17" s="31">
        <v>26916.83</v>
      </c>
      <c r="AJ17" s="1">
        <v>40648</v>
      </c>
      <c r="AK17" s="28">
        <v>129588.4</v>
      </c>
      <c r="AL17" s="28">
        <v>114859728.45</v>
      </c>
      <c r="AM17" s="28">
        <v>6126.17</v>
      </c>
      <c r="AO17" s="1">
        <v>44270</v>
      </c>
      <c r="AP17">
        <v>4.07</v>
      </c>
      <c r="AQ17">
        <v>-0.54</v>
      </c>
      <c r="AS17" s="1">
        <v>35900</v>
      </c>
      <c r="AT17">
        <v>2.5</v>
      </c>
      <c r="AU17">
        <v>2.1000000000000001E-2</v>
      </c>
      <c r="AV17">
        <v>0.15143000000000001</v>
      </c>
      <c r="AW17">
        <v>801896</v>
      </c>
      <c r="AY17" s="1">
        <v>44089</v>
      </c>
      <c r="AZ17">
        <v>29846794000</v>
      </c>
      <c r="BA17">
        <v>0.4</v>
      </c>
      <c r="BB17" s="3">
        <v>3704</v>
      </c>
      <c r="BC17">
        <v>27335.53</v>
      </c>
      <c r="BD17">
        <v>3437407000</v>
      </c>
      <c r="BE17">
        <v>22505000</v>
      </c>
      <c r="BF17">
        <v>5806026000</v>
      </c>
      <c r="BG17">
        <v>14705051000</v>
      </c>
      <c r="BH17">
        <v>5875804000</v>
      </c>
      <c r="BI17">
        <v>23970990000</v>
      </c>
      <c r="BK17" s="1">
        <v>37302</v>
      </c>
      <c r="BL17">
        <v>86247</v>
      </c>
      <c r="BM17">
        <v>0</v>
      </c>
      <c r="BN17">
        <v>29694938</v>
      </c>
      <c r="BO17">
        <v>8472895</v>
      </c>
      <c r="BP17">
        <v>0</v>
      </c>
      <c r="BQ17">
        <v>0</v>
      </c>
      <c r="BR17">
        <v>21027</v>
      </c>
      <c r="BS17">
        <v>0</v>
      </c>
      <c r="BT17">
        <v>0</v>
      </c>
      <c r="BU17">
        <v>0</v>
      </c>
      <c r="BV17">
        <v>0</v>
      </c>
      <c r="BW17">
        <v>18175773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2511755</v>
      </c>
      <c r="CE17">
        <v>19984</v>
      </c>
      <c r="CF17">
        <v>407257</v>
      </c>
      <c r="CH17" s="27">
        <v>40634</v>
      </c>
      <c r="CI17" s="28">
        <v>354617.8</v>
      </c>
      <c r="CJ17">
        <f t="shared" si="1"/>
        <v>354617800000</v>
      </c>
      <c r="CL17" s="1">
        <v>40648</v>
      </c>
      <c r="CM17">
        <v>12.77</v>
      </c>
      <c r="CN17" s="1"/>
      <c r="CO17" s="1">
        <v>44423</v>
      </c>
      <c r="CP17">
        <v>1.87</v>
      </c>
      <c r="CR17" s="1">
        <v>34804</v>
      </c>
      <c r="CS17">
        <v>50</v>
      </c>
      <c r="CU17" s="1">
        <v>44392</v>
      </c>
      <c r="CV17">
        <v>1506.23</v>
      </c>
      <c r="CW17">
        <v>1157.5094999999999</v>
      </c>
      <c r="CX17">
        <v>1061.1328571428501</v>
      </c>
      <c r="CY17">
        <v>1326.0576000000001</v>
      </c>
      <c r="DA17" s="1">
        <v>41623</v>
      </c>
      <c r="DB17">
        <v>453.3</v>
      </c>
      <c r="DC17">
        <v>352.96</v>
      </c>
      <c r="DD17">
        <v>859.72</v>
      </c>
      <c r="DG17" s="1">
        <v>36631</v>
      </c>
      <c r="DH17">
        <v>0.09</v>
      </c>
      <c r="DJ17" s="1">
        <v>32035</v>
      </c>
      <c r="DK17">
        <v>151.44</v>
      </c>
      <c r="DM17" s="1">
        <v>44454</v>
      </c>
      <c r="DN17">
        <v>1100</v>
      </c>
      <c r="DP17" s="11">
        <v>37026</v>
      </c>
      <c r="DQ17">
        <v>81456414800</v>
      </c>
      <c r="DS17" s="1">
        <v>36996</v>
      </c>
      <c r="DT17">
        <v>40123429</v>
      </c>
      <c r="DU17">
        <v>47598706</v>
      </c>
      <c r="DV17">
        <v>-7475277</v>
      </c>
      <c r="DX17" s="1">
        <v>44423</v>
      </c>
      <c r="DY17">
        <v>27216375900</v>
      </c>
      <c r="DZ17">
        <v>19557276638</v>
      </c>
      <c r="EA17">
        <v>7659099262</v>
      </c>
      <c r="EB17">
        <v>46773652538</v>
      </c>
      <c r="ED17" s="1">
        <v>38092</v>
      </c>
      <c r="EE17">
        <v>107.36</v>
      </c>
      <c r="EG17" s="1">
        <v>33131</v>
      </c>
      <c r="EH17" s="17">
        <v>12.802432292000001</v>
      </c>
      <c r="EI17" s="3"/>
      <c r="EJ17" s="1">
        <v>40648</v>
      </c>
      <c r="EK17" s="4">
        <v>34224494</v>
      </c>
      <c r="EL17" s="4">
        <v>13430989</v>
      </c>
      <c r="EM17" s="4">
        <v>32001222</v>
      </c>
      <c r="EN17" s="4">
        <v>32492378</v>
      </c>
      <c r="EO17" s="4">
        <v>43823690</v>
      </c>
      <c r="EP17" s="4">
        <v>2669400</v>
      </c>
      <c r="EQ17" s="4">
        <v>43689506</v>
      </c>
      <c r="ER17" s="4">
        <v>447544</v>
      </c>
      <c r="ES17" s="4">
        <v>9288886</v>
      </c>
      <c r="ET17" s="4">
        <v>72502995</v>
      </c>
      <c r="EU17" s="4">
        <v>17956620</v>
      </c>
      <c r="EV17" s="4">
        <v>27456</v>
      </c>
      <c r="EW17" s="15">
        <v>143246652.37</v>
      </c>
      <c r="EX17" s="15">
        <v>37915811.630000003</v>
      </c>
      <c r="EY17" s="15">
        <v>69818663.75999999</v>
      </c>
      <c r="EZ17">
        <v>5531039.5</v>
      </c>
      <c r="FA17" s="15">
        <v>27457.53</v>
      </c>
      <c r="FB17" s="16">
        <f t="shared" si="0"/>
        <v>268330686</v>
      </c>
      <c r="FE17" s="1">
        <v>40650</v>
      </c>
      <c r="FF17">
        <v>523.73</v>
      </c>
      <c r="FG17" s="1"/>
      <c r="FH17" s="1">
        <v>40617</v>
      </c>
      <c r="FI17" t="s">
        <v>148</v>
      </c>
    </row>
    <row r="18" spans="1:165" x14ac:dyDescent="0.25">
      <c r="A18" s="1">
        <v>40678</v>
      </c>
      <c r="B18" s="8">
        <v>7854449.8799999999</v>
      </c>
      <c r="E18" s="1">
        <v>40678</v>
      </c>
      <c r="F18" s="8">
        <v>330190.25</v>
      </c>
      <c r="H18" s="1">
        <v>40313</v>
      </c>
      <c r="I18">
        <v>0.52876480000000003</v>
      </c>
      <c r="K18" s="1">
        <v>40678</v>
      </c>
      <c r="L18">
        <v>8756.6299999999992</v>
      </c>
      <c r="M18">
        <v>157405993.09</v>
      </c>
      <c r="N18">
        <v>60672.61</v>
      </c>
      <c r="O18">
        <v>157475422.33000001</v>
      </c>
      <c r="Q18" s="1">
        <v>44228</v>
      </c>
      <c r="R18">
        <v>347390</v>
      </c>
      <c r="S18">
        <v>357476.67</v>
      </c>
      <c r="T18">
        <v>10090</v>
      </c>
      <c r="U18">
        <v>-48176.67</v>
      </c>
      <c r="V18">
        <v>6979780</v>
      </c>
      <c r="W18">
        <v>-48216.67</v>
      </c>
      <c r="X18">
        <v>-238543.33</v>
      </c>
      <c r="Z18" s="21">
        <v>44409</v>
      </c>
      <c r="AA18" s="22">
        <v>370.3</v>
      </c>
      <c r="AB18" s="22">
        <v>5.93</v>
      </c>
      <c r="AC18" s="22"/>
      <c r="AD18" s="1">
        <v>40678</v>
      </c>
      <c r="AE18">
        <v>41.468921000000002</v>
      </c>
      <c r="AG18" s="30">
        <v>40313</v>
      </c>
      <c r="AH18" s="31">
        <v>26834.83</v>
      </c>
      <c r="AJ18" s="1">
        <v>40678</v>
      </c>
      <c r="AK18" s="28">
        <v>197454.35</v>
      </c>
      <c r="AL18" s="28">
        <v>107986799.09999999</v>
      </c>
      <c r="AM18" s="28">
        <v>24875.23</v>
      </c>
      <c r="AO18" s="1">
        <v>44242</v>
      </c>
      <c r="AP18">
        <v>6.71</v>
      </c>
      <c r="AQ18">
        <v>3.35</v>
      </c>
      <c r="AS18" s="1">
        <v>35930</v>
      </c>
      <c r="AT18">
        <v>2.5</v>
      </c>
      <c r="AU18">
        <v>2.1000000000000001E-2</v>
      </c>
      <c r="AV18">
        <v>0.15143000000000001</v>
      </c>
      <c r="AW18">
        <v>801896</v>
      </c>
      <c r="AY18" s="1">
        <v>44058</v>
      </c>
      <c r="AZ18">
        <v>29846794000</v>
      </c>
      <c r="BA18">
        <v>0.4</v>
      </c>
      <c r="BB18" s="3">
        <v>3704</v>
      </c>
      <c r="BC18">
        <v>27335.53</v>
      </c>
      <c r="BD18">
        <v>3437407000</v>
      </c>
      <c r="BE18">
        <v>22505000</v>
      </c>
      <c r="BF18">
        <v>5806026000</v>
      </c>
      <c r="BG18">
        <v>14705051000</v>
      </c>
      <c r="BH18">
        <v>5875804000</v>
      </c>
      <c r="BI18">
        <v>23970990000</v>
      </c>
      <c r="BK18" s="1">
        <v>37330</v>
      </c>
      <c r="BL18">
        <v>100559</v>
      </c>
      <c r="BM18">
        <v>0</v>
      </c>
      <c r="BN18">
        <v>34775224</v>
      </c>
      <c r="BO18">
        <v>5239423</v>
      </c>
      <c r="BP18">
        <v>0</v>
      </c>
      <c r="BQ18">
        <v>0</v>
      </c>
      <c r="BR18">
        <v>293250</v>
      </c>
      <c r="BS18">
        <v>0</v>
      </c>
      <c r="BT18">
        <v>0</v>
      </c>
      <c r="BU18">
        <v>0</v>
      </c>
      <c r="BV18">
        <v>0</v>
      </c>
      <c r="BW18">
        <v>20056109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8807850</v>
      </c>
      <c r="CE18">
        <v>0</v>
      </c>
      <c r="CF18">
        <v>278033</v>
      </c>
      <c r="CH18" s="27">
        <v>40664</v>
      </c>
      <c r="CI18" s="28">
        <v>368272.7</v>
      </c>
      <c r="CJ18">
        <f t="shared" si="1"/>
        <v>368272700000</v>
      </c>
      <c r="CL18" s="1">
        <v>40678</v>
      </c>
      <c r="CM18">
        <v>4.41</v>
      </c>
      <c r="CN18" s="1"/>
      <c r="CO18" s="1">
        <v>44392</v>
      </c>
      <c r="CP18">
        <v>1.96</v>
      </c>
      <c r="CR18" s="1">
        <v>34834</v>
      </c>
      <c r="CS18">
        <v>50</v>
      </c>
      <c r="CU18" s="1">
        <v>44362</v>
      </c>
      <c r="CV18">
        <v>1478.0605555555501</v>
      </c>
      <c r="CW18">
        <v>1142.777</v>
      </c>
      <c r="CX18">
        <v>1050.7709523809499</v>
      </c>
      <c r="CY18">
        <v>1305.2764</v>
      </c>
      <c r="DA18" s="1">
        <v>41654</v>
      </c>
      <c r="DB18">
        <v>453.98</v>
      </c>
      <c r="DC18">
        <v>353.81</v>
      </c>
      <c r="DD18">
        <v>859.8</v>
      </c>
      <c r="DG18" s="1">
        <v>36661</v>
      </c>
      <c r="DH18">
        <v>-0.05</v>
      </c>
      <c r="DJ18" s="1">
        <v>32065</v>
      </c>
      <c r="DK18">
        <v>195.52</v>
      </c>
      <c r="DM18" s="1">
        <v>44423</v>
      </c>
      <c r="DN18">
        <v>1100</v>
      </c>
      <c r="DP18" s="11">
        <v>37057</v>
      </c>
      <c r="DQ18">
        <v>88660104400</v>
      </c>
      <c r="DS18" s="1">
        <v>37026</v>
      </c>
      <c r="DT18">
        <v>65483231</v>
      </c>
      <c r="DU18">
        <v>95405006</v>
      </c>
      <c r="DV18">
        <v>-29921775</v>
      </c>
      <c r="DX18" s="1">
        <v>44392</v>
      </c>
      <c r="DY18">
        <v>25508595503</v>
      </c>
      <c r="DZ18">
        <v>18128645229</v>
      </c>
      <c r="EA18">
        <v>7379950274</v>
      </c>
      <c r="EB18">
        <v>43637240732</v>
      </c>
      <c r="ED18" s="1">
        <v>38122</v>
      </c>
      <c r="EE18">
        <v>106.03</v>
      </c>
      <c r="EG18" s="1">
        <v>33161</v>
      </c>
      <c r="EH18" s="17">
        <v>12.9695004447</v>
      </c>
      <c r="EI18" s="3"/>
      <c r="EJ18" s="1">
        <v>40678</v>
      </c>
      <c r="EK18" s="4">
        <v>25977269</v>
      </c>
      <c r="EL18" s="4">
        <v>6322977</v>
      </c>
      <c r="EM18" s="4">
        <v>31670859</v>
      </c>
      <c r="EN18" s="4">
        <v>42718631</v>
      </c>
      <c r="EO18" s="4">
        <v>37519248</v>
      </c>
      <c r="EP18" s="4">
        <v>2867992</v>
      </c>
      <c r="EQ18" s="4">
        <v>36158354</v>
      </c>
      <c r="ER18" s="4">
        <v>758142</v>
      </c>
      <c r="ES18" s="4">
        <v>9199735</v>
      </c>
      <c r="ET18" s="4">
        <v>65449308</v>
      </c>
      <c r="EU18" s="4">
        <v>21687695</v>
      </c>
      <c r="EV18" s="4">
        <v>25417</v>
      </c>
      <c r="EW18" s="15">
        <v>139912992.00000003</v>
      </c>
      <c r="EX18" s="15">
        <v>35948648.429999992</v>
      </c>
      <c r="EY18" s="15">
        <v>60809913.310000002</v>
      </c>
      <c r="EZ18">
        <v>5873101.9600000009</v>
      </c>
      <c r="FA18" s="15">
        <v>25416.83</v>
      </c>
      <c r="FB18" s="16">
        <f t="shared" si="0"/>
        <v>254378358</v>
      </c>
      <c r="FE18" s="1">
        <v>40680</v>
      </c>
      <c r="FF18">
        <v>562.41999999999996</v>
      </c>
      <c r="FG18" s="1"/>
      <c r="FH18" s="1">
        <v>40648</v>
      </c>
      <c r="FI18" t="s">
        <v>149</v>
      </c>
    </row>
    <row r="19" spans="1:165" x14ac:dyDescent="0.25">
      <c r="A19" s="1">
        <v>40709</v>
      </c>
      <c r="B19" s="8">
        <v>4390098.28</v>
      </c>
      <c r="E19" s="1">
        <v>40709</v>
      </c>
      <c r="F19" s="8">
        <v>365029.60999999993</v>
      </c>
      <c r="H19" s="1">
        <v>40344</v>
      </c>
      <c r="I19">
        <v>0.52876480000000003</v>
      </c>
      <c r="K19" s="1">
        <v>40709</v>
      </c>
      <c r="L19">
        <v>19531.439999999999</v>
      </c>
      <c r="M19">
        <v>171473556.93000001</v>
      </c>
      <c r="N19">
        <v>49709.7</v>
      </c>
      <c r="O19">
        <v>171542798.06999999</v>
      </c>
      <c r="Q19" s="1">
        <v>44197</v>
      </c>
      <c r="R19">
        <v>347390</v>
      </c>
      <c r="S19">
        <v>357476.67</v>
      </c>
      <c r="T19">
        <v>10090</v>
      </c>
      <c r="U19">
        <v>-48176.67</v>
      </c>
      <c r="V19">
        <v>6979780</v>
      </c>
      <c r="W19">
        <v>-48216.67</v>
      </c>
      <c r="X19">
        <v>-238543.33</v>
      </c>
      <c r="Z19" s="23">
        <v>44378</v>
      </c>
      <c r="AA19" s="24">
        <v>372.69</v>
      </c>
      <c r="AB19" s="24">
        <v>5.81</v>
      </c>
      <c r="AC19" s="24"/>
      <c r="AD19" s="1">
        <v>40709</v>
      </c>
      <c r="AE19">
        <v>41.468921000000002</v>
      </c>
      <c r="AG19" s="30">
        <v>40344</v>
      </c>
      <c r="AH19" s="31">
        <v>26408.83</v>
      </c>
      <c r="AJ19" s="1">
        <v>40709</v>
      </c>
      <c r="AK19" s="28">
        <v>96526.42</v>
      </c>
      <c r="AL19" s="28">
        <v>121059976.5</v>
      </c>
      <c r="AM19" s="28">
        <v>16345.83</v>
      </c>
      <c r="AO19" s="1">
        <v>44211</v>
      </c>
      <c r="AP19">
        <v>-3.21</v>
      </c>
      <c r="AQ19">
        <v>-6.63</v>
      </c>
      <c r="AS19" s="1">
        <v>35961</v>
      </c>
      <c r="AT19">
        <v>2.5</v>
      </c>
      <c r="AU19">
        <v>2.1000000000000001E-2</v>
      </c>
      <c r="AV19">
        <v>0.15143000000000001</v>
      </c>
      <c r="AW19">
        <v>801896</v>
      </c>
      <c r="AY19" s="1">
        <v>44027</v>
      </c>
      <c r="AZ19">
        <v>29846794000</v>
      </c>
      <c r="BA19">
        <v>0.4</v>
      </c>
      <c r="BB19" s="3">
        <v>3704</v>
      </c>
      <c r="BC19">
        <v>27335.53</v>
      </c>
      <c r="BD19">
        <v>3437407000</v>
      </c>
      <c r="BE19">
        <v>22505000</v>
      </c>
      <c r="BF19">
        <v>5806026000</v>
      </c>
      <c r="BG19">
        <v>14705051000</v>
      </c>
      <c r="BH19">
        <v>5875804000</v>
      </c>
      <c r="BI19">
        <v>23970990000</v>
      </c>
      <c r="BK19" s="1">
        <v>37361</v>
      </c>
      <c r="BL19">
        <v>46104</v>
      </c>
      <c r="BM19">
        <v>0</v>
      </c>
      <c r="BN19">
        <v>36004481</v>
      </c>
      <c r="BO19">
        <v>4921560</v>
      </c>
      <c r="BP19">
        <v>0</v>
      </c>
      <c r="BQ19">
        <v>0</v>
      </c>
      <c r="BR19">
        <v>196347</v>
      </c>
      <c r="BS19">
        <v>0</v>
      </c>
      <c r="BT19">
        <v>0</v>
      </c>
      <c r="BU19">
        <v>0</v>
      </c>
      <c r="BV19">
        <v>0</v>
      </c>
      <c r="BW19">
        <v>20793079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9938140</v>
      </c>
      <c r="CF19">
        <v>109251</v>
      </c>
      <c r="CH19" s="27">
        <v>40695</v>
      </c>
      <c r="CI19" s="28">
        <v>363821.7</v>
      </c>
      <c r="CJ19">
        <f t="shared" si="1"/>
        <v>363821700000</v>
      </c>
      <c r="CL19" s="1">
        <v>40709</v>
      </c>
      <c r="CM19">
        <v>-4.3899999999999997</v>
      </c>
      <c r="CN19" s="1"/>
      <c r="CO19" s="1">
        <v>44362</v>
      </c>
      <c r="CP19">
        <v>1.53</v>
      </c>
      <c r="CR19" s="1">
        <v>34865</v>
      </c>
      <c r="CS19">
        <v>50</v>
      </c>
      <c r="CU19" s="1">
        <v>44331</v>
      </c>
      <c r="CV19">
        <v>1463.6455555555499</v>
      </c>
      <c r="CW19">
        <v>1132.0315000000001</v>
      </c>
      <c r="CX19">
        <v>1038.2266666666601</v>
      </c>
      <c r="CY19">
        <v>1293.8435999999999</v>
      </c>
      <c r="DA19" s="1">
        <v>41685</v>
      </c>
      <c r="DB19">
        <v>455.57</v>
      </c>
      <c r="DC19">
        <v>354.98</v>
      </c>
      <c r="DD19">
        <v>863.07</v>
      </c>
      <c r="DG19" s="1">
        <v>36692</v>
      </c>
      <c r="DH19">
        <v>0.3</v>
      </c>
      <c r="DJ19" s="1">
        <v>32096</v>
      </c>
      <c r="DK19">
        <v>362.14</v>
      </c>
      <c r="DM19" s="1">
        <v>44392</v>
      </c>
      <c r="DN19">
        <v>1100</v>
      </c>
      <c r="DP19" s="11">
        <v>37087</v>
      </c>
      <c r="DQ19">
        <v>87671232000</v>
      </c>
      <c r="DS19" s="1">
        <v>37057</v>
      </c>
      <c r="DT19">
        <v>58478164</v>
      </c>
      <c r="DU19">
        <v>18720700</v>
      </c>
      <c r="DV19">
        <v>39757464</v>
      </c>
      <c r="DX19" s="1">
        <v>44362</v>
      </c>
      <c r="DY19">
        <v>28257895138</v>
      </c>
      <c r="DZ19">
        <v>17843605079</v>
      </c>
      <c r="EA19">
        <v>10414290059</v>
      </c>
      <c r="EB19">
        <v>46101500217</v>
      </c>
      <c r="ED19" s="1">
        <v>38153</v>
      </c>
      <c r="EE19">
        <v>107</v>
      </c>
      <c r="EG19" s="1">
        <v>33192</v>
      </c>
      <c r="EH19" s="17">
        <v>16.858917014300001</v>
      </c>
      <c r="EI19" s="3"/>
      <c r="EJ19" s="1">
        <v>40709</v>
      </c>
      <c r="EK19" s="4">
        <v>18270722</v>
      </c>
      <c r="EL19" s="4">
        <v>5804819</v>
      </c>
      <c r="EM19" s="4">
        <v>33336567</v>
      </c>
      <c r="EN19" s="4">
        <v>37069326</v>
      </c>
      <c r="EO19" s="4">
        <v>39246551</v>
      </c>
      <c r="EP19" s="4">
        <v>2391129</v>
      </c>
      <c r="EQ19" s="4">
        <v>41060235</v>
      </c>
      <c r="ER19" s="4">
        <v>1108656</v>
      </c>
      <c r="ES19" s="4">
        <v>8622563</v>
      </c>
      <c r="ET19" s="4">
        <v>82038733</v>
      </c>
      <c r="EU19" s="4">
        <v>21604128</v>
      </c>
      <c r="EV19" s="4">
        <v>63762</v>
      </c>
      <c r="EW19" s="15">
        <v>139921380.10999998</v>
      </c>
      <c r="EX19" s="15">
        <v>36698695.150000006</v>
      </c>
      <c r="EY19" s="15">
        <v>76575786.50999999</v>
      </c>
      <c r="EZ19">
        <v>6411130.129999999</v>
      </c>
      <c r="FA19" s="15">
        <v>65334.74</v>
      </c>
      <c r="FB19" s="16">
        <f t="shared" si="0"/>
        <v>272346469</v>
      </c>
      <c r="FE19" s="1">
        <v>40711</v>
      </c>
      <c r="FF19">
        <v>1379.55</v>
      </c>
      <c r="FG19" s="1"/>
      <c r="FH19" s="1">
        <v>40678</v>
      </c>
      <c r="FI19" s="3">
        <v>-43900</v>
      </c>
    </row>
    <row r="20" spans="1:165" x14ac:dyDescent="0.25">
      <c r="A20" s="1">
        <v>40739</v>
      </c>
      <c r="B20" s="8">
        <v>3198295.38</v>
      </c>
      <c r="E20" s="1">
        <v>40739</v>
      </c>
      <c r="F20" s="8">
        <v>311294.83999999997</v>
      </c>
      <c r="H20" s="1">
        <v>40374</v>
      </c>
      <c r="I20">
        <v>0.52876480000000003</v>
      </c>
      <c r="K20" s="1">
        <v>40739</v>
      </c>
      <c r="L20">
        <v>1031842.54</v>
      </c>
      <c r="M20">
        <v>167907228.68000001</v>
      </c>
      <c r="N20">
        <v>24378.71</v>
      </c>
      <c r="O20">
        <v>168964649.93000001</v>
      </c>
      <c r="Q20" s="1">
        <v>44166</v>
      </c>
      <c r="R20">
        <v>-411370</v>
      </c>
      <c r="S20">
        <v>-397186.67</v>
      </c>
      <c r="T20">
        <v>14186.67</v>
      </c>
      <c r="U20">
        <v>-439206.67</v>
      </c>
      <c r="V20">
        <v>6908360</v>
      </c>
      <c r="W20">
        <v>-87666.67</v>
      </c>
      <c r="X20">
        <v>-312220</v>
      </c>
      <c r="Z20" s="21">
        <v>44348</v>
      </c>
      <c r="AA20" s="22">
        <v>368.89</v>
      </c>
      <c r="AB20" s="22">
        <v>5.69</v>
      </c>
      <c r="AC20" s="22"/>
      <c r="AD20" s="1">
        <v>40739</v>
      </c>
      <c r="AE20">
        <v>41.468921000000002</v>
      </c>
      <c r="AG20" s="30">
        <v>40374</v>
      </c>
      <c r="AH20" s="31">
        <v>27614.83</v>
      </c>
      <c r="AJ20" s="1">
        <v>40739</v>
      </c>
      <c r="AK20" s="28">
        <v>95401.93</v>
      </c>
      <c r="AL20" s="28">
        <v>133509341.64</v>
      </c>
      <c r="AM20" s="28">
        <v>16530.86</v>
      </c>
      <c r="AO20" s="1">
        <v>44180</v>
      </c>
      <c r="AP20">
        <v>11.48</v>
      </c>
      <c r="AQ20">
        <v>6.53</v>
      </c>
      <c r="AS20" s="1">
        <v>35991</v>
      </c>
      <c r="AT20">
        <v>2.5</v>
      </c>
      <c r="AU20">
        <v>2.1000000000000001E-2</v>
      </c>
      <c r="AV20">
        <v>0.15143000000000001</v>
      </c>
      <c r="AW20">
        <v>801896</v>
      </c>
      <c r="AY20" s="1">
        <v>43997</v>
      </c>
      <c r="AZ20">
        <v>29846794000</v>
      </c>
      <c r="BA20">
        <v>0.4</v>
      </c>
      <c r="BB20" s="3">
        <v>3704</v>
      </c>
      <c r="BC20">
        <v>27335.53</v>
      </c>
      <c r="BD20">
        <v>3437407000</v>
      </c>
      <c r="BE20">
        <v>22505000</v>
      </c>
      <c r="BF20">
        <v>5806026000</v>
      </c>
      <c r="BG20">
        <v>14705051000</v>
      </c>
      <c r="BH20">
        <v>5875804000</v>
      </c>
      <c r="BI20">
        <v>23970990000</v>
      </c>
      <c r="BK20" s="1">
        <v>37391</v>
      </c>
      <c r="BL20">
        <v>31894</v>
      </c>
      <c r="BM20">
        <v>0</v>
      </c>
      <c r="BN20">
        <v>38285454</v>
      </c>
      <c r="BO20">
        <v>5992771</v>
      </c>
      <c r="BP20">
        <v>0</v>
      </c>
      <c r="BQ20">
        <v>0</v>
      </c>
      <c r="BR20">
        <v>261936</v>
      </c>
      <c r="BS20">
        <v>0</v>
      </c>
      <c r="BT20">
        <v>0</v>
      </c>
      <c r="BU20">
        <v>14710</v>
      </c>
      <c r="BV20">
        <v>0</v>
      </c>
      <c r="BW20">
        <v>30092101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1332864</v>
      </c>
      <c r="CE20">
        <v>0</v>
      </c>
      <c r="CF20">
        <v>559178</v>
      </c>
      <c r="CH20" s="27">
        <v>40725</v>
      </c>
      <c r="CI20" s="28">
        <v>367333.1</v>
      </c>
      <c r="CJ20">
        <f t="shared" si="1"/>
        <v>367333100000</v>
      </c>
      <c r="CL20" s="1">
        <v>40739</v>
      </c>
      <c r="CM20">
        <v>-15.23</v>
      </c>
      <c r="CN20" s="1"/>
      <c r="CO20" s="1">
        <v>44331</v>
      </c>
      <c r="CP20">
        <v>1.83</v>
      </c>
      <c r="CR20" s="1">
        <v>34895</v>
      </c>
      <c r="CS20">
        <v>50</v>
      </c>
      <c r="CU20" s="1">
        <v>44301</v>
      </c>
      <c r="CV20">
        <v>1440.0644444444399</v>
      </c>
      <c r="CW20">
        <v>1114.8724999999999</v>
      </c>
      <c r="CX20">
        <v>1019.9523809523801</v>
      </c>
      <c r="CY20">
        <v>1275.0591999999999</v>
      </c>
      <c r="DA20" s="1">
        <v>41713</v>
      </c>
      <c r="DB20">
        <v>458.08</v>
      </c>
      <c r="DC20">
        <v>356.29</v>
      </c>
      <c r="DD20">
        <v>870.15</v>
      </c>
      <c r="DG20" s="1">
        <v>36722</v>
      </c>
      <c r="DH20">
        <v>1.39</v>
      </c>
      <c r="DJ20" s="1">
        <v>32126</v>
      </c>
      <c r="DK20">
        <v>366.05</v>
      </c>
      <c r="DM20" s="1">
        <v>44362</v>
      </c>
      <c r="DN20">
        <v>1100</v>
      </c>
      <c r="DP20" s="11">
        <v>37118</v>
      </c>
      <c r="DQ20">
        <v>91132269400</v>
      </c>
      <c r="DS20" s="1">
        <v>37087</v>
      </c>
      <c r="DT20">
        <v>53557597</v>
      </c>
      <c r="DU20">
        <v>121177222</v>
      </c>
      <c r="DV20">
        <v>-67619625</v>
      </c>
      <c r="DX20" s="1">
        <v>44331</v>
      </c>
      <c r="DY20">
        <v>26200662606</v>
      </c>
      <c r="DZ20">
        <v>17664681736</v>
      </c>
      <c r="EA20">
        <v>8535980870</v>
      </c>
      <c r="EB20">
        <v>43865344342</v>
      </c>
      <c r="ED20" s="1">
        <v>38183</v>
      </c>
      <c r="EE20">
        <v>111.47</v>
      </c>
      <c r="EG20" s="1">
        <v>33222</v>
      </c>
      <c r="EH20" s="17">
        <v>17.9992594653</v>
      </c>
      <c r="EI20" s="3"/>
      <c r="EJ20" s="1">
        <v>40739</v>
      </c>
      <c r="EK20" s="4">
        <v>12183663</v>
      </c>
      <c r="EL20" s="4">
        <v>10118580</v>
      </c>
      <c r="EM20" s="4">
        <v>32770026</v>
      </c>
      <c r="EN20" s="4">
        <v>38354684</v>
      </c>
      <c r="EO20" s="4">
        <v>44715728</v>
      </c>
      <c r="EP20" s="4">
        <v>2671722</v>
      </c>
      <c r="EQ20" s="4">
        <v>44018133</v>
      </c>
      <c r="ER20" s="4">
        <v>1250312</v>
      </c>
      <c r="ES20" s="4">
        <v>9839569</v>
      </c>
      <c r="ET20" s="4">
        <v>69552213</v>
      </c>
      <c r="EU20" s="4">
        <v>21660225</v>
      </c>
      <c r="EV20" s="4">
        <v>2236430</v>
      </c>
      <c r="EW20" s="15">
        <v>151861075.48999998</v>
      </c>
      <c r="EX20" s="15">
        <v>37218616.469999999</v>
      </c>
      <c r="EY20" s="15">
        <v>66543147.670000009</v>
      </c>
      <c r="EZ20">
        <v>6633459.580000001</v>
      </c>
      <c r="FA20" s="15">
        <v>2238624.2599999998</v>
      </c>
      <c r="FB20" s="16">
        <f t="shared" si="0"/>
        <v>277187622</v>
      </c>
      <c r="FE20" s="1">
        <v>40741</v>
      </c>
      <c r="FF20">
        <v>544.72</v>
      </c>
      <c r="FG20" s="1"/>
      <c r="FH20" s="1">
        <v>40709</v>
      </c>
      <c r="FI20" t="s">
        <v>150</v>
      </c>
    </row>
    <row r="21" spans="1:165" x14ac:dyDescent="0.25">
      <c r="A21" s="1">
        <v>40770</v>
      </c>
      <c r="B21" s="8">
        <v>2561779.6800000002</v>
      </c>
      <c r="E21" s="1">
        <v>40770</v>
      </c>
      <c r="F21" s="8">
        <v>359982.23</v>
      </c>
      <c r="H21" s="1">
        <v>40405</v>
      </c>
      <c r="I21">
        <v>0.52876480000000003</v>
      </c>
      <c r="K21" s="1">
        <v>40770</v>
      </c>
      <c r="L21">
        <v>172561.5</v>
      </c>
      <c r="M21">
        <v>185341414.24000001</v>
      </c>
      <c r="N21">
        <v>11957.37</v>
      </c>
      <c r="O21">
        <v>185530333.11000001</v>
      </c>
      <c r="Q21" s="1">
        <v>44136</v>
      </c>
      <c r="R21">
        <v>-411370</v>
      </c>
      <c r="S21">
        <v>-397186.67</v>
      </c>
      <c r="T21">
        <v>14186.67</v>
      </c>
      <c r="U21">
        <v>-439206.67</v>
      </c>
      <c r="V21">
        <v>6908360</v>
      </c>
      <c r="W21">
        <v>-87666.67</v>
      </c>
      <c r="X21">
        <v>-312220</v>
      </c>
      <c r="Z21" s="23">
        <v>44317</v>
      </c>
      <c r="AA21" s="24">
        <v>359.97</v>
      </c>
      <c r="AB21" s="24">
        <v>5.6</v>
      </c>
      <c r="AC21" s="24"/>
      <c r="AD21" s="1">
        <v>40770</v>
      </c>
      <c r="AE21">
        <v>41.468921000000002</v>
      </c>
      <c r="AG21" s="30">
        <v>40405</v>
      </c>
      <c r="AH21" s="31">
        <v>28427.83</v>
      </c>
      <c r="AJ21" s="1">
        <v>40770</v>
      </c>
      <c r="AK21" s="28">
        <v>290353.28000000003</v>
      </c>
      <c r="AL21" s="28">
        <v>130094610.7</v>
      </c>
      <c r="AM21" s="28">
        <v>22703.91</v>
      </c>
      <c r="AO21" s="1">
        <v>44150</v>
      </c>
      <c r="AP21">
        <v>7.31</v>
      </c>
      <c r="AQ21">
        <v>3.04</v>
      </c>
      <c r="AS21" s="1">
        <v>36022</v>
      </c>
      <c r="AT21">
        <v>2.5</v>
      </c>
      <c r="AU21">
        <v>2.1000000000000001E-2</v>
      </c>
      <c r="AV21">
        <v>0.15143000000000001</v>
      </c>
      <c r="AW21">
        <v>801896</v>
      </c>
      <c r="AY21" s="1">
        <v>43966</v>
      </c>
      <c r="AZ21">
        <v>29846794000</v>
      </c>
      <c r="BA21">
        <v>0.4</v>
      </c>
      <c r="BB21" s="3">
        <v>3704</v>
      </c>
      <c r="BC21">
        <v>27335.53</v>
      </c>
      <c r="BD21">
        <v>3437407000</v>
      </c>
      <c r="BE21">
        <v>22505000</v>
      </c>
      <c r="BF21">
        <v>5806026000</v>
      </c>
      <c r="BG21">
        <v>14705051000</v>
      </c>
      <c r="BH21">
        <v>5875804000</v>
      </c>
      <c r="BI21">
        <v>23970990000</v>
      </c>
      <c r="BK21" s="1">
        <v>37422</v>
      </c>
      <c r="BL21">
        <v>25199</v>
      </c>
      <c r="BM21">
        <v>0</v>
      </c>
      <c r="BN21">
        <v>60459563</v>
      </c>
      <c r="BO21">
        <v>240007</v>
      </c>
      <c r="BP21">
        <v>0</v>
      </c>
      <c r="BQ21">
        <v>0</v>
      </c>
      <c r="BR21">
        <v>145490</v>
      </c>
      <c r="BS21">
        <v>0</v>
      </c>
      <c r="BT21">
        <v>0</v>
      </c>
      <c r="BU21">
        <v>0</v>
      </c>
      <c r="BV21">
        <v>0</v>
      </c>
      <c r="BW21">
        <v>46517978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3155102</v>
      </c>
      <c r="CE21">
        <v>9841679</v>
      </c>
      <c r="CF21">
        <v>534108</v>
      </c>
      <c r="CH21" s="27">
        <v>40756</v>
      </c>
      <c r="CI21" s="28">
        <v>374887.3</v>
      </c>
      <c r="CJ21">
        <f t="shared" si="1"/>
        <v>374887300000</v>
      </c>
      <c r="CL21" s="1">
        <v>40770</v>
      </c>
      <c r="CM21">
        <v>-4.6100000000000003</v>
      </c>
      <c r="CN21" s="1"/>
      <c r="CO21" s="1">
        <v>44301</v>
      </c>
      <c r="CP21">
        <v>1.31</v>
      </c>
      <c r="CR21" s="1">
        <v>34926</v>
      </c>
      <c r="CS21">
        <v>50</v>
      </c>
      <c r="CU21" s="1">
        <v>44270</v>
      </c>
      <c r="CV21">
        <v>1396.46444444444</v>
      </c>
      <c r="CW21">
        <v>1079.2065</v>
      </c>
      <c r="CX21">
        <v>989.824761904762</v>
      </c>
      <c r="CY21">
        <v>1233.8227999999999</v>
      </c>
      <c r="DA21" s="1">
        <v>41744</v>
      </c>
      <c r="DB21">
        <v>458.21</v>
      </c>
      <c r="DC21">
        <v>355.33</v>
      </c>
      <c r="DD21">
        <v>874.33</v>
      </c>
      <c r="DG21" s="1">
        <v>36753</v>
      </c>
      <c r="DH21">
        <v>1.21</v>
      </c>
      <c r="DJ21" s="1">
        <v>32157</v>
      </c>
      <c r="DK21">
        <v>606.33000000000004</v>
      </c>
      <c r="DM21" s="1">
        <v>44331</v>
      </c>
      <c r="DN21">
        <v>1100</v>
      </c>
      <c r="DP21" s="11">
        <v>37149</v>
      </c>
      <c r="DQ21">
        <v>107012271800</v>
      </c>
      <c r="DS21" s="1">
        <v>37118</v>
      </c>
      <c r="DT21">
        <v>43154067</v>
      </c>
      <c r="DU21">
        <v>38276653</v>
      </c>
      <c r="DV21">
        <v>4877414</v>
      </c>
      <c r="DX21" s="1">
        <v>44301</v>
      </c>
      <c r="DY21">
        <v>26059431856</v>
      </c>
      <c r="DZ21">
        <v>16096324095</v>
      </c>
      <c r="EA21">
        <v>9963107761</v>
      </c>
      <c r="EB21">
        <v>42155755951</v>
      </c>
      <c r="ED21" s="1">
        <v>38214</v>
      </c>
      <c r="EE21">
        <v>110.65</v>
      </c>
      <c r="EG21" s="1">
        <v>33253</v>
      </c>
      <c r="EH21" s="17">
        <v>17.700560750099999</v>
      </c>
      <c r="EI21" s="3"/>
      <c r="EJ21" s="1">
        <v>40770</v>
      </c>
      <c r="EK21" s="4">
        <v>10213529</v>
      </c>
      <c r="EL21" s="4">
        <v>10092894</v>
      </c>
      <c r="EM21" s="4">
        <v>33640481</v>
      </c>
      <c r="EN21" s="4">
        <v>42815783</v>
      </c>
      <c r="EO21" s="4">
        <v>44628468</v>
      </c>
      <c r="EP21" s="4">
        <v>3402185</v>
      </c>
      <c r="EQ21" s="4">
        <v>47152724</v>
      </c>
      <c r="ER21" s="4">
        <v>1061309</v>
      </c>
      <c r="ES21" s="4">
        <v>10877759</v>
      </c>
      <c r="ET21" s="4">
        <v>80945895</v>
      </c>
      <c r="EU21" s="4">
        <v>22013203</v>
      </c>
      <c r="EV21" s="4">
        <v>218757</v>
      </c>
      <c r="EW21" s="15">
        <v>160292259.07000002</v>
      </c>
      <c r="EX21" s="15">
        <v>39256015.020000003</v>
      </c>
      <c r="EY21" s="15">
        <v>76177828.410000011</v>
      </c>
      <c r="EZ21">
        <v>7005525.6500000004</v>
      </c>
      <c r="FA21" s="15">
        <v>218756.54</v>
      </c>
      <c r="FB21" s="16">
        <f t="shared" si="0"/>
        <v>296849458</v>
      </c>
      <c r="FE21" s="1">
        <v>40772</v>
      </c>
      <c r="FF21">
        <v>125.41</v>
      </c>
      <c r="FG21" s="1"/>
      <c r="FH21" s="1">
        <v>40739</v>
      </c>
      <c r="FI21" t="s">
        <v>151</v>
      </c>
    </row>
    <row r="22" spans="1:165" x14ac:dyDescent="0.25">
      <c r="A22" s="1">
        <v>40801</v>
      </c>
      <c r="B22" s="8">
        <v>1711860.9300000002</v>
      </c>
      <c r="E22" s="1">
        <v>40801</v>
      </c>
      <c r="F22" s="8">
        <v>333712.95</v>
      </c>
      <c r="H22" s="1">
        <v>40436</v>
      </c>
      <c r="I22">
        <v>0.52876480000000003</v>
      </c>
      <c r="K22" s="1">
        <v>40801</v>
      </c>
      <c r="L22">
        <v>101524.48</v>
      </c>
      <c r="M22">
        <v>206865513.19999999</v>
      </c>
      <c r="N22">
        <v>20779.560000000001</v>
      </c>
      <c r="O22">
        <v>207015087.65000001</v>
      </c>
      <c r="Q22" s="1">
        <v>44105</v>
      </c>
      <c r="R22">
        <v>-411370</v>
      </c>
      <c r="S22">
        <v>-397186.67</v>
      </c>
      <c r="T22">
        <v>14186.67</v>
      </c>
      <c r="U22">
        <v>-439206.67</v>
      </c>
      <c r="V22">
        <v>6908360</v>
      </c>
      <c r="W22">
        <v>-87666.67</v>
      </c>
      <c r="X22">
        <v>-312220</v>
      </c>
      <c r="Z22" s="21">
        <v>44287</v>
      </c>
      <c r="AA22" s="22">
        <v>360.77</v>
      </c>
      <c r="AB22" s="22">
        <v>5.45</v>
      </c>
      <c r="AC22" s="22"/>
      <c r="AD22" s="1">
        <v>40801</v>
      </c>
      <c r="AE22">
        <v>41.468921000000002</v>
      </c>
      <c r="AG22" s="30">
        <v>40436</v>
      </c>
      <c r="AH22" s="31">
        <v>27771.83</v>
      </c>
      <c r="AJ22" s="1">
        <v>40801</v>
      </c>
      <c r="AK22" s="28">
        <v>186569.05</v>
      </c>
      <c r="AL22" s="28">
        <v>143100871.33000001</v>
      </c>
      <c r="AM22" s="28">
        <v>12538.06</v>
      </c>
      <c r="AO22" s="1">
        <v>44119</v>
      </c>
      <c r="AP22">
        <v>5.0599999999999996</v>
      </c>
      <c r="AQ22">
        <v>0.48</v>
      </c>
      <c r="AS22" s="1">
        <v>36053</v>
      </c>
      <c r="AT22">
        <v>2.5</v>
      </c>
      <c r="AU22">
        <v>2.1000000000000001E-2</v>
      </c>
      <c r="AV22">
        <v>0.15143000000000001</v>
      </c>
      <c r="AW22">
        <v>801896</v>
      </c>
      <c r="AY22" s="1">
        <v>43936</v>
      </c>
      <c r="AZ22">
        <v>29846794000</v>
      </c>
      <c r="BA22">
        <v>0.4</v>
      </c>
      <c r="BB22" s="3">
        <v>3704</v>
      </c>
      <c r="BC22">
        <v>27335.53</v>
      </c>
      <c r="BD22">
        <v>3437407000</v>
      </c>
      <c r="BE22">
        <v>22505000</v>
      </c>
      <c r="BF22">
        <v>5806026000</v>
      </c>
      <c r="BG22">
        <v>14705051000</v>
      </c>
      <c r="BH22">
        <v>5875804000</v>
      </c>
      <c r="BI22">
        <v>23970990000</v>
      </c>
      <c r="BK22" s="1">
        <v>37452</v>
      </c>
      <c r="BL22">
        <v>34189</v>
      </c>
      <c r="BM22">
        <v>0</v>
      </c>
      <c r="BN22">
        <v>65311659</v>
      </c>
      <c r="BO22">
        <v>9934840</v>
      </c>
      <c r="BP22">
        <v>0</v>
      </c>
      <c r="BQ22">
        <v>0</v>
      </c>
      <c r="BR22">
        <v>134214</v>
      </c>
      <c r="BS22">
        <v>0</v>
      </c>
      <c r="BT22">
        <v>0</v>
      </c>
      <c r="BU22">
        <v>0</v>
      </c>
      <c r="BV22">
        <v>0</v>
      </c>
      <c r="BW22">
        <v>29422896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12945</v>
      </c>
      <c r="CD22">
        <v>3292431</v>
      </c>
      <c r="CE22">
        <v>22084839</v>
      </c>
      <c r="CF22">
        <v>395305</v>
      </c>
      <c r="CH22" s="27">
        <v>40787</v>
      </c>
      <c r="CI22" s="28">
        <v>370113.8</v>
      </c>
      <c r="CJ22">
        <f t="shared" si="1"/>
        <v>370113800000</v>
      </c>
      <c r="CL22" s="1">
        <v>40801</v>
      </c>
      <c r="CM22">
        <v>0.32</v>
      </c>
      <c r="CN22" s="1"/>
      <c r="CO22" s="1">
        <v>44270</v>
      </c>
      <c r="CP22">
        <v>1.93</v>
      </c>
      <c r="CR22" s="1">
        <v>34957</v>
      </c>
      <c r="CS22">
        <v>50</v>
      </c>
      <c r="CU22" s="1">
        <v>44242</v>
      </c>
      <c r="CV22">
        <v>1368.41055555555</v>
      </c>
      <c r="CW22">
        <v>1063.9475</v>
      </c>
      <c r="CX22">
        <v>975.356666666666</v>
      </c>
      <c r="CY22">
        <v>1213.5008</v>
      </c>
      <c r="DA22" s="1">
        <v>41774</v>
      </c>
      <c r="DB22">
        <v>455.14</v>
      </c>
      <c r="DC22">
        <v>351.35</v>
      </c>
      <c r="DD22">
        <v>874.33</v>
      </c>
      <c r="DG22" s="1">
        <v>36784</v>
      </c>
      <c r="DH22">
        <v>0.43</v>
      </c>
      <c r="DJ22" s="1">
        <v>32188</v>
      </c>
      <c r="DK22">
        <v>833.98</v>
      </c>
      <c r="DM22" s="1">
        <v>44301</v>
      </c>
      <c r="DN22">
        <v>1100</v>
      </c>
      <c r="DP22" s="11">
        <v>37179</v>
      </c>
      <c r="DQ22">
        <v>102735578400</v>
      </c>
      <c r="DS22" s="1">
        <v>37149</v>
      </c>
      <c r="DT22">
        <v>43671338</v>
      </c>
      <c r="DU22">
        <v>91142470</v>
      </c>
      <c r="DV22">
        <v>-47471132</v>
      </c>
      <c r="DX22" s="1">
        <v>44270</v>
      </c>
      <c r="DY22">
        <v>24335759852</v>
      </c>
      <c r="DZ22">
        <v>17865278864</v>
      </c>
      <c r="EA22">
        <v>6470480988</v>
      </c>
      <c r="EB22">
        <v>42201038716</v>
      </c>
      <c r="ED22" s="1">
        <v>38245</v>
      </c>
      <c r="EE22">
        <v>109.21</v>
      </c>
      <c r="EG22" s="1">
        <v>33284</v>
      </c>
      <c r="EH22" s="17">
        <v>21.018183670399999</v>
      </c>
      <c r="EI22" s="3"/>
      <c r="EJ22" s="1">
        <v>40801</v>
      </c>
      <c r="EK22" s="4">
        <v>7002813</v>
      </c>
      <c r="EL22" s="4">
        <v>6205004</v>
      </c>
      <c r="EM22" s="4">
        <v>33429811</v>
      </c>
      <c r="EN22" s="4">
        <v>38609938</v>
      </c>
      <c r="EO22" s="4">
        <v>53686521</v>
      </c>
      <c r="EP22" s="4">
        <v>3602298</v>
      </c>
      <c r="EQ22" s="4">
        <v>48979688</v>
      </c>
      <c r="ER22" s="4">
        <v>839855</v>
      </c>
      <c r="ES22" s="4">
        <v>11191096</v>
      </c>
      <c r="ET22" s="4">
        <v>95297042</v>
      </c>
      <c r="EU22" s="4">
        <v>23618439</v>
      </c>
      <c r="EV22" s="4">
        <v>140497</v>
      </c>
      <c r="EW22" s="15">
        <v>163545640.22000003</v>
      </c>
      <c r="EX22" s="15">
        <v>40958933.760000013</v>
      </c>
      <c r="EY22" s="15">
        <v>89749440.030000016</v>
      </c>
      <c r="EZ22">
        <v>7021306.2699999996</v>
      </c>
      <c r="FA22" s="15">
        <v>140497.42000000001</v>
      </c>
      <c r="FB22" s="16">
        <f t="shared" si="0"/>
        <v>315600189</v>
      </c>
      <c r="FE22" s="1">
        <v>40803</v>
      </c>
      <c r="FF22">
        <v>1184.19</v>
      </c>
      <c r="FG22" s="1"/>
      <c r="FH22" s="1">
        <v>40770</v>
      </c>
      <c r="FI22" t="s">
        <v>152</v>
      </c>
    </row>
    <row r="23" spans="1:165" x14ac:dyDescent="0.25">
      <c r="A23" s="1">
        <v>40831</v>
      </c>
      <c r="B23" s="8">
        <v>1499345.56</v>
      </c>
      <c r="E23" s="1">
        <v>40831</v>
      </c>
      <c r="F23" s="8">
        <v>440955.30000000005</v>
      </c>
      <c r="H23" s="1">
        <v>40466</v>
      </c>
      <c r="I23">
        <v>0.52876480000000003</v>
      </c>
      <c r="K23" s="1">
        <v>40831</v>
      </c>
      <c r="L23">
        <v>21092.87</v>
      </c>
      <c r="M23">
        <v>195214427</v>
      </c>
      <c r="N23">
        <v>11630.33</v>
      </c>
      <c r="O23">
        <v>195247150.19999999</v>
      </c>
      <c r="Q23" s="1">
        <v>44075</v>
      </c>
      <c r="R23">
        <v>-198416.67</v>
      </c>
      <c r="S23">
        <v>-182180</v>
      </c>
      <c r="T23">
        <v>16236.67</v>
      </c>
      <c r="U23">
        <v>39660</v>
      </c>
      <c r="V23">
        <v>6930413.3300000001</v>
      </c>
      <c r="W23">
        <v>-44773.33</v>
      </c>
      <c r="X23">
        <v>-328263.33</v>
      </c>
      <c r="Z23" s="23">
        <v>44256</v>
      </c>
      <c r="AA23" s="24">
        <v>372.8</v>
      </c>
      <c r="AB23" s="24">
        <v>5.48</v>
      </c>
      <c r="AC23" s="24"/>
      <c r="AD23" s="1">
        <v>40831</v>
      </c>
      <c r="AE23">
        <v>41.468921000000002</v>
      </c>
      <c r="AG23" s="30">
        <v>40466</v>
      </c>
      <c r="AH23" s="31">
        <v>26999.83</v>
      </c>
      <c r="AJ23" s="1">
        <v>40831</v>
      </c>
      <c r="AK23" s="28">
        <v>307547.87</v>
      </c>
      <c r="AL23" s="28">
        <v>150128477.44999999</v>
      </c>
      <c r="AM23" s="28">
        <v>23551.57</v>
      </c>
      <c r="AO23" s="1">
        <v>44089</v>
      </c>
      <c r="AP23">
        <v>16.02</v>
      </c>
      <c r="AQ23">
        <v>11.84</v>
      </c>
      <c r="AS23" s="1">
        <v>36083</v>
      </c>
      <c r="AT23">
        <v>2.5</v>
      </c>
      <c r="AU23">
        <v>2.1000000000000001E-2</v>
      </c>
      <c r="AV23">
        <v>0.15143000000000001</v>
      </c>
      <c r="AW23">
        <v>801896</v>
      </c>
      <c r="AY23" s="1">
        <v>43905</v>
      </c>
      <c r="AZ23">
        <v>29846794000</v>
      </c>
      <c r="BA23">
        <v>0.4</v>
      </c>
      <c r="BB23" s="3">
        <v>3704</v>
      </c>
      <c r="BC23">
        <v>27335.53</v>
      </c>
      <c r="BD23">
        <v>3437407000</v>
      </c>
      <c r="BE23">
        <v>22505000</v>
      </c>
      <c r="BF23">
        <v>5806026000</v>
      </c>
      <c r="BG23">
        <v>14705051000</v>
      </c>
      <c r="BH23">
        <v>5875804000</v>
      </c>
      <c r="BI23">
        <v>23970990000</v>
      </c>
      <c r="BK23" s="1">
        <v>37483</v>
      </c>
      <c r="BL23">
        <v>43601</v>
      </c>
      <c r="BM23">
        <v>0</v>
      </c>
      <c r="BN23">
        <v>64131245</v>
      </c>
      <c r="BO23">
        <v>10228220</v>
      </c>
      <c r="BP23">
        <v>0</v>
      </c>
      <c r="BQ23">
        <v>0</v>
      </c>
      <c r="BR23">
        <v>221595</v>
      </c>
      <c r="BS23">
        <v>0</v>
      </c>
      <c r="BT23">
        <v>0</v>
      </c>
      <c r="BU23">
        <v>0</v>
      </c>
      <c r="BV23">
        <v>0</v>
      </c>
      <c r="BW23">
        <v>35611239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4105974</v>
      </c>
      <c r="CE23">
        <v>13337661</v>
      </c>
      <c r="CF23">
        <v>582955</v>
      </c>
      <c r="CH23" s="27">
        <v>40817</v>
      </c>
      <c r="CI23" s="28">
        <v>383776.1</v>
      </c>
      <c r="CJ23">
        <f t="shared" si="1"/>
        <v>383776100000</v>
      </c>
      <c r="CL23" s="1">
        <v>40831</v>
      </c>
      <c r="CM23">
        <v>30.89</v>
      </c>
      <c r="CN23" s="1"/>
      <c r="CO23" s="1">
        <v>44242</v>
      </c>
      <c r="CP23">
        <v>1.86</v>
      </c>
      <c r="CR23" s="1">
        <v>34987</v>
      </c>
      <c r="CS23">
        <v>50</v>
      </c>
      <c r="CU23" s="1">
        <v>44211</v>
      </c>
      <c r="CV23">
        <v>1341.27666666666</v>
      </c>
      <c r="CW23">
        <v>1046.761</v>
      </c>
      <c r="CX23">
        <v>959.58285714285705</v>
      </c>
      <c r="CY23">
        <v>1190.4636</v>
      </c>
      <c r="DA23" s="1">
        <v>41805</v>
      </c>
      <c r="DB23">
        <v>455.1</v>
      </c>
      <c r="DC23">
        <v>351.28</v>
      </c>
      <c r="DD23">
        <v>874.33</v>
      </c>
      <c r="DG23" s="1">
        <v>36814</v>
      </c>
      <c r="DH23">
        <v>0.16</v>
      </c>
      <c r="DJ23" s="1">
        <v>32217</v>
      </c>
      <c r="DK23">
        <v>480.08</v>
      </c>
      <c r="DM23" s="1">
        <v>44270</v>
      </c>
      <c r="DN23">
        <v>1100</v>
      </c>
      <c r="DP23" s="11">
        <v>37210</v>
      </c>
      <c r="DQ23">
        <v>94689785400</v>
      </c>
      <c r="DS23" s="1">
        <v>37179</v>
      </c>
      <c r="DT23">
        <v>29532906</v>
      </c>
      <c r="DU23">
        <v>66886681</v>
      </c>
      <c r="DV23">
        <v>-37353775</v>
      </c>
      <c r="DX23" s="1">
        <v>44242</v>
      </c>
      <c r="DY23">
        <v>16375290870</v>
      </c>
      <c r="DZ23">
        <v>14539172569</v>
      </c>
      <c r="EA23">
        <v>1836118301</v>
      </c>
      <c r="EB23">
        <v>30914463439</v>
      </c>
      <c r="ED23" s="1">
        <v>38275</v>
      </c>
      <c r="EE23">
        <v>108.89</v>
      </c>
      <c r="EG23" s="1">
        <v>33312</v>
      </c>
      <c r="EH23" s="17">
        <v>9.1862670137000002</v>
      </c>
      <c r="EI23" s="3"/>
      <c r="EJ23" s="1">
        <v>40831</v>
      </c>
      <c r="EK23" s="4">
        <v>5021161</v>
      </c>
      <c r="EL23" s="4">
        <v>8356066</v>
      </c>
      <c r="EM23" s="4">
        <v>34100975</v>
      </c>
      <c r="EN23" s="4">
        <v>36884523</v>
      </c>
      <c r="EO23" s="4">
        <v>43260615</v>
      </c>
      <c r="EP23" s="4">
        <v>2763673</v>
      </c>
      <c r="EQ23" s="4">
        <v>50644648</v>
      </c>
      <c r="ER23" s="4">
        <v>876197</v>
      </c>
      <c r="ES23" s="4">
        <v>9985589</v>
      </c>
      <c r="ET23" s="4">
        <v>89998695</v>
      </c>
      <c r="EU23" s="4">
        <v>28991477</v>
      </c>
      <c r="EV23" s="4">
        <v>33219</v>
      </c>
      <c r="EW23" s="15">
        <v>159711535.72999999</v>
      </c>
      <c r="EX23" s="15">
        <v>40410204.849999994</v>
      </c>
      <c r="EY23" s="15">
        <v>84369701.820000023</v>
      </c>
      <c r="EZ23">
        <v>6666760.2400000021</v>
      </c>
      <c r="FA23" s="15">
        <v>33879.370000000003</v>
      </c>
      <c r="FB23" s="16">
        <f t="shared" si="0"/>
        <v>305895677</v>
      </c>
      <c r="FE23" s="1">
        <v>40833</v>
      </c>
      <c r="FF23">
        <v>4757.47</v>
      </c>
      <c r="FG23" s="1"/>
      <c r="FH23" s="1">
        <v>40801</v>
      </c>
      <c r="FI23" s="3">
        <v>30890</v>
      </c>
    </row>
    <row r="24" spans="1:165" x14ac:dyDescent="0.25">
      <c r="A24" s="1">
        <v>40862</v>
      </c>
      <c r="B24" s="8">
        <v>1015566.6900000002</v>
      </c>
      <c r="E24" s="1">
        <v>40862</v>
      </c>
      <c r="F24" s="8">
        <v>442005.16000000003</v>
      </c>
      <c r="H24" s="1">
        <v>40497</v>
      </c>
      <c r="I24">
        <v>0.52876480000000003</v>
      </c>
      <c r="K24" s="1">
        <v>40862</v>
      </c>
      <c r="L24">
        <v>28412.71</v>
      </c>
      <c r="M24">
        <v>204982723.41</v>
      </c>
      <c r="N24">
        <v>8922.48</v>
      </c>
      <c r="O24">
        <v>205025100.75</v>
      </c>
      <c r="Q24" s="1">
        <v>44044</v>
      </c>
      <c r="R24">
        <v>-198416.67</v>
      </c>
      <c r="S24">
        <v>-182180</v>
      </c>
      <c r="T24">
        <v>16236.67</v>
      </c>
      <c r="U24">
        <v>39660</v>
      </c>
      <c r="V24">
        <v>6930413.3300000001</v>
      </c>
      <c r="W24">
        <v>-44773.33</v>
      </c>
      <c r="X24">
        <v>-328263.33</v>
      </c>
      <c r="Z24" s="21">
        <v>44228</v>
      </c>
      <c r="AA24" s="22">
        <v>333.68</v>
      </c>
      <c r="AB24" s="22">
        <v>4.95</v>
      </c>
      <c r="AC24" s="22"/>
      <c r="AD24" s="1">
        <v>40862</v>
      </c>
      <c r="AE24">
        <v>41.468921000000002</v>
      </c>
      <c r="AG24" s="30">
        <v>40497</v>
      </c>
      <c r="AH24" s="31">
        <v>28692.83</v>
      </c>
      <c r="AJ24" s="1">
        <v>40862</v>
      </c>
      <c r="AK24" s="28">
        <v>372289.95</v>
      </c>
      <c r="AL24" s="28">
        <v>157021686.31</v>
      </c>
      <c r="AM24" s="28">
        <v>15684.7</v>
      </c>
      <c r="AO24" s="1">
        <v>44058</v>
      </c>
      <c r="AP24">
        <v>19.12</v>
      </c>
      <c r="AQ24">
        <v>15.46</v>
      </c>
      <c r="AS24" s="1">
        <v>36114</v>
      </c>
      <c r="AT24">
        <v>2.5</v>
      </c>
      <c r="AU24">
        <v>2.1000000000000001E-2</v>
      </c>
      <c r="AV24">
        <v>0.15143000000000001</v>
      </c>
      <c r="AW24">
        <v>801896</v>
      </c>
      <c r="AY24" s="1">
        <v>43876</v>
      </c>
      <c r="AZ24">
        <v>29846794000</v>
      </c>
      <c r="BA24">
        <v>0.4</v>
      </c>
      <c r="BB24" s="3">
        <v>3704</v>
      </c>
      <c r="BC24">
        <v>27335.53</v>
      </c>
      <c r="BD24">
        <v>3437407000</v>
      </c>
      <c r="BE24">
        <v>22505000</v>
      </c>
      <c r="BF24">
        <v>5806026000</v>
      </c>
      <c r="BG24">
        <v>14705051000</v>
      </c>
      <c r="BH24">
        <v>5875804000</v>
      </c>
      <c r="BI24">
        <v>23970990000</v>
      </c>
      <c r="BK24" s="1">
        <v>37514</v>
      </c>
      <c r="BL24">
        <v>40808</v>
      </c>
      <c r="BM24">
        <v>0</v>
      </c>
      <c r="BN24">
        <v>42662424</v>
      </c>
      <c r="BO24">
        <v>4768968</v>
      </c>
      <c r="BP24">
        <v>0</v>
      </c>
      <c r="BQ24">
        <v>0</v>
      </c>
      <c r="BR24">
        <v>160268</v>
      </c>
      <c r="BS24">
        <v>0</v>
      </c>
      <c r="BT24">
        <v>0</v>
      </c>
      <c r="BU24">
        <v>0</v>
      </c>
      <c r="BV24">
        <v>0</v>
      </c>
      <c r="BW24">
        <v>26049575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6285464</v>
      </c>
      <c r="CE24">
        <v>5230584</v>
      </c>
      <c r="CF24">
        <v>126757</v>
      </c>
      <c r="CH24" s="27">
        <v>40848</v>
      </c>
      <c r="CI24" s="28">
        <v>391538</v>
      </c>
      <c r="CJ24">
        <f t="shared" si="1"/>
        <v>391538000000</v>
      </c>
      <c r="CL24" s="1">
        <v>40862</v>
      </c>
      <c r="CM24">
        <v>13.45</v>
      </c>
      <c r="CN24" s="1"/>
      <c r="CO24" s="1">
        <v>44211</v>
      </c>
      <c r="CP24">
        <v>1.25</v>
      </c>
      <c r="CR24" s="1">
        <v>35018</v>
      </c>
      <c r="CS24">
        <v>50</v>
      </c>
      <c r="CU24" s="1">
        <v>44180</v>
      </c>
      <c r="CV24">
        <v>1314.5477777777701</v>
      </c>
      <c r="CW24">
        <v>1021.865</v>
      </c>
      <c r="CX24">
        <v>934.35333333333301</v>
      </c>
      <c r="CY24">
        <v>1160.2488000000001</v>
      </c>
      <c r="DA24" s="1">
        <v>41835</v>
      </c>
      <c r="DB24">
        <v>455.01</v>
      </c>
      <c r="DC24">
        <v>352.05</v>
      </c>
      <c r="DD24">
        <v>871.09</v>
      </c>
      <c r="DG24" s="1">
        <v>36845</v>
      </c>
      <c r="DH24">
        <v>0.28999999999999998</v>
      </c>
      <c r="DJ24" s="1">
        <v>32248</v>
      </c>
      <c r="DK24">
        <v>1054.31</v>
      </c>
      <c r="DM24" s="1">
        <v>44242</v>
      </c>
      <c r="DN24">
        <v>1100</v>
      </c>
      <c r="DP24" s="11">
        <v>37240</v>
      </c>
      <c r="DQ24">
        <v>84740598200</v>
      </c>
      <c r="DS24" s="1">
        <v>37210</v>
      </c>
      <c r="DT24">
        <v>28672138</v>
      </c>
      <c r="DU24">
        <v>75289696</v>
      </c>
      <c r="DV24">
        <v>-46617558</v>
      </c>
      <c r="DX24" s="1">
        <v>44211</v>
      </c>
      <c r="DY24">
        <v>14947626003</v>
      </c>
      <c r="DZ24">
        <v>15167392393</v>
      </c>
      <c r="EA24">
        <v>-219766390</v>
      </c>
      <c r="EB24">
        <v>30115018396</v>
      </c>
      <c r="ED24" s="1">
        <v>38306</v>
      </c>
      <c r="EE24">
        <v>109.59</v>
      </c>
      <c r="EG24" s="1">
        <v>33343</v>
      </c>
      <c r="EH24" s="17">
        <v>7.8065907426000001</v>
      </c>
      <c r="EI24" s="3"/>
      <c r="EJ24" s="1">
        <v>40862</v>
      </c>
      <c r="EK24" s="4">
        <v>4889607</v>
      </c>
      <c r="EL24" s="4">
        <v>8291503</v>
      </c>
      <c r="EM24" s="4">
        <v>34251639</v>
      </c>
      <c r="EN24" s="4">
        <v>39449600</v>
      </c>
      <c r="EO24" s="4">
        <v>44422064</v>
      </c>
      <c r="EP24" s="4">
        <v>3407293</v>
      </c>
      <c r="EQ24" s="4">
        <v>44230536</v>
      </c>
      <c r="ER24" s="4">
        <v>800063</v>
      </c>
      <c r="ES24" s="4">
        <v>10944354</v>
      </c>
      <c r="ET24" s="4">
        <v>96781556</v>
      </c>
      <c r="EU24" s="4">
        <v>29014029</v>
      </c>
      <c r="EV24" s="4">
        <v>528322</v>
      </c>
      <c r="EW24" s="15">
        <v>160448084.11999997</v>
      </c>
      <c r="EX24" s="15">
        <v>38010350.359999999</v>
      </c>
      <c r="EY24" s="15">
        <v>92310768.679999992</v>
      </c>
      <c r="EZ24">
        <v>6879147.0899999989</v>
      </c>
      <c r="FA24" s="15">
        <v>528322.42000000004</v>
      </c>
      <c r="FB24" s="16">
        <f t="shared" si="0"/>
        <v>312120959</v>
      </c>
      <c r="FE24" s="1">
        <v>40864</v>
      </c>
      <c r="FF24">
        <v>715.13</v>
      </c>
      <c r="FG24" s="1"/>
      <c r="FH24" s="1">
        <v>40831</v>
      </c>
      <c r="FI24" t="s">
        <v>153</v>
      </c>
    </row>
    <row r="25" spans="1:165" x14ac:dyDescent="0.25">
      <c r="A25" s="1">
        <v>40892</v>
      </c>
      <c r="B25" s="8">
        <v>913706.29</v>
      </c>
      <c r="E25" s="1">
        <v>40892</v>
      </c>
      <c r="F25" s="8">
        <v>549586.04</v>
      </c>
      <c r="H25" s="1">
        <v>40527</v>
      </c>
      <c r="I25">
        <v>0.52876480000000003</v>
      </c>
      <c r="K25" s="1">
        <v>40892</v>
      </c>
      <c r="L25">
        <v>17753.73</v>
      </c>
      <c r="M25">
        <v>208592689.34</v>
      </c>
      <c r="N25">
        <v>11685.06</v>
      </c>
      <c r="O25">
        <v>208622128.13</v>
      </c>
      <c r="Q25" s="1">
        <v>44013</v>
      </c>
      <c r="R25">
        <v>-198416.67</v>
      </c>
      <c r="S25">
        <v>-182180</v>
      </c>
      <c r="T25">
        <v>16236.67</v>
      </c>
      <c r="U25">
        <v>39660</v>
      </c>
      <c r="V25">
        <v>6930413.3300000001</v>
      </c>
      <c r="W25">
        <v>-44773.33</v>
      </c>
      <c r="X25">
        <v>-328263.33</v>
      </c>
      <c r="Z25" s="23">
        <v>44197</v>
      </c>
      <c r="AA25" s="24">
        <v>287.13</v>
      </c>
      <c r="AB25" s="24">
        <v>4.62</v>
      </c>
      <c r="AC25" s="24"/>
      <c r="AD25" s="1">
        <v>40892</v>
      </c>
      <c r="AE25">
        <v>41.468921000000002</v>
      </c>
      <c r="AG25" s="30">
        <v>40527</v>
      </c>
      <c r="AH25" s="31">
        <v>30206.83</v>
      </c>
      <c r="AJ25" s="1">
        <v>40892</v>
      </c>
      <c r="AK25" s="28">
        <v>317695.90999999997</v>
      </c>
      <c r="AL25" s="28">
        <v>170177455.97999999</v>
      </c>
      <c r="AM25" s="28">
        <v>12664.27</v>
      </c>
      <c r="AO25" s="1">
        <v>44027</v>
      </c>
      <c r="AP25">
        <v>18.11</v>
      </c>
      <c r="AQ25">
        <v>13.97</v>
      </c>
      <c r="AS25" s="1">
        <v>36144</v>
      </c>
      <c r="AT25">
        <v>2.5</v>
      </c>
      <c r="AU25">
        <v>2.1000000000000001E-2</v>
      </c>
      <c r="AV25">
        <v>0.15143000000000001</v>
      </c>
      <c r="AW25">
        <v>801896</v>
      </c>
      <c r="AY25" s="1">
        <v>43845</v>
      </c>
      <c r="AZ25">
        <v>29846794000</v>
      </c>
      <c r="BA25">
        <v>0.4</v>
      </c>
      <c r="BB25" s="3">
        <v>3704</v>
      </c>
      <c r="BC25">
        <v>27335.53</v>
      </c>
      <c r="BD25">
        <v>3437407000</v>
      </c>
      <c r="BE25">
        <v>22505000</v>
      </c>
      <c r="BF25">
        <v>5806026000</v>
      </c>
      <c r="BG25">
        <v>14705051000</v>
      </c>
      <c r="BH25">
        <v>5875804000</v>
      </c>
      <c r="BI25">
        <v>23970990000</v>
      </c>
      <c r="BK25" s="1">
        <v>37544</v>
      </c>
      <c r="BL25">
        <v>70766</v>
      </c>
      <c r="BM25">
        <v>0</v>
      </c>
      <c r="BN25">
        <v>28142665</v>
      </c>
      <c r="BO25">
        <v>5842418</v>
      </c>
      <c r="BP25">
        <v>0</v>
      </c>
      <c r="BQ25">
        <v>0</v>
      </c>
      <c r="BR25">
        <v>173998</v>
      </c>
      <c r="BS25">
        <v>0</v>
      </c>
      <c r="BT25">
        <v>0</v>
      </c>
      <c r="BU25">
        <v>0</v>
      </c>
      <c r="BV25">
        <v>0</v>
      </c>
      <c r="BW25">
        <v>13082121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12945</v>
      </c>
      <c r="CD25">
        <v>7368307</v>
      </c>
      <c r="CE25">
        <v>0</v>
      </c>
      <c r="CF25">
        <v>1592110</v>
      </c>
      <c r="CH25" s="27">
        <v>40878</v>
      </c>
      <c r="CI25" s="28">
        <v>385490.9</v>
      </c>
      <c r="CJ25">
        <f t="shared" si="1"/>
        <v>385490900000</v>
      </c>
      <c r="CL25" s="1">
        <v>40892</v>
      </c>
      <c r="CM25">
        <v>8.52</v>
      </c>
      <c r="CN25" s="1"/>
      <c r="CO25" s="1">
        <v>44180</v>
      </c>
      <c r="CP25">
        <v>2.35</v>
      </c>
      <c r="CR25" s="1">
        <v>35048</v>
      </c>
      <c r="CS25">
        <v>50</v>
      </c>
      <c r="CU25" s="1">
        <v>44150</v>
      </c>
      <c r="CV25">
        <v>1289.8699999999999</v>
      </c>
      <c r="CW25">
        <v>999.66200000000003</v>
      </c>
      <c r="CX25">
        <v>914.89761904761895</v>
      </c>
      <c r="CY25">
        <v>1139.26</v>
      </c>
      <c r="DA25" s="1">
        <v>41866</v>
      </c>
      <c r="DB25">
        <v>454.01</v>
      </c>
      <c r="DC25">
        <v>350.75</v>
      </c>
      <c r="DD25">
        <v>871.09</v>
      </c>
      <c r="DG25" s="1">
        <v>36875</v>
      </c>
      <c r="DH25">
        <v>0.55000000000000004</v>
      </c>
      <c r="DJ25" s="1">
        <v>32278</v>
      </c>
      <c r="DK25">
        <v>762.51</v>
      </c>
      <c r="DM25" s="1">
        <v>44211</v>
      </c>
      <c r="DN25">
        <v>1100</v>
      </c>
      <c r="DP25" s="11">
        <v>37271</v>
      </c>
      <c r="DQ25">
        <v>86001509300</v>
      </c>
      <c r="DS25" s="1">
        <v>37240</v>
      </c>
      <c r="DT25">
        <v>39339868</v>
      </c>
      <c r="DU25">
        <v>86016285</v>
      </c>
      <c r="DV25">
        <v>-46676417</v>
      </c>
      <c r="DX25" s="1">
        <v>44180</v>
      </c>
      <c r="DY25">
        <v>18451708927</v>
      </c>
      <c r="DZ25">
        <v>15748589294</v>
      </c>
      <c r="EA25">
        <v>2703119633</v>
      </c>
      <c r="EB25">
        <v>34200298221</v>
      </c>
      <c r="ED25" s="1">
        <v>38336</v>
      </c>
      <c r="EE25">
        <v>107.56</v>
      </c>
      <c r="EG25" s="1">
        <v>33373</v>
      </c>
      <c r="EH25" s="17">
        <v>7.4812412054999999</v>
      </c>
      <c r="EI25" s="3"/>
      <c r="EJ25" s="1">
        <v>40892</v>
      </c>
      <c r="EK25" s="4">
        <v>4536858</v>
      </c>
      <c r="EL25" s="4">
        <v>7140154</v>
      </c>
      <c r="EM25" s="4">
        <v>35076897</v>
      </c>
      <c r="EN25" s="4">
        <v>42417798</v>
      </c>
      <c r="EO25" s="4">
        <v>47798658</v>
      </c>
      <c r="EP25" s="4">
        <v>2971748</v>
      </c>
      <c r="EQ25" s="4">
        <v>55275112</v>
      </c>
      <c r="ER25" s="4">
        <v>896911</v>
      </c>
      <c r="ES25" s="4">
        <v>10648267</v>
      </c>
      <c r="ET25" s="4">
        <v>94554876</v>
      </c>
      <c r="EU25" s="4">
        <v>28075612</v>
      </c>
      <c r="EV25" s="4">
        <v>71720</v>
      </c>
      <c r="EW25" s="15">
        <v>171031680.72000003</v>
      </c>
      <c r="EX25" s="15">
        <v>42214837.489999995</v>
      </c>
      <c r="EY25" s="15">
        <v>90117973.280000001</v>
      </c>
      <c r="EZ25">
        <v>7696859.0200000005</v>
      </c>
      <c r="FA25" s="15">
        <v>71720.489999999991</v>
      </c>
      <c r="FB25" s="16">
        <f t="shared" si="0"/>
        <v>324927753</v>
      </c>
      <c r="FE25" s="1">
        <v>40894</v>
      </c>
      <c r="FF25">
        <v>123.27</v>
      </c>
      <c r="FG25" s="1"/>
      <c r="FH25" s="1">
        <v>40862</v>
      </c>
      <c r="FI25" t="s">
        <v>154</v>
      </c>
    </row>
    <row r="26" spans="1:165" x14ac:dyDescent="0.25">
      <c r="A26" s="1">
        <v>40923</v>
      </c>
      <c r="B26" s="8">
        <v>1756935.3900000001</v>
      </c>
      <c r="E26" s="1">
        <v>40923</v>
      </c>
      <c r="F26" s="8">
        <v>158640.67000000001</v>
      </c>
      <c r="H26" s="1">
        <v>40558</v>
      </c>
      <c r="I26">
        <v>0.52720370000000005</v>
      </c>
      <c r="K26" s="1">
        <v>40923</v>
      </c>
      <c r="L26">
        <v>20247.45</v>
      </c>
      <c r="M26">
        <v>204416163.63999999</v>
      </c>
      <c r="N26">
        <v>21411.96</v>
      </c>
      <c r="O26">
        <v>204457823.05000001</v>
      </c>
      <c r="Q26" s="1">
        <v>43983</v>
      </c>
      <c r="R26">
        <v>-280220</v>
      </c>
      <c r="S26">
        <v>-262953.33</v>
      </c>
      <c r="T26">
        <v>17266.669999999998</v>
      </c>
      <c r="U26">
        <v>-37493.33</v>
      </c>
      <c r="V26">
        <v>6896770</v>
      </c>
      <c r="W26">
        <v>-76996.67</v>
      </c>
      <c r="X26">
        <v>-373200</v>
      </c>
      <c r="Z26" s="21">
        <v>44166</v>
      </c>
      <c r="AA26" s="22">
        <v>256.69</v>
      </c>
      <c r="AB26" s="22">
        <v>4.4800000000000004</v>
      </c>
      <c r="AC26" s="22"/>
      <c r="AD26" s="1">
        <v>40923</v>
      </c>
      <c r="AE26">
        <v>40.653455200000003</v>
      </c>
      <c r="AG26" s="30">
        <v>40558</v>
      </c>
      <c r="AH26" s="31">
        <v>28418</v>
      </c>
      <c r="AJ26" s="1">
        <v>40923</v>
      </c>
      <c r="AK26" s="28">
        <v>380262.05</v>
      </c>
      <c r="AL26" s="28">
        <v>137894718.93000001</v>
      </c>
      <c r="AM26" s="28">
        <v>32020.880000000001</v>
      </c>
      <c r="AO26" s="1">
        <v>43997</v>
      </c>
      <c r="AP26">
        <v>36.090000000000003</v>
      </c>
      <c r="AQ26">
        <v>32.76</v>
      </c>
      <c r="AS26" s="1">
        <v>36175</v>
      </c>
      <c r="AT26">
        <v>2.5</v>
      </c>
      <c r="AU26">
        <v>2.1999999999999999E-2</v>
      </c>
      <c r="AV26">
        <v>0.15304000000000001</v>
      </c>
      <c r="AW26">
        <v>819799</v>
      </c>
      <c r="AY26" s="1">
        <v>43814</v>
      </c>
      <c r="AZ26">
        <v>28350665000</v>
      </c>
      <c r="BA26">
        <v>0.4</v>
      </c>
      <c r="BB26" s="3">
        <v>3704</v>
      </c>
      <c r="BC26">
        <v>26179.47</v>
      </c>
      <c r="BD26">
        <v>3309026000</v>
      </c>
      <c r="BE26">
        <v>21981000</v>
      </c>
      <c r="BF26">
        <v>5532392000</v>
      </c>
      <c r="BG26">
        <v>14347112000</v>
      </c>
      <c r="BH26">
        <v>5140155000</v>
      </c>
      <c r="BI26">
        <v>23210511000</v>
      </c>
      <c r="BK26" s="1">
        <v>37575</v>
      </c>
      <c r="BL26">
        <v>99708</v>
      </c>
      <c r="BM26">
        <v>0</v>
      </c>
      <c r="BN26">
        <v>37281884</v>
      </c>
      <c r="BO26">
        <v>5083352</v>
      </c>
      <c r="BP26">
        <v>0</v>
      </c>
      <c r="BQ26">
        <v>0</v>
      </c>
      <c r="BR26">
        <v>66695</v>
      </c>
      <c r="BS26">
        <v>0</v>
      </c>
      <c r="BT26">
        <v>0</v>
      </c>
      <c r="BU26">
        <v>0</v>
      </c>
      <c r="BV26">
        <v>0</v>
      </c>
      <c r="BW26">
        <v>30269911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12925</v>
      </c>
      <c r="CD26">
        <v>1678122</v>
      </c>
      <c r="CE26">
        <v>0</v>
      </c>
      <c r="CF26">
        <v>71171</v>
      </c>
      <c r="CH26" s="27">
        <v>40909</v>
      </c>
      <c r="CI26" s="28">
        <v>364190.6</v>
      </c>
      <c r="CJ26">
        <f t="shared" si="1"/>
        <v>364190600000</v>
      </c>
      <c r="CL26" s="1">
        <v>40923</v>
      </c>
      <c r="CM26">
        <v>0.25994</v>
      </c>
      <c r="CN26" s="1"/>
      <c r="CO26" s="1">
        <v>44150</v>
      </c>
      <c r="CP26">
        <v>1.89</v>
      </c>
      <c r="CR26" s="1">
        <v>35079</v>
      </c>
      <c r="CS26">
        <v>50</v>
      </c>
      <c r="CU26" s="1">
        <v>44119</v>
      </c>
      <c r="CV26">
        <v>1278.8944444444401</v>
      </c>
      <c r="CW26">
        <v>994.30099999999902</v>
      </c>
      <c r="CX26">
        <v>910.90809523809503</v>
      </c>
      <c r="CY26">
        <v>1131.6068</v>
      </c>
      <c r="DA26" s="1">
        <v>41897</v>
      </c>
      <c r="DB26">
        <v>456.41</v>
      </c>
      <c r="DC26">
        <v>353.03</v>
      </c>
      <c r="DD26">
        <v>874.31</v>
      </c>
      <c r="DG26" s="1">
        <v>36906</v>
      </c>
      <c r="DH26">
        <v>0.77</v>
      </c>
      <c r="DJ26" s="1">
        <v>32309</v>
      </c>
      <c r="DK26">
        <v>720.75</v>
      </c>
      <c r="DM26" s="1">
        <v>44180</v>
      </c>
      <c r="DN26">
        <v>1045</v>
      </c>
      <c r="DP26" s="11">
        <v>37302</v>
      </c>
      <c r="DQ26">
        <v>86878157600</v>
      </c>
      <c r="DS26" s="1">
        <v>37271</v>
      </c>
      <c r="DT26">
        <v>45395492</v>
      </c>
      <c r="DU26">
        <v>57490801</v>
      </c>
      <c r="DV26">
        <v>-12095309</v>
      </c>
      <c r="DX26" s="1">
        <v>44150</v>
      </c>
      <c r="DY26">
        <v>17344900538</v>
      </c>
      <c r="DZ26">
        <v>14856582072</v>
      </c>
      <c r="EA26">
        <v>2488318466</v>
      </c>
      <c r="EB26">
        <v>32201482610</v>
      </c>
      <c r="ED26" s="1">
        <v>38367</v>
      </c>
      <c r="EE26">
        <v>103.52</v>
      </c>
      <c r="EG26" s="1">
        <v>33404</v>
      </c>
      <c r="EH26" s="17">
        <v>8.4803065231999994</v>
      </c>
      <c r="EI26" s="3"/>
      <c r="EJ26" s="1">
        <v>40923</v>
      </c>
      <c r="EK26" s="4">
        <v>10753933</v>
      </c>
      <c r="EL26" s="4">
        <v>5963401</v>
      </c>
      <c r="EM26" s="4">
        <v>37202239</v>
      </c>
      <c r="EN26" s="4">
        <v>60046768</v>
      </c>
      <c r="EO26" s="4">
        <v>46332267</v>
      </c>
      <c r="EP26" s="4">
        <v>3430626</v>
      </c>
      <c r="EQ26" s="4">
        <v>48678187</v>
      </c>
      <c r="ER26" s="4">
        <v>796335</v>
      </c>
      <c r="ES26" s="4">
        <v>10676857</v>
      </c>
      <c r="ET26" s="4">
        <v>87354048</v>
      </c>
      <c r="EU26" s="4">
        <v>30391742</v>
      </c>
      <c r="EV26" s="4">
        <v>397729</v>
      </c>
      <c r="EW26" s="15">
        <v>185074680.67000002</v>
      </c>
      <c r="EX26" s="15">
        <v>40055723.999999993</v>
      </c>
      <c r="EY26" s="15">
        <v>81605726.86999999</v>
      </c>
      <c r="EZ26">
        <v>8743004.4299999997</v>
      </c>
      <c r="FA26" s="15">
        <v>400846.02</v>
      </c>
      <c r="FB26" s="16">
        <f t="shared" si="0"/>
        <v>331270199</v>
      </c>
      <c r="FE26" s="1">
        <v>40925</v>
      </c>
      <c r="FF26">
        <v>304.92</v>
      </c>
      <c r="FG26" s="1"/>
      <c r="FH26" s="1">
        <v>40892</v>
      </c>
      <c r="FI26" t="s">
        <v>155</v>
      </c>
    </row>
    <row r="27" spans="1:165" x14ac:dyDescent="0.25">
      <c r="A27" s="1">
        <v>40954</v>
      </c>
      <c r="B27" s="8">
        <v>7454352.9600000009</v>
      </c>
      <c r="E27" s="1">
        <v>40954</v>
      </c>
      <c r="F27" s="8">
        <v>372593.49</v>
      </c>
      <c r="H27" s="1">
        <v>40589</v>
      </c>
      <c r="I27">
        <v>0.52720370000000005</v>
      </c>
      <c r="K27" s="1">
        <v>40954</v>
      </c>
      <c r="L27">
        <v>29707.24</v>
      </c>
      <c r="M27">
        <v>189655774.27000001</v>
      </c>
      <c r="N27">
        <v>77283.009999999995</v>
      </c>
      <c r="O27">
        <v>189762764.52000001</v>
      </c>
      <c r="Q27" s="1">
        <v>43952</v>
      </c>
      <c r="R27">
        <v>-280220</v>
      </c>
      <c r="S27">
        <v>-262953.33</v>
      </c>
      <c r="T27">
        <v>17266.669999999998</v>
      </c>
      <c r="U27">
        <v>-37493.33</v>
      </c>
      <c r="V27">
        <v>6896770</v>
      </c>
      <c r="W27">
        <v>-76996.67</v>
      </c>
      <c r="X27">
        <v>-373200</v>
      </c>
      <c r="Z27" s="23">
        <v>44136</v>
      </c>
      <c r="AA27" s="24">
        <v>233.07</v>
      </c>
      <c r="AB27" s="24">
        <v>4.41</v>
      </c>
      <c r="AC27" s="24"/>
      <c r="AD27" s="1">
        <v>40954</v>
      </c>
      <c r="AE27">
        <v>40.653455200000003</v>
      </c>
      <c r="AG27" s="30">
        <v>40589</v>
      </c>
      <c r="AH27" s="31">
        <v>29764</v>
      </c>
      <c r="AJ27" s="1">
        <v>40954</v>
      </c>
      <c r="AK27" s="28">
        <v>425499.85</v>
      </c>
      <c r="AL27" s="28">
        <v>128585500.94</v>
      </c>
      <c r="AM27" s="28">
        <v>15630.42</v>
      </c>
      <c r="AO27" s="1">
        <v>43966</v>
      </c>
      <c r="AP27">
        <v>25.17</v>
      </c>
      <c r="AQ27">
        <v>22.38</v>
      </c>
      <c r="AS27" s="1">
        <v>36206</v>
      </c>
      <c r="AT27">
        <v>2.5</v>
      </c>
      <c r="AU27">
        <v>2.1999999999999999E-2</v>
      </c>
      <c r="AV27">
        <v>0.15304000000000001</v>
      </c>
      <c r="AW27">
        <v>819799</v>
      </c>
      <c r="AY27" s="1">
        <v>43784</v>
      </c>
      <c r="AZ27">
        <v>28350665000</v>
      </c>
      <c r="BA27">
        <v>0.4</v>
      </c>
      <c r="BB27" s="3">
        <v>3704</v>
      </c>
      <c r="BC27">
        <v>26179.47</v>
      </c>
      <c r="BD27">
        <v>3309026000</v>
      </c>
      <c r="BE27">
        <v>21981000</v>
      </c>
      <c r="BF27">
        <v>5532392000</v>
      </c>
      <c r="BG27">
        <v>14347112000</v>
      </c>
      <c r="BH27">
        <v>5140155000</v>
      </c>
      <c r="BI27">
        <v>23210511000</v>
      </c>
      <c r="BK27" s="1">
        <v>37605</v>
      </c>
      <c r="BL27">
        <v>65726</v>
      </c>
      <c r="BM27">
        <v>0</v>
      </c>
      <c r="BN27">
        <v>37967317</v>
      </c>
      <c r="BO27">
        <v>4881362</v>
      </c>
      <c r="BP27">
        <v>0</v>
      </c>
      <c r="BQ27">
        <v>0</v>
      </c>
      <c r="BR27">
        <v>261101</v>
      </c>
      <c r="BS27">
        <v>0</v>
      </c>
      <c r="BT27">
        <v>0</v>
      </c>
      <c r="BU27">
        <v>0</v>
      </c>
      <c r="BV27">
        <v>0</v>
      </c>
      <c r="BW27">
        <v>25345185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12945</v>
      </c>
      <c r="CD27">
        <v>7223522</v>
      </c>
      <c r="CE27">
        <v>0</v>
      </c>
      <c r="CF27">
        <v>177476</v>
      </c>
      <c r="CH27" s="27">
        <v>40940</v>
      </c>
      <c r="CI27" s="28">
        <v>367525.2</v>
      </c>
      <c r="CJ27">
        <f t="shared" si="1"/>
        <v>367525200000</v>
      </c>
      <c r="CL27" s="1">
        <v>40954</v>
      </c>
      <c r="CM27">
        <v>-8.93</v>
      </c>
      <c r="CN27" s="1"/>
      <c r="CO27" s="1">
        <v>44119</v>
      </c>
      <c r="CP27">
        <v>1.86</v>
      </c>
      <c r="CR27" s="1">
        <v>35110</v>
      </c>
      <c r="CS27">
        <v>50</v>
      </c>
      <c r="CU27" s="1">
        <v>44089</v>
      </c>
      <c r="CV27">
        <v>1263.50111111111</v>
      </c>
      <c r="CW27">
        <v>978.63400000000001</v>
      </c>
      <c r="CX27">
        <v>894.15904761904699</v>
      </c>
      <c r="CY27">
        <v>1121.1715999999999</v>
      </c>
      <c r="DA27" s="1">
        <v>41927</v>
      </c>
      <c r="DB27">
        <v>457.33</v>
      </c>
      <c r="DC27">
        <v>354.2</v>
      </c>
      <c r="DD27">
        <v>874.31</v>
      </c>
      <c r="DG27" s="1">
        <v>36937</v>
      </c>
      <c r="DH27">
        <v>0.49</v>
      </c>
      <c r="DJ27" s="1">
        <v>32339</v>
      </c>
      <c r="DK27">
        <v>1312.8</v>
      </c>
      <c r="DM27" s="1">
        <v>44150</v>
      </c>
      <c r="DN27">
        <v>1045</v>
      </c>
      <c r="DP27" s="11">
        <v>37330</v>
      </c>
      <c r="DQ27">
        <v>86169498600</v>
      </c>
      <c r="DS27" s="1">
        <v>37302</v>
      </c>
      <c r="DT27">
        <v>40855422</v>
      </c>
      <c r="DU27">
        <v>21837890</v>
      </c>
      <c r="DV27">
        <v>19017532</v>
      </c>
      <c r="DX27" s="1">
        <v>44119</v>
      </c>
      <c r="DY27">
        <v>17649335596</v>
      </c>
      <c r="DZ27">
        <v>13245304357</v>
      </c>
      <c r="EA27">
        <v>4404031239</v>
      </c>
      <c r="EB27">
        <v>30894639953</v>
      </c>
      <c r="ED27" s="1">
        <v>38398</v>
      </c>
      <c r="EE27">
        <v>104</v>
      </c>
      <c r="EG27" s="1">
        <v>33434</v>
      </c>
      <c r="EH27" s="17">
        <v>13.219950431999999</v>
      </c>
      <c r="EI27" s="3"/>
      <c r="EJ27" s="1">
        <v>40954</v>
      </c>
      <c r="EK27" s="4">
        <v>33520511</v>
      </c>
      <c r="EL27" s="4">
        <v>8443470</v>
      </c>
      <c r="EM27" s="4">
        <v>35515527</v>
      </c>
      <c r="EN27" s="4">
        <v>33169122</v>
      </c>
      <c r="EO27" s="4">
        <v>45993120</v>
      </c>
      <c r="EP27" s="4">
        <v>2600641</v>
      </c>
      <c r="EQ27" s="4">
        <v>39612601</v>
      </c>
      <c r="ER27" s="4">
        <v>591420</v>
      </c>
      <c r="ES27" s="4">
        <v>10511734</v>
      </c>
      <c r="ET27" s="4">
        <v>86121566</v>
      </c>
      <c r="EU27" s="4">
        <v>27485390</v>
      </c>
      <c r="EV27" s="4">
        <v>39274</v>
      </c>
      <c r="EW27" s="15">
        <v>161285567.02000001</v>
      </c>
      <c r="EX27" s="15">
        <v>34219447.800000012</v>
      </c>
      <c r="EY27" s="15">
        <v>78369771.460000008</v>
      </c>
      <c r="EZ27">
        <v>671170.4</v>
      </c>
      <c r="FA27" s="15">
        <v>40402.18</v>
      </c>
      <c r="FB27" s="16">
        <f t="shared" si="0"/>
        <v>290083865</v>
      </c>
      <c r="FE27" s="1">
        <v>40956</v>
      </c>
      <c r="FF27">
        <f>3963.84-ROUND(AVERAGE(FF31:FF34),2)</f>
        <v>3097.34</v>
      </c>
      <c r="FG27" s="1"/>
      <c r="FH27" s="1">
        <v>40923</v>
      </c>
      <c r="FI27" t="s">
        <v>156</v>
      </c>
    </row>
    <row r="28" spans="1:165" x14ac:dyDescent="0.25">
      <c r="A28" s="1">
        <v>40983</v>
      </c>
      <c r="B28" s="8">
        <v>13808845.140000001</v>
      </c>
      <c r="E28" s="1">
        <v>40983</v>
      </c>
      <c r="F28" s="8">
        <v>336757.5</v>
      </c>
      <c r="H28" s="1">
        <v>40617</v>
      </c>
      <c r="I28">
        <v>0.52720370000000005</v>
      </c>
      <c r="K28" s="1">
        <v>40983</v>
      </c>
      <c r="L28">
        <v>8437.5499999999993</v>
      </c>
      <c r="M28">
        <v>194548451.06</v>
      </c>
      <c r="N28">
        <v>166005.53</v>
      </c>
      <c r="O28">
        <v>194722894.13999999</v>
      </c>
      <c r="Q28" s="1">
        <v>43922</v>
      </c>
      <c r="R28">
        <v>-280220</v>
      </c>
      <c r="S28">
        <v>-262953.33</v>
      </c>
      <c r="T28">
        <v>17266.669999999998</v>
      </c>
      <c r="U28">
        <v>-37493.33</v>
      </c>
      <c r="V28">
        <v>6896770</v>
      </c>
      <c r="W28">
        <v>-76996.67</v>
      </c>
      <c r="X28">
        <v>-373200</v>
      </c>
      <c r="Z28" s="21">
        <v>44105</v>
      </c>
      <c r="AA28" s="22">
        <v>226.42</v>
      </c>
      <c r="AB28" s="22">
        <v>4.3600000000000003</v>
      </c>
      <c r="AC28" s="22"/>
      <c r="AD28" s="1">
        <v>40983</v>
      </c>
      <c r="AE28">
        <v>40.653455200000003</v>
      </c>
      <c r="AG28" s="30">
        <v>40617</v>
      </c>
      <c r="AH28" s="31">
        <v>30176</v>
      </c>
      <c r="AJ28" s="1">
        <v>40983</v>
      </c>
      <c r="AK28" s="28">
        <v>395160.98</v>
      </c>
      <c r="AL28" s="28">
        <v>108207185.73999999</v>
      </c>
      <c r="AM28" s="28">
        <v>17069.060000000001</v>
      </c>
      <c r="AO28" s="1">
        <v>43936</v>
      </c>
      <c r="AP28">
        <v>19.350000000000001</v>
      </c>
      <c r="AQ28">
        <v>16.45</v>
      </c>
      <c r="AS28" s="1">
        <v>36234</v>
      </c>
      <c r="AT28">
        <v>2.5</v>
      </c>
      <c r="AU28">
        <v>2.1999999999999999E-2</v>
      </c>
      <c r="AV28">
        <v>0.15304000000000001</v>
      </c>
      <c r="AW28">
        <v>819799</v>
      </c>
      <c r="AY28" s="1">
        <v>43753</v>
      </c>
      <c r="AZ28">
        <v>28350665000</v>
      </c>
      <c r="BA28">
        <v>0.4</v>
      </c>
      <c r="BB28" s="3">
        <v>3704</v>
      </c>
      <c r="BC28">
        <v>26179.47</v>
      </c>
      <c r="BD28">
        <v>3309026000</v>
      </c>
      <c r="BE28">
        <v>21981000</v>
      </c>
      <c r="BF28">
        <v>5532392000</v>
      </c>
      <c r="BG28">
        <v>14347112000</v>
      </c>
      <c r="BH28">
        <v>5140155000</v>
      </c>
      <c r="BI28">
        <v>23210511000</v>
      </c>
      <c r="BK28" s="1">
        <v>37636</v>
      </c>
      <c r="BL28">
        <v>63377</v>
      </c>
      <c r="BM28">
        <v>0</v>
      </c>
      <c r="BN28">
        <v>60369666</v>
      </c>
      <c r="BO28">
        <v>8812427</v>
      </c>
      <c r="BP28">
        <v>0</v>
      </c>
      <c r="BQ28">
        <v>0</v>
      </c>
      <c r="BR28">
        <v>214591</v>
      </c>
      <c r="BS28">
        <v>0</v>
      </c>
      <c r="BT28">
        <v>0</v>
      </c>
      <c r="BU28">
        <v>0</v>
      </c>
      <c r="BV28">
        <v>0</v>
      </c>
      <c r="BW28">
        <v>42043901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12944</v>
      </c>
      <c r="CD28">
        <v>8002479</v>
      </c>
      <c r="CE28">
        <v>0</v>
      </c>
      <c r="CF28">
        <v>1219947</v>
      </c>
      <c r="CH28" s="27">
        <v>40969</v>
      </c>
      <c r="CI28" s="28">
        <v>397758.4</v>
      </c>
      <c r="CJ28">
        <f t="shared" si="1"/>
        <v>397758400000</v>
      </c>
      <c r="CL28" s="1">
        <v>40983</v>
      </c>
      <c r="CM28">
        <v>-2.23</v>
      </c>
      <c r="CN28" s="1"/>
      <c r="CO28" s="1">
        <v>44089</v>
      </c>
      <c r="CP28">
        <v>1.64</v>
      </c>
      <c r="CR28" s="1">
        <v>35139</v>
      </c>
      <c r="CS28">
        <v>50</v>
      </c>
      <c r="CU28" s="1">
        <v>44058</v>
      </c>
      <c r="CV28">
        <v>1255.93611111111</v>
      </c>
      <c r="CW28">
        <v>969.3415</v>
      </c>
      <c r="CX28">
        <v>885.25761904761896</v>
      </c>
      <c r="CY28">
        <v>1110.3632</v>
      </c>
      <c r="DA28" s="1">
        <v>41958</v>
      </c>
      <c r="DB28">
        <v>455.04</v>
      </c>
      <c r="DC28">
        <v>346.69</v>
      </c>
      <c r="DD28">
        <v>890.66</v>
      </c>
      <c r="DG28" s="1">
        <v>36965</v>
      </c>
      <c r="DH28">
        <v>0.48</v>
      </c>
      <c r="DJ28" s="1">
        <v>32370</v>
      </c>
      <c r="DK28">
        <v>835.07</v>
      </c>
      <c r="DM28" s="1">
        <v>44119</v>
      </c>
      <c r="DN28">
        <v>1045</v>
      </c>
      <c r="DP28" s="11">
        <v>37361</v>
      </c>
      <c r="DQ28">
        <v>76591763200</v>
      </c>
      <c r="DS28" s="1">
        <v>37330</v>
      </c>
      <c r="DT28">
        <v>37311583</v>
      </c>
      <c r="DU28">
        <v>28434633</v>
      </c>
      <c r="DV28">
        <v>8876950</v>
      </c>
      <c r="DX28" s="1">
        <v>44089</v>
      </c>
      <c r="DY28">
        <v>18223387712</v>
      </c>
      <c r="DZ28">
        <v>13139951686</v>
      </c>
      <c r="EA28">
        <v>5083436026</v>
      </c>
      <c r="EB28">
        <v>31363339398</v>
      </c>
      <c r="ED28" s="1">
        <v>38426</v>
      </c>
      <c r="EE28">
        <v>115.42</v>
      </c>
      <c r="EG28" s="1">
        <v>33465</v>
      </c>
      <c r="EH28" s="17">
        <v>15.2514638463</v>
      </c>
      <c r="EI28" s="3"/>
      <c r="EJ28" s="1">
        <v>40983</v>
      </c>
      <c r="EK28" s="4">
        <v>60287029</v>
      </c>
      <c r="EL28" s="4">
        <v>6643540</v>
      </c>
      <c r="EM28" s="4">
        <v>33968937</v>
      </c>
      <c r="EN28" s="4">
        <v>41932779</v>
      </c>
      <c r="EO28" s="4">
        <v>41555755</v>
      </c>
      <c r="EP28" s="4">
        <v>2995068</v>
      </c>
      <c r="EQ28" s="4">
        <v>50536014</v>
      </c>
      <c r="ER28" s="4">
        <v>916517</v>
      </c>
      <c r="ES28" s="4">
        <v>14280358</v>
      </c>
      <c r="ET28" s="4">
        <v>89371934</v>
      </c>
      <c r="EU28" s="4">
        <v>27090611</v>
      </c>
      <c r="EV28" s="4">
        <v>32710</v>
      </c>
      <c r="EW28" s="15">
        <v>162780771.29000002</v>
      </c>
      <c r="EX28" s="15">
        <v>35615379.519999996</v>
      </c>
      <c r="EY28" s="15">
        <v>84052279.420000002</v>
      </c>
      <c r="EZ28">
        <v>10865510.08</v>
      </c>
      <c r="FA28" s="15">
        <v>32709.720000000005</v>
      </c>
      <c r="FB28" s="16">
        <f t="shared" si="0"/>
        <v>309324223</v>
      </c>
      <c r="FE28" s="1">
        <v>40985</v>
      </c>
      <c r="FF28">
        <v>2520.08</v>
      </c>
      <c r="FG28" s="1"/>
      <c r="FH28" s="1">
        <v>40954</v>
      </c>
      <c r="FI28" t="s">
        <v>157</v>
      </c>
    </row>
    <row r="29" spans="1:165" x14ac:dyDescent="0.25">
      <c r="A29" s="1">
        <v>41014</v>
      </c>
      <c r="B29" s="8">
        <v>12458802.9</v>
      </c>
      <c r="E29" s="1">
        <v>41014</v>
      </c>
      <c r="F29" s="8">
        <v>335107.44999999995</v>
      </c>
      <c r="H29" s="1">
        <v>40648</v>
      </c>
      <c r="I29">
        <v>0.52720370000000005</v>
      </c>
      <c r="K29" s="1">
        <v>41014</v>
      </c>
      <c r="L29">
        <v>10070.790000000001</v>
      </c>
      <c r="M29">
        <v>168603582.09</v>
      </c>
      <c r="N29">
        <v>95360.42</v>
      </c>
      <c r="O29">
        <v>168713813.30000001</v>
      </c>
      <c r="Q29" s="1">
        <v>43891</v>
      </c>
      <c r="R29">
        <v>10386.67</v>
      </c>
      <c r="S29">
        <v>32793.33</v>
      </c>
      <c r="T29">
        <v>22406.67</v>
      </c>
      <c r="U29">
        <v>-199736.67</v>
      </c>
      <c r="V29">
        <v>7029033.3300000001</v>
      </c>
      <c r="W29">
        <v>-81356.67</v>
      </c>
      <c r="X29">
        <v>-308380</v>
      </c>
      <c r="Z29" s="23">
        <v>44075</v>
      </c>
      <c r="AA29" s="24">
        <v>232.8</v>
      </c>
      <c r="AB29" s="24">
        <v>4.3</v>
      </c>
      <c r="AC29" s="24"/>
      <c r="AD29" s="1">
        <v>41014</v>
      </c>
      <c r="AE29">
        <v>40.653455200000003</v>
      </c>
      <c r="AG29" s="30">
        <v>40648</v>
      </c>
      <c r="AH29" s="31">
        <v>29222</v>
      </c>
      <c r="AJ29" s="1">
        <v>41014</v>
      </c>
      <c r="AK29" s="28">
        <v>406338.47</v>
      </c>
      <c r="AL29" s="28">
        <v>103085736.73</v>
      </c>
      <c r="AM29" s="28">
        <v>25578.3</v>
      </c>
      <c r="AO29" s="1">
        <v>43905</v>
      </c>
      <c r="AP29">
        <v>7.12</v>
      </c>
      <c r="AQ29">
        <v>3.43</v>
      </c>
      <c r="AS29" s="1">
        <v>36265</v>
      </c>
      <c r="AT29">
        <v>2.5</v>
      </c>
      <c r="AU29">
        <v>2.1999999999999999E-2</v>
      </c>
      <c r="AV29">
        <v>0.15304000000000001</v>
      </c>
      <c r="AW29">
        <v>819799</v>
      </c>
      <c r="AY29" s="1">
        <v>43723</v>
      </c>
      <c r="AZ29">
        <v>28350665000</v>
      </c>
      <c r="BA29">
        <v>0.4</v>
      </c>
      <c r="BB29" s="3">
        <v>3704</v>
      </c>
      <c r="BC29">
        <v>26179.47</v>
      </c>
      <c r="BD29">
        <v>3309026000</v>
      </c>
      <c r="BE29">
        <v>21981000</v>
      </c>
      <c r="BF29">
        <v>5532392000</v>
      </c>
      <c r="BG29">
        <v>14347112000</v>
      </c>
      <c r="BH29">
        <v>5140155000</v>
      </c>
      <c r="BI29">
        <v>23210511000</v>
      </c>
      <c r="BK29" s="1">
        <v>37667</v>
      </c>
      <c r="BL29">
        <v>116699</v>
      </c>
      <c r="BM29">
        <v>0</v>
      </c>
      <c r="BN29">
        <v>40853243</v>
      </c>
      <c r="BO29">
        <v>402779</v>
      </c>
      <c r="BP29">
        <v>0</v>
      </c>
      <c r="BQ29">
        <v>0</v>
      </c>
      <c r="BR29">
        <v>208527</v>
      </c>
      <c r="BS29">
        <v>0</v>
      </c>
      <c r="BT29">
        <v>0</v>
      </c>
      <c r="BU29">
        <v>0</v>
      </c>
      <c r="BV29">
        <v>0</v>
      </c>
      <c r="BW29">
        <v>35057529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25848</v>
      </c>
      <c r="CD29">
        <v>4445644</v>
      </c>
      <c r="CE29">
        <v>0</v>
      </c>
      <c r="CF29">
        <v>596217</v>
      </c>
      <c r="CH29" s="27">
        <v>41000</v>
      </c>
      <c r="CI29" s="28">
        <v>385880</v>
      </c>
      <c r="CJ29">
        <f t="shared" si="1"/>
        <v>385880000000</v>
      </c>
      <c r="CL29" s="1">
        <v>41014</v>
      </c>
      <c r="CM29">
        <v>24.84</v>
      </c>
      <c r="CN29" s="1"/>
      <c r="CO29" s="1">
        <v>44058</v>
      </c>
      <c r="CP29">
        <v>1.24</v>
      </c>
      <c r="CR29" s="1">
        <v>35170</v>
      </c>
      <c r="CS29">
        <v>50</v>
      </c>
      <c r="CU29" s="1">
        <v>44027</v>
      </c>
      <c r="CV29">
        <v>1250.05277777777</v>
      </c>
      <c r="CW29">
        <v>962.94449999999995</v>
      </c>
      <c r="CX29">
        <v>876.44190476190397</v>
      </c>
      <c r="CY29">
        <v>1104.6600000000001</v>
      </c>
      <c r="DA29" s="1">
        <v>41988</v>
      </c>
      <c r="DB29">
        <v>458.13</v>
      </c>
      <c r="DC29">
        <v>355.28</v>
      </c>
      <c r="DD29">
        <v>874.28</v>
      </c>
      <c r="DG29" s="1">
        <v>36996</v>
      </c>
      <c r="DH29">
        <v>0.84</v>
      </c>
      <c r="DJ29" s="1">
        <v>32401</v>
      </c>
      <c r="DK29">
        <v>1539.21</v>
      </c>
      <c r="DM29" s="1">
        <v>44089</v>
      </c>
      <c r="DN29">
        <v>1045</v>
      </c>
      <c r="DP29" s="11">
        <v>37391</v>
      </c>
      <c r="DQ29">
        <v>81577875600</v>
      </c>
      <c r="DS29" s="1">
        <v>37361</v>
      </c>
      <c r="DT29">
        <v>40211757</v>
      </c>
      <c r="DU29">
        <v>84806987</v>
      </c>
      <c r="DV29">
        <v>-44595230</v>
      </c>
      <c r="DX29" s="1">
        <v>44058</v>
      </c>
      <c r="DY29">
        <v>17403775488</v>
      </c>
      <c r="DZ29">
        <v>11585200604</v>
      </c>
      <c r="EA29">
        <v>5818574884</v>
      </c>
      <c r="EB29">
        <v>28988976092</v>
      </c>
      <c r="ED29" s="1">
        <v>38457</v>
      </c>
      <c r="EE29">
        <v>112.35</v>
      </c>
      <c r="EG29" s="1">
        <v>33496</v>
      </c>
      <c r="EH29" s="17">
        <v>14.9253452955</v>
      </c>
      <c r="EI29" s="3"/>
      <c r="EJ29" s="1">
        <v>41014</v>
      </c>
      <c r="EK29" s="4">
        <v>39717306</v>
      </c>
      <c r="EL29" s="4">
        <v>5322614</v>
      </c>
      <c r="EM29" s="4">
        <v>35165914</v>
      </c>
      <c r="EN29" s="4">
        <v>40223744</v>
      </c>
      <c r="EO29" s="4">
        <v>47174606</v>
      </c>
      <c r="EP29" s="4">
        <v>2841059</v>
      </c>
      <c r="EQ29" s="4">
        <v>41656196</v>
      </c>
      <c r="ER29" s="4">
        <v>784600</v>
      </c>
      <c r="ES29" s="4">
        <v>15474160</v>
      </c>
      <c r="ET29" s="4">
        <v>73359047</v>
      </c>
      <c r="EU29" s="4">
        <v>27629508</v>
      </c>
      <c r="EV29" s="4">
        <v>63112</v>
      </c>
      <c r="EW29" s="15">
        <v>156557316.47</v>
      </c>
      <c r="EX29" s="15">
        <v>41779595.639999993</v>
      </c>
      <c r="EY29" s="15">
        <v>70825958.50999999</v>
      </c>
      <c r="EZ29">
        <v>6401479.5599999996</v>
      </c>
      <c r="FA29" s="15">
        <v>63371.159999999996</v>
      </c>
      <c r="FB29" s="16">
        <f t="shared" si="0"/>
        <v>289694560</v>
      </c>
      <c r="FE29" s="1">
        <v>41016</v>
      </c>
      <c r="FF29">
        <v>114.43</v>
      </c>
      <c r="FG29" s="1"/>
      <c r="FH29" s="1">
        <v>40983</v>
      </c>
      <c r="FI29" t="s">
        <v>158</v>
      </c>
    </row>
    <row r="30" spans="1:165" x14ac:dyDescent="0.25">
      <c r="A30" s="1">
        <v>41044</v>
      </c>
      <c r="B30" s="8">
        <v>6852408.6600000001</v>
      </c>
      <c r="E30" s="1">
        <v>41044</v>
      </c>
      <c r="F30" s="8">
        <v>404440.19</v>
      </c>
      <c r="H30" s="1">
        <v>40678</v>
      </c>
      <c r="I30">
        <v>0.52720370000000005</v>
      </c>
      <c r="K30" s="1">
        <v>41044</v>
      </c>
      <c r="L30">
        <v>18265.71</v>
      </c>
      <c r="M30">
        <v>182280065.31999999</v>
      </c>
      <c r="N30">
        <v>61734.28</v>
      </c>
      <c r="O30">
        <v>182367070.08000001</v>
      </c>
      <c r="Q30" s="1">
        <v>43862</v>
      </c>
      <c r="R30">
        <v>10386.67</v>
      </c>
      <c r="S30">
        <v>32793.33</v>
      </c>
      <c r="T30">
        <v>22406.67</v>
      </c>
      <c r="U30">
        <v>-199736.67</v>
      </c>
      <c r="V30">
        <v>7029033.3300000001</v>
      </c>
      <c r="W30">
        <v>-81356.67</v>
      </c>
      <c r="X30">
        <v>-308380</v>
      </c>
      <c r="Z30" s="21">
        <v>44044</v>
      </c>
      <c r="AA30" s="22">
        <v>243.33</v>
      </c>
      <c r="AB30" s="22">
        <v>4.24</v>
      </c>
      <c r="AC30" s="22"/>
      <c r="AD30" s="1">
        <v>41044</v>
      </c>
      <c r="AE30">
        <v>40.653455200000003</v>
      </c>
      <c r="AG30" s="30">
        <v>40678</v>
      </c>
      <c r="AH30" s="31">
        <v>31879</v>
      </c>
      <c r="AJ30" s="1">
        <v>41044</v>
      </c>
      <c r="AK30" s="28">
        <v>325925.71999999997</v>
      </c>
      <c r="AL30" s="28">
        <v>114036754.53</v>
      </c>
      <c r="AM30" s="28">
        <v>21989.72</v>
      </c>
      <c r="AO30" s="1">
        <v>43876</v>
      </c>
      <c r="AP30">
        <v>7.31</v>
      </c>
      <c r="AQ30">
        <v>4.41</v>
      </c>
      <c r="AS30" s="1">
        <v>36295</v>
      </c>
      <c r="AT30">
        <v>2.5</v>
      </c>
      <c r="AU30">
        <v>2.1999999999999999E-2</v>
      </c>
      <c r="AV30">
        <v>0.15304000000000001</v>
      </c>
      <c r="AW30">
        <v>819799</v>
      </c>
      <c r="AY30" s="1">
        <v>43692</v>
      </c>
      <c r="AZ30">
        <v>28350665000</v>
      </c>
      <c r="BA30">
        <v>0.4</v>
      </c>
      <c r="BB30" s="3">
        <v>3704</v>
      </c>
      <c r="BC30">
        <v>26179.47</v>
      </c>
      <c r="BD30">
        <v>3309026000</v>
      </c>
      <c r="BE30">
        <v>21981000</v>
      </c>
      <c r="BF30">
        <v>5532392000</v>
      </c>
      <c r="BG30">
        <v>14347112000</v>
      </c>
      <c r="BH30">
        <v>5140155000</v>
      </c>
      <c r="BI30">
        <v>23210511000</v>
      </c>
      <c r="BK30" s="1">
        <v>37695</v>
      </c>
      <c r="BL30">
        <v>63002</v>
      </c>
      <c r="BM30">
        <v>0</v>
      </c>
      <c r="BN30">
        <v>12180204</v>
      </c>
      <c r="BO30">
        <v>5861391</v>
      </c>
      <c r="BP30">
        <v>0</v>
      </c>
      <c r="BQ30">
        <v>0</v>
      </c>
      <c r="BR30">
        <v>78534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25829</v>
      </c>
      <c r="CD30">
        <v>5405126</v>
      </c>
      <c r="CE30">
        <v>0</v>
      </c>
      <c r="CF30">
        <v>746322</v>
      </c>
      <c r="CH30" s="27">
        <v>41030</v>
      </c>
      <c r="CI30" s="28">
        <v>401862.3</v>
      </c>
      <c r="CJ30">
        <f t="shared" si="1"/>
        <v>401862300000</v>
      </c>
      <c r="CL30" s="1">
        <v>41044</v>
      </c>
      <c r="CM30">
        <v>33.01</v>
      </c>
      <c r="CN30" s="1"/>
      <c r="CO30" s="1">
        <v>44027</v>
      </c>
      <c r="CP30">
        <v>1.36</v>
      </c>
      <c r="CR30" s="1">
        <v>35200</v>
      </c>
      <c r="CS30">
        <v>50</v>
      </c>
      <c r="CU30" s="1">
        <v>43997</v>
      </c>
      <c r="CV30">
        <v>1248.9833333333299</v>
      </c>
      <c r="CW30">
        <v>957.84399999999903</v>
      </c>
      <c r="CX30">
        <v>870.58333333333303</v>
      </c>
      <c r="CY30">
        <v>1101.6207999999999</v>
      </c>
      <c r="DA30" s="1">
        <v>42019</v>
      </c>
      <c r="DB30">
        <v>458.04</v>
      </c>
      <c r="DC30">
        <v>353.4</v>
      </c>
      <c r="DD30">
        <v>880.57</v>
      </c>
      <c r="DG30" s="1">
        <v>37026</v>
      </c>
      <c r="DH30">
        <v>0.56999999999999995</v>
      </c>
      <c r="DJ30" s="1">
        <v>32431</v>
      </c>
      <c r="DK30">
        <v>3076.43</v>
      </c>
      <c r="DM30" s="1">
        <v>44058</v>
      </c>
      <c r="DN30">
        <v>1045</v>
      </c>
      <c r="DP30" s="11">
        <v>37422</v>
      </c>
      <c r="DQ30">
        <v>113985286000</v>
      </c>
      <c r="DS30" s="1">
        <v>37391</v>
      </c>
      <c r="DT30">
        <v>53567231</v>
      </c>
      <c r="DU30">
        <v>41783137</v>
      </c>
      <c r="DV30">
        <v>11784094</v>
      </c>
      <c r="DX30" s="1">
        <v>44027</v>
      </c>
      <c r="DY30">
        <v>19416007176</v>
      </c>
      <c r="DZ30">
        <v>11814764185</v>
      </c>
      <c r="EA30">
        <v>7601242991</v>
      </c>
      <c r="EB30">
        <v>31230771361</v>
      </c>
      <c r="ED30" s="1">
        <v>38487</v>
      </c>
      <c r="EE30">
        <v>110.86</v>
      </c>
      <c r="EG30" s="1">
        <v>33526</v>
      </c>
      <c r="EH30" s="17">
        <v>22.6331036833</v>
      </c>
      <c r="EI30" s="3"/>
      <c r="EJ30" s="1">
        <v>41044</v>
      </c>
      <c r="EK30" s="4">
        <v>28266233</v>
      </c>
      <c r="EL30" s="4">
        <v>9978081</v>
      </c>
      <c r="EM30" s="4">
        <v>27603211</v>
      </c>
      <c r="EN30" s="4">
        <v>41368945</v>
      </c>
      <c r="EO30" s="4">
        <v>45458200</v>
      </c>
      <c r="EP30" s="4">
        <v>3338829</v>
      </c>
      <c r="EQ30" s="4">
        <v>45020478</v>
      </c>
      <c r="ER30" s="4">
        <v>640536</v>
      </c>
      <c r="ES30" s="4">
        <v>19554056</v>
      </c>
      <c r="ET30" s="4">
        <v>72928673</v>
      </c>
      <c r="EU30" s="4">
        <v>27480785</v>
      </c>
      <c r="EV30" s="4">
        <v>56139</v>
      </c>
      <c r="EW30" s="15">
        <v>167127368.09999996</v>
      </c>
      <c r="EX30" s="15">
        <v>37126985.079999991</v>
      </c>
      <c r="EY30" s="15">
        <v>69133994.10999997</v>
      </c>
      <c r="EZ30">
        <v>6409924.5499999989</v>
      </c>
      <c r="FA30" s="15">
        <v>56138.680000000008</v>
      </c>
      <c r="FB30" s="16">
        <f t="shared" si="0"/>
        <v>293427933</v>
      </c>
      <c r="FE30" s="1">
        <v>41046</v>
      </c>
      <c r="FF30">
        <f>ROUND(AVERAGE(FF31:FF34),2)</f>
        <v>866.5</v>
      </c>
      <c r="FG30" s="1"/>
      <c r="FH30" s="1">
        <v>41014</v>
      </c>
      <c r="FI30" s="3">
        <v>33010</v>
      </c>
    </row>
    <row r="31" spans="1:165" x14ac:dyDescent="0.25">
      <c r="A31" s="1">
        <v>41075</v>
      </c>
      <c r="B31" s="8">
        <v>4843506.84</v>
      </c>
      <c r="E31" s="1">
        <v>41075</v>
      </c>
      <c r="F31" s="8">
        <v>361310.65</v>
      </c>
      <c r="H31" s="1">
        <v>40709</v>
      </c>
      <c r="I31">
        <v>0.52720370000000005</v>
      </c>
      <c r="K31" s="1">
        <v>41075</v>
      </c>
      <c r="L31">
        <v>8358.41</v>
      </c>
      <c r="M31">
        <v>189054723.81999999</v>
      </c>
      <c r="N31">
        <v>34351.11</v>
      </c>
      <c r="O31">
        <v>189121737.34</v>
      </c>
      <c r="Q31" s="1">
        <v>43831</v>
      </c>
      <c r="R31">
        <v>10386.67</v>
      </c>
      <c r="S31">
        <v>32793.33</v>
      </c>
      <c r="T31">
        <v>22406.67</v>
      </c>
      <c r="U31">
        <v>-199736.67</v>
      </c>
      <c r="V31">
        <v>7029033.3300000001</v>
      </c>
      <c r="W31">
        <v>-81356.67</v>
      </c>
      <c r="X31">
        <v>-308380</v>
      </c>
      <c r="Z31" s="23">
        <v>44013</v>
      </c>
      <c r="AA31" s="24">
        <v>226.81</v>
      </c>
      <c r="AB31" s="24">
        <v>4.1399999999999997</v>
      </c>
      <c r="AC31" s="24"/>
      <c r="AD31" s="1">
        <v>41075</v>
      </c>
      <c r="AE31">
        <v>40.653455200000003</v>
      </c>
      <c r="AG31" s="30">
        <v>40709</v>
      </c>
      <c r="AH31" s="31">
        <v>30756</v>
      </c>
      <c r="AJ31" s="1">
        <v>41075</v>
      </c>
      <c r="AK31" s="28">
        <v>447171.91</v>
      </c>
      <c r="AL31" s="28">
        <v>120164063.40000001</v>
      </c>
      <c r="AM31" s="28">
        <v>7576.46</v>
      </c>
      <c r="AO31" s="1">
        <v>43845</v>
      </c>
      <c r="AP31">
        <v>-3.5</v>
      </c>
      <c r="AQ31">
        <v>-7.5</v>
      </c>
      <c r="AS31" s="1">
        <v>36326</v>
      </c>
      <c r="AT31">
        <v>2.5</v>
      </c>
      <c r="AU31">
        <v>2.1999999999999999E-2</v>
      </c>
      <c r="AV31">
        <v>0.15304000000000001</v>
      </c>
      <c r="AW31">
        <v>819799</v>
      </c>
      <c r="AY31" s="1">
        <v>43661</v>
      </c>
      <c r="AZ31">
        <v>28350665000</v>
      </c>
      <c r="BA31">
        <v>0.4</v>
      </c>
      <c r="BB31" s="3">
        <v>3704</v>
      </c>
      <c r="BC31">
        <v>26179.47</v>
      </c>
      <c r="BD31">
        <v>3309026000</v>
      </c>
      <c r="BE31">
        <v>21981000</v>
      </c>
      <c r="BF31">
        <v>5532392000</v>
      </c>
      <c r="BG31">
        <v>14347112000</v>
      </c>
      <c r="BH31">
        <v>5140155000</v>
      </c>
      <c r="BI31">
        <v>23210511000</v>
      </c>
      <c r="BK31" s="1">
        <v>37726</v>
      </c>
      <c r="BL31">
        <v>75160</v>
      </c>
      <c r="BM31">
        <v>0</v>
      </c>
      <c r="BN31">
        <v>67030811</v>
      </c>
      <c r="BO31">
        <v>5606015</v>
      </c>
      <c r="BP31">
        <v>0</v>
      </c>
      <c r="BQ31">
        <v>0</v>
      </c>
      <c r="BR31">
        <v>258465</v>
      </c>
      <c r="BS31">
        <v>0</v>
      </c>
      <c r="BT31">
        <v>0</v>
      </c>
      <c r="BU31">
        <v>14500</v>
      </c>
      <c r="BV31">
        <v>0</v>
      </c>
      <c r="BW31">
        <v>42002965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25666</v>
      </c>
      <c r="CD31">
        <v>8325371</v>
      </c>
      <c r="CE31">
        <v>9940340</v>
      </c>
      <c r="CF31">
        <v>782329</v>
      </c>
      <c r="CH31" s="27">
        <v>41061</v>
      </c>
      <c r="CI31" s="28">
        <v>395383.3</v>
      </c>
      <c r="CJ31">
        <f t="shared" si="1"/>
        <v>395383300000</v>
      </c>
      <c r="CL31" s="1">
        <v>41075</v>
      </c>
      <c r="CM31">
        <v>33.57</v>
      </c>
      <c r="CN31" s="1"/>
      <c r="CO31" s="1">
        <v>43997</v>
      </c>
      <c r="CP31">
        <v>1.26</v>
      </c>
      <c r="CR31" s="1">
        <v>35231</v>
      </c>
      <c r="CS31">
        <v>50</v>
      </c>
      <c r="CU31" s="1">
        <v>43966</v>
      </c>
      <c r="CV31">
        <v>1248.10666666666</v>
      </c>
      <c r="CW31">
        <v>957.37749999999903</v>
      </c>
      <c r="CX31">
        <v>870.22523809523796</v>
      </c>
      <c r="CY31">
        <v>1100.7528</v>
      </c>
      <c r="DA31" s="1">
        <v>42050</v>
      </c>
      <c r="DB31">
        <v>457.68</v>
      </c>
      <c r="DC31">
        <v>352.02</v>
      </c>
      <c r="DD31">
        <v>883.74</v>
      </c>
      <c r="DG31" s="1">
        <v>37057</v>
      </c>
      <c r="DH31">
        <v>0.6</v>
      </c>
      <c r="DJ31" s="1">
        <v>32462</v>
      </c>
      <c r="DK31">
        <v>1909.3</v>
      </c>
      <c r="DM31" s="1">
        <v>44027</v>
      </c>
      <c r="DN31">
        <v>1045</v>
      </c>
      <c r="DP31" s="11">
        <v>37452</v>
      </c>
      <c r="DQ31">
        <v>114625476000</v>
      </c>
      <c r="DS31" s="1">
        <v>37422</v>
      </c>
      <c r="DT31">
        <v>64626090</v>
      </c>
      <c r="DU31">
        <v>79709518</v>
      </c>
      <c r="DV31">
        <v>-15083428</v>
      </c>
      <c r="DX31" s="1">
        <v>43997</v>
      </c>
      <c r="DY31">
        <v>17478971342</v>
      </c>
      <c r="DZ31">
        <v>10977106324</v>
      </c>
      <c r="EA31">
        <v>6501865018</v>
      </c>
      <c r="EB31">
        <v>28456077666</v>
      </c>
      <c r="ED31" s="1">
        <v>38518</v>
      </c>
      <c r="EE31">
        <v>111.5</v>
      </c>
      <c r="EG31" s="1">
        <v>33557</v>
      </c>
      <c r="EH31" s="17">
        <v>25.622344860399998</v>
      </c>
      <c r="EI31" s="3"/>
      <c r="EJ31" s="1">
        <v>41075</v>
      </c>
      <c r="EK31" s="4">
        <v>18239563</v>
      </c>
      <c r="EL31" s="4">
        <v>5916248</v>
      </c>
      <c r="EM31" s="4">
        <v>34738467</v>
      </c>
      <c r="EN31" s="4">
        <v>40435387</v>
      </c>
      <c r="EO31" s="4">
        <v>49221783</v>
      </c>
      <c r="EP31" s="4">
        <v>3867146</v>
      </c>
      <c r="EQ31" s="4">
        <v>46606517</v>
      </c>
      <c r="ER31" s="4">
        <v>710538</v>
      </c>
      <c r="ES31" s="4">
        <v>13633496</v>
      </c>
      <c r="ET31" s="4">
        <v>84859503</v>
      </c>
      <c r="EU31" s="4">
        <v>29789896</v>
      </c>
      <c r="EV31" s="4">
        <v>26651</v>
      </c>
      <c r="EW31" s="15">
        <v>165452820.81999996</v>
      </c>
      <c r="EX31" s="15">
        <v>44239305.93</v>
      </c>
      <c r="EY31" s="15">
        <v>77813259.829999983</v>
      </c>
      <c r="EZ31">
        <v>6497741.4199999999</v>
      </c>
      <c r="FA31" s="15">
        <v>26651.13</v>
      </c>
      <c r="FB31" s="16">
        <f t="shared" si="0"/>
        <v>309805632</v>
      </c>
      <c r="FE31" s="1">
        <v>41077</v>
      </c>
      <c r="FF31">
        <v>1228.4000000000001</v>
      </c>
      <c r="FG31" s="1"/>
      <c r="FH31" s="1">
        <v>41044</v>
      </c>
      <c r="FI31" t="s">
        <v>159</v>
      </c>
    </row>
    <row r="32" spans="1:165" x14ac:dyDescent="0.25">
      <c r="A32" s="1">
        <v>41105</v>
      </c>
      <c r="B32" s="8">
        <v>4560690.87</v>
      </c>
      <c r="E32" s="1">
        <v>41105</v>
      </c>
      <c r="F32" s="8">
        <v>336936.11</v>
      </c>
      <c r="H32" s="1">
        <v>40739</v>
      </c>
      <c r="I32">
        <v>0.52720370000000005</v>
      </c>
      <c r="K32" s="1">
        <v>41105</v>
      </c>
      <c r="L32">
        <v>11541.08</v>
      </c>
      <c r="M32">
        <v>200182495.36000001</v>
      </c>
      <c r="N32">
        <v>28299.98</v>
      </c>
      <c r="O32">
        <v>200235005.25</v>
      </c>
      <c r="Q32" s="1">
        <v>43800</v>
      </c>
      <c r="R32">
        <v>-158330</v>
      </c>
      <c r="S32">
        <v>-133940</v>
      </c>
      <c r="T32">
        <v>24390</v>
      </c>
      <c r="U32">
        <v>53863.33</v>
      </c>
      <c r="V32">
        <v>6831236.6699999999</v>
      </c>
      <c r="W32">
        <v>-76486.67</v>
      </c>
      <c r="X32">
        <v>-290070</v>
      </c>
      <c r="Z32" s="21">
        <v>43983</v>
      </c>
      <c r="AA32" s="22">
        <v>208.94</v>
      </c>
      <c r="AB32" s="22">
        <v>3.96</v>
      </c>
      <c r="AC32" s="22"/>
      <c r="AD32" s="1">
        <v>41105</v>
      </c>
      <c r="AE32">
        <v>40.653455200000003</v>
      </c>
      <c r="AG32" s="30">
        <v>40739</v>
      </c>
      <c r="AH32" s="31">
        <v>30745</v>
      </c>
      <c r="AJ32" s="1">
        <v>41105</v>
      </c>
      <c r="AK32" s="28">
        <v>354365.35</v>
      </c>
      <c r="AL32" s="28">
        <v>136735500.84</v>
      </c>
      <c r="AM32" s="28">
        <v>27850.9</v>
      </c>
      <c r="AO32" s="1">
        <v>43814</v>
      </c>
      <c r="AP32">
        <v>7.38</v>
      </c>
      <c r="AQ32">
        <v>2.54</v>
      </c>
      <c r="AS32" s="1">
        <v>36356</v>
      </c>
      <c r="AT32">
        <v>2.5</v>
      </c>
      <c r="AU32">
        <v>2.1999999999999999E-2</v>
      </c>
      <c r="AV32">
        <v>0.15304000000000001</v>
      </c>
      <c r="AW32">
        <v>819799</v>
      </c>
      <c r="AY32" s="1">
        <v>43631</v>
      </c>
      <c r="AZ32">
        <v>28350665000</v>
      </c>
      <c r="BA32">
        <v>0.4</v>
      </c>
      <c r="BB32" s="3">
        <v>3704</v>
      </c>
      <c r="BC32">
        <v>26179.47</v>
      </c>
      <c r="BD32">
        <v>3309026000</v>
      </c>
      <c r="BE32">
        <v>21981000</v>
      </c>
      <c r="BF32">
        <v>5532392000</v>
      </c>
      <c r="BG32">
        <v>14347112000</v>
      </c>
      <c r="BH32">
        <v>5140155000</v>
      </c>
      <c r="BI32">
        <v>23210511000</v>
      </c>
      <c r="BK32" s="1">
        <v>37756</v>
      </c>
      <c r="BL32">
        <v>39615</v>
      </c>
      <c r="BM32">
        <v>0</v>
      </c>
      <c r="BN32">
        <v>48029391</v>
      </c>
      <c r="BO32">
        <v>5455370</v>
      </c>
      <c r="BP32">
        <v>0</v>
      </c>
      <c r="BQ32">
        <v>0</v>
      </c>
      <c r="BR32">
        <v>236292</v>
      </c>
      <c r="BS32">
        <v>0</v>
      </c>
      <c r="BT32">
        <v>0</v>
      </c>
      <c r="BU32">
        <v>0</v>
      </c>
      <c r="BV32">
        <v>0</v>
      </c>
      <c r="BW32">
        <v>26194906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9100645</v>
      </c>
      <c r="CE32">
        <v>6311895</v>
      </c>
      <c r="CF32">
        <v>690668</v>
      </c>
      <c r="CH32" s="27">
        <v>41091</v>
      </c>
      <c r="CI32" s="28">
        <v>409021</v>
      </c>
      <c r="CJ32">
        <f t="shared" si="1"/>
        <v>409021000000</v>
      </c>
      <c r="CL32" s="1">
        <v>41105</v>
      </c>
      <c r="CM32">
        <v>23.05</v>
      </c>
      <c r="CN32" s="1"/>
      <c r="CO32" s="1">
        <v>43966</v>
      </c>
      <c r="CP32">
        <v>0.62</v>
      </c>
      <c r="CR32" s="1">
        <v>35261</v>
      </c>
      <c r="CS32">
        <v>50</v>
      </c>
      <c r="CU32" s="1">
        <v>43936</v>
      </c>
      <c r="CV32">
        <v>1225.4338888888799</v>
      </c>
      <c r="CW32">
        <v>939.47849999999903</v>
      </c>
      <c r="CX32">
        <v>854.79619047618996</v>
      </c>
      <c r="CY32">
        <v>1080.7408</v>
      </c>
      <c r="DA32" s="1">
        <v>42078</v>
      </c>
      <c r="DB32">
        <v>468.75</v>
      </c>
      <c r="DC32">
        <v>351.78</v>
      </c>
      <c r="DD32">
        <v>936.68</v>
      </c>
      <c r="DG32" s="1">
        <v>37087</v>
      </c>
      <c r="DH32">
        <v>1.1100000000000001</v>
      </c>
      <c r="DJ32" s="1">
        <v>32492</v>
      </c>
      <c r="DK32">
        <v>1962.12</v>
      </c>
      <c r="DM32" s="1">
        <v>43997</v>
      </c>
      <c r="DN32">
        <v>1045</v>
      </c>
      <c r="DP32" s="11">
        <v>37483</v>
      </c>
      <c r="DQ32">
        <v>117073494300</v>
      </c>
      <c r="DS32" s="1">
        <v>37452</v>
      </c>
      <c r="DT32">
        <v>77066553</v>
      </c>
      <c r="DU32">
        <v>108663463</v>
      </c>
      <c r="DV32">
        <v>-31596910</v>
      </c>
      <c r="DX32" s="1">
        <v>43966</v>
      </c>
      <c r="DY32">
        <v>17519841090</v>
      </c>
      <c r="DZ32">
        <v>10681945943</v>
      </c>
      <c r="EA32">
        <v>6837895147</v>
      </c>
      <c r="EB32">
        <v>28201787033</v>
      </c>
      <c r="ED32" s="1">
        <v>38548</v>
      </c>
      <c r="EE32">
        <v>113.15</v>
      </c>
      <c r="EG32" s="1">
        <v>33587</v>
      </c>
      <c r="EH32" s="17">
        <v>23.6342662094</v>
      </c>
      <c r="EI32" s="3"/>
      <c r="EJ32" s="1">
        <v>41105</v>
      </c>
      <c r="EK32" s="4">
        <v>15774638</v>
      </c>
      <c r="EL32" s="4">
        <v>7561149</v>
      </c>
      <c r="EM32" s="4">
        <v>34272913</v>
      </c>
      <c r="EN32" s="4">
        <v>41210083</v>
      </c>
      <c r="EO32" s="4">
        <v>46491316</v>
      </c>
      <c r="EP32" s="4">
        <v>3621829</v>
      </c>
      <c r="EQ32" s="4">
        <v>46133932</v>
      </c>
      <c r="ER32" s="4">
        <v>886349</v>
      </c>
      <c r="ES32" s="4">
        <v>15018986</v>
      </c>
      <c r="ET32" s="4">
        <v>100254608</v>
      </c>
      <c r="EU32" s="4">
        <v>29342780</v>
      </c>
      <c r="EV32" s="4">
        <v>39984</v>
      </c>
      <c r="EW32" s="15">
        <v>164064526.12</v>
      </c>
      <c r="EX32" s="15">
        <v>45630285.559999995</v>
      </c>
      <c r="EY32" s="15">
        <v>92549914.910000011</v>
      </c>
      <c r="EZ32">
        <v>6761083.8700000001</v>
      </c>
      <c r="FA32" s="15">
        <v>40655.9</v>
      </c>
      <c r="FB32" s="16">
        <f t="shared" si="0"/>
        <v>324833929</v>
      </c>
      <c r="FE32" s="1">
        <v>41107</v>
      </c>
      <c r="FF32">
        <v>449.66</v>
      </c>
      <c r="FG32" s="1"/>
      <c r="FH32" s="1">
        <v>41075</v>
      </c>
      <c r="FI32" s="3">
        <v>23050</v>
      </c>
    </row>
    <row r="33" spans="1:165" x14ac:dyDescent="0.25">
      <c r="A33" s="1">
        <v>41136</v>
      </c>
      <c r="B33" s="8">
        <v>2431777.4400000004</v>
      </c>
      <c r="E33" s="1">
        <v>41136</v>
      </c>
      <c r="F33" s="8">
        <v>372420.12</v>
      </c>
      <c r="H33" s="1">
        <v>40770</v>
      </c>
      <c r="I33">
        <v>0.52720370000000005</v>
      </c>
      <c r="K33" s="1">
        <v>41136</v>
      </c>
      <c r="L33">
        <v>11741.63</v>
      </c>
      <c r="M33">
        <v>188700489.46000001</v>
      </c>
      <c r="N33">
        <v>14203.47</v>
      </c>
      <c r="O33">
        <v>188732034.56</v>
      </c>
      <c r="Q33" s="1">
        <v>43770</v>
      </c>
      <c r="R33">
        <v>-158330</v>
      </c>
      <c r="S33">
        <v>-133940</v>
      </c>
      <c r="T33">
        <v>24390</v>
      </c>
      <c r="U33">
        <v>53863.33</v>
      </c>
      <c r="V33">
        <v>6831236.6699999999</v>
      </c>
      <c r="W33">
        <v>-76486.67</v>
      </c>
      <c r="X33">
        <v>-290070</v>
      </c>
      <c r="Z33" s="23">
        <v>43952</v>
      </c>
      <c r="AA33" s="24">
        <v>175.58</v>
      </c>
      <c r="AB33" s="24">
        <v>3.82</v>
      </c>
      <c r="AC33" s="24"/>
      <c r="AD33" s="1">
        <v>41136</v>
      </c>
      <c r="AE33">
        <v>40.653455200000003</v>
      </c>
      <c r="AG33" s="30">
        <v>40770</v>
      </c>
      <c r="AH33" s="31">
        <v>32971</v>
      </c>
      <c r="AJ33" s="1">
        <v>41136</v>
      </c>
      <c r="AK33" s="28">
        <v>466080.87</v>
      </c>
      <c r="AL33" s="28">
        <v>133480376.65000001</v>
      </c>
      <c r="AM33" s="28">
        <v>20665.88</v>
      </c>
      <c r="AO33" s="1">
        <v>43784</v>
      </c>
      <c r="AP33">
        <v>6.58</v>
      </c>
      <c r="AQ33">
        <v>2.83</v>
      </c>
      <c r="AS33" s="1">
        <v>36387</v>
      </c>
      <c r="AT33">
        <v>2.5</v>
      </c>
      <c r="AU33">
        <v>2.1999999999999999E-2</v>
      </c>
      <c r="AV33">
        <v>0.15304000000000001</v>
      </c>
      <c r="AW33">
        <v>819799</v>
      </c>
      <c r="AY33" s="1">
        <v>43600</v>
      </c>
      <c r="AZ33">
        <v>28350665000</v>
      </c>
      <c r="BA33">
        <v>0.4</v>
      </c>
      <c r="BB33" s="3">
        <v>3704</v>
      </c>
      <c r="BC33">
        <v>26179.47</v>
      </c>
      <c r="BD33">
        <v>3309026000</v>
      </c>
      <c r="BE33">
        <v>21981000</v>
      </c>
      <c r="BF33">
        <v>5532392000</v>
      </c>
      <c r="BG33">
        <v>14347112000</v>
      </c>
      <c r="BH33">
        <v>5140155000</v>
      </c>
      <c r="BI33">
        <v>23210511000</v>
      </c>
      <c r="BK33" s="1">
        <v>37787</v>
      </c>
      <c r="BL33">
        <v>69113</v>
      </c>
      <c r="BM33">
        <v>0</v>
      </c>
      <c r="BN33">
        <v>59407694</v>
      </c>
      <c r="BO33">
        <v>5177454</v>
      </c>
      <c r="BP33">
        <v>0</v>
      </c>
      <c r="BQ33">
        <v>0</v>
      </c>
      <c r="BR33">
        <v>89246</v>
      </c>
      <c r="BS33">
        <v>0</v>
      </c>
      <c r="BT33">
        <v>0</v>
      </c>
      <c r="BU33">
        <v>0</v>
      </c>
      <c r="BV33">
        <v>0</v>
      </c>
      <c r="BW33">
        <v>35431499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31326</v>
      </c>
      <c r="CD33">
        <v>8815969</v>
      </c>
      <c r="CE33">
        <v>9179292</v>
      </c>
      <c r="CF33">
        <v>613795</v>
      </c>
      <c r="CH33" s="27">
        <v>41122</v>
      </c>
      <c r="CI33" s="28">
        <v>418752</v>
      </c>
      <c r="CJ33">
        <f t="shared" si="1"/>
        <v>418752000000</v>
      </c>
      <c r="CL33" s="1">
        <v>41136</v>
      </c>
      <c r="CM33">
        <v>6.56</v>
      </c>
      <c r="CN33" s="1"/>
      <c r="CO33" s="1">
        <v>43936</v>
      </c>
      <c r="CP33">
        <v>0.69</v>
      </c>
      <c r="CR33" s="1">
        <v>35292</v>
      </c>
      <c r="CS33">
        <v>50</v>
      </c>
      <c r="CU33" s="1">
        <v>43905</v>
      </c>
      <c r="CV33">
        <v>1211.16166666666</v>
      </c>
      <c r="CW33">
        <v>939.17349999999999</v>
      </c>
      <c r="CX33">
        <v>854.94047619047603</v>
      </c>
      <c r="CY33">
        <v>1075.6728000000001</v>
      </c>
      <c r="DA33" s="1">
        <v>42109</v>
      </c>
      <c r="DB33">
        <v>469.92</v>
      </c>
      <c r="DC33">
        <v>353.29</v>
      </c>
      <c r="DD33">
        <v>936.68</v>
      </c>
      <c r="DG33" s="1">
        <v>37118</v>
      </c>
      <c r="DH33">
        <v>0.79</v>
      </c>
      <c r="DJ33" s="1">
        <v>32523</v>
      </c>
      <c r="DK33">
        <v>1253.74</v>
      </c>
      <c r="DM33" s="1">
        <v>43966</v>
      </c>
      <c r="DN33">
        <v>1045</v>
      </c>
      <c r="DP33" s="11">
        <v>37514</v>
      </c>
      <c r="DQ33">
        <v>128269302000</v>
      </c>
      <c r="DS33" s="1">
        <v>37483</v>
      </c>
      <c r="DT33">
        <v>74216309</v>
      </c>
      <c r="DU33">
        <v>89583057</v>
      </c>
      <c r="DV33">
        <v>-15366748</v>
      </c>
      <c r="DX33" s="1">
        <v>43936</v>
      </c>
      <c r="DY33">
        <v>17593798650</v>
      </c>
      <c r="DZ33">
        <v>11431019725</v>
      </c>
      <c r="EA33">
        <v>6162778925</v>
      </c>
      <c r="EB33">
        <v>29024818375</v>
      </c>
      <c r="ED33" s="1">
        <v>38579</v>
      </c>
      <c r="EE33">
        <v>115.15</v>
      </c>
      <c r="EG33" s="1">
        <v>33618</v>
      </c>
      <c r="EH33" s="17">
        <v>23.556629216400001</v>
      </c>
      <c r="EI33" s="3"/>
      <c r="EJ33" s="1">
        <v>41136</v>
      </c>
      <c r="EK33" s="4">
        <v>11611766</v>
      </c>
      <c r="EL33" s="4">
        <v>6650404</v>
      </c>
      <c r="EM33" s="4">
        <v>35680330</v>
      </c>
      <c r="EN33" s="4">
        <v>45099538</v>
      </c>
      <c r="EO33" s="4">
        <v>48984435</v>
      </c>
      <c r="EP33" s="4">
        <v>4154594</v>
      </c>
      <c r="EQ33" s="4">
        <v>51340304</v>
      </c>
      <c r="ER33" s="4">
        <v>979639</v>
      </c>
      <c r="ES33" s="4">
        <v>15764084</v>
      </c>
      <c r="ET33" s="4">
        <v>82925839</v>
      </c>
      <c r="EU33" s="4">
        <v>25481869</v>
      </c>
      <c r="EV33" s="4">
        <v>24718</v>
      </c>
      <c r="EW33" s="15">
        <v>172707048.44999999</v>
      </c>
      <c r="EX33" s="15">
        <v>44890958.189999998</v>
      </c>
      <c r="EY33" s="15">
        <v>77593266.529999986</v>
      </c>
      <c r="EZ33">
        <v>6803673.5199999996</v>
      </c>
      <c r="FA33" s="15">
        <v>24718.080000000002</v>
      </c>
      <c r="FB33" s="16">
        <f t="shared" si="0"/>
        <v>317085754</v>
      </c>
      <c r="FE33" s="1">
        <v>41138</v>
      </c>
      <c r="FF33">
        <v>1204.47</v>
      </c>
      <c r="FG33" s="1"/>
      <c r="FH33" s="1">
        <v>41105</v>
      </c>
      <c r="FI33" t="s">
        <v>160</v>
      </c>
    </row>
    <row r="34" spans="1:165" x14ac:dyDescent="0.25">
      <c r="A34" s="1">
        <v>41167</v>
      </c>
      <c r="B34" s="8">
        <v>2082797.62</v>
      </c>
      <c r="E34" s="1">
        <v>41167</v>
      </c>
      <c r="F34" s="8">
        <v>375901.4</v>
      </c>
      <c r="H34" s="1">
        <v>40801</v>
      </c>
      <c r="I34">
        <v>0.52720370000000005</v>
      </c>
      <c r="K34" s="1">
        <v>41167</v>
      </c>
      <c r="L34">
        <v>5001.24</v>
      </c>
      <c r="M34">
        <v>211619775.44</v>
      </c>
      <c r="N34">
        <v>11249.82</v>
      </c>
      <c r="O34">
        <v>211636026.5</v>
      </c>
      <c r="Q34" s="1">
        <v>43739</v>
      </c>
      <c r="R34">
        <v>-158330</v>
      </c>
      <c r="S34">
        <v>-133940</v>
      </c>
      <c r="T34">
        <v>24390</v>
      </c>
      <c r="U34">
        <v>53863.33</v>
      </c>
      <c r="V34">
        <v>6831236.6699999999</v>
      </c>
      <c r="W34">
        <v>-76486.67</v>
      </c>
      <c r="X34">
        <v>-290070</v>
      </c>
      <c r="Z34" s="21">
        <v>43922</v>
      </c>
      <c r="AA34" s="22">
        <v>141.38999999999999</v>
      </c>
      <c r="AB34" s="22">
        <v>4.07</v>
      </c>
      <c r="AC34" s="22"/>
      <c r="AD34" s="1">
        <v>41167</v>
      </c>
      <c r="AE34">
        <v>40.653455200000003</v>
      </c>
      <c r="AG34" s="30">
        <v>40801</v>
      </c>
      <c r="AH34" s="31">
        <v>30782</v>
      </c>
      <c r="AJ34" s="1">
        <v>41167</v>
      </c>
      <c r="AK34" s="28">
        <v>337974.94</v>
      </c>
      <c r="AL34" s="28">
        <v>138570478.83000001</v>
      </c>
      <c r="AM34" s="28">
        <v>18095.099999999999</v>
      </c>
      <c r="AO34" s="1">
        <v>43753</v>
      </c>
      <c r="AP34">
        <v>2.48</v>
      </c>
      <c r="AQ34">
        <v>-1.33</v>
      </c>
      <c r="AS34" s="1">
        <v>36418</v>
      </c>
      <c r="AT34">
        <v>2.5</v>
      </c>
      <c r="AU34">
        <v>2.1999999999999999E-2</v>
      </c>
      <c r="AV34">
        <v>0.15304000000000001</v>
      </c>
      <c r="AW34">
        <v>819799</v>
      </c>
      <c r="AY34" s="1">
        <v>43570</v>
      </c>
      <c r="AZ34">
        <v>28350665000</v>
      </c>
      <c r="BA34">
        <v>0.4</v>
      </c>
      <c r="BB34" s="3">
        <v>3704</v>
      </c>
      <c r="BC34">
        <v>26179.47</v>
      </c>
      <c r="BD34">
        <v>3309026000</v>
      </c>
      <c r="BE34">
        <v>21981000</v>
      </c>
      <c r="BF34">
        <v>5532392000</v>
      </c>
      <c r="BG34">
        <v>14347112000</v>
      </c>
      <c r="BH34">
        <v>5140155000</v>
      </c>
      <c r="BI34">
        <v>23210511000</v>
      </c>
      <c r="BK34" s="1">
        <v>37817</v>
      </c>
      <c r="BL34">
        <v>96423</v>
      </c>
      <c r="BM34">
        <v>0</v>
      </c>
      <c r="BN34">
        <v>55543688</v>
      </c>
      <c r="BO34">
        <v>128</v>
      </c>
      <c r="BP34">
        <v>0</v>
      </c>
      <c r="BQ34">
        <v>0</v>
      </c>
      <c r="BR34">
        <v>215507</v>
      </c>
      <c r="BS34">
        <v>0</v>
      </c>
      <c r="BT34">
        <v>0</v>
      </c>
      <c r="BU34">
        <v>0</v>
      </c>
      <c r="BV34">
        <v>0</v>
      </c>
      <c r="BW34">
        <v>38770965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7675106</v>
      </c>
      <c r="CE34">
        <v>8751394</v>
      </c>
      <c r="CF34">
        <v>34165</v>
      </c>
      <c r="CH34" s="27">
        <v>41153</v>
      </c>
      <c r="CI34" s="28">
        <v>402675.8</v>
      </c>
      <c r="CJ34">
        <f t="shared" si="1"/>
        <v>402675800000</v>
      </c>
      <c r="CL34" s="1">
        <v>41167</v>
      </c>
      <c r="CM34">
        <v>6.09</v>
      </c>
      <c r="CN34" s="1"/>
      <c r="CO34" s="1">
        <v>43905</v>
      </c>
      <c r="CP34">
        <v>1.07</v>
      </c>
      <c r="CR34" s="1">
        <v>35323</v>
      </c>
      <c r="CS34">
        <v>50</v>
      </c>
      <c r="CU34" s="1">
        <v>43876</v>
      </c>
      <c r="CV34">
        <v>1207.35666666666</v>
      </c>
      <c r="CW34">
        <v>940.76049999999998</v>
      </c>
      <c r="CX34">
        <v>853.65523809523802</v>
      </c>
      <c r="CY34">
        <v>1072.0475999999901</v>
      </c>
      <c r="DA34" s="1">
        <v>42139</v>
      </c>
      <c r="DB34">
        <v>469.78</v>
      </c>
      <c r="DC34">
        <v>351.91</v>
      </c>
      <c r="DD34">
        <v>940.89</v>
      </c>
      <c r="DG34" s="1">
        <v>37149</v>
      </c>
      <c r="DH34">
        <v>0.44</v>
      </c>
      <c r="DJ34" s="1">
        <v>32554</v>
      </c>
      <c r="DK34">
        <v>1034.67</v>
      </c>
      <c r="DM34" s="1">
        <v>43936</v>
      </c>
      <c r="DN34">
        <v>1045</v>
      </c>
      <c r="DP34" s="11">
        <v>37544</v>
      </c>
      <c r="DQ34">
        <v>136460544500</v>
      </c>
      <c r="DS34" s="1">
        <v>37514</v>
      </c>
      <c r="DT34">
        <v>56147769</v>
      </c>
      <c r="DU34">
        <v>75921858</v>
      </c>
      <c r="DV34">
        <v>-19774089</v>
      </c>
      <c r="DX34" s="1">
        <v>43905</v>
      </c>
      <c r="DY34">
        <v>18312350349</v>
      </c>
      <c r="DZ34">
        <v>14266744622</v>
      </c>
      <c r="EA34">
        <v>4045605727</v>
      </c>
      <c r="EB34">
        <v>32579094971</v>
      </c>
      <c r="ED34" s="1">
        <v>38610</v>
      </c>
      <c r="EE34">
        <v>110.95</v>
      </c>
      <c r="EG34" s="1">
        <v>33649</v>
      </c>
      <c r="EH34" s="17">
        <v>27.8574901466</v>
      </c>
      <c r="EI34" s="3"/>
      <c r="EJ34" s="1">
        <v>41167</v>
      </c>
      <c r="EK34" s="4">
        <v>7153816</v>
      </c>
      <c r="EL34" s="4">
        <v>5704289</v>
      </c>
      <c r="EM34" s="4">
        <v>36322974</v>
      </c>
      <c r="EN34" s="4">
        <v>41453295</v>
      </c>
      <c r="EO34" s="4">
        <v>50713015</v>
      </c>
      <c r="EP34" s="4">
        <v>3946700</v>
      </c>
      <c r="EQ34" s="4">
        <v>59100089</v>
      </c>
      <c r="ER34" s="4">
        <v>722558</v>
      </c>
      <c r="ES34" s="4">
        <v>15577226</v>
      </c>
      <c r="ET34" s="4">
        <v>97521368</v>
      </c>
      <c r="EU34" s="4">
        <v>29807982</v>
      </c>
      <c r="EV34" s="4">
        <v>21627</v>
      </c>
      <c r="EW34" s="15">
        <v>179367000.32000005</v>
      </c>
      <c r="EX34" s="15">
        <v>50665167.719999991</v>
      </c>
      <c r="EY34" s="15">
        <v>90116376.150000021</v>
      </c>
      <c r="EZ34">
        <v>6698577.5600000005</v>
      </c>
      <c r="FA34" s="15">
        <v>22147.4</v>
      </c>
      <c r="FB34" s="16">
        <f t="shared" ref="FB34:FB65" si="2">SUM(EL34:EV34)</f>
        <v>340891123</v>
      </c>
      <c r="FE34" s="1">
        <v>41169</v>
      </c>
      <c r="FF34">
        <v>583.45000000000005</v>
      </c>
      <c r="FG34" s="1"/>
      <c r="FH34" s="1">
        <v>41136</v>
      </c>
      <c r="FI34" t="s">
        <v>161</v>
      </c>
    </row>
    <row r="35" spans="1:165" x14ac:dyDescent="0.25">
      <c r="A35" s="1">
        <v>41197</v>
      </c>
      <c r="B35" s="8">
        <v>1782268.4200000004</v>
      </c>
      <c r="E35" s="1">
        <v>41197</v>
      </c>
      <c r="F35" s="8">
        <v>364017.43999999994</v>
      </c>
      <c r="H35" s="1">
        <v>40831</v>
      </c>
      <c r="I35">
        <v>0.52720370000000005</v>
      </c>
      <c r="K35" s="1">
        <v>41197</v>
      </c>
      <c r="L35">
        <v>503228.6</v>
      </c>
      <c r="M35">
        <v>193897143.09</v>
      </c>
      <c r="N35">
        <v>17037.78</v>
      </c>
      <c r="O35">
        <v>194432209.47</v>
      </c>
      <c r="Q35" s="1">
        <v>43709</v>
      </c>
      <c r="R35">
        <v>150420</v>
      </c>
      <c r="S35">
        <v>175810</v>
      </c>
      <c r="T35">
        <v>25386.67</v>
      </c>
      <c r="U35">
        <v>-9586.67</v>
      </c>
      <c r="V35">
        <v>6328943.3300000001</v>
      </c>
      <c r="W35">
        <v>-123480</v>
      </c>
      <c r="X35">
        <v>-246096.67</v>
      </c>
      <c r="Z35" s="23">
        <v>43891</v>
      </c>
      <c r="AA35" s="24">
        <v>183.34</v>
      </c>
      <c r="AB35" s="24">
        <v>4.46</v>
      </c>
      <c r="AC35" s="24"/>
      <c r="AD35" s="1">
        <v>41197</v>
      </c>
      <c r="AE35">
        <v>40.653455200000003</v>
      </c>
      <c r="AG35" s="30">
        <v>40831</v>
      </c>
      <c r="AH35" s="31">
        <v>28603</v>
      </c>
      <c r="AJ35" s="1">
        <v>41197</v>
      </c>
      <c r="AK35" s="28">
        <v>500785.46</v>
      </c>
      <c r="AL35" s="28">
        <v>250320150.90000001</v>
      </c>
      <c r="AM35" s="28">
        <v>23158.36</v>
      </c>
      <c r="AO35" s="1">
        <v>43723</v>
      </c>
      <c r="AP35">
        <v>6.49</v>
      </c>
      <c r="AQ35">
        <v>3.32</v>
      </c>
      <c r="AS35" s="1">
        <v>36448</v>
      </c>
      <c r="AT35">
        <v>2.5</v>
      </c>
      <c r="AU35">
        <v>2.1999999999999999E-2</v>
      </c>
      <c r="AV35">
        <v>0.15304000000000001</v>
      </c>
      <c r="AW35">
        <v>819799</v>
      </c>
      <c r="AY35" s="1">
        <v>43539</v>
      </c>
      <c r="AZ35">
        <v>28350665000</v>
      </c>
      <c r="BA35">
        <v>0.4</v>
      </c>
      <c r="BB35" s="3">
        <v>3704</v>
      </c>
      <c r="BC35">
        <v>26179.47</v>
      </c>
      <c r="BD35">
        <v>3309026000</v>
      </c>
      <c r="BE35">
        <v>21981000</v>
      </c>
      <c r="BF35">
        <v>5532392000</v>
      </c>
      <c r="BG35">
        <v>14347112000</v>
      </c>
      <c r="BH35">
        <v>5140155000</v>
      </c>
      <c r="BI35">
        <v>23210511000</v>
      </c>
      <c r="BK35" s="1">
        <v>37848</v>
      </c>
      <c r="BL35">
        <v>110156</v>
      </c>
      <c r="BM35">
        <v>0</v>
      </c>
      <c r="BN35">
        <v>47352797</v>
      </c>
      <c r="BO35">
        <v>5383864</v>
      </c>
      <c r="BP35">
        <v>0</v>
      </c>
      <c r="BQ35">
        <v>0</v>
      </c>
      <c r="BR35">
        <v>130315</v>
      </c>
      <c r="BS35">
        <v>0</v>
      </c>
      <c r="BT35">
        <v>0</v>
      </c>
      <c r="BU35">
        <v>0</v>
      </c>
      <c r="BV35">
        <v>0</v>
      </c>
      <c r="BW35">
        <v>25202527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512462</v>
      </c>
      <c r="CE35">
        <v>15502427</v>
      </c>
      <c r="CF35">
        <v>511046</v>
      </c>
      <c r="CH35" s="27">
        <v>41183</v>
      </c>
      <c r="CI35" s="28">
        <v>431405.5</v>
      </c>
      <c r="CJ35">
        <f t="shared" si="1"/>
        <v>431405500000</v>
      </c>
      <c r="CL35" s="1">
        <v>41197</v>
      </c>
      <c r="CM35">
        <v>13.659000000000001</v>
      </c>
      <c r="CN35" s="1"/>
      <c r="CO35" s="1">
        <v>43876</v>
      </c>
      <c r="CP35">
        <v>1.25</v>
      </c>
      <c r="CR35" s="1">
        <v>35353</v>
      </c>
      <c r="CS35">
        <v>50</v>
      </c>
      <c r="CU35" s="1">
        <v>43845</v>
      </c>
      <c r="CV35">
        <v>1207.61222222222</v>
      </c>
      <c r="CW35">
        <v>942.529</v>
      </c>
      <c r="CX35">
        <v>850.94333333333304</v>
      </c>
      <c r="CY35">
        <v>1071.1268</v>
      </c>
      <c r="DA35" s="1">
        <v>42170</v>
      </c>
      <c r="DB35">
        <v>471.94</v>
      </c>
      <c r="DC35">
        <v>354.2</v>
      </c>
      <c r="DD35">
        <v>942.96</v>
      </c>
      <c r="DG35" s="1">
        <v>37179</v>
      </c>
      <c r="DH35">
        <v>0.94</v>
      </c>
      <c r="DJ35" s="1">
        <v>32582</v>
      </c>
      <c r="DK35">
        <v>829.22</v>
      </c>
      <c r="DM35" s="1">
        <v>43905</v>
      </c>
      <c r="DN35">
        <v>1045</v>
      </c>
      <c r="DP35" s="11">
        <v>37575</v>
      </c>
      <c r="DQ35">
        <v>127291228800</v>
      </c>
      <c r="DS35" s="1">
        <v>37544</v>
      </c>
      <c r="DT35">
        <v>58131502</v>
      </c>
      <c r="DU35">
        <v>148077504</v>
      </c>
      <c r="DV35">
        <v>-89946002</v>
      </c>
      <c r="DX35" s="1">
        <v>43876</v>
      </c>
      <c r="DY35">
        <v>15356449520</v>
      </c>
      <c r="DZ35">
        <v>13849450579</v>
      </c>
      <c r="EA35">
        <v>1506998941</v>
      </c>
      <c r="EB35">
        <v>29205900099</v>
      </c>
      <c r="ED35" s="1">
        <v>38640</v>
      </c>
      <c r="EE35">
        <v>111.33</v>
      </c>
      <c r="EG35" s="1">
        <v>33678</v>
      </c>
      <c r="EH35" s="17">
        <v>21.3938962426</v>
      </c>
      <c r="EI35" s="3"/>
      <c r="EJ35" s="1">
        <v>41197</v>
      </c>
      <c r="EK35" s="4">
        <v>7391170</v>
      </c>
      <c r="EL35" s="4">
        <v>6906153</v>
      </c>
      <c r="EM35" s="4">
        <v>35792354</v>
      </c>
      <c r="EN35" s="4">
        <v>46075897</v>
      </c>
      <c r="EO35" s="4">
        <v>52252499</v>
      </c>
      <c r="EP35" s="4">
        <v>4437740</v>
      </c>
      <c r="EQ35" s="4">
        <v>58061723</v>
      </c>
      <c r="ER35" s="4">
        <v>864905</v>
      </c>
      <c r="ES35" s="4">
        <v>17644575</v>
      </c>
      <c r="ET35" s="4">
        <v>77821644</v>
      </c>
      <c r="EU35" s="4">
        <v>31178695</v>
      </c>
      <c r="EV35" s="4">
        <v>3908837</v>
      </c>
      <c r="EW35" s="15">
        <v>189960756.65000007</v>
      </c>
      <c r="EX35" s="15">
        <v>45584907.730000004</v>
      </c>
      <c r="EY35" s="15">
        <v>72751112.61999999</v>
      </c>
      <c r="EZ35">
        <v>7024369.9300000006</v>
      </c>
      <c r="FA35" s="15">
        <v>3909368.71</v>
      </c>
      <c r="FB35" s="16">
        <f t="shared" si="2"/>
        <v>334945022</v>
      </c>
      <c r="FE35" s="1">
        <v>41199</v>
      </c>
      <c r="FF35">
        <v>3771.52</v>
      </c>
      <c r="FG35" s="1"/>
      <c r="FH35" s="1">
        <v>41167</v>
      </c>
      <c r="FI35" s="3">
        <v>13659</v>
      </c>
    </row>
    <row r="36" spans="1:165" x14ac:dyDescent="0.25">
      <c r="A36" s="1">
        <v>41228</v>
      </c>
      <c r="B36" s="8">
        <v>1150633.1300000001</v>
      </c>
      <c r="E36" s="1">
        <v>41228</v>
      </c>
      <c r="F36" s="8">
        <v>368524.17000000004</v>
      </c>
      <c r="H36" s="1">
        <v>40862</v>
      </c>
      <c r="I36">
        <v>0.52720370000000005</v>
      </c>
      <c r="K36" s="1">
        <v>41228</v>
      </c>
      <c r="L36">
        <v>668457.11</v>
      </c>
      <c r="M36">
        <v>222021210.84</v>
      </c>
      <c r="N36">
        <v>13326.11</v>
      </c>
      <c r="O36">
        <v>222702994.06</v>
      </c>
      <c r="Q36" s="1">
        <v>43678</v>
      </c>
      <c r="R36">
        <v>150420</v>
      </c>
      <c r="S36">
        <v>175810</v>
      </c>
      <c r="T36">
        <v>25386.67</v>
      </c>
      <c r="U36">
        <v>-9586.67</v>
      </c>
      <c r="V36">
        <v>6328943.3300000001</v>
      </c>
      <c r="W36">
        <v>-123480</v>
      </c>
      <c r="X36">
        <v>-246096.67</v>
      </c>
      <c r="Z36" s="21">
        <v>43862</v>
      </c>
      <c r="AA36" s="22">
        <v>239.99</v>
      </c>
      <c r="AB36" s="22">
        <v>4.55</v>
      </c>
      <c r="AC36" s="22"/>
      <c r="AD36" s="1">
        <v>41228</v>
      </c>
      <c r="AE36">
        <v>40.653455200000003</v>
      </c>
      <c r="AG36" s="30">
        <v>40862</v>
      </c>
      <c r="AH36" s="31">
        <v>29667</v>
      </c>
      <c r="AJ36" s="1">
        <v>41228</v>
      </c>
      <c r="AK36" s="28">
        <v>407914.81</v>
      </c>
      <c r="AL36" s="28">
        <v>234774435.91</v>
      </c>
      <c r="AM36" s="28">
        <v>19889.740000000002</v>
      </c>
      <c r="AO36" s="1">
        <v>43692</v>
      </c>
      <c r="AP36">
        <v>6.25</v>
      </c>
      <c r="AQ36">
        <v>2.61</v>
      </c>
      <c r="AS36" s="1">
        <v>36479</v>
      </c>
      <c r="AT36">
        <v>2.5</v>
      </c>
      <c r="AU36">
        <v>2.1999999999999999E-2</v>
      </c>
      <c r="AV36">
        <v>0.15304000000000001</v>
      </c>
      <c r="AW36">
        <v>819799</v>
      </c>
      <c r="AY36" s="1">
        <v>43511</v>
      </c>
      <c r="AZ36">
        <v>28350665000</v>
      </c>
      <c r="BA36">
        <v>0.4</v>
      </c>
      <c r="BB36" s="3">
        <v>3704</v>
      </c>
      <c r="BC36">
        <v>26179.47</v>
      </c>
      <c r="BD36">
        <v>3309026000</v>
      </c>
      <c r="BE36">
        <v>21981000</v>
      </c>
      <c r="BF36">
        <v>5532392000</v>
      </c>
      <c r="BG36">
        <v>14347112000</v>
      </c>
      <c r="BH36">
        <v>5140155000</v>
      </c>
      <c r="BI36">
        <v>23210511000</v>
      </c>
      <c r="BK36" s="1">
        <v>37879</v>
      </c>
      <c r="BL36">
        <v>121825</v>
      </c>
      <c r="BM36">
        <v>0</v>
      </c>
      <c r="BN36">
        <v>50638512</v>
      </c>
      <c r="BO36">
        <v>9061700</v>
      </c>
      <c r="BP36">
        <v>0</v>
      </c>
      <c r="BQ36">
        <v>0</v>
      </c>
      <c r="BR36">
        <v>230139</v>
      </c>
      <c r="BS36">
        <v>0</v>
      </c>
      <c r="BT36">
        <v>0</v>
      </c>
      <c r="BU36">
        <v>0</v>
      </c>
      <c r="BV36">
        <v>0</v>
      </c>
      <c r="BW36">
        <v>7862168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38500</v>
      </c>
      <c r="CD36">
        <v>22918024</v>
      </c>
      <c r="CE36">
        <v>9531615</v>
      </c>
      <c r="CF36">
        <v>874541</v>
      </c>
      <c r="CH36" s="27">
        <v>41214</v>
      </c>
      <c r="CI36" s="28">
        <v>426600.4</v>
      </c>
      <c r="CJ36">
        <f t="shared" si="1"/>
        <v>426600400000</v>
      </c>
      <c r="CL36" s="1">
        <v>41228</v>
      </c>
      <c r="CM36">
        <v>5.79</v>
      </c>
      <c r="CN36" s="1"/>
      <c r="CO36" s="1">
        <v>43845</v>
      </c>
      <c r="CP36">
        <v>1.21</v>
      </c>
      <c r="CR36" s="1">
        <v>35384</v>
      </c>
      <c r="CS36">
        <v>50</v>
      </c>
      <c r="CU36" s="1">
        <v>43814</v>
      </c>
      <c r="CV36">
        <v>1197.81111111111</v>
      </c>
      <c r="CW36">
        <v>936.18399999999997</v>
      </c>
      <c r="CX36">
        <v>846.32952380952304</v>
      </c>
      <c r="CY36">
        <v>1062.9936</v>
      </c>
      <c r="DA36" s="1">
        <v>42200</v>
      </c>
      <c r="DB36">
        <v>472.75</v>
      </c>
      <c r="DC36">
        <v>356.78</v>
      </c>
      <c r="DD36">
        <v>937.49</v>
      </c>
      <c r="DG36" s="1">
        <v>37210</v>
      </c>
      <c r="DH36">
        <v>1.29</v>
      </c>
      <c r="DJ36" s="1">
        <v>32613</v>
      </c>
      <c r="DK36">
        <v>324.54000000000002</v>
      </c>
      <c r="DM36" s="1">
        <v>43876</v>
      </c>
      <c r="DN36">
        <v>1045</v>
      </c>
      <c r="DP36" s="11">
        <v>37605</v>
      </c>
      <c r="DQ36">
        <v>137142415700</v>
      </c>
      <c r="DS36" s="1">
        <v>37575</v>
      </c>
      <c r="DT36">
        <v>54114180</v>
      </c>
      <c r="DU36">
        <v>58483106</v>
      </c>
      <c r="DV36">
        <v>-4368926</v>
      </c>
      <c r="DX36" s="1">
        <v>43845</v>
      </c>
      <c r="DY36">
        <v>14429715267</v>
      </c>
      <c r="DZ36">
        <v>17190165488</v>
      </c>
      <c r="EA36">
        <v>-2760450221</v>
      </c>
      <c r="EB36">
        <v>31619880755</v>
      </c>
      <c r="ED36" s="1">
        <v>38671</v>
      </c>
      <c r="EE36">
        <v>111.73</v>
      </c>
      <c r="EG36" s="1">
        <v>33709</v>
      </c>
      <c r="EH36" s="17">
        <v>19.9387266337</v>
      </c>
      <c r="EI36" s="3"/>
      <c r="EJ36" s="1">
        <v>41228</v>
      </c>
      <c r="EK36" s="4">
        <v>6006544</v>
      </c>
      <c r="EL36" s="4">
        <v>8093670</v>
      </c>
      <c r="EM36" s="4">
        <v>37895316</v>
      </c>
      <c r="EN36" s="4">
        <v>44528516</v>
      </c>
      <c r="EO36" s="4">
        <v>55458572</v>
      </c>
      <c r="EP36" s="4">
        <v>5108083</v>
      </c>
      <c r="EQ36" s="4">
        <v>57142021</v>
      </c>
      <c r="ER36" s="4">
        <v>815862</v>
      </c>
      <c r="ES36" s="4">
        <v>17090706</v>
      </c>
      <c r="ET36" s="4">
        <v>109350944</v>
      </c>
      <c r="EU36" s="4">
        <v>33017673</v>
      </c>
      <c r="EV36" s="4">
        <v>756438</v>
      </c>
      <c r="EW36" s="15">
        <v>187204465.70000005</v>
      </c>
      <c r="EX36" s="15">
        <v>53448977.060000002</v>
      </c>
      <c r="EY36" s="15">
        <v>102456047.16999999</v>
      </c>
      <c r="EZ36">
        <v>7671749.0600000005</v>
      </c>
      <c r="FA36" s="15">
        <v>756437.95000000007</v>
      </c>
      <c r="FB36" s="16">
        <f t="shared" si="2"/>
        <v>369257801</v>
      </c>
      <c r="FE36" s="1">
        <v>41230</v>
      </c>
      <c r="FF36">
        <v>1609.55</v>
      </c>
      <c r="FG36" s="1"/>
      <c r="FH36" s="1">
        <v>41197</v>
      </c>
      <c r="FI36" s="3">
        <v>5790</v>
      </c>
    </row>
    <row r="37" spans="1:165" x14ac:dyDescent="0.25">
      <c r="A37" s="1">
        <v>41258</v>
      </c>
      <c r="B37" s="8">
        <v>805247.14999999991</v>
      </c>
      <c r="E37" s="1">
        <v>41258</v>
      </c>
      <c r="F37" s="8">
        <v>420891.88999999996</v>
      </c>
      <c r="H37" s="1">
        <v>40892</v>
      </c>
      <c r="I37">
        <v>0.52720370000000005</v>
      </c>
      <c r="K37" s="1">
        <v>41258</v>
      </c>
      <c r="L37">
        <v>561459.05000000005</v>
      </c>
      <c r="M37">
        <v>203926248.24000001</v>
      </c>
      <c r="N37">
        <v>17023.57</v>
      </c>
      <c r="O37">
        <v>204514130.86000001</v>
      </c>
      <c r="Q37" s="1">
        <v>43647</v>
      </c>
      <c r="R37">
        <v>150420</v>
      </c>
      <c r="S37">
        <v>175810</v>
      </c>
      <c r="T37">
        <v>25386.67</v>
      </c>
      <c r="U37">
        <v>-9586.67</v>
      </c>
      <c r="V37">
        <v>6328943.3300000001</v>
      </c>
      <c r="W37">
        <v>-123480</v>
      </c>
      <c r="X37">
        <v>-246096.67</v>
      </c>
      <c r="Z37" s="23">
        <v>43831</v>
      </c>
      <c r="AA37" s="24">
        <v>268.44</v>
      </c>
      <c r="AB37" s="24">
        <v>4.58</v>
      </c>
      <c r="AC37" s="24"/>
      <c r="AD37" s="1">
        <v>41258</v>
      </c>
      <c r="AE37">
        <v>40.653455200000003</v>
      </c>
      <c r="AG37" s="30">
        <v>40892</v>
      </c>
      <c r="AH37" s="31">
        <v>31905</v>
      </c>
      <c r="AJ37" s="1">
        <v>41258</v>
      </c>
      <c r="AK37" s="28">
        <v>465374.81</v>
      </c>
      <c r="AL37" s="28">
        <v>229098991.44</v>
      </c>
      <c r="AM37" s="28">
        <v>19178.439999999999</v>
      </c>
      <c r="AO37" s="1">
        <v>43661</v>
      </c>
      <c r="AP37">
        <v>4.38</v>
      </c>
      <c r="AQ37">
        <v>0.21</v>
      </c>
      <c r="AS37" s="1">
        <v>36509</v>
      </c>
      <c r="AT37">
        <v>2.5</v>
      </c>
      <c r="AU37">
        <v>2.1999999999999999E-2</v>
      </c>
      <c r="AV37">
        <v>0.15304000000000001</v>
      </c>
      <c r="AW37">
        <v>819799</v>
      </c>
      <c r="AY37" s="1">
        <v>43480</v>
      </c>
      <c r="AZ37">
        <v>28350665000</v>
      </c>
      <c r="BA37">
        <v>0.4</v>
      </c>
      <c r="BB37" s="3">
        <v>3704</v>
      </c>
      <c r="BC37">
        <v>26179.47</v>
      </c>
      <c r="BD37">
        <v>3309026000</v>
      </c>
      <c r="BE37">
        <v>21981000</v>
      </c>
      <c r="BF37">
        <v>5532392000</v>
      </c>
      <c r="BG37">
        <v>14347112000</v>
      </c>
      <c r="BH37">
        <v>5140155000</v>
      </c>
      <c r="BI37">
        <v>23210511000</v>
      </c>
      <c r="BK37" s="1">
        <v>37909</v>
      </c>
      <c r="BL37">
        <v>133055</v>
      </c>
      <c r="BM37">
        <v>0</v>
      </c>
      <c r="BN37">
        <v>55186438</v>
      </c>
      <c r="BO37">
        <v>20458531</v>
      </c>
      <c r="BP37">
        <v>0</v>
      </c>
      <c r="BQ37">
        <v>0</v>
      </c>
      <c r="BR37">
        <v>141508</v>
      </c>
      <c r="BS37">
        <v>0</v>
      </c>
      <c r="BT37">
        <v>0</v>
      </c>
      <c r="BU37">
        <v>0</v>
      </c>
      <c r="BV37">
        <v>0</v>
      </c>
      <c r="BW37">
        <v>12100795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36556</v>
      </c>
      <c r="CD37">
        <v>22099762</v>
      </c>
      <c r="CE37">
        <v>0</v>
      </c>
      <c r="CF37">
        <v>216231</v>
      </c>
      <c r="CH37" s="27">
        <v>41244</v>
      </c>
      <c r="CI37" s="28">
        <v>413705.3</v>
      </c>
      <c r="CJ37">
        <f t="shared" si="1"/>
        <v>413705300000</v>
      </c>
      <c r="CL37" s="1">
        <v>41258</v>
      </c>
      <c r="CM37">
        <v>5.99</v>
      </c>
      <c r="CN37" s="1"/>
      <c r="CO37" s="1">
        <v>43814</v>
      </c>
      <c r="CP37">
        <v>2.15</v>
      </c>
      <c r="CR37" s="1">
        <v>35414</v>
      </c>
      <c r="CS37">
        <v>50</v>
      </c>
      <c r="CU37" s="1">
        <v>43784</v>
      </c>
      <c r="CV37">
        <v>1196.69888888888</v>
      </c>
      <c r="CW37">
        <v>931.52800000000002</v>
      </c>
      <c r="CX37">
        <v>844.13142857142805</v>
      </c>
      <c r="CY37">
        <v>1062.4436000000001</v>
      </c>
      <c r="DA37" s="1">
        <v>42231</v>
      </c>
      <c r="DB37">
        <v>473.17</v>
      </c>
      <c r="DC37">
        <v>357.36</v>
      </c>
      <c r="DD37">
        <v>937.49</v>
      </c>
      <c r="DG37" s="1">
        <v>37240</v>
      </c>
      <c r="DH37">
        <v>0.74</v>
      </c>
      <c r="DJ37" s="1">
        <v>32643</v>
      </c>
      <c r="DK37">
        <v>266.37</v>
      </c>
      <c r="DM37" s="1">
        <v>43845</v>
      </c>
      <c r="DN37">
        <v>1039</v>
      </c>
      <c r="DP37" s="11">
        <v>37636</v>
      </c>
      <c r="DQ37">
        <v>133313644800</v>
      </c>
      <c r="DS37" s="1">
        <v>37605</v>
      </c>
      <c r="DT37">
        <v>50723596</v>
      </c>
      <c r="DU37">
        <v>73209328</v>
      </c>
      <c r="DV37">
        <v>-22485732</v>
      </c>
      <c r="DX37" s="1">
        <v>43814</v>
      </c>
      <c r="DY37">
        <v>18463268592</v>
      </c>
      <c r="DZ37">
        <v>13248186239</v>
      </c>
      <c r="EA37">
        <v>5215082353</v>
      </c>
      <c r="EB37">
        <v>31711454831</v>
      </c>
      <c r="ED37" s="1">
        <v>38701</v>
      </c>
      <c r="EE37">
        <v>111.25</v>
      </c>
      <c r="EG37" s="1">
        <v>33739</v>
      </c>
      <c r="EH37" s="17">
        <v>20.425072379700001</v>
      </c>
      <c r="EI37" s="3"/>
      <c r="EJ37" s="1">
        <v>41258</v>
      </c>
      <c r="EK37" s="4">
        <v>6289645</v>
      </c>
      <c r="EL37" s="4">
        <v>6590947</v>
      </c>
      <c r="EM37" s="4">
        <v>34226480</v>
      </c>
      <c r="EN37" s="4">
        <v>44332158</v>
      </c>
      <c r="EO37" s="4">
        <v>55280829</v>
      </c>
      <c r="EP37" s="4">
        <v>4818049</v>
      </c>
      <c r="EQ37" s="4">
        <v>61253809</v>
      </c>
      <c r="ER37" s="4">
        <v>864858</v>
      </c>
      <c r="ES37" s="4">
        <v>17031210</v>
      </c>
      <c r="ET37" s="4">
        <v>92399365</v>
      </c>
      <c r="EU37" s="4">
        <v>30468850</v>
      </c>
      <c r="EV37" s="4">
        <v>1041310</v>
      </c>
      <c r="EW37" s="15">
        <v>182670931.02999997</v>
      </c>
      <c r="EX37" s="15">
        <v>51798459.43</v>
      </c>
      <c r="EY37" s="15">
        <v>86031011.75999999</v>
      </c>
      <c r="EZ37">
        <v>8041200.0099999998</v>
      </c>
      <c r="FA37" s="15">
        <v>1041310.39</v>
      </c>
      <c r="FB37" s="16">
        <f t="shared" si="2"/>
        <v>348307865</v>
      </c>
      <c r="FE37" s="1">
        <v>41260</v>
      </c>
      <c r="FF37">
        <v>154.05000000000001</v>
      </c>
      <c r="FG37" s="1"/>
      <c r="FH37" s="1">
        <v>41228</v>
      </c>
      <c r="FI37" t="s">
        <v>162</v>
      </c>
    </row>
    <row r="38" spans="1:165" x14ac:dyDescent="0.25">
      <c r="A38" s="1">
        <v>41289</v>
      </c>
      <c r="B38" s="8">
        <v>2808386.57</v>
      </c>
      <c r="E38" s="1">
        <v>41289</v>
      </c>
      <c r="F38" s="8">
        <v>426845.02000000008</v>
      </c>
      <c r="H38" s="1">
        <v>40923</v>
      </c>
      <c r="I38">
        <v>0.52698149999999999</v>
      </c>
      <c r="K38" s="1">
        <v>41289</v>
      </c>
      <c r="L38">
        <v>42361.599999999999</v>
      </c>
      <c r="M38">
        <v>227667345.62</v>
      </c>
      <c r="N38">
        <v>28415.759999999998</v>
      </c>
      <c r="O38">
        <v>227739922.97999999</v>
      </c>
      <c r="Q38" s="1">
        <v>43617</v>
      </c>
      <c r="R38">
        <v>-124343.33</v>
      </c>
      <c r="S38">
        <v>-98176.67</v>
      </c>
      <c r="T38">
        <v>26166.67</v>
      </c>
      <c r="U38">
        <v>-456100</v>
      </c>
      <c r="V38">
        <v>5893780</v>
      </c>
      <c r="W38">
        <v>-93096.67</v>
      </c>
      <c r="X38">
        <v>-267260</v>
      </c>
      <c r="Z38" s="21">
        <v>43800</v>
      </c>
      <c r="AA38" s="22">
        <v>267.06</v>
      </c>
      <c r="AB38" s="22">
        <v>4.53</v>
      </c>
      <c r="AC38" s="22"/>
      <c r="AD38" s="1">
        <v>41289</v>
      </c>
      <c r="AE38">
        <v>38.131496400000003</v>
      </c>
      <c r="AG38" s="30">
        <v>40923</v>
      </c>
      <c r="AH38" s="31">
        <v>31186.5</v>
      </c>
      <c r="AJ38" s="1">
        <v>41289</v>
      </c>
      <c r="AK38" s="28">
        <v>659966.97</v>
      </c>
      <c r="AL38" s="28">
        <v>413542084.13</v>
      </c>
      <c r="AM38" s="28">
        <v>16851.490000000002</v>
      </c>
      <c r="AO38" s="1">
        <v>43631</v>
      </c>
      <c r="AP38">
        <v>4.9400000000000004</v>
      </c>
      <c r="AQ38">
        <v>2.0299999999999998</v>
      </c>
      <c r="AS38" s="1">
        <v>36540</v>
      </c>
      <c r="AT38">
        <v>2.5</v>
      </c>
      <c r="AU38">
        <v>2.1999999999999999E-2</v>
      </c>
      <c r="AV38">
        <v>0.15458</v>
      </c>
      <c r="AW38">
        <v>837588</v>
      </c>
      <c r="AY38" s="1">
        <v>43449</v>
      </c>
      <c r="AZ38">
        <v>26798107000</v>
      </c>
      <c r="BA38">
        <v>0.4</v>
      </c>
      <c r="BB38" s="3">
        <v>3704</v>
      </c>
      <c r="BC38">
        <v>24954.17</v>
      </c>
      <c r="BD38">
        <v>2945494000</v>
      </c>
      <c r="BE38">
        <v>24318000</v>
      </c>
      <c r="BF38">
        <v>6098154000</v>
      </c>
      <c r="BG38">
        <v>12567340000</v>
      </c>
      <c r="BH38">
        <v>5162802000</v>
      </c>
      <c r="BI38">
        <v>21635305000</v>
      </c>
      <c r="BK38" s="1">
        <v>37940</v>
      </c>
      <c r="BL38">
        <v>93476</v>
      </c>
      <c r="BM38">
        <v>0</v>
      </c>
      <c r="BN38">
        <v>50617644</v>
      </c>
      <c r="BO38">
        <v>10306004</v>
      </c>
      <c r="BP38">
        <v>0</v>
      </c>
      <c r="BQ38">
        <v>0</v>
      </c>
      <c r="BR38">
        <v>236430</v>
      </c>
      <c r="BS38">
        <v>0</v>
      </c>
      <c r="BT38">
        <v>0</v>
      </c>
      <c r="BU38">
        <v>0</v>
      </c>
      <c r="BV38">
        <v>0</v>
      </c>
      <c r="BW38">
        <v>25327398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55806</v>
      </c>
      <c r="CD38">
        <v>14133555</v>
      </c>
      <c r="CE38">
        <v>0</v>
      </c>
      <c r="CF38">
        <v>464975</v>
      </c>
      <c r="CH38" s="27">
        <v>41275</v>
      </c>
      <c r="CI38" s="28">
        <v>408889.7</v>
      </c>
      <c r="CJ38">
        <f t="shared" si="1"/>
        <v>408889700000</v>
      </c>
      <c r="CL38" s="1">
        <v>41289</v>
      </c>
      <c r="CM38">
        <v>8.64</v>
      </c>
      <c r="CN38" s="1"/>
      <c r="CO38" s="1">
        <v>43784</v>
      </c>
      <c r="CP38">
        <v>1.51</v>
      </c>
      <c r="CR38" s="1">
        <v>35445</v>
      </c>
      <c r="CS38">
        <v>50</v>
      </c>
      <c r="CU38" s="1">
        <v>43753</v>
      </c>
      <c r="CV38">
        <v>1194.8455555555499</v>
      </c>
      <c r="CW38">
        <v>927.96</v>
      </c>
      <c r="CX38">
        <v>844.44571428571396</v>
      </c>
      <c r="CY38">
        <v>1057.6112000000001</v>
      </c>
      <c r="DA38" s="1">
        <v>42262</v>
      </c>
      <c r="DB38">
        <v>476.01</v>
      </c>
      <c r="DC38">
        <v>361</v>
      </c>
      <c r="DD38">
        <v>937.77</v>
      </c>
      <c r="DG38" s="1">
        <v>37271</v>
      </c>
      <c r="DH38">
        <v>1.07</v>
      </c>
      <c r="DJ38" s="1">
        <v>32674</v>
      </c>
      <c r="DK38">
        <v>1486.02</v>
      </c>
      <c r="DM38" s="1">
        <v>43814</v>
      </c>
      <c r="DN38">
        <v>998</v>
      </c>
      <c r="DP38" s="11">
        <v>37667</v>
      </c>
      <c r="DQ38">
        <v>138353524000</v>
      </c>
      <c r="DS38" s="1">
        <v>37636</v>
      </c>
      <c r="DT38">
        <v>66414854</v>
      </c>
      <c r="DU38">
        <v>30337331</v>
      </c>
      <c r="DV38">
        <v>36077523</v>
      </c>
      <c r="DX38" s="1">
        <v>43784</v>
      </c>
      <c r="DY38">
        <v>17609813357</v>
      </c>
      <c r="DZ38">
        <v>14868295894</v>
      </c>
      <c r="EA38">
        <v>2741517463</v>
      </c>
      <c r="EB38">
        <v>32478109251</v>
      </c>
      <c r="ED38" s="1">
        <v>38732</v>
      </c>
      <c r="EE38">
        <v>108.55</v>
      </c>
      <c r="EG38" s="1">
        <v>33770</v>
      </c>
      <c r="EH38" s="17">
        <v>23.608735510500001</v>
      </c>
      <c r="EI38" s="3"/>
      <c r="EJ38" s="1">
        <v>41289</v>
      </c>
      <c r="EK38" s="4">
        <v>14765777</v>
      </c>
      <c r="EL38" s="4">
        <v>8477736</v>
      </c>
      <c r="EM38" s="4">
        <v>38006861</v>
      </c>
      <c r="EN38" s="4">
        <v>68668976</v>
      </c>
      <c r="EO38" s="4">
        <v>53730231</v>
      </c>
      <c r="EP38" s="4">
        <v>5160368</v>
      </c>
      <c r="EQ38" s="4">
        <v>66604895</v>
      </c>
      <c r="ER38" s="4">
        <v>816983</v>
      </c>
      <c r="ES38" s="4">
        <v>18816205</v>
      </c>
      <c r="ET38" s="4">
        <v>93755253</v>
      </c>
      <c r="EU38" s="4">
        <v>29784842</v>
      </c>
      <c r="EV38" s="4">
        <v>72851</v>
      </c>
      <c r="EW38" s="15">
        <v>230450284.26999995</v>
      </c>
      <c r="EX38" s="15">
        <v>50703478.059999995</v>
      </c>
      <c r="EY38" s="15">
        <v>74877655.75999999</v>
      </c>
      <c r="EZ38">
        <v>9186322.790000001</v>
      </c>
      <c r="FA38" s="15">
        <v>72851.330000000016</v>
      </c>
      <c r="FB38" s="16">
        <f t="shared" si="2"/>
        <v>383895201</v>
      </c>
      <c r="FE38" s="1">
        <v>41291</v>
      </c>
      <c r="FF38">
        <v>592.57000000000005</v>
      </c>
      <c r="FG38" s="1"/>
      <c r="FH38" s="1">
        <v>41258</v>
      </c>
      <c r="FI38" t="s">
        <v>163</v>
      </c>
    </row>
    <row r="39" spans="1:165" x14ac:dyDescent="0.25">
      <c r="A39" s="1">
        <v>41320</v>
      </c>
      <c r="B39" s="8">
        <v>8471483.3900000006</v>
      </c>
      <c r="E39" s="1">
        <v>41320</v>
      </c>
      <c r="F39" s="8">
        <v>315691.96999999997</v>
      </c>
      <c r="H39" s="1">
        <v>40954</v>
      </c>
      <c r="I39">
        <v>0.52698149999999999</v>
      </c>
      <c r="K39" s="1">
        <v>41320</v>
      </c>
      <c r="L39">
        <v>26630.81</v>
      </c>
      <c r="M39">
        <v>228503965.74000001</v>
      </c>
      <c r="N39">
        <v>64045.34</v>
      </c>
      <c r="O39">
        <v>228594641.88999999</v>
      </c>
      <c r="Q39" s="1">
        <v>43586</v>
      </c>
      <c r="R39">
        <v>-124343.33</v>
      </c>
      <c r="S39">
        <v>-98176.67</v>
      </c>
      <c r="T39">
        <v>26166.67</v>
      </c>
      <c r="U39">
        <v>-456100</v>
      </c>
      <c r="V39">
        <v>5893780</v>
      </c>
      <c r="W39">
        <v>-93096.67</v>
      </c>
      <c r="X39">
        <v>-267260</v>
      </c>
      <c r="Z39" s="23">
        <v>43770</v>
      </c>
      <c r="AA39" s="24">
        <v>255.66</v>
      </c>
      <c r="AB39" s="24">
        <v>4.41</v>
      </c>
      <c r="AC39" s="24"/>
      <c r="AD39" s="1">
        <v>41320</v>
      </c>
      <c r="AE39">
        <v>38.131496400000003</v>
      </c>
      <c r="AG39" s="30">
        <v>40954</v>
      </c>
      <c r="AH39" s="31">
        <v>30811.5</v>
      </c>
      <c r="AJ39" s="1">
        <v>41320</v>
      </c>
      <c r="AK39" s="28">
        <v>488742.57</v>
      </c>
      <c r="AL39" s="28">
        <v>298984590.13999999</v>
      </c>
      <c r="AM39" s="28">
        <v>12166.04</v>
      </c>
      <c r="AO39" s="1">
        <v>43600</v>
      </c>
      <c r="AP39">
        <v>7.2</v>
      </c>
      <c r="AQ39">
        <v>2.14</v>
      </c>
      <c r="AS39" s="1">
        <v>36571</v>
      </c>
      <c r="AT39">
        <v>2.5</v>
      </c>
      <c r="AU39">
        <v>2.1999999999999999E-2</v>
      </c>
      <c r="AV39">
        <v>0.15458</v>
      </c>
      <c r="AW39">
        <v>837588</v>
      </c>
      <c r="AY39" s="1">
        <v>43419</v>
      </c>
      <c r="AZ39">
        <v>26798107000</v>
      </c>
      <c r="BA39">
        <v>0.4</v>
      </c>
      <c r="BB39" s="3">
        <v>3704</v>
      </c>
      <c r="BC39">
        <v>24954.17</v>
      </c>
      <c r="BD39">
        <v>2945494000</v>
      </c>
      <c r="BE39">
        <v>24318000</v>
      </c>
      <c r="BF39">
        <v>6098154000</v>
      </c>
      <c r="BG39">
        <v>12567340000</v>
      </c>
      <c r="BH39">
        <v>5162802000</v>
      </c>
      <c r="BI39">
        <v>21635305000</v>
      </c>
      <c r="BK39" s="1">
        <v>37970</v>
      </c>
      <c r="BL39">
        <v>102992</v>
      </c>
      <c r="BM39">
        <v>0</v>
      </c>
      <c r="BN39">
        <v>22258723</v>
      </c>
      <c r="BO39">
        <v>418297</v>
      </c>
      <c r="BP39">
        <v>0</v>
      </c>
      <c r="BQ39">
        <v>0</v>
      </c>
      <c r="BR39">
        <v>228295</v>
      </c>
      <c r="BS39">
        <v>0</v>
      </c>
      <c r="BT39">
        <v>0</v>
      </c>
      <c r="BU39">
        <v>0</v>
      </c>
      <c r="BV39">
        <v>0</v>
      </c>
      <c r="BW39">
        <v>14500621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6171510</v>
      </c>
      <c r="CE39">
        <v>0</v>
      </c>
      <c r="CF39">
        <v>837008</v>
      </c>
      <c r="CH39" s="27">
        <v>41306</v>
      </c>
      <c r="CI39" s="28">
        <v>398093.6</v>
      </c>
      <c r="CJ39">
        <f t="shared" si="1"/>
        <v>398093600000</v>
      </c>
      <c r="CL39" s="1">
        <v>41320</v>
      </c>
      <c r="CM39">
        <v>-1.57</v>
      </c>
      <c r="CN39" s="1"/>
      <c r="CO39" s="1">
        <v>43753</v>
      </c>
      <c r="CP39">
        <v>1.1000000000000001</v>
      </c>
      <c r="CR39" s="1">
        <v>35476</v>
      </c>
      <c r="CS39">
        <v>50</v>
      </c>
      <c r="CU39" s="1">
        <v>43723</v>
      </c>
      <c r="CV39">
        <v>1193.8216666666599</v>
      </c>
      <c r="CW39">
        <v>928.01900000000001</v>
      </c>
      <c r="CX39">
        <v>845.10761904761898</v>
      </c>
      <c r="CY39">
        <v>1057.5896</v>
      </c>
      <c r="DA39" s="1">
        <v>42292</v>
      </c>
      <c r="DB39">
        <v>478.34</v>
      </c>
      <c r="DC39">
        <v>361.51</v>
      </c>
      <c r="DD39">
        <v>946.87</v>
      </c>
      <c r="DG39" s="1">
        <v>37302</v>
      </c>
      <c r="DH39">
        <v>0.31</v>
      </c>
      <c r="DJ39" s="1">
        <v>32704</v>
      </c>
      <c r="DK39">
        <v>3005.24</v>
      </c>
      <c r="DM39" s="1">
        <v>43784</v>
      </c>
      <c r="DN39">
        <v>998</v>
      </c>
      <c r="DP39" s="11">
        <v>37695</v>
      </c>
      <c r="DQ39">
        <v>145924511500</v>
      </c>
      <c r="DS39" s="1">
        <v>37667</v>
      </c>
      <c r="DT39">
        <v>55693713</v>
      </c>
      <c r="DU39">
        <v>87897471</v>
      </c>
      <c r="DV39">
        <v>-32203758</v>
      </c>
      <c r="DX39" s="1">
        <v>43753</v>
      </c>
      <c r="DY39">
        <v>19483912811</v>
      </c>
      <c r="DZ39">
        <v>16987200927</v>
      </c>
      <c r="EA39">
        <v>2496711884</v>
      </c>
      <c r="EB39">
        <v>36471113738</v>
      </c>
      <c r="ED39" s="1">
        <v>38763</v>
      </c>
      <c r="EE39">
        <v>107.8</v>
      </c>
      <c r="EG39" s="1">
        <v>33800</v>
      </c>
      <c r="EH39" s="17">
        <v>21.835082719999999</v>
      </c>
      <c r="EI39" s="3"/>
      <c r="EJ39" s="1">
        <v>41320</v>
      </c>
      <c r="EK39" s="4">
        <v>38699100</v>
      </c>
      <c r="EL39" s="4">
        <v>5250177</v>
      </c>
      <c r="EM39" s="4">
        <v>36441134</v>
      </c>
      <c r="EN39" s="4">
        <v>44182672</v>
      </c>
      <c r="EO39" s="4">
        <v>51104558</v>
      </c>
      <c r="EP39" s="4">
        <v>4091516</v>
      </c>
      <c r="EQ39" s="4">
        <v>53778155</v>
      </c>
      <c r="ER39" s="4">
        <v>758067</v>
      </c>
      <c r="ES39" s="4">
        <v>14574522</v>
      </c>
      <c r="ET39" s="4">
        <v>119636394</v>
      </c>
      <c r="EU39" s="4">
        <v>29497814</v>
      </c>
      <c r="EV39" s="4">
        <v>42821</v>
      </c>
      <c r="EW39" s="15">
        <v>192478249.55000001</v>
      </c>
      <c r="EX39" s="15">
        <v>47736995.320000008</v>
      </c>
      <c r="EY39" s="15">
        <v>94957518.829999998</v>
      </c>
      <c r="EZ39">
        <v>6873949.8300000001</v>
      </c>
      <c r="FA39" s="15">
        <v>42820.630000000005</v>
      </c>
      <c r="FB39" s="16">
        <f t="shared" si="2"/>
        <v>359357830</v>
      </c>
      <c r="FE39" s="1">
        <v>41322</v>
      </c>
      <c r="FF39">
        <v>137.47</v>
      </c>
      <c r="FG39" s="1"/>
      <c r="FH39" s="1">
        <v>41289</v>
      </c>
      <c r="FI39" s="3">
        <v>-15700</v>
      </c>
    </row>
    <row r="40" spans="1:165" x14ac:dyDescent="0.25">
      <c r="A40" s="1">
        <v>41348</v>
      </c>
      <c r="B40" s="8">
        <v>16394524.879999999</v>
      </c>
      <c r="E40" s="1">
        <v>41348</v>
      </c>
      <c r="F40" s="8">
        <v>278688.46999999997</v>
      </c>
      <c r="H40" s="1">
        <v>40983</v>
      </c>
      <c r="I40">
        <v>0.52698149999999999</v>
      </c>
      <c r="K40" s="1">
        <v>41348</v>
      </c>
      <c r="L40">
        <v>19528.310000000001</v>
      </c>
      <c r="M40">
        <v>197075815.94</v>
      </c>
      <c r="N40">
        <v>116507.94</v>
      </c>
      <c r="O40">
        <v>197211852.19</v>
      </c>
      <c r="Q40" s="1">
        <v>43556</v>
      </c>
      <c r="R40">
        <v>-124343.33</v>
      </c>
      <c r="S40">
        <v>-98176.67</v>
      </c>
      <c r="T40">
        <v>26166.67</v>
      </c>
      <c r="U40">
        <v>-456100</v>
      </c>
      <c r="V40">
        <v>5893780</v>
      </c>
      <c r="W40">
        <v>-93096.67</v>
      </c>
      <c r="X40">
        <v>-267260</v>
      </c>
      <c r="Z40" s="21">
        <v>43739</v>
      </c>
      <c r="AA40" s="22">
        <v>241.45</v>
      </c>
      <c r="AB40" s="22">
        <v>4.38</v>
      </c>
      <c r="AC40" s="22"/>
      <c r="AD40" s="1">
        <v>41348</v>
      </c>
      <c r="AE40">
        <v>38.131496400000003</v>
      </c>
      <c r="AG40" s="30">
        <v>40983</v>
      </c>
      <c r="AH40" s="31">
        <v>32308.5</v>
      </c>
      <c r="AJ40" s="1">
        <v>41348</v>
      </c>
      <c r="AK40" s="28">
        <v>232235.11</v>
      </c>
      <c r="AL40" s="28">
        <v>123674177.06</v>
      </c>
      <c r="AM40" s="28">
        <v>16598.439999999999</v>
      </c>
      <c r="AO40" s="1">
        <v>43570</v>
      </c>
      <c r="AP40">
        <v>4.33</v>
      </c>
      <c r="AQ40">
        <v>-1.04</v>
      </c>
      <c r="AS40" s="1">
        <v>36600</v>
      </c>
      <c r="AT40">
        <v>2.5</v>
      </c>
      <c r="AU40">
        <v>2.1999999999999999E-2</v>
      </c>
      <c r="AV40">
        <v>0.15458</v>
      </c>
      <c r="AW40">
        <v>837588</v>
      </c>
      <c r="AY40" s="1">
        <v>43388</v>
      </c>
      <c r="AZ40">
        <v>26798107000</v>
      </c>
      <c r="BA40">
        <v>0.4</v>
      </c>
      <c r="BB40" s="3">
        <v>3704</v>
      </c>
      <c r="BC40">
        <v>24954.17</v>
      </c>
      <c r="BD40">
        <v>2945494000</v>
      </c>
      <c r="BE40">
        <v>24318000</v>
      </c>
      <c r="BF40">
        <v>6098154000</v>
      </c>
      <c r="BG40">
        <v>12567340000</v>
      </c>
      <c r="BH40">
        <v>5162802000</v>
      </c>
      <c r="BI40">
        <v>21635305000</v>
      </c>
      <c r="BK40" s="1">
        <v>38001</v>
      </c>
      <c r="BL40">
        <v>174202</v>
      </c>
      <c r="BM40">
        <v>0</v>
      </c>
      <c r="BN40">
        <v>87454811</v>
      </c>
      <c r="BO40">
        <v>13258545</v>
      </c>
      <c r="BP40">
        <v>0</v>
      </c>
      <c r="BQ40">
        <v>0</v>
      </c>
      <c r="BR40">
        <v>148074</v>
      </c>
      <c r="BS40">
        <v>0</v>
      </c>
      <c r="BT40">
        <v>0</v>
      </c>
      <c r="BU40">
        <v>0</v>
      </c>
      <c r="BV40">
        <v>0</v>
      </c>
      <c r="BW40">
        <v>24399268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38500</v>
      </c>
      <c r="CD40">
        <v>44798225</v>
      </c>
      <c r="CE40">
        <v>4149754</v>
      </c>
      <c r="CF40">
        <v>488243</v>
      </c>
      <c r="CH40" s="27">
        <v>41334</v>
      </c>
      <c r="CI40" s="28">
        <v>434630.1</v>
      </c>
      <c r="CJ40">
        <f t="shared" si="1"/>
        <v>434630100000</v>
      </c>
      <c r="CL40" s="1">
        <v>41348</v>
      </c>
      <c r="CM40">
        <v>-0.01</v>
      </c>
      <c r="CN40" s="1"/>
      <c r="CO40" s="1">
        <v>43723</v>
      </c>
      <c r="CP40">
        <v>0.96</v>
      </c>
      <c r="CR40" s="1">
        <v>35504</v>
      </c>
      <c r="CS40">
        <v>50</v>
      </c>
      <c r="CU40" s="1">
        <v>43692</v>
      </c>
      <c r="CV40">
        <v>1192.0261111111099</v>
      </c>
      <c r="CW40">
        <v>917.06299999999999</v>
      </c>
      <c r="CX40">
        <v>833.58333333333303</v>
      </c>
      <c r="CY40">
        <v>1058.3792000000001</v>
      </c>
      <c r="DA40" s="1">
        <v>42323</v>
      </c>
      <c r="DB40">
        <v>480.83</v>
      </c>
      <c r="DC40">
        <v>364.76</v>
      </c>
      <c r="DD40">
        <v>946.87</v>
      </c>
      <c r="DG40" s="1">
        <v>37330</v>
      </c>
      <c r="DH40">
        <v>0.62</v>
      </c>
      <c r="DJ40" s="1">
        <v>32735</v>
      </c>
      <c r="DK40">
        <v>2687.61</v>
      </c>
      <c r="DM40" s="1">
        <v>43753</v>
      </c>
      <c r="DN40">
        <v>998</v>
      </c>
      <c r="DP40" s="11">
        <v>37726</v>
      </c>
      <c r="DQ40">
        <v>129426050000</v>
      </c>
      <c r="DS40" s="1">
        <v>37695</v>
      </c>
      <c r="DT40">
        <v>15739013</v>
      </c>
      <c r="DU40">
        <v>51025680</v>
      </c>
      <c r="DV40">
        <v>-35286667</v>
      </c>
      <c r="DX40" s="1">
        <v>43723</v>
      </c>
      <c r="DY40">
        <v>18620814373</v>
      </c>
      <c r="DZ40">
        <v>15362321786</v>
      </c>
      <c r="EA40">
        <v>3258492587</v>
      </c>
      <c r="EB40">
        <v>33983136159</v>
      </c>
      <c r="ED40" s="1">
        <v>38791</v>
      </c>
      <c r="EE40">
        <v>119.09</v>
      </c>
      <c r="EG40" s="1">
        <v>33831</v>
      </c>
      <c r="EH40" s="17">
        <v>24.628607322099999</v>
      </c>
      <c r="EI40" s="3"/>
      <c r="EJ40" s="1">
        <v>41348</v>
      </c>
      <c r="EK40" s="4">
        <v>66614800</v>
      </c>
      <c r="EL40" s="4">
        <v>4320074</v>
      </c>
      <c r="EM40" s="4">
        <v>35275698</v>
      </c>
      <c r="EN40" s="4">
        <v>40364368</v>
      </c>
      <c r="EO40" s="4">
        <v>47302059</v>
      </c>
      <c r="EP40" s="4">
        <v>3926641</v>
      </c>
      <c r="EQ40" s="4">
        <v>50220221</v>
      </c>
      <c r="ER40" s="4">
        <v>615776</v>
      </c>
      <c r="ES40" s="4">
        <v>17654758</v>
      </c>
      <c r="ET40" s="4">
        <v>96258493</v>
      </c>
      <c r="EU40" s="4">
        <v>24374661</v>
      </c>
      <c r="EV40" s="4">
        <v>80981</v>
      </c>
      <c r="EW40" s="15">
        <v>175253445.88999999</v>
      </c>
      <c r="EX40" s="15">
        <v>43943061.229999989</v>
      </c>
      <c r="EY40" s="15">
        <v>80116369.590000004</v>
      </c>
      <c r="EZ40">
        <v>6545974.4600000009</v>
      </c>
      <c r="FA40" s="15">
        <v>80980.900000000009</v>
      </c>
      <c r="FB40" s="16">
        <f t="shared" si="2"/>
        <v>320393730</v>
      </c>
      <c r="FE40" s="1">
        <v>41350</v>
      </c>
      <c r="FF40">
        <v>1132.1199999999999</v>
      </c>
      <c r="FG40" s="1"/>
      <c r="FH40" s="1">
        <v>41320</v>
      </c>
      <c r="FI40" t="s">
        <v>164</v>
      </c>
    </row>
    <row r="41" spans="1:165" x14ac:dyDescent="0.25">
      <c r="A41" s="1">
        <v>41379</v>
      </c>
      <c r="B41" s="8">
        <v>12883110.300000001</v>
      </c>
      <c r="E41" s="1">
        <v>41379</v>
      </c>
      <c r="F41" s="8">
        <v>255541.75999999998</v>
      </c>
      <c r="H41" s="1">
        <v>41014</v>
      </c>
      <c r="I41">
        <v>0.52698149999999999</v>
      </c>
      <c r="K41" s="1">
        <v>41379</v>
      </c>
      <c r="L41">
        <v>33148.01</v>
      </c>
      <c r="M41">
        <v>190209669.61000001</v>
      </c>
      <c r="N41">
        <v>89934.25</v>
      </c>
      <c r="O41">
        <v>190332751.87</v>
      </c>
      <c r="Q41" s="1">
        <v>43525</v>
      </c>
      <c r="R41">
        <v>84316.67</v>
      </c>
      <c r="S41">
        <v>115926.67</v>
      </c>
      <c r="T41">
        <v>31610</v>
      </c>
      <c r="U41">
        <v>-22820</v>
      </c>
      <c r="V41">
        <v>6392900</v>
      </c>
      <c r="W41">
        <v>-93786.67</v>
      </c>
      <c r="X41">
        <v>-203520</v>
      </c>
      <c r="Z41" s="23">
        <v>43709</v>
      </c>
      <c r="AA41" s="24">
        <v>265.51</v>
      </c>
      <c r="AB41" s="24">
        <v>4.33</v>
      </c>
      <c r="AC41" s="24"/>
      <c r="AD41" s="1">
        <v>41379</v>
      </c>
      <c r="AE41">
        <v>38.131496400000003</v>
      </c>
      <c r="AG41" s="30">
        <v>41014</v>
      </c>
      <c r="AH41" s="31">
        <v>30608.5</v>
      </c>
      <c r="AJ41" s="1">
        <v>41379</v>
      </c>
      <c r="AK41" s="28">
        <v>388096.63</v>
      </c>
      <c r="AL41" s="28">
        <v>201476740.94</v>
      </c>
      <c r="AM41" s="28">
        <v>10578.97</v>
      </c>
      <c r="AO41" s="1">
        <v>43539</v>
      </c>
      <c r="AP41">
        <v>10.61</v>
      </c>
      <c r="AQ41">
        <v>3.39</v>
      </c>
      <c r="AS41" s="1">
        <v>36631</v>
      </c>
      <c r="AT41">
        <v>2.5</v>
      </c>
      <c r="AU41">
        <v>2.1999999999999999E-2</v>
      </c>
      <c r="AV41">
        <v>0.15458</v>
      </c>
      <c r="AW41">
        <v>837588</v>
      </c>
      <c r="AY41" s="1">
        <v>43358</v>
      </c>
      <c r="AZ41">
        <v>26798107000</v>
      </c>
      <c r="BA41">
        <v>0.4</v>
      </c>
      <c r="BB41" s="3">
        <v>3704</v>
      </c>
      <c r="BC41">
        <v>24954.17</v>
      </c>
      <c r="BD41">
        <v>2945494000</v>
      </c>
      <c r="BE41">
        <v>24318000</v>
      </c>
      <c r="BF41">
        <v>6098154000</v>
      </c>
      <c r="BG41">
        <v>12567340000</v>
      </c>
      <c r="BH41">
        <v>5162802000</v>
      </c>
      <c r="BI41">
        <v>21635305000</v>
      </c>
      <c r="BK41" s="1">
        <v>38032</v>
      </c>
      <c r="BL41">
        <v>112948</v>
      </c>
      <c r="BM41">
        <v>0</v>
      </c>
      <c r="BN41">
        <v>61315322</v>
      </c>
      <c r="BO41">
        <v>6287168</v>
      </c>
      <c r="BP41">
        <v>0</v>
      </c>
      <c r="BQ41">
        <v>0</v>
      </c>
      <c r="BR41">
        <v>127837</v>
      </c>
      <c r="BS41">
        <v>0</v>
      </c>
      <c r="BT41">
        <v>0</v>
      </c>
      <c r="BU41">
        <v>0</v>
      </c>
      <c r="BV41">
        <v>0</v>
      </c>
      <c r="BW41">
        <v>35886613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19250</v>
      </c>
      <c r="CD41">
        <v>18563179</v>
      </c>
      <c r="CE41">
        <v>0</v>
      </c>
      <c r="CF41">
        <v>318327</v>
      </c>
      <c r="CH41" s="27">
        <v>41365</v>
      </c>
      <c r="CI41" s="28">
        <v>446504.9</v>
      </c>
      <c r="CJ41">
        <f t="shared" si="1"/>
        <v>446504900000</v>
      </c>
      <c r="CL41" s="1">
        <v>41379</v>
      </c>
      <c r="CM41">
        <v>5.98</v>
      </c>
      <c r="CN41" s="1"/>
      <c r="CO41" s="1">
        <v>43692</v>
      </c>
      <c r="CP41">
        <v>1.1100000000000001</v>
      </c>
      <c r="CR41" s="1">
        <v>35535</v>
      </c>
      <c r="CS41">
        <v>50</v>
      </c>
      <c r="CU41" s="1">
        <v>43661</v>
      </c>
      <c r="CV41">
        <v>1203.14222222222</v>
      </c>
      <c r="CW41">
        <v>921.46900000000005</v>
      </c>
      <c r="CX41">
        <v>837.97523809523796</v>
      </c>
      <c r="CY41">
        <v>1060.538</v>
      </c>
      <c r="DA41" s="1">
        <v>42353</v>
      </c>
      <c r="DB41">
        <v>480.69</v>
      </c>
      <c r="DC41">
        <v>364.61</v>
      </c>
      <c r="DD41">
        <v>946.87</v>
      </c>
      <c r="DG41" s="1">
        <v>37361</v>
      </c>
      <c r="DH41">
        <v>0.68</v>
      </c>
      <c r="DJ41" s="1">
        <v>32766</v>
      </c>
      <c r="DK41">
        <v>6002.01</v>
      </c>
      <c r="DM41" s="1">
        <v>43723</v>
      </c>
      <c r="DN41">
        <v>998</v>
      </c>
      <c r="DP41" s="11">
        <v>37756</v>
      </c>
      <c r="DQ41">
        <v>128197576100</v>
      </c>
      <c r="DS41" s="1">
        <v>37726</v>
      </c>
      <c r="DT41">
        <v>74053192</v>
      </c>
      <c r="DU41">
        <v>70231634</v>
      </c>
      <c r="DV41">
        <v>3821558</v>
      </c>
      <c r="DX41" s="1">
        <v>43692</v>
      </c>
      <c r="DY41">
        <v>19565551588</v>
      </c>
      <c r="DZ41">
        <v>17603930758</v>
      </c>
      <c r="EA41">
        <v>1961620830</v>
      </c>
      <c r="EB41">
        <v>37169482346</v>
      </c>
      <c r="ED41" s="1">
        <v>38822</v>
      </c>
      <c r="EE41">
        <v>112.61</v>
      </c>
      <c r="EG41" s="1">
        <v>33862</v>
      </c>
      <c r="EH41" s="17">
        <v>25.270852797</v>
      </c>
      <c r="EI41" s="3"/>
      <c r="EJ41" s="1">
        <v>41379</v>
      </c>
      <c r="EK41" s="4">
        <v>51142080</v>
      </c>
      <c r="EL41" s="4">
        <v>6080245</v>
      </c>
      <c r="EM41" s="4">
        <v>35747834</v>
      </c>
      <c r="EN41" s="4">
        <v>47393780</v>
      </c>
      <c r="EO41" s="4">
        <v>54211770</v>
      </c>
      <c r="EP41" s="4">
        <v>5010039</v>
      </c>
      <c r="EQ41" s="4">
        <v>56073184</v>
      </c>
      <c r="ER41" s="4">
        <v>533921</v>
      </c>
      <c r="ES41" s="4">
        <v>19676864</v>
      </c>
      <c r="ET41" s="4">
        <v>84783054</v>
      </c>
      <c r="EU41" s="4">
        <v>23342510</v>
      </c>
      <c r="EV41" s="4">
        <v>55867</v>
      </c>
      <c r="EW41" s="15">
        <v>183837888.06</v>
      </c>
      <c r="EX41" s="15">
        <v>50966610.419999994</v>
      </c>
      <c r="EY41" s="15">
        <v>76083323.670000017</v>
      </c>
      <c r="EZ41">
        <v>7247766.8100000005</v>
      </c>
      <c r="FA41" s="15">
        <v>55866.66</v>
      </c>
      <c r="FB41" s="16">
        <f t="shared" si="2"/>
        <v>332909068</v>
      </c>
      <c r="FE41" s="1">
        <v>41381</v>
      </c>
      <c r="FF41">
        <v>313.22000000000003</v>
      </c>
      <c r="FG41" s="1"/>
      <c r="FH41" s="1">
        <v>41348</v>
      </c>
      <c r="FI41" t="s">
        <v>165</v>
      </c>
    </row>
    <row r="42" spans="1:165" x14ac:dyDescent="0.25">
      <c r="A42" s="1">
        <v>41409</v>
      </c>
      <c r="B42" s="8">
        <v>7898640.6199999992</v>
      </c>
      <c r="E42" s="1">
        <v>41409</v>
      </c>
      <c r="F42" s="8">
        <v>343625.39</v>
      </c>
      <c r="H42" s="1">
        <v>41044</v>
      </c>
      <c r="I42">
        <v>0.52698149999999999</v>
      </c>
      <c r="K42" s="1">
        <v>41409</v>
      </c>
      <c r="L42">
        <v>157749.15</v>
      </c>
      <c r="M42">
        <v>201048255.05000001</v>
      </c>
      <c r="N42">
        <v>60838.62</v>
      </c>
      <c r="O42">
        <v>201266842.81999999</v>
      </c>
      <c r="Q42" s="1">
        <v>43497</v>
      </c>
      <c r="R42">
        <v>84316.67</v>
      </c>
      <c r="S42">
        <v>115926.67</v>
      </c>
      <c r="T42">
        <v>31610</v>
      </c>
      <c r="U42">
        <v>-22820</v>
      </c>
      <c r="V42">
        <v>6392900</v>
      </c>
      <c r="W42">
        <v>-93786.67</v>
      </c>
      <c r="X42">
        <v>-203520</v>
      </c>
      <c r="Z42" s="21">
        <v>43678</v>
      </c>
      <c r="AA42" s="22">
        <v>241.01</v>
      </c>
      <c r="AB42" s="22">
        <v>4.32</v>
      </c>
      <c r="AC42" s="22"/>
      <c r="AD42" s="1">
        <v>41409</v>
      </c>
      <c r="AE42">
        <v>38.131496400000003</v>
      </c>
      <c r="AG42" s="30">
        <v>41044</v>
      </c>
      <c r="AH42" s="31">
        <v>32658.5</v>
      </c>
      <c r="AJ42" s="1">
        <v>41409</v>
      </c>
      <c r="AK42" s="28">
        <v>448624.03</v>
      </c>
      <c r="AL42" s="28">
        <v>136860545.66999999</v>
      </c>
      <c r="AM42" s="28">
        <v>16067.81</v>
      </c>
      <c r="AO42" s="1">
        <v>43511</v>
      </c>
      <c r="AP42">
        <v>9.75</v>
      </c>
      <c r="AQ42">
        <v>3.57</v>
      </c>
      <c r="AS42" s="1">
        <v>36661</v>
      </c>
      <c r="AT42">
        <v>2.5</v>
      </c>
      <c r="AU42">
        <v>2.1999999999999999E-2</v>
      </c>
      <c r="AV42">
        <v>0.15458</v>
      </c>
      <c r="AW42">
        <v>837588</v>
      </c>
      <c r="AY42" s="1">
        <v>43327</v>
      </c>
      <c r="AZ42">
        <v>26798107000</v>
      </c>
      <c r="BA42">
        <v>0.4</v>
      </c>
      <c r="BB42" s="3">
        <v>3704</v>
      </c>
      <c r="BC42">
        <v>24954.17</v>
      </c>
      <c r="BD42">
        <v>2945494000</v>
      </c>
      <c r="BE42">
        <v>24318000</v>
      </c>
      <c r="BF42">
        <v>6098154000</v>
      </c>
      <c r="BG42">
        <v>12567340000</v>
      </c>
      <c r="BH42">
        <v>5162802000</v>
      </c>
      <c r="BI42">
        <v>21635305000</v>
      </c>
      <c r="BK42" s="1">
        <v>38061</v>
      </c>
      <c r="BL42">
        <v>139859</v>
      </c>
      <c r="BM42">
        <v>0</v>
      </c>
      <c r="BN42">
        <v>70662055</v>
      </c>
      <c r="BO42">
        <v>7850140</v>
      </c>
      <c r="BP42">
        <v>0</v>
      </c>
      <c r="BQ42">
        <v>0</v>
      </c>
      <c r="BR42">
        <v>76486</v>
      </c>
      <c r="BS42">
        <v>0</v>
      </c>
      <c r="BT42">
        <v>0</v>
      </c>
      <c r="BU42">
        <v>0</v>
      </c>
      <c r="BV42">
        <v>0</v>
      </c>
      <c r="BW42">
        <v>35894358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38500</v>
      </c>
      <c r="CD42">
        <v>26210241</v>
      </c>
      <c r="CE42">
        <v>0</v>
      </c>
      <c r="CF42">
        <v>452471</v>
      </c>
      <c r="CH42" s="27">
        <v>41395</v>
      </c>
      <c r="CI42" s="28">
        <v>441335.2</v>
      </c>
      <c r="CJ42">
        <f t="shared" si="1"/>
        <v>441335200000</v>
      </c>
      <c r="CL42" s="1">
        <v>41409</v>
      </c>
      <c r="CM42">
        <v>11.88</v>
      </c>
      <c r="CN42" s="1"/>
      <c r="CO42" s="1">
        <v>43661</v>
      </c>
      <c r="CP42">
        <v>1.19</v>
      </c>
      <c r="CR42" s="1">
        <v>35565</v>
      </c>
      <c r="CS42">
        <v>50</v>
      </c>
      <c r="CU42" s="1">
        <v>43631</v>
      </c>
      <c r="CV42">
        <v>1198.7105555555499</v>
      </c>
      <c r="CW42">
        <v>923.58749999999998</v>
      </c>
      <c r="CX42">
        <v>837.88476190476194</v>
      </c>
      <c r="CY42">
        <v>1058.4380000000001</v>
      </c>
      <c r="DA42" s="1">
        <v>42384</v>
      </c>
      <c r="DB42">
        <v>482.37</v>
      </c>
      <c r="DC42">
        <v>361.48</v>
      </c>
      <c r="DD42">
        <v>966.09</v>
      </c>
      <c r="DG42" s="1">
        <v>37391</v>
      </c>
      <c r="DH42">
        <v>0.09</v>
      </c>
      <c r="DJ42" s="1">
        <v>32796</v>
      </c>
      <c r="DK42">
        <v>10676.54</v>
      </c>
      <c r="DM42" s="1">
        <v>43692</v>
      </c>
      <c r="DN42">
        <v>998</v>
      </c>
      <c r="DP42" s="11">
        <v>37787</v>
      </c>
      <c r="DQ42">
        <v>138266739200</v>
      </c>
      <c r="DS42" s="1">
        <v>37756</v>
      </c>
      <c r="DT42">
        <v>72487286</v>
      </c>
      <c r="DU42">
        <v>57190600</v>
      </c>
      <c r="DV42">
        <v>15296686</v>
      </c>
      <c r="DX42" s="1">
        <v>43661</v>
      </c>
      <c r="DY42">
        <v>19920683762</v>
      </c>
      <c r="DZ42">
        <v>18032908964</v>
      </c>
      <c r="EA42">
        <v>1887774798</v>
      </c>
      <c r="EB42">
        <v>37953592726</v>
      </c>
      <c r="ED42" s="1">
        <v>38852</v>
      </c>
      <c r="EE42">
        <v>117.19</v>
      </c>
      <c r="EG42" s="1">
        <v>33892</v>
      </c>
      <c r="EH42" s="17">
        <v>26.761438720899999</v>
      </c>
      <c r="EI42" s="3"/>
      <c r="EJ42" s="1">
        <v>41409</v>
      </c>
      <c r="EK42" s="4">
        <v>33870360</v>
      </c>
      <c r="EL42" s="4">
        <v>4617815</v>
      </c>
      <c r="EM42" s="4">
        <v>36561240</v>
      </c>
      <c r="EN42" s="4">
        <v>44045474</v>
      </c>
      <c r="EO42" s="4">
        <v>55893677</v>
      </c>
      <c r="EP42" s="4">
        <v>4908996</v>
      </c>
      <c r="EQ42" s="4">
        <v>56260912</v>
      </c>
      <c r="ER42" s="4">
        <v>745440</v>
      </c>
      <c r="ES42" s="4">
        <v>18961725</v>
      </c>
      <c r="ET42" s="4">
        <v>100088420</v>
      </c>
      <c r="EU42" s="4">
        <v>22149152</v>
      </c>
      <c r="EV42" s="4">
        <v>239471</v>
      </c>
      <c r="EW42" s="15">
        <v>179854829.62</v>
      </c>
      <c r="EX42" s="15">
        <v>51380450.080000006</v>
      </c>
      <c r="EY42" s="15">
        <v>87697850.510000005</v>
      </c>
      <c r="EZ42">
        <v>7467310.3100000005</v>
      </c>
      <c r="FA42" s="15">
        <v>240895.37</v>
      </c>
      <c r="FB42" s="16">
        <f t="shared" si="2"/>
        <v>344472322</v>
      </c>
      <c r="FE42" s="1">
        <v>41411</v>
      </c>
      <c r="FF42">
        <v>5266.42</v>
      </c>
      <c r="FG42" s="1"/>
      <c r="FH42" s="1">
        <v>41379</v>
      </c>
      <c r="FI42" t="s">
        <v>166</v>
      </c>
    </row>
    <row r="43" spans="1:165" x14ac:dyDescent="0.25">
      <c r="A43" s="1">
        <v>41440</v>
      </c>
      <c r="B43" s="8">
        <v>5341061.5199999996</v>
      </c>
      <c r="E43" s="1">
        <v>41440</v>
      </c>
      <c r="F43" s="8">
        <v>357895.08</v>
      </c>
      <c r="H43" s="1">
        <v>41075</v>
      </c>
      <c r="I43">
        <v>0.52698149999999999</v>
      </c>
      <c r="K43" s="1">
        <v>41440</v>
      </c>
      <c r="L43">
        <v>1121061.9099999999</v>
      </c>
      <c r="M43">
        <v>188545659.80000001</v>
      </c>
      <c r="N43">
        <v>35420.69</v>
      </c>
      <c r="O43">
        <v>189702142.40000001</v>
      </c>
      <c r="Q43" s="1">
        <v>43466</v>
      </c>
      <c r="R43">
        <v>84316.67</v>
      </c>
      <c r="S43">
        <v>115926.67</v>
      </c>
      <c r="T43">
        <v>31610</v>
      </c>
      <c r="U43">
        <v>-22820</v>
      </c>
      <c r="V43">
        <v>6392900</v>
      </c>
      <c r="W43">
        <v>-93786.67</v>
      </c>
      <c r="X43">
        <v>-203520</v>
      </c>
      <c r="Z43" s="23">
        <v>43647</v>
      </c>
      <c r="AA43" s="24">
        <v>244.95</v>
      </c>
      <c r="AB43" s="24">
        <v>4.3499999999999996</v>
      </c>
      <c r="AC43" s="24"/>
      <c r="AD43" s="1">
        <v>41440</v>
      </c>
      <c r="AE43">
        <v>38.131496400000003</v>
      </c>
      <c r="AG43" s="30">
        <v>41075</v>
      </c>
      <c r="AH43" s="31">
        <v>32625.5</v>
      </c>
      <c r="AJ43" s="1">
        <v>41440</v>
      </c>
      <c r="AK43" s="28">
        <v>392636.88</v>
      </c>
      <c r="AL43" s="28">
        <v>117936590.55</v>
      </c>
      <c r="AM43" s="28">
        <v>14906.87</v>
      </c>
      <c r="AO43" s="1">
        <v>43480</v>
      </c>
      <c r="AP43">
        <v>-3.39</v>
      </c>
      <c r="AQ43">
        <v>-6.14</v>
      </c>
      <c r="AS43" s="1">
        <v>36692</v>
      </c>
      <c r="AT43">
        <v>2.5</v>
      </c>
      <c r="AU43">
        <v>2.1999999999999999E-2</v>
      </c>
      <c r="AV43">
        <v>0.15458</v>
      </c>
      <c r="AW43">
        <v>837588</v>
      </c>
      <c r="AY43" s="1">
        <v>43296</v>
      </c>
      <c r="AZ43">
        <v>26798107000</v>
      </c>
      <c r="BA43">
        <v>0.4</v>
      </c>
      <c r="BB43" s="3">
        <v>3704</v>
      </c>
      <c r="BC43">
        <v>24954.17</v>
      </c>
      <c r="BD43">
        <v>2945494000</v>
      </c>
      <c r="BE43">
        <v>24318000</v>
      </c>
      <c r="BF43">
        <v>6098154000</v>
      </c>
      <c r="BG43">
        <v>12567340000</v>
      </c>
      <c r="BH43">
        <v>5162802000</v>
      </c>
      <c r="BI43">
        <v>21635305000</v>
      </c>
      <c r="BK43" s="1">
        <v>38092</v>
      </c>
      <c r="BL43">
        <v>34781</v>
      </c>
      <c r="BM43">
        <v>0</v>
      </c>
      <c r="BN43">
        <v>54418845</v>
      </c>
      <c r="BO43">
        <v>371048</v>
      </c>
      <c r="BP43">
        <v>0</v>
      </c>
      <c r="BQ43">
        <v>0</v>
      </c>
      <c r="BR43">
        <v>338749</v>
      </c>
      <c r="BS43">
        <v>0</v>
      </c>
      <c r="BT43">
        <v>0</v>
      </c>
      <c r="BU43">
        <v>0</v>
      </c>
      <c r="BV43">
        <v>0</v>
      </c>
      <c r="BW43">
        <v>51821860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19250</v>
      </c>
      <c r="CD43">
        <v>1833157</v>
      </c>
      <c r="CE43">
        <v>0</v>
      </c>
      <c r="CF43">
        <v>0</v>
      </c>
      <c r="CH43" s="27">
        <v>41426</v>
      </c>
      <c r="CI43" s="28">
        <v>434739.6</v>
      </c>
      <c r="CJ43">
        <f t="shared" si="1"/>
        <v>434739600000</v>
      </c>
      <c r="CL43" s="1">
        <v>41440</v>
      </c>
      <c r="CM43">
        <v>9.41</v>
      </c>
      <c r="CN43" s="1"/>
      <c r="CO43" s="1">
        <v>43631</v>
      </c>
      <c r="CP43">
        <v>1.01</v>
      </c>
      <c r="CR43" s="1">
        <v>35596</v>
      </c>
      <c r="CS43">
        <v>50</v>
      </c>
      <c r="CU43" s="1">
        <v>43600</v>
      </c>
      <c r="CV43">
        <v>1180.0061111111099</v>
      </c>
      <c r="CW43">
        <v>922.90549999999996</v>
      </c>
      <c r="CX43">
        <v>839.50904761904701</v>
      </c>
      <c r="CY43">
        <v>1050.3172</v>
      </c>
      <c r="DA43" s="1">
        <v>42415</v>
      </c>
      <c r="DB43">
        <v>486.27</v>
      </c>
      <c r="DC43">
        <v>367.55</v>
      </c>
      <c r="DD43">
        <v>962.61</v>
      </c>
      <c r="DG43" s="1">
        <v>37422</v>
      </c>
      <c r="DH43">
        <v>0.61</v>
      </c>
      <c r="DJ43" s="1">
        <v>32827</v>
      </c>
      <c r="DK43">
        <v>14365.32</v>
      </c>
      <c r="DM43" s="1">
        <v>43661</v>
      </c>
      <c r="DN43">
        <v>998</v>
      </c>
      <c r="DP43" s="11">
        <v>37817</v>
      </c>
      <c r="DQ43">
        <v>137208071000</v>
      </c>
      <c r="DS43" s="1">
        <v>37787</v>
      </c>
      <c r="DT43">
        <v>56428389</v>
      </c>
      <c r="DU43">
        <v>54327169</v>
      </c>
      <c r="DV43">
        <v>2101220</v>
      </c>
      <c r="DX43" s="1">
        <v>43631</v>
      </c>
      <c r="DY43">
        <v>18306721692</v>
      </c>
      <c r="DZ43">
        <v>13944367799</v>
      </c>
      <c r="EA43">
        <v>4362353893</v>
      </c>
      <c r="EB43">
        <v>32251089491</v>
      </c>
      <c r="ED43" s="1">
        <v>38883</v>
      </c>
      <c r="EE43">
        <v>114.4</v>
      </c>
      <c r="EG43" s="1">
        <v>33923</v>
      </c>
      <c r="EH43" s="17">
        <v>23.428895827400002</v>
      </c>
      <c r="EI43" s="3"/>
      <c r="EJ43" s="1">
        <v>41440</v>
      </c>
      <c r="EK43" s="4">
        <v>19965144</v>
      </c>
      <c r="EL43" s="4">
        <v>4949192</v>
      </c>
      <c r="EM43" s="4">
        <v>37094494</v>
      </c>
      <c r="EN43" s="4">
        <v>46601849</v>
      </c>
      <c r="EO43" s="4">
        <v>51430216</v>
      </c>
      <c r="EP43" s="4">
        <v>3916371</v>
      </c>
      <c r="EQ43" s="4">
        <v>62470166</v>
      </c>
      <c r="ER43" s="4">
        <v>496283</v>
      </c>
      <c r="ES43" s="4">
        <v>17222197</v>
      </c>
      <c r="ET43" s="4">
        <v>83853374</v>
      </c>
      <c r="EU43" s="4">
        <v>23278480</v>
      </c>
      <c r="EV43" s="4">
        <v>1366818</v>
      </c>
      <c r="EW43" s="15">
        <v>185583514.49000001</v>
      </c>
      <c r="EX43" s="15">
        <v>55079428.710000001</v>
      </c>
      <c r="EY43" s="15">
        <v>68301674.290000007</v>
      </c>
      <c r="EZ43">
        <v>7803498.3199999994</v>
      </c>
      <c r="FA43" s="15">
        <v>1368360.53</v>
      </c>
      <c r="FB43" s="16">
        <f t="shared" si="2"/>
        <v>332679440</v>
      </c>
      <c r="FE43" s="1">
        <v>41442</v>
      </c>
      <c r="FF43">
        <v>56.82</v>
      </c>
      <c r="FG43" s="1"/>
      <c r="FH43" s="1">
        <v>41409</v>
      </c>
      <c r="FI43" s="3">
        <v>9410</v>
      </c>
    </row>
    <row r="44" spans="1:165" x14ac:dyDescent="0.25">
      <c r="A44" s="1">
        <v>41470</v>
      </c>
      <c r="B44" s="8">
        <v>3882555.66</v>
      </c>
      <c r="E44" s="1">
        <v>41470</v>
      </c>
      <c r="F44" s="8">
        <v>352535.58</v>
      </c>
      <c r="H44" s="1">
        <v>41105</v>
      </c>
      <c r="I44">
        <v>0.52698149999999999</v>
      </c>
      <c r="K44" s="1">
        <v>41470</v>
      </c>
      <c r="L44">
        <v>5795348.1100000003</v>
      </c>
      <c r="M44">
        <v>208091123.03</v>
      </c>
      <c r="N44">
        <v>21261.32</v>
      </c>
      <c r="O44">
        <v>213915329.31999999</v>
      </c>
      <c r="Q44" s="1">
        <v>43435</v>
      </c>
      <c r="R44">
        <v>92360</v>
      </c>
      <c r="S44">
        <v>127326.67</v>
      </c>
      <c r="T44">
        <v>34966.67</v>
      </c>
      <c r="U44">
        <v>27283.33</v>
      </c>
      <c r="V44">
        <v>6455833.3300000001</v>
      </c>
      <c r="W44">
        <v>-65290</v>
      </c>
      <c r="X44">
        <v>-246616.67</v>
      </c>
      <c r="Z44" s="21">
        <v>43617</v>
      </c>
      <c r="AA44" s="22">
        <v>244.42</v>
      </c>
      <c r="AB44" s="22">
        <v>4.47</v>
      </c>
      <c r="AC44" s="22"/>
      <c r="AD44" s="1">
        <v>41470</v>
      </c>
      <c r="AE44">
        <v>38.131496400000003</v>
      </c>
      <c r="AG44" s="30">
        <v>41105</v>
      </c>
      <c r="AH44" s="31">
        <v>33252.5</v>
      </c>
      <c r="AJ44" s="1">
        <v>41470</v>
      </c>
      <c r="AK44" s="28">
        <v>376176.84</v>
      </c>
      <c r="AL44" s="28">
        <v>204687031.03</v>
      </c>
      <c r="AM44" s="28">
        <v>11050.93</v>
      </c>
      <c r="AO44" s="1">
        <v>43449</v>
      </c>
      <c r="AP44">
        <v>9.1999999999999993</v>
      </c>
      <c r="AQ44">
        <v>5.49</v>
      </c>
      <c r="AS44" s="1">
        <v>36722</v>
      </c>
      <c r="AT44">
        <v>2.5</v>
      </c>
      <c r="AU44">
        <v>2.1999999999999999E-2</v>
      </c>
      <c r="AV44">
        <v>0.15458</v>
      </c>
      <c r="AW44">
        <v>837588</v>
      </c>
      <c r="AY44" s="1">
        <v>43266</v>
      </c>
      <c r="AZ44">
        <v>26798107000</v>
      </c>
      <c r="BA44">
        <v>0.4</v>
      </c>
      <c r="BB44" s="3">
        <v>3704</v>
      </c>
      <c r="BC44">
        <v>24954.17</v>
      </c>
      <c r="BD44">
        <v>2945494000</v>
      </c>
      <c r="BE44">
        <v>24318000</v>
      </c>
      <c r="BF44">
        <v>6098154000</v>
      </c>
      <c r="BG44">
        <v>12567340000</v>
      </c>
      <c r="BH44">
        <v>5162802000</v>
      </c>
      <c r="BI44">
        <v>21635305000</v>
      </c>
      <c r="BK44" s="1">
        <v>38122</v>
      </c>
      <c r="BL44">
        <v>25016</v>
      </c>
      <c r="BM44">
        <v>0</v>
      </c>
      <c r="BN44">
        <v>45271905</v>
      </c>
      <c r="BO44">
        <v>315000</v>
      </c>
      <c r="BP44">
        <v>0</v>
      </c>
      <c r="BQ44">
        <v>0</v>
      </c>
      <c r="BR44">
        <v>0</v>
      </c>
      <c r="BS44">
        <v>0</v>
      </c>
      <c r="BT44">
        <v>12220</v>
      </c>
      <c r="BU44">
        <v>0</v>
      </c>
      <c r="BV44">
        <v>0</v>
      </c>
      <c r="BW44">
        <v>36149872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8609239</v>
      </c>
      <c r="CE44">
        <v>0</v>
      </c>
      <c r="CF44">
        <v>160558</v>
      </c>
      <c r="CH44" s="27">
        <v>41456</v>
      </c>
      <c r="CI44" s="28">
        <v>452597.5</v>
      </c>
      <c r="CJ44">
        <f t="shared" si="1"/>
        <v>452597500000</v>
      </c>
      <c r="CL44" s="1">
        <v>41470</v>
      </c>
      <c r="CM44">
        <v>28.84</v>
      </c>
      <c r="CN44" s="1"/>
      <c r="CO44" s="1">
        <v>43600</v>
      </c>
      <c r="CP44">
        <v>1.1299999999999999</v>
      </c>
      <c r="CR44" s="1">
        <v>35626</v>
      </c>
      <c r="CS44">
        <v>50</v>
      </c>
      <c r="CU44" s="1">
        <v>43570</v>
      </c>
      <c r="CV44">
        <v>1179.62222222222</v>
      </c>
      <c r="CW44">
        <v>921.33749999999998</v>
      </c>
      <c r="CX44">
        <v>835.91571428571399</v>
      </c>
      <c r="CY44">
        <v>1052.7552000000001</v>
      </c>
      <c r="DA44" s="1">
        <v>42444</v>
      </c>
      <c r="DB44">
        <v>496.83</v>
      </c>
      <c r="DC44">
        <v>367.92</v>
      </c>
      <c r="DD44">
        <v>1010.84</v>
      </c>
      <c r="DG44" s="1">
        <v>37452</v>
      </c>
      <c r="DH44">
        <v>1.1499999999999999</v>
      </c>
      <c r="DJ44" s="1">
        <v>32857</v>
      </c>
      <c r="DK44">
        <v>51659.46</v>
      </c>
      <c r="DM44" s="1">
        <v>43631</v>
      </c>
      <c r="DN44">
        <v>998</v>
      </c>
      <c r="DP44" s="11">
        <v>37848</v>
      </c>
      <c r="DQ44">
        <v>143498482500</v>
      </c>
      <c r="DS44" s="1">
        <v>37817</v>
      </c>
      <c r="DT44">
        <v>65533002</v>
      </c>
      <c r="DU44">
        <v>19061180</v>
      </c>
      <c r="DV44">
        <v>46471822</v>
      </c>
      <c r="DX44" s="1">
        <v>43600</v>
      </c>
      <c r="DY44">
        <v>20500498556</v>
      </c>
      <c r="DZ44">
        <v>16130590785</v>
      </c>
      <c r="EA44">
        <v>4369907771</v>
      </c>
      <c r="EB44">
        <v>36631089341</v>
      </c>
      <c r="ED44" s="1">
        <v>38913</v>
      </c>
      <c r="EE44">
        <v>119.41</v>
      </c>
      <c r="EG44" s="1">
        <v>33953</v>
      </c>
      <c r="EH44" s="17">
        <v>25.075471855899998</v>
      </c>
      <c r="EI44" s="3"/>
      <c r="EJ44" s="1">
        <v>41470</v>
      </c>
      <c r="EK44" s="4">
        <v>16478927</v>
      </c>
      <c r="EL44" s="4">
        <v>6174392</v>
      </c>
      <c r="EM44" s="4">
        <v>37127864</v>
      </c>
      <c r="EN44" s="4">
        <v>48996711</v>
      </c>
      <c r="EO44" s="4">
        <v>56047492</v>
      </c>
      <c r="EP44" s="4">
        <v>5038151</v>
      </c>
      <c r="EQ44" s="4">
        <v>62069356</v>
      </c>
      <c r="ER44" s="4">
        <v>861727</v>
      </c>
      <c r="ES44" s="4">
        <v>18512563</v>
      </c>
      <c r="ET44" s="4">
        <v>96468090</v>
      </c>
      <c r="EU44" s="4">
        <v>25474738</v>
      </c>
      <c r="EV44" s="4">
        <v>9647091</v>
      </c>
      <c r="EW44" s="15">
        <v>195324928.36000004</v>
      </c>
      <c r="EX44" s="15">
        <v>56829002.560000002</v>
      </c>
      <c r="EY44" s="15">
        <v>80524951.140000015</v>
      </c>
      <c r="EZ44">
        <v>8049425.8300000001</v>
      </c>
      <c r="FA44" s="15">
        <v>9636951.4700000007</v>
      </c>
      <c r="FB44" s="16">
        <f t="shared" si="2"/>
        <v>366418175</v>
      </c>
      <c r="FE44" s="1">
        <v>41472</v>
      </c>
      <c r="FF44">
        <v>5366.01</v>
      </c>
      <c r="FG44" s="1"/>
      <c r="FH44" s="1">
        <v>41440</v>
      </c>
      <c r="FI44" t="s">
        <v>167</v>
      </c>
    </row>
    <row r="45" spans="1:165" x14ac:dyDescent="0.25">
      <c r="A45" s="1">
        <v>41501</v>
      </c>
      <c r="B45" s="8">
        <v>2425498.6</v>
      </c>
      <c r="E45" s="1">
        <v>41501</v>
      </c>
      <c r="F45" s="8">
        <v>377215.4</v>
      </c>
      <c r="H45" s="1">
        <v>41136</v>
      </c>
      <c r="I45">
        <v>0.52698149999999999</v>
      </c>
      <c r="K45" s="1">
        <v>41501</v>
      </c>
      <c r="L45">
        <v>179636.06</v>
      </c>
      <c r="M45">
        <v>230154963.15000001</v>
      </c>
      <c r="N45">
        <v>18086.45</v>
      </c>
      <c r="O45">
        <v>230354285.66</v>
      </c>
      <c r="Q45" s="1">
        <v>43405</v>
      </c>
      <c r="R45">
        <v>92360</v>
      </c>
      <c r="S45">
        <v>127326.67</v>
      </c>
      <c r="T45">
        <v>34966.67</v>
      </c>
      <c r="U45">
        <v>27283.33</v>
      </c>
      <c r="V45">
        <v>6455833.3300000001</v>
      </c>
      <c r="W45">
        <v>-65290</v>
      </c>
      <c r="X45">
        <v>-246616.67</v>
      </c>
      <c r="Z45" s="23">
        <v>43586</v>
      </c>
      <c r="AA45" s="24">
        <v>276.60000000000002</v>
      </c>
      <c r="AB45" s="24">
        <v>4.55</v>
      </c>
      <c r="AC45" s="24"/>
      <c r="AD45" s="1">
        <v>41501</v>
      </c>
      <c r="AE45">
        <v>38.131496400000003</v>
      </c>
      <c r="AG45" s="30">
        <v>41136</v>
      </c>
      <c r="AH45" s="31">
        <v>34670.5</v>
      </c>
      <c r="AJ45" s="1">
        <v>41501</v>
      </c>
      <c r="AK45" s="28">
        <v>506719.23</v>
      </c>
      <c r="AL45" s="28">
        <v>193756208.19</v>
      </c>
      <c r="AM45" s="28">
        <v>13989.29</v>
      </c>
      <c r="AO45" s="1">
        <v>43419</v>
      </c>
      <c r="AP45">
        <v>8.69</v>
      </c>
      <c r="AQ45">
        <v>2.8</v>
      </c>
      <c r="AS45" s="1">
        <v>36753</v>
      </c>
      <c r="AT45">
        <v>2.5</v>
      </c>
      <c r="AU45">
        <v>2.1999999999999999E-2</v>
      </c>
      <c r="AV45">
        <v>0.15458</v>
      </c>
      <c r="AW45">
        <v>837588</v>
      </c>
      <c r="AY45" s="1">
        <v>43235</v>
      </c>
      <c r="AZ45">
        <v>26798107000</v>
      </c>
      <c r="BA45">
        <v>0.4</v>
      </c>
      <c r="BB45" s="3">
        <v>3704</v>
      </c>
      <c r="BC45">
        <v>24954.17</v>
      </c>
      <c r="BD45">
        <v>2945494000</v>
      </c>
      <c r="BE45">
        <v>24318000</v>
      </c>
      <c r="BF45">
        <v>6098154000</v>
      </c>
      <c r="BG45">
        <v>12567340000</v>
      </c>
      <c r="BH45">
        <v>5162802000</v>
      </c>
      <c r="BI45">
        <v>21635305000</v>
      </c>
      <c r="BK45" s="1">
        <v>38153</v>
      </c>
      <c r="BL45">
        <v>27609</v>
      </c>
      <c r="BM45">
        <v>0</v>
      </c>
      <c r="BN45">
        <v>53228008</v>
      </c>
      <c r="BO45">
        <v>15633604</v>
      </c>
      <c r="BP45">
        <v>0</v>
      </c>
      <c r="BQ45">
        <v>0</v>
      </c>
      <c r="BR45">
        <v>234991</v>
      </c>
      <c r="BS45">
        <v>0</v>
      </c>
      <c r="BT45">
        <v>0</v>
      </c>
      <c r="BU45">
        <v>0</v>
      </c>
      <c r="BV45">
        <v>0</v>
      </c>
      <c r="BW45">
        <v>19509722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76648</v>
      </c>
      <c r="CD45">
        <v>17564769</v>
      </c>
      <c r="CE45">
        <v>44639</v>
      </c>
      <c r="CF45">
        <v>136026</v>
      </c>
      <c r="CH45" s="27">
        <v>41487</v>
      </c>
      <c r="CI45" s="28">
        <v>453781.6</v>
      </c>
      <c r="CJ45">
        <f t="shared" si="1"/>
        <v>453781600000</v>
      </c>
      <c r="CL45" s="1">
        <v>41501</v>
      </c>
      <c r="CM45">
        <v>18.420000000000002</v>
      </c>
      <c r="CN45" s="1"/>
      <c r="CO45" s="1">
        <v>43570</v>
      </c>
      <c r="CP45" s="3">
        <v>1.56999</v>
      </c>
      <c r="CQ45" s="3"/>
      <c r="CR45" s="1">
        <v>35657</v>
      </c>
      <c r="CS45">
        <v>50</v>
      </c>
      <c r="CU45" s="1">
        <v>43539</v>
      </c>
      <c r="CV45">
        <v>1151.4455555555501</v>
      </c>
      <c r="CW45">
        <v>901.43600000000004</v>
      </c>
      <c r="CX45">
        <v>821.07904761904695</v>
      </c>
      <c r="CY45">
        <v>1026.1723999999999</v>
      </c>
      <c r="DA45" s="1">
        <v>42475</v>
      </c>
      <c r="DB45">
        <v>495.09</v>
      </c>
      <c r="DC45">
        <v>365.64</v>
      </c>
      <c r="DD45">
        <v>1010.84</v>
      </c>
      <c r="DG45" s="1">
        <v>37483</v>
      </c>
      <c r="DH45">
        <v>0.86</v>
      </c>
      <c r="DJ45" s="1">
        <v>32888</v>
      </c>
      <c r="DK45">
        <v>36957.199999999997</v>
      </c>
      <c r="DM45" s="1">
        <v>43600</v>
      </c>
      <c r="DN45">
        <v>998</v>
      </c>
      <c r="DP45" s="11">
        <v>37879</v>
      </c>
      <c r="DQ45">
        <v>153958490000</v>
      </c>
      <c r="DS45" s="1">
        <v>37848</v>
      </c>
      <c r="DT45">
        <v>51499651</v>
      </c>
      <c r="DU45">
        <v>37928583</v>
      </c>
      <c r="DV45">
        <v>13571068</v>
      </c>
      <c r="DX45" s="1">
        <v>43570</v>
      </c>
      <c r="DY45">
        <v>19090646313</v>
      </c>
      <c r="DZ45">
        <v>14664020352</v>
      </c>
      <c r="EA45">
        <v>4426625961</v>
      </c>
      <c r="EB45">
        <v>33754666665</v>
      </c>
      <c r="ED45" s="1">
        <v>38944</v>
      </c>
      <c r="EE45">
        <v>121.06</v>
      </c>
      <c r="EG45" s="1">
        <v>33984</v>
      </c>
      <c r="EH45" s="17">
        <v>25.829981981300001</v>
      </c>
      <c r="EI45" s="3"/>
      <c r="EJ45" s="1">
        <v>41501</v>
      </c>
      <c r="EK45" s="4">
        <v>11351446</v>
      </c>
      <c r="EL45" s="4">
        <v>6677943</v>
      </c>
      <c r="EM45" s="4">
        <v>38640636</v>
      </c>
      <c r="EN45" s="4">
        <v>47564473</v>
      </c>
      <c r="EO45" s="4">
        <v>56555794</v>
      </c>
      <c r="EP45" s="4">
        <v>5375210</v>
      </c>
      <c r="EQ45" s="4">
        <v>66580986</v>
      </c>
      <c r="ER45" s="4">
        <v>760521</v>
      </c>
      <c r="ES45" s="4">
        <v>19278260</v>
      </c>
      <c r="ET45" s="4">
        <v>114700706</v>
      </c>
      <c r="EU45" s="4">
        <v>26975895</v>
      </c>
      <c r="EV45" s="4">
        <v>525282</v>
      </c>
      <c r="EW45" s="15">
        <v>199280756.95000002</v>
      </c>
      <c r="EX45" s="15">
        <v>53930832.550000004</v>
      </c>
      <c r="EY45" s="15">
        <v>104158921.67999999</v>
      </c>
      <c r="EZ45">
        <v>8079245.3299999991</v>
      </c>
      <c r="FA45" s="15">
        <v>525281.83000000007</v>
      </c>
      <c r="FB45" s="16">
        <f t="shared" si="2"/>
        <v>383635706</v>
      </c>
      <c r="FE45" s="1">
        <v>41503</v>
      </c>
      <c r="FF45">
        <v>358.9</v>
      </c>
      <c r="FG45" s="1"/>
      <c r="FH45" s="1">
        <v>41470</v>
      </c>
      <c r="FI45" t="s">
        <v>168</v>
      </c>
    </row>
    <row r="46" spans="1:165" x14ac:dyDescent="0.25">
      <c r="A46" s="1">
        <v>41532</v>
      </c>
      <c r="B46" s="8">
        <v>2301818.4500000002</v>
      </c>
      <c r="E46" s="1">
        <v>41532</v>
      </c>
      <c r="F46" s="8">
        <v>343126.19</v>
      </c>
      <c r="H46" s="1">
        <v>41167</v>
      </c>
      <c r="I46">
        <v>0.52698149999999999</v>
      </c>
      <c r="K46" s="1">
        <v>41532</v>
      </c>
      <c r="L46">
        <v>2742061.48</v>
      </c>
      <c r="M46">
        <v>242722899.22999999</v>
      </c>
      <c r="N46">
        <v>7321.41</v>
      </c>
      <c r="O46">
        <v>245472282.12</v>
      </c>
      <c r="Q46" s="1">
        <v>43374</v>
      </c>
      <c r="R46">
        <v>92360</v>
      </c>
      <c r="S46">
        <v>127326.67</v>
      </c>
      <c r="T46">
        <v>34966.67</v>
      </c>
      <c r="U46">
        <v>27283.33</v>
      </c>
      <c r="V46">
        <v>6455833.3300000001</v>
      </c>
      <c r="W46">
        <v>-65290</v>
      </c>
      <c r="X46">
        <v>-246616.67</v>
      </c>
      <c r="Z46" s="21">
        <v>43556</v>
      </c>
      <c r="AA46" s="22">
        <v>279.95999999999998</v>
      </c>
      <c r="AB46" s="22">
        <v>4.4400000000000004</v>
      </c>
      <c r="AC46" s="22"/>
      <c r="AD46" s="1">
        <v>41532</v>
      </c>
      <c r="AE46">
        <v>38.131496400000003</v>
      </c>
      <c r="AG46" s="30">
        <v>41167</v>
      </c>
      <c r="AH46" s="31">
        <v>30374.5</v>
      </c>
      <c r="AJ46" s="1">
        <v>41532</v>
      </c>
      <c r="AK46" s="28">
        <v>359217.39</v>
      </c>
      <c r="AL46" s="28">
        <v>205651388.52000001</v>
      </c>
      <c r="AM46" s="28">
        <v>22020.35</v>
      </c>
      <c r="AO46" s="1">
        <v>43388</v>
      </c>
      <c r="AP46">
        <v>0.33</v>
      </c>
      <c r="AQ46">
        <v>-1.72</v>
      </c>
      <c r="AS46" s="1">
        <v>36784</v>
      </c>
      <c r="AT46">
        <v>2.5</v>
      </c>
      <c r="AU46">
        <v>2.1999999999999999E-2</v>
      </c>
      <c r="AV46">
        <v>0.15458</v>
      </c>
      <c r="AW46">
        <v>837588</v>
      </c>
      <c r="AY46" s="1">
        <v>43205</v>
      </c>
      <c r="AZ46">
        <v>26798107000</v>
      </c>
      <c r="BA46">
        <v>0.4</v>
      </c>
      <c r="BB46" s="3">
        <v>3704</v>
      </c>
      <c r="BC46">
        <v>24954.17</v>
      </c>
      <c r="BD46">
        <v>2945494000</v>
      </c>
      <c r="BE46">
        <v>24318000</v>
      </c>
      <c r="BF46">
        <v>6098154000</v>
      </c>
      <c r="BG46">
        <v>12567340000</v>
      </c>
      <c r="BH46">
        <v>5162802000</v>
      </c>
      <c r="BI46">
        <v>21635305000</v>
      </c>
      <c r="BK46" s="1">
        <v>38183</v>
      </c>
      <c r="BL46">
        <v>80978</v>
      </c>
      <c r="BM46">
        <v>0</v>
      </c>
      <c r="BN46">
        <v>112467153</v>
      </c>
      <c r="BO46">
        <v>14254000</v>
      </c>
      <c r="BP46">
        <v>0</v>
      </c>
      <c r="BQ46">
        <v>0</v>
      </c>
      <c r="BR46">
        <v>156310</v>
      </c>
      <c r="BS46">
        <v>0</v>
      </c>
      <c r="BT46">
        <v>0</v>
      </c>
      <c r="BU46">
        <v>0</v>
      </c>
      <c r="BV46">
        <v>0</v>
      </c>
      <c r="BW46">
        <v>43245794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49915591</v>
      </c>
      <c r="CE46">
        <v>2590710</v>
      </c>
      <c r="CF46">
        <v>2223770</v>
      </c>
      <c r="CH46" s="27">
        <v>41518</v>
      </c>
      <c r="CI46" s="28">
        <v>447754.9</v>
      </c>
      <c r="CJ46">
        <f t="shared" si="1"/>
        <v>447754900000</v>
      </c>
      <c r="CL46" s="1">
        <v>41532</v>
      </c>
      <c r="CM46">
        <v>27.199200000000001</v>
      </c>
      <c r="CN46" s="1"/>
      <c r="CO46" s="1">
        <v>43539</v>
      </c>
      <c r="CP46">
        <v>1.75</v>
      </c>
      <c r="CR46" s="1">
        <v>35688</v>
      </c>
      <c r="CS46">
        <v>50</v>
      </c>
      <c r="CU46" s="1">
        <v>43511</v>
      </c>
      <c r="CV46">
        <v>1148.9094444444399</v>
      </c>
      <c r="CW46">
        <v>906.76300000000003</v>
      </c>
      <c r="CX46">
        <v>824.48095238095198</v>
      </c>
      <c r="CY46">
        <v>1027.73</v>
      </c>
      <c r="DA46" s="1">
        <v>42505</v>
      </c>
      <c r="DB46">
        <v>496.72</v>
      </c>
      <c r="DC46">
        <v>369.22</v>
      </c>
      <c r="DD46">
        <v>1005.68</v>
      </c>
      <c r="DG46" s="1">
        <v>37514</v>
      </c>
      <c r="DH46">
        <v>0.83</v>
      </c>
      <c r="DJ46" s="1">
        <v>32919</v>
      </c>
      <c r="DK46">
        <v>438898.83</v>
      </c>
      <c r="DM46" s="1">
        <v>43570</v>
      </c>
      <c r="DN46">
        <v>998</v>
      </c>
      <c r="DP46" s="11">
        <v>37909</v>
      </c>
      <c r="DQ46">
        <v>154787119500</v>
      </c>
      <c r="DS46" s="1">
        <v>37879</v>
      </c>
      <c r="DT46">
        <v>68606866</v>
      </c>
      <c r="DU46">
        <v>103651729</v>
      </c>
      <c r="DV46">
        <v>-35044863</v>
      </c>
      <c r="DX46" s="1">
        <v>43539</v>
      </c>
      <c r="DY46">
        <v>17308721624</v>
      </c>
      <c r="DZ46">
        <v>14066000746</v>
      </c>
      <c r="EA46">
        <v>3242720878</v>
      </c>
      <c r="EB46">
        <v>31374722370</v>
      </c>
      <c r="ED46" s="1">
        <v>38975</v>
      </c>
      <c r="EE46">
        <v>116.21</v>
      </c>
      <c r="EG46" s="1">
        <v>34015</v>
      </c>
      <c r="EH46" s="17">
        <v>28.411340093900002</v>
      </c>
      <c r="EI46" s="3"/>
      <c r="EJ46" s="1">
        <v>41532</v>
      </c>
      <c r="EK46" s="4">
        <v>8800958</v>
      </c>
      <c r="EL46" s="4">
        <v>6562486</v>
      </c>
      <c r="EM46" s="4">
        <v>38987846</v>
      </c>
      <c r="EN46" s="4">
        <v>48441796</v>
      </c>
      <c r="EO46" s="4">
        <v>58571691</v>
      </c>
      <c r="EP46" s="4">
        <v>7096869</v>
      </c>
      <c r="EQ46" s="4">
        <v>65807134</v>
      </c>
      <c r="ER46" s="4">
        <v>854525</v>
      </c>
      <c r="ES46" s="4">
        <v>20284451</v>
      </c>
      <c r="ET46" s="4">
        <v>128112171</v>
      </c>
      <c r="EU46" s="4">
        <v>25630247</v>
      </c>
      <c r="EV46" s="4">
        <v>3549659</v>
      </c>
      <c r="EW46" s="15">
        <v>195954192.37</v>
      </c>
      <c r="EX46" s="15">
        <v>61696141.030000001</v>
      </c>
      <c r="EY46" s="15">
        <v>117409632.21000001</v>
      </c>
      <c r="EZ46">
        <v>7965059.2999999989</v>
      </c>
      <c r="FA46" s="15">
        <v>3550013.3200000003</v>
      </c>
      <c r="FB46" s="16">
        <f t="shared" si="2"/>
        <v>403898875</v>
      </c>
      <c r="FE46" s="1">
        <v>41534</v>
      </c>
      <c r="FF46">
        <v>647.77</v>
      </c>
      <c r="FG46" s="1"/>
      <c r="FH46" s="1">
        <v>41501</v>
      </c>
      <c r="FI46" s="3">
        <v>271992</v>
      </c>
    </row>
    <row r="47" spans="1:165" x14ac:dyDescent="0.25">
      <c r="A47" s="1">
        <v>41562</v>
      </c>
      <c r="B47" s="8">
        <v>1728936.34</v>
      </c>
      <c r="E47" s="1">
        <v>41562</v>
      </c>
      <c r="F47" s="8">
        <v>366804.39</v>
      </c>
      <c r="H47" s="1">
        <v>41197</v>
      </c>
      <c r="I47">
        <v>0.52698149999999999</v>
      </c>
      <c r="K47" s="1">
        <v>41562</v>
      </c>
      <c r="L47">
        <v>152348.96</v>
      </c>
      <c r="M47">
        <v>206136253.11000001</v>
      </c>
      <c r="N47">
        <v>4238.1400000000003</v>
      </c>
      <c r="O47">
        <v>206302695.74000001</v>
      </c>
      <c r="Q47" s="1">
        <v>43344</v>
      </c>
      <c r="R47">
        <v>49823.33</v>
      </c>
      <c r="S47">
        <v>78046.67</v>
      </c>
      <c r="T47">
        <v>28223.33</v>
      </c>
      <c r="U47">
        <v>109976.67</v>
      </c>
      <c r="V47">
        <v>6374710</v>
      </c>
      <c r="W47">
        <v>-67143.33</v>
      </c>
      <c r="X47">
        <v>-276056.67</v>
      </c>
      <c r="Z47" s="23">
        <v>43525</v>
      </c>
      <c r="AA47" s="24">
        <v>257.64999999999998</v>
      </c>
      <c r="AB47" s="24">
        <v>4.3099999999999996</v>
      </c>
      <c r="AC47" s="24"/>
      <c r="AD47" s="1">
        <v>41562</v>
      </c>
      <c r="AE47">
        <v>38.131496400000003</v>
      </c>
      <c r="AG47" s="30">
        <v>41197</v>
      </c>
      <c r="AH47" s="31">
        <v>32678.5</v>
      </c>
      <c r="AJ47" s="1">
        <v>41562</v>
      </c>
      <c r="AK47" s="28">
        <v>410312.48</v>
      </c>
      <c r="AL47" s="28">
        <v>150351101.22</v>
      </c>
      <c r="AM47" s="28">
        <v>25117.11</v>
      </c>
      <c r="AO47" s="1">
        <v>43358</v>
      </c>
      <c r="AP47">
        <v>6.79</v>
      </c>
      <c r="AQ47">
        <v>4.2</v>
      </c>
      <c r="AS47" s="1">
        <v>36814</v>
      </c>
      <c r="AT47">
        <v>2.5</v>
      </c>
      <c r="AU47">
        <v>2.1999999999999999E-2</v>
      </c>
      <c r="AV47">
        <v>0.15458</v>
      </c>
      <c r="AW47">
        <v>837588</v>
      </c>
      <c r="AY47" s="1">
        <v>43174</v>
      </c>
      <c r="AZ47">
        <v>26798107000</v>
      </c>
      <c r="BA47">
        <v>0.4</v>
      </c>
      <c r="BB47" s="3">
        <v>3704</v>
      </c>
      <c r="BC47">
        <v>24954.17</v>
      </c>
      <c r="BD47">
        <v>2945494000</v>
      </c>
      <c r="BE47">
        <v>24318000</v>
      </c>
      <c r="BF47">
        <v>6098154000</v>
      </c>
      <c r="BG47">
        <v>12567340000</v>
      </c>
      <c r="BH47">
        <v>5162802000</v>
      </c>
      <c r="BI47">
        <v>21635305000</v>
      </c>
      <c r="BK47" s="1">
        <v>38214</v>
      </c>
      <c r="BL47">
        <v>100383</v>
      </c>
      <c r="BM47">
        <v>0</v>
      </c>
      <c r="BN47">
        <v>70588823</v>
      </c>
      <c r="BO47">
        <v>8755694</v>
      </c>
      <c r="BP47">
        <v>0</v>
      </c>
      <c r="BQ47">
        <v>0</v>
      </c>
      <c r="BR47">
        <v>129446</v>
      </c>
      <c r="BS47">
        <v>0</v>
      </c>
      <c r="BT47">
        <v>0</v>
      </c>
      <c r="BU47">
        <v>0</v>
      </c>
      <c r="BV47">
        <v>0</v>
      </c>
      <c r="BW47">
        <v>3257534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55161504</v>
      </c>
      <c r="CE47">
        <v>2905881</v>
      </c>
      <c r="CF47">
        <v>278381</v>
      </c>
      <c r="CH47" s="27">
        <v>41548</v>
      </c>
      <c r="CI47" s="28">
        <v>475713.6</v>
      </c>
      <c r="CJ47">
        <f t="shared" si="1"/>
        <v>475713600000</v>
      </c>
      <c r="CL47" s="1">
        <v>41562</v>
      </c>
      <c r="CM47">
        <v>0.28999999999999998</v>
      </c>
      <c r="CN47" s="1"/>
      <c r="CO47" s="1">
        <v>43511</v>
      </c>
      <c r="CP47">
        <v>1.43</v>
      </c>
      <c r="CR47" s="1">
        <v>35718</v>
      </c>
      <c r="CS47">
        <v>50</v>
      </c>
      <c r="CU47" s="1">
        <v>43480</v>
      </c>
      <c r="CV47">
        <v>1148.94888888888</v>
      </c>
      <c r="CW47">
        <v>909.00199999999995</v>
      </c>
      <c r="CX47">
        <v>826.94571428571396</v>
      </c>
      <c r="CY47">
        <v>1027.9892</v>
      </c>
      <c r="DA47" s="1">
        <v>42536</v>
      </c>
      <c r="DB47">
        <v>498.06</v>
      </c>
      <c r="DC47">
        <v>369.52</v>
      </c>
      <c r="DD47">
        <v>1010.81</v>
      </c>
      <c r="DG47" s="1">
        <v>37544</v>
      </c>
      <c r="DH47">
        <v>1.57</v>
      </c>
      <c r="DJ47" s="1">
        <v>32947</v>
      </c>
      <c r="DK47">
        <v>3507.42</v>
      </c>
      <c r="DM47" s="1">
        <v>43539</v>
      </c>
      <c r="DN47">
        <v>998</v>
      </c>
      <c r="DP47" s="11">
        <v>37940</v>
      </c>
      <c r="DQ47">
        <v>158589392600</v>
      </c>
      <c r="DS47" s="1">
        <v>37909</v>
      </c>
      <c r="DT47">
        <v>108075709</v>
      </c>
      <c r="DU47">
        <v>111016129</v>
      </c>
      <c r="DV47">
        <v>-2940420</v>
      </c>
      <c r="DX47" s="1">
        <v>43511</v>
      </c>
      <c r="DY47">
        <v>15618080347</v>
      </c>
      <c r="DZ47">
        <v>13566766788</v>
      </c>
      <c r="EA47">
        <v>2051313559</v>
      </c>
      <c r="EB47">
        <v>29184847135</v>
      </c>
      <c r="ED47" s="1">
        <v>39005</v>
      </c>
      <c r="EE47">
        <v>119.33</v>
      </c>
      <c r="EG47" s="1">
        <v>34043</v>
      </c>
      <c r="EH47" s="17">
        <v>26.253209445100001</v>
      </c>
      <c r="EI47" s="3"/>
      <c r="EJ47" s="1">
        <v>41562</v>
      </c>
      <c r="EK47" s="4">
        <v>7633384</v>
      </c>
      <c r="EL47" s="4">
        <v>5999909</v>
      </c>
      <c r="EM47" s="4">
        <v>39163357</v>
      </c>
      <c r="EN47" s="4">
        <v>46223134</v>
      </c>
      <c r="EO47" s="4">
        <v>54918314</v>
      </c>
      <c r="EP47" s="4">
        <v>5724496</v>
      </c>
      <c r="EQ47" s="4">
        <v>59348233</v>
      </c>
      <c r="ER47" s="4">
        <v>1077150</v>
      </c>
      <c r="ES47" s="4">
        <v>23141302</v>
      </c>
      <c r="ET47" s="4">
        <v>103428214</v>
      </c>
      <c r="EU47" s="4">
        <v>25517194</v>
      </c>
      <c r="EV47" s="4">
        <v>431593</v>
      </c>
      <c r="EW47" s="15">
        <v>192574301.99999997</v>
      </c>
      <c r="EX47" s="15">
        <v>56151058.32</v>
      </c>
      <c r="EY47" s="15">
        <v>89181706.049999997</v>
      </c>
      <c r="EZ47">
        <v>8367449.0100000007</v>
      </c>
      <c r="FA47" s="15">
        <v>431592.70999999996</v>
      </c>
      <c r="FB47" s="16">
        <f t="shared" si="2"/>
        <v>364972896</v>
      </c>
      <c r="FE47" s="1">
        <v>41564</v>
      </c>
      <c r="FF47">
        <v>3805.62</v>
      </c>
      <c r="FG47" s="1"/>
      <c r="FH47" s="1">
        <v>41532</v>
      </c>
      <c r="FI47" t="s">
        <v>169</v>
      </c>
    </row>
    <row r="48" spans="1:165" x14ac:dyDescent="0.25">
      <c r="A48" s="1">
        <v>41593</v>
      </c>
      <c r="B48" s="8">
        <v>1300738.03</v>
      </c>
      <c r="E48" s="1">
        <v>41593</v>
      </c>
      <c r="F48" s="8">
        <v>406881.35000000003</v>
      </c>
      <c r="H48" s="1">
        <v>41228</v>
      </c>
      <c r="I48">
        <v>0.52698149999999999</v>
      </c>
      <c r="K48" s="1">
        <v>41593</v>
      </c>
      <c r="L48">
        <v>165897.25</v>
      </c>
      <c r="M48">
        <v>234904306.66999999</v>
      </c>
      <c r="N48">
        <v>9470.07</v>
      </c>
      <c r="O48">
        <v>235079673.99000001</v>
      </c>
      <c r="Q48" s="1">
        <v>43313</v>
      </c>
      <c r="R48">
        <v>49823.33</v>
      </c>
      <c r="S48">
        <v>78046.67</v>
      </c>
      <c r="T48">
        <v>28223.33</v>
      </c>
      <c r="U48">
        <v>109976.67</v>
      </c>
      <c r="V48">
        <v>6374710</v>
      </c>
      <c r="W48">
        <v>-67143.33</v>
      </c>
      <c r="X48">
        <v>-276056.67</v>
      </c>
      <c r="Z48" s="21">
        <v>43497</v>
      </c>
      <c r="AA48" s="22">
        <v>238.24</v>
      </c>
      <c r="AB48" s="22">
        <v>4.1900000000000004</v>
      </c>
      <c r="AC48" s="22"/>
      <c r="AD48" s="1">
        <v>41593</v>
      </c>
      <c r="AE48">
        <v>38.131496400000003</v>
      </c>
      <c r="AG48" s="30">
        <v>41228</v>
      </c>
      <c r="AH48" s="31">
        <v>31729.5</v>
      </c>
      <c r="AJ48" s="1">
        <v>41593</v>
      </c>
      <c r="AK48" s="28">
        <v>571452.17000000004</v>
      </c>
      <c r="AL48" s="28">
        <v>166696743.43000001</v>
      </c>
      <c r="AM48" s="28">
        <v>25817.66</v>
      </c>
      <c r="AO48" s="1">
        <v>43327</v>
      </c>
      <c r="AP48">
        <v>13.46</v>
      </c>
      <c r="AQ48">
        <v>3.49</v>
      </c>
      <c r="AS48" s="1">
        <v>36845</v>
      </c>
      <c r="AT48">
        <v>2.5</v>
      </c>
      <c r="AU48">
        <v>2.1999999999999999E-2</v>
      </c>
      <c r="AV48">
        <v>0.15458</v>
      </c>
      <c r="AW48">
        <v>837588</v>
      </c>
      <c r="AY48" s="1">
        <v>43146</v>
      </c>
      <c r="AZ48">
        <v>26798107000</v>
      </c>
      <c r="BA48">
        <v>0.4</v>
      </c>
      <c r="BB48" s="3">
        <v>3704</v>
      </c>
      <c r="BC48">
        <v>24954.17</v>
      </c>
      <c r="BD48">
        <v>2945494000</v>
      </c>
      <c r="BE48">
        <v>24318000</v>
      </c>
      <c r="BF48">
        <v>6098154000</v>
      </c>
      <c r="BG48">
        <v>12567340000</v>
      </c>
      <c r="BH48">
        <v>5162802000</v>
      </c>
      <c r="BI48">
        <v>21635305000</v>
      </c>
      <c r="BK48" s="1">
        <v>38245</v>
      </c>
      <c r="BL48">
        <v>268865</v>
      </c>
      <c r="BM48">
        <v>0</v>
      </c>
      <c r="BN48">
        <v>80106245</v>
      </c>
      <c r="BO48">
        <v>6434540</v>
      </c>
      <c r="BP48">
        <v>0</v>
      </c>
      <c r="BQ48">
        <v>0</v>
      </c>
      <c r="BR48">
        <v>266566</v>
      </c>
      <c r="BS48">
        <v>0</v>
      </c>
      <c r="BT48">
        <v>0</v>
      </c>
      <c r="BU48">
        <v>0</v>
      </c>
      <c r="BV48">
        <v>0</v>
      </c>
      <c r="BW48">
        <v>36073692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36280622</v>
      </c>
      <c r="CE48">
        <v>0</v>
      </c>
      <c r="CF48">
        <v>781960</v>
      </c>
      <c r="CH48" s="27">
        <v>41579</v>
      </c>
      <c r="CI48" s="28">
        <v>470325</v>
      </c>
      <c r="CJ48">
        <f t="shared" si="1"/>
        <v>470325000000</v>
      </c>
      <c r="CL48" s="1">
        <v>41593</v>
      </c>
      <c r="CM48">
        <v>-6.63</v>
      </c>
      <c r="CN48" s="1"/>
      <c r="CO48" s="1">
        <v>43480</v>
      </c>
      <c r="CP48">
        <v>1.32</v>
      </c>
      <c r="CR48" s="1">
        <v>35749</v>
      </c>
      <c r="CS48">
        <v>50</v>
      </c>
      <c r="CU48" s="1">
        <v>43449</v>
      </c>
      <c r="CV48">
        <v>1150.6838888888799</v>
      </c>
      <c r="CW48">
        <v>909.74149999999997</v>
      </c>
      <c r="CX48">
        <v>826.36142857142795</v>
      </c>
      <c r="CY48">
        <v>1029.4567999999999</v>
      </c>
      <c r="DA48" s="1">
        <v>42566</v>
      </c>
      <c r="DB48">
        <v>509.27</v>
      </c>
      <c r="DC48">
        <v>369.44</v>
      </c>
      <c r="DD48">
        <v>1063.78</v>
      </c>
      <c r="DG48" s="1">
        <v>37575</v>
      </c>
      <c r="DH48">
        <v>3.39</v>
      </c>
      <c r="DJ48" s="1">
        <v>32978</v>
      </c>
      <c r="DK48">
        <v>73.209999999999994</v>
      </c>
      <c r="DM48" s="1">
        <v>43511</v>
      </c>
      <c r="DN48">
        <v>998</v>
      </c>
      <c r="DP48" s="11">
        <v>37970</v>
      </c>
      <c r="DQ48">
        <v>144205588800</v>
      </c>
      <c r="DS48" s="1">
        <v>37940</v>
      </c>
      <c r="DT48">
        <v>60024405</v>
      </c>
      <c r="DU48">
        <v>25857764</v>
      </c>
      <c r="DV48">
        <v>34166641</v>
      </c>
      <c r="DX48" s="1">
        <v>43480</v>
      </c>
      <c r="DY48">
        <v>16638094632</v>
      </c>
      <c r="DZ48">
        <v>17453376542</v>
      </c>
      <c r="EA48">
        <v>-815281910</v>
      </c>
      <c r="EB48">
        <v>34091471174</v>
      </c>
      <c r="ED48" s="1">
        <v>39036</v>
      </c>
      <c r="EE48">
        <v>118.67</v>
      </c>
      <c r="EG48" s="1">
        <v>34074</v>
      </c>
      <c r="EH48" s="17">
        <v>28.8333434388</v>
      </c>
      <c r="EI48" s="3"/>
      <c r="EJ48" s="1">
        <v>41593</v>
      </c>
      <c r="EK48" s="4">
        <v>6303664</v>
      </c>
      <c r="EL48" s="4">
        <v>6773709</v>
      </c>
      <c r="EM48" s="4">
        <v>39281134</v>
      </c>
      <c r="EN48" s="4">
        <v>46188819</v>
      </c>
      <c r="EO48" s="4">
        <v>63197367</v>
      </c>
      <c r="EP48" s="4">
        <v>6336206</v>
      </c>
      <c r="EQ48" s="4">
        <v>59985944</v>
      </c>
      <c r="ER48" s="4">
        <v>1257373</v>
      </c>
      <c r="ES48" s="4">
        <v>21867068</v>
      </c>
      <c r="ET48" s="4">
        <v>126374847</v>
      </c>
      <c r="EU48" s="4">
        <v>29949670</v>
      </c>
      <c r="EV48" s="4">
        <v>465958</v>
      </c>
      <c r="EW48" s="15">
        <v>196880741.47999996</v>
      </c>
      <c r="EX48" s="15">
        <v>65332926.220000006</v>
      </c>
      <c r="EY48" s="15">
        <v>112580341.85000002</v>
      </c>
      <c r="EZ48">
        <v>8236175.54</v>
      </c>
      <c r="FA48" s="15">
        <v>465972.51</v>
      </c>
      <c r="FB48" s="16">
        <f t="shared" si="2"/>
        <v>401678095</v>
      </c>
      <c r="FE48" s="1">
        <v>41595</v>
      </c>
      <c r="FF48">
        <v>80.17</v>
      </c>
      <c r="FG48" s="1"/>
      <c r="FH48" s="1">
        <v>41562</v>
      </c>
      <c r="FI48" s="3">
        <v>-6630</v>
      </c>
    </row>
    <row r="49" spans="1:165" x14ac:dyDescent="0.25">
      <c r="A49" s="1">
        <v>41623</v>
      </c>
      <c r="B49" s="8">
        <v>1545013.9800000002</v>
      </c>
      <c r="E49" s="1">
        <v>41623</v>
      </c>
      <c r="F49" s="8">
        <v>434868.38</v>
      </c>
      <c r="H49" s="1">
        <v>41258</v>
      </c>
      <c r="I49">
        <v>0.52698149999999999</v>
      </c>
      <c r="K49" s="1">
        <v>41623</v>
      </c>
      <c r="L49">
        <v>977442.35</v>
      </c>
      <c r="M49">
        <v>232715518.52000001</v>
      </c>
      <c r="N49">
        <v>11761.88</v>
      </c>
      <c r="O49">
        <v>233705602.75</v>
      </c>
      <c r="Q49" s="1">
        <v>43282</v>
      </c>
      <c r="R49">
        <v>49823.33</v>
      </c>
      <c r="S49">
        <v>78046.67</v>
      </c>
      <c r="T49">
        <v>28223.33</v>
      </c>
      <c r="U49">
        <v>109976.67</v>
      </c>
      <c r="V49">
        <v>6374710</v>
      </c>
      <c r="W49">
        <v>-67143.33</v>
      </c>
      <c r="X49">
        <v>-276056.67</v>
      </c>
      <c r="Z49" s="23">
        <v>43466</v>
      </c>
      <c r="AA49" s="24">
        <v>217.84</v>
      </c>
      <c r="AB49" s="24">
        <v>4.2699999999999996</v>
      </c>
      <c r="AC49" s="24"/>
      <c r="AD49" s="1">
        <v>41623</v>
      </c>
      <c r="AE49">
        <v>38.131496400000003</v>
      </c>
      <c r="AG49" s="30">
        <v>41258</v>
      </c>
      <c r="AH49" s="31">
        <v>34182.5</v>
      </c>
      <c r="AJ49" s="1">
        <v>41623</v>
      </c>
      <c r="AK49" s="28">
        <v>431628.42</v>
      </c>
      <c r="AL49" s="28">
        <v>162552704.72999999</v>
      </c>
      <c r="AM49" s="28">
        <v>64985.89</v>
      </c>
      <c r="AO49" s="1">
        <v>43296</v>
      </c>
      <c r="AP49">
        <v>4.87</v>
      </c>
      <c r="AQ49">
        <v>0.43</v>
      </c>
      <c r="AS49" s="1">
        <v>36875</v>
      </c>
      <c r="AT49">
        <v>2.5</v>
      </c>
      <c r="AU49">
        <v>2.1999999999999999E-2</v>
      </c>
      <c r="AV49">
        <v>0.15458</v>
      </c>
      <c r="AW49">
        <v>837588</v>
      </c>
      <c r="AY49" s="1">
        <v>43115</v>
      </c>
      <c r="AZ49">
        <v>26798107000</v>
      </c>
      <c r="BA49">
        <v>0.4</v>
      </c>
      <c r="BB49" s="3">
        <v>3704</v>
      </c>
      <c r="BC49">
        <v>24954.17</v>
      </c>
      <c r="BD49">
        <v>2945494000</v>
      </c>
      <c r="BE49">
        <v>24318000</v>
      </c>
      <c r="BF49">
        <v>6098154000</v>
      </c>
      <c r="BG49">
        <v>12567340000</v>
      </c>
      <c r="BH49">
        <v>5162802000</v>
      </c>
      <c r="BI49">
        <v>21635305000</v>
      </c>
      <c r="BK49" s="1">
        <v>38275</v>
      </c>
      <c r="BL49">
        <v>52724</v>
      </c>
      <c r="BM49">
        <v>0</v>
      </c>
      <c r="BN49">
        <v>55410345</v>
      </c>
      <c r="BO49">
        <v>0</v>
      </c>
      <c r="BP49">
        <v>0</v>
      </c>
      <c r="BQ49">
        <v>0</v>
      </c>
      <c r="BR49">
        <v>219065</v>
      </c>
      <c r="BS49">
        <v>0</v>
      </c>
      <c r="BT49">
        <v>0</v>
      </c>
      <c r="BU49">
        <v>0</v>
      </c>
      <c r="BV49">
        <v>0</v>
      </c>
      <c r="BW49">
        <v>16426924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74504</v>
      </c>
      <c r="CD49">
        <v>29780306</v>
      </c>
      <c r="CE49">
        <v>8760109</v>
      </c>
      <c r="CF49">
        <v>96713</v>
      </c>
      <c r="CH49" s="27">
        <v>41609</v>
      </c>
      <c r="CI49" s="28">
        <v>467253.2</v>
      </c>
      <c r="CJ49">
        <f t="shared" si="1"/>
        <v>467253200000</v>
      </c>
      <c r="CL49" s="1">
        <v>41623</v>
      </c>
      <c r="CM49">
        <v>21.82</v>
      </c>
      <c r="CN49" s="1"/>
      <c r="CO49" s="1">
        <v>43449</v>
      </c>
      <c r="CP49">
        <v>1.1499999999999999</v>
      </c>
      <c r="CR49" s="1">
        <v>35779</v>
      </c>
      <c r="CS49">
        <v>50</v>
      </c>
      <c r="CU49" s="1">
        <v>43419</v>
      </c>
      <c r="CV49">
        <v>1154.57388888888</v>
      </c>
      <c r="CW49">
        <v>906.13599999999997</v>
      </c>
      <c r="CX49">
        <v>824.41904761904698</v>
      </c>
      <c r="CY49">
        <v>1030.78</v>
      </c>
      <c r="DA49" s="1">
        <v>42597</v>
      </c>
      <c r="DB49">
        <v>508.66</v>
      </c>
      <c r="DC49">
        <v>368.63</v>
      </c>
      <c r="DD49">
        <v>1063.78</v>
      </c>
      <c r="DG49" s="1">
        <v>37605</v>
      </c>
      <c r="DH49">
        <v>2.7</v>
      </c>
      <c r="DJ49" s="1">
        <v>33008</v>
      </c>
      <c r="DK49">
        <v>88.57</v>
      </c>
      <c r="DM49" s="1">
        <v>43480</v>
      </c>
      <c r="DN49">
        <v>998</v>
      </c>
      <c r="DP49" s="11">
        <v>38001</v>
      </c>
      <c r="DQ49">
        <v>151889719800</v>
      </c>
      <c r="DS49" s="1">
        <v>37970</v>
      </c>
      <c r="DT49">
        <v>44981969</v>
      </c>
      <c r="DU49">
        <v>13449408</v>
      </c>
      <c r="DV49">
        <v>31532561</v>
      </c>
      <c r="DX49" s="1">
        <v>43449</v>
      </c>
      <c r="DY49">
        <v>19257634148</v>
      </c>
      <c r="DZ49">
        <v>13640421233</v>
      </c>
      <c r="EA49">
        <v>5617212915</v>
      </c>
      <c r="EB49">
        <v>32898055381</v>
      </c>
      <c r="ED49" s="1">
        <v>39066</v>
      </c>
      <c r="EE49">
        <v>116.3</v>
      </c>
      <c r="EG49" s="1">
        <v>34104</v>
      </c>
      <c r="EH49" s="17">
        <v>29.700412500399999</v>
      </c>
      <c r="EI49" s="3"/>
      <c r="EJ49" s="1">
        <v>41623</v>
      </c>
      <c r="EK49" s="4">
        <v>7322648</v>
      </c>
      <c r="EL49" s="4">
        <v>12988275</v>
      </c>
      <c r="EM49" s="4">
        <v>39191611</v>
      </c>
      <c r="EN49" s="4">
        <v>49634503</v>
      </c>
      <c r="EO49" s="4">
        <v>60927799</v>
      </c>
      <c r="EP49" s="4">
        <v>4694258</v>
      </c>
      <c r="EQ49" s="4">
        <v>66006521</v>
      </c>
      <c r="ER49" s="4">
        <v>1246125</v>
      </c>
      <c r="ES49" s="4">
        <v>21560586</v>
      </c>
      <c r="ET49" s="4">
        <v>108530530</v>
      </c>
      <c r="EU49" s="4">
        <v>29048479</v>
      </c>
      <c r="EV49" s="4">
        <v>2170822</v>
      </c>
      <c r="EW49" s="15">
        <v>212913070.29000002</v>
      </c>
      <c r="EX49" s="15">
        <v>60194869.259999998</v>
      </c>
      <c r="EY49" s="15">
        <v>94332315.789999992</v>
      </c>
      <c r="EZ49">
        <v>9166968.9299999997</v>
      </c>
      <c r="FA49" s="15">
        <v>2170821.77</v>
      </c>
      <c r="FB49" s="16">
        <f t="shared" si="2"/>
        <v>395999509</v>
      </c>
      <c r="FE49" s="1">
        <v>41625</v>
      </c>
      <c r="FF49">
        <v>6.91</v>
      </c>
      <c r="FG49" s="1"/>
      <c r="FH49" s="1">
        <v>41593</v>
      </c>
      <c r="FI49" t="s">
        <v>170</v>
      </c>
    </row>
    <row r="50" spans="1:165" x14ac:dyDescent="0.25">
      <c r="A50" s="1">
        <v>41654</v>
      </c>
      <c r="B50" s="8">
        <v>3990736.85</v>
      </c>
      <c r="E50" s="1">
        <v>41654</v>
      </c>
      <c r="F50" s="8">
        <v>344321.06999999995</v>
      </c>
      <c r="H50" s="1">
        <v>41289</v>
      </c>
      <c r="I50">
        <v>0.53078559999999997</v>
      </c>
      <c r="K50" s="1">
        <v>41654</v>
      </c>
      <c r="L50">
        <v>298368.06</v>
      </c>
      <c r="M50">
        <v>239848735.65000001</v>
      </c>
      <c r="N50">
        <v>54392.11</v>
      </c>
      <c r="O50">
        <v>240206895.81999999</v>
      </c>
      <c r="Q50" s="1">
        <v>43252</v>
      </c>
      <c r="R50">
        <v>-166876.67000000001</v>
      </c>
      <c r="S50">
        <v>-137520</v>
      </c>
      <c r="T50">
        <v>29356.67</v>
      </c>
      <c r="U50">
        <v>73886.67</v>
      </c>
      <c r="V50">
        <v>6146743.3300000001</v>
      </c>
      <c r="W50">
        <v>-68920</v>
      </c>
      <c r="X50">
        <v>-292473.33</v>
      </c>
      <c r="Z50" s="21">
        <v>43435</v>
      </c>
      <c r="AA50" s="22">
        <v>220.53</v>
      </c>
      <c r="AB50" s="22">
        <v>4.37</v>
      </c>
      <c r="AC50" s="22"/>
      <c r="AD50" s="1">
        <v>41654</v>
      </c>
      <c r="AE50">
        <v>36.417150700000001</v>
      </c>
      <c r="AG50" s="30">
        <v>41289</v>
      </c>
      <c r="AH50" s="31">
        <v>33784.910000000003</v>
      </c>
      <c r="AJ50" s="1">
        <v>41654</v>
      </c>
      <c r="AK50" s="28">
        <v>425729.18</v>
      </c>
      <c r="AL50" s="28">
        <v>160815502.22</v>
      </c>
      <c r="AM50" s="28">
        <v>35712.050000000003</v>
      </c>
      <c r="AO50" s="1">
        <v>43266</v>
      </c>
      <c r="AP50">
        <v>10.89</v>
      </c>
      <c r="AQ50">
        <v>2.56</v>
      </c>
      <c r="AS50" s="1">
        <v>36906</v>
      </c>
      <c r="AT50">
        <v>2.5</v>
      </c>
      <c r="AU50">
        <v>2.1999999999999999E-2</v>
      </c>
      <c r="AV50">
        <v>0.15609999999999999</v>
      </c>
      <c r="AW50">
        <v>855442</v>
      </c>
      <c r="AY50" s="1">
        <v>43084</v>
      </c>
      <c r="AZ50">
        <v>27308046000</v>
      </c>
      <c r="BA50">
        <v>0.4</v>
      </c>
      <c r="BB50" s="3">
        <v>3704</v>
      </c>
      <c r="BC50">
        <v>25660.71</v>
      </c>
      <c r="BD50">
        <v>2676581000</v>
      </c>
      <c r="BE50">
        <v>22762000</v>
      </c>
      <c r="BF50">
        <v>6052464000</v>
      </c>
      <c r="BG50">
        <v>13383053000</v>
      </c>
      <c r="BH50">
        <v>5173186000</v>
      </c>
      <c r="BI50">
        <v>22134860000</v>
      </c>
      <c r="BK50" s="1">
        <v>38306</v>
      </c>
      <c r="BL50">
        <v>50233</v>
      </c>
      <c r="BM50">
        <v>0</v>
      </c>
      <c r="BN50">
        <v>54136804</v>
      </c>
      <c r="BO50">
        <v>6493797</v>
      </c>
      <c r="BP50">
        <v>0</v>
      </c>
      <c r="BQ50">
        <v>0</v>
      </c>
      <c r="BR50">
        <v>131067</v>
      </c>
      <c r="BS50">
        <v>0</v>
      </c>
      <c r="BT50">
        <v>0</v>
      </c>
      <c r="BU50">
        <v>0</v>
      </c>
      <c r="BV50">
        <v>0</v>
      </c>
      <c r="BW50">
        <v>20473942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37252</v>
      </c>
      <c r="CD50">
        <v>26372599</v>
      </c>
      <c r="CE50">
        <v>0</v>
      </c>
      <c r="CF50">
        <v>577914</v>
      </c>
      <c r="CH50" s="27">
        <v>41640</v>
      </c>
      <c r="CI50" s="28">
        <v>453279.8</v>
      </c>
      <c r="CJ50">
        <f t="shared" si="1"/>
        <v>453279800000</v>
      </c>
      <c r="CL50" s="1">
        <v>41654</v>
      </c>
      <c r="CM50">
        <v>9.4499999999999993</v>
      </c>
      <c r="CN50" s="1"/>
      <c r="CO50" s="1">
        <v>43419</v>
      </c>
      <c r="CP50">
        <v>0.79</v>
      </c>
      <c r="CR50" s="1">
        <v>35810</v>
      </c>
      <c r="CS50">
        <v>50</v>
      </c>
      <c r="CU50" s="1">
        <v>43388</v>
      </c>
      <c r="CV50">
        <v>1144.37777777777</v>
      </c>
      <c r="CW50">
        <v>900.6345</v>
      </c>
      <c r="CX50">
        <v>821.60523809523795</v>
      </c>
      <c r="CY50">
        <v>1020.7212</v>
      </c>
      <c r="DA50" s="1">
        <v>42628</v>
      </c>
      <c r="DB50">
        <v>506.57</v>
      </c>
      <c r="DC50">
        <v>367.41</v>
      </c>
      <c r="DD50">
        <v>1058.3599999999999</v>
      </c>
      <c r="DG50" s="1">
        <v>37636</v>
      </c>
      <c r="DH50">
        <v>2.4700000000000002</v>
      </c>
      <c r="DJ50" s="1">
        <v>33039</v>
      </c>
      <c r="DK50">
        <v>187.11</v>
      </c>
      <c r="DM50" s="1">
        <v>43449</v>
      </c>
      <c r="DN50">
        <v>954</v>
      </c>
      <c r="DP50" s="11">
        <v>38032</v>
      </c>
      <c r="DQ50">
        <v>155188688000</v>
      </c>
      <c r="DS50" s="1">
        <v>38001</v>
      </c>
      <c r="DT50">
        <v>98931544</v>
      </c>
      <c r="DU50">
        <v>51156514</v>
      </c>
      <c r="DV50">
        <v>47775030</v>
      </c>
      <c r="DX50" s="1">
        <v>43419</v>
      </c>
      <c r="DY50">
        <v>19199739213</v>
      </c>
      <c r="DZ50">
        <v>15529846968</v>
      </c>
      <c r="EA50">
        <v>3669892245</v>
      </c>
      <c r="EB50">
        <v>34729586181</v>
      </c>
      <c r="ED50" s="1">
        <v>39097</v>
      </c>
      <c r="EE50">
        <v>114.79</v>
      </c>
      <c r="EG50" s="1">
        <v>34135</v>
      </c>
      <c r="EH50" s="17">
        <v>31.4951749568</v>
      </c>
      <c r="EI50" s="3"/>
      <c r="EJ50" s="1">
        <v>41654</v>
      </c>
      <c r="EK50" s="4">
        <v>36080528</v>
      </c>
      <c r="EL50" s="4">
        <v>6145083</v>
      </c>
      <c r="EM50" s="4">
        <v>39492994</v>
      </c>
      <c r="EN50" s="4">
        <v>63839353</v>
      </c>
      <c r="EO50" s="4">
        <v>57773868</v>
      </c>
      <c r="EP50" s="4">
        <v>5490411</v>
      </c>
      <c r="EQ50" s="4">
        <v>60687473</v>
      </c>
      <c r="ER50" s="4">
        <v>1372349</v>
      </c>
      <c r="ES50" s="4">
        <v>17566068</v>
      </c>
      <c r="ET50" s="4">
        <v>128203584</v>
      </c>
      <c r="EU50" s="4">
        <v>27319023</v>
      </c>
      <c r="EV50" s="4">
        <v>1077984</v>
      </c>
      <c r="EW50" s="15">
        <v>209297378.42000002</v>
      </c>
      <c r="EX50" s="15">
        <v>59260900.059999995</v>
      </c>
      <c r="EY50" s="15">
        <v>110233885.31999998</v>
      </c>
      <c r="EZ50">
        <v>10049869.33</v>
      </c>
      <c r="FA50" s="15">
        <v>1078402.21</v>
      </c>
      <c r="FB50" s="16">
        <f t="shared" si="2"/>
        <v>408968190</v>
      </c>
      <c r="FE50" s="1">
        <v>41656</v>
      </c>
      <c r="FF50">
        <f>ROUND(AVERAGE(FF51,FF54,FF57,FF58,FF59,FF60,),2)</f>
        <v>1141.76</v>
      </c>
      <c r="FG50" s="1"/>
      <c r="FH50" s="1">
        <v>41623</v>
      </c>
      <c r="FI50" t="s">
        <v>171</v>
      </c>
    </row>
    <row r="51" spans="1:165" x14ac:dyDescent="0.25">
      <c r="A51" s="1">
        <v>41685</v>
      </c>
      <c r="B51" s="8">
        <v>12081391.699999999</v>
      </c>
      <c r="E51" s="1">
        <v>41685</v>
      </c>
      <c r="F51" s="8">
        <v>285388.79999999999</v>
      </c>
      <c r="H51" s="1">
        <v>41320</v>
      </c>
      <c r="I51">
        <v>0.53078559999999997</v>
      </c>
      <c r="K51" s="1">
        <v>41685</v>
      </c>
      <c r="L51">
        <v>107972.39</v>
      </c>
      <c r="M51">
        <v>226970337.65000001</v>
      </c>
      <c r="N51">
        <v>46179.22</v>
      </c>
      <c r="O51">
        <v>227127489.25999999</v>
      </c>
      <c r="Q51" s="1">
        <v>43221</v>
      </c>
      <c r="R51">
        <v>-166876.67000000001</v>
      </c>
      <c r="S51">
        <v>-137520</v>
      </c>
      <c r="T51">
        <v>29356.67</v>
      </c>
      <c r="U51">
        <v>73886.67</v>
      </c>
      <c r="V51">
        <v>6146743.3300000001</v>
      </c>
      <c r="W51">
        <v>-68920</v>
      </c>
      <c r="X51">
        <v>-292473.33</v>
      </c>
      <c r="Z51" s="23">
        <v>43405</v>
      </c>
      <c r="AA51" s="24">
        <v>252.53</v>
      </c>
      <c r="AB51" s="24">
        <v>4.59</v>
      </c>
      <c r="AC51" s="24"/>
      <c r="AD51" s="1">
        <v>41685</v>
      </c>
      <c r="AE51">
        <v>36.417150700000001</v>
      </c>
      <c r="AG51" s="30">
        <v>41320</v>
      </c>
      <c r="AH51" s="31">
        <v>32783.910000000003</v>
      </c>
      <c r="AJ51" s="1">
        <v>41685</v>
      </c>
      <c r="AK51" s="28">
        <v>534518.97</v>
      </c>
      <c r="AL51" s="28">
        <v>172407518.66999999</v>
      </c>
      <c r="AM51" s="28">
        <v>38614.769999999997</v>
      </c>
      <c r="AO51" s="1">
        <v>43235</v>
      </c>
      <c r="AP51">
        <v>10.050000000000001</v>
      </c>
      <c r="AQ51">
        <v>1.97</v>
      </c>
      <c r="AS51" s="1">
        <v>36937</v>
      </c>
      <c r="AT51">
        <v>2.5</v>
      </c>
      <c r="AU51">
        <v>2.1999999999999999E-2</v>
      </c>
      <c r="AV51">
        <v>0.15609999999999999</v>
      </c>
      <c r="AW51">
        <v>855442</v>
      </c>
      <c r="AY51" s="1">
        <v>43054</v>
      </c>
      <c r="AZ51">
        <v>27308046000</v>
      </c>
      <c r="BA51">
        <v>0.4</v>
      </c>
      <c r="BB51" s="3">
        <v>3704</v>
      </c>
      <c r="BC51">
        <v>25660.71</v>
      </c>
      <c r="BD51">
        <v>2676581000</v>
      </c>
      <c r="BE51">
        <v>22762000</v>
      </c>
      <c r="BF51">
        <v>6052464000</v>
      </c>
      <c r="BG51">
        <v>13383053000</v>
      </c>
      <c r="BH51">
        <v>5173186000</v>
      </c>
      <c r="BI51">
        <v>22134860000</v>
      </c>
      <c r="BK51" s="1">
        <v>38336</v>
      </c>
      <c r="BL51">
        <v>70689</v>
      </c>
      <c r="BM51">
        <v>0</v>
      </c>
      <c r="BN51">
        <v>83789204</v>
      </c>
      <c r="BO51">
        <v>15095250</v>
      </c>
      <c r="BP51">
        <v>0</v>
      </c>
      <c r="BQ51">
        <v>0</v>
      </c>
      <c r="BR51">
        <v>301908</v>
      </c>
      <c r="BS51">
        <v>0</v>
      </c>
      <c r="BT51">
        <v>0</v>
      </c>
      <c r="BU51">
        <v>0</v>
      </c>
      <c r="BV51">
        <v>0</v>
      </c>
      <c r="BW51">
        <v>27436333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39778076</v>
      </c>
      <c r="CE51">
        <v>0</v>
      </c>
      <c r="CF51">
        <v>1106948</v>
      </c>
      <c r="CH51" s="27">
        <v>41671</v>
      </c>
      <c r="CI51" s="28">
        <v>455502.3</v>
      </c>
      <c r="CJ51">
        <f t="shared" si="1"/>
        <v>455502300000</v>
      </c>
      <c r="CL51" s="1">
        <v>41685</v>
      </c>
      <c r="CM51">
        <v>41.82</v>
      </c>
      <c r="CN51" s="1"/>
      <c r="CO51" s="1">
        <v>43388</v>
      </c>
      <c r="CP51">
        <v>1.45</v>
      </c>
      <c r="CR51" s="1">
        <v>35841</v>
      </c>
      <c r="CS51">
        <v>50</v>
      </c>
      <c r="CU51" s="1">
        <v>43358</v>
      </c>
      <c r="CV51">
        <v>1127.7183333333301</v>
      </c>
      <c r="CW51">
        <v>894.06899999999996</v>
      </c>
      <c r="CX51">
        <v>816.47857142857094</v>
      </c>
      <c r="CY51">
        <v>1009.1612</v>
      </c>
      <c r="DA51" s="1">
        <v>42658</v>
      </c>
      <c r="DB51">
        <v>508.4</v>
      </c>
      <c r="DC51">
        <v>368.29</v>
      </c>
      <c r="DD51">
        <v>1063.8599999999999</v>
      </c>
      <c r="DG51" s="1">
        <v>37667</v>
      </c>
      <c r="DH51">
        <v>1.46</v>
      </c>
      <c r="DJ51" s="1">
        <v>33069</v>
      </c>
      <c r="DK51">
        <v>339.35</v>
      </c>
      <c r="DM51" s="1">
        <v>43419</v>
      </c>
      <c r="DN51">
        <v>954</v>
      </c>
      <c r="DP51" s="11">
        <v>38061</v>
      </c>
      <c r="DQ51">
        <v>149958666000</v>
      </c>
      <c r="DS51" s="1">
        <v>38032</v>
      </c>
      <c r="DT51">
        <v>71832029</v>
      </c>
      <c r="DU51">
        <v>10037553</v>
      </c>
      <c r="DV51">
        <v>61794476</v>
      </c>
      <c r="DX51" s="1">
        <v>43388</v>
      </c>
      <c r="DY51">
        <v>21671364889</v>
      </c>
      <c r="DZ51">
        <v>16921935159</v>
      </c>
      <c r="EA51">
        <v>4749429730</v>
      </c>
      <c r="EB51">
        <v>38593300048</v>
      </c>
      <c r="ED51" s="1">
        <v>39128</v>
      </c>
      <c r="EE51">
        <v>113.33</v>
      </c>
      <c r="EG51" s="1">
        <v>34165</v>
      </c>
      <c r="EH51" s="17">
        <v>31.251538226299999</v>
      </c>
      <c r="EI51" s="3"/>
      <c r="EJ51" s="1">
        <v>41685</v>
      </c>
      <c r="EK51" s="4">
        <v>36338235</v>
      </c>
      <c r="EL51" s="4">
        <v>4588752</v>
      </c>
      <c r="EM51" s="4">
        <v>37981875</v>
      </c>
      <c r="EN51" s="4">
        <v>41559318</v>
      </c>
      <c r="EO51" s="4">
        <v>51699312</v>
      </c>
      <c r="EP51" s="4">
        <v>5905476</v>
      </c>
      <c r="EQ51" s="4">
        <v>50725107</v>
      </c>
      <c r="ER51" s="4">
        <v>1308159</v>
      </c>
      <c r="ES51" s="4">
        <v>16351514</v>
      </c>
      <c r="ET51" s="4">
        <v>129787464</v>
      </c>
      <c r="EU51" s="4">
        <v>28078728</v>
      </c>
      <c r="EV51" s="4">
        <v>341234</v>
      </c>
      <c r="EW51" s="15">
        <v>180095103.95000002</v>
      </c>
      <c r="EX51" s="15">
        <v>49508847.280000009</v>
      </c>
      <c r="EY51" s="15">
        <v>112045399.51000002</v>
      </c>
      <c r="EZ51">
        <v>7826411.3799999999</v>
      </c>
      <c r="FA51" s="15">
        <v>341233.74</v>
      </c>
      <c r="FB51" s="16">
        <f t="shared" si="2"/>
        <v>368326939</v>
      </c>
      <c r="FE51" s="1">
        <v>41687</v>
      </c>
      <c r="FF51">
        <v>1307.95</v>
      </c>
      <c r="FG51" s="1"/>
      <c r="FH51" s="1">
        <v>41654</v>
      </c>
      <c r="FI51" t="s">
        <v>172</v>
      </c>
    </row>
    <row r="52" spans="1:165" x14ac:dyDescent="0.25">
      <c r="A52" s="1">
        <v>41713</v>
      </c>
      <c r="B52" s="8">
        <v>17167786.050000001</v>
      </c>
      <c r="E52" s="1">
        <v>41713</v>
      </c>
      <c r="F52" s="8">
        <v>278861.68</v>
      </c>
      <c r="H52" s="1">
        <v>41348</v>
      </c>
      <c r="I52">
        <v>0.53078559999999997</v>
      </c>
      <c r="K52" s="1">
        <v>41713</v>
      </c>
      <c r="L52">
        <v>205097.11</v>
      </c>
      <c r="M52">
        <v>236390809.81</v>
      </c>
      <c r="N52">
        <v>94067.83</v>
      </c>
      <c r="O52">
        <v>236689974.75</v>
      </c>
      <c r="Q52" s="1">
        <v>43191</v>
      </c>
      <c r="R52">
        <v>-166876.67000000001</v>
      </c>
      <c r="S52">
        <v>-137520</v>
      </c>
      <c r="T52">
        <v>29356.67</v>
      </c>
      <c r="U52">
        <v>73886.67</v>
      </c>
      <c r="V52">
        <v>6146743.3300000001</v>
      </c>
      <c r="W52">
        <v>-68920</v>
      </c>
      <c r="X52">
        <v>-292473.33</v>
      </c>
      <c r="Z52" s="21">
        <v>43374</v>
      </c>
      <c r="AA52" s="22">
        <v>309.31</v>
      </c>
      <c r="AB52" s="22">
        <v>4.72</v>
      </c>
      <c r="AC52" s="22"/>
      <c r="AD52" s="1">
        <v>41713</v>
      </c>
      <c r="AE52">
        <v>36.417150700000001</v>
      </c>
      <c r="AG52" s="30">
        <v>41348</v>
      </c>
      <c r="AH52" s="31">
        <v>34380.910000000003</v>
      </c>
      <c r="AJ52" s="1">
        <v>41713</v>
      </c>
      <c r="AK52" s="28">
        <v>437529.67</v>
      </c>
      <c r="AL52" s="28">
        <v>153880411.28999999</v>
      </c>
      <c r="AM52" s="28">
        <v>28895.89</v>
      </c>
      <c r="AO52" s="1">
        <v>43205</v>
      </c>
      <c r="AP52">
        <v>4.2699999999999996</v>
      </c>
      <c r="AQ52">
        <v>-0.93</v>
      </c>
      <c r="AS52" s="1">
        <v>36965</v>
      </c>
      <c r="AT52">
        <v>2.5</v>
      </c>
      <c r="AU52">
        <v>2.1999999999999999E-2</v>
      </c>
      <c r="AV52">
        <v>0.15609999999999999</v>
      </c>
      <c r="AW52">
        <v>855442</v>
      </c>
      <c r="AY52" s="1">
        <v>42993</v>
      </c>
      <c r="AZ52">
        <v>27308046000</v>
      </c>
      <c r="BA52">
        <v>0.4</v>
      </c>
      <c r="BB52" s="3">
        <v>3704</v>
      </c>
      <c r="BC52">
        <v>25660.71</v>
      </c>
      <c r="BD52">
        <v>2676581000</v>
      </c>
      <c r="BE52">
        <v>22762000</v>
      </c>
      <c r="BF52">
        <v>6052464000</v>
      </c>
      <c r="BG52">
        <v>13383053000</v>
      </c>
      <c r="BH52">
        <v>5173186000</v>
      </c>
      <c r="BI52">
        <v>22134860000</v>
      </c>
      <c r="BK52" s="1">
        <v>38367</v>
      </c>
      <c r="BL52">
        <v>54157</v>
      </c>
      <c r="BM52">
        <v>0</v>
      </c>
      <c r="BN52">
        <v>71505092</v>
      </c>
      <c r="BO52">
        <v>3386895</v>
      </c>
      <c r="BP52">
        <v>0</v>
      </c>
      <c r="BQ52">
        <v>202856</v>
      </c>
      <c r="BR52">
        <v>208280</v>
      </c>
      <c r="BS52">
        <v>3800</v>
      </c>
      <c r="BT52">
        <v>0</v>
      </c>
      <c r="BU52">
        <v>0</v>
      </c>
      <c r="BV52">
        <v>0</v>
      </c>
      <c r="BW52">
        <v>49972476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37252</v>
      </c>
      <c r="CD52">
        <v>16955395</v>
      </c>
      <c r="CE52">
        <v>0</v>
      </c>
      <c r="CF52">
        <v>683981</v>
      </c>
      <c r="CH52" s="27">
        <v>41699</v>
      </c>
      <c r="CI52" s="28">
        <v>477200</v>
      </c>
      <c r="CJ52">
        <f t="shared" si="1"/>
        <v>477200000000</v>
      </c>
      <c r="CL52" s="1">
        <v>41713</v>
      </c>
      <c r="CM52">
        <v>7.3998999999999997</v>
      </c>
      <c r="CN52" s="1"/>
      <c r="CO52" s="1">
        <v>43358</v>
      </c>
      <c r="CP52">
        <v>1.48</v>
      </c>
      <c r="CR52" s="1">
        <v>35869</v>
      </c>
      <c r="CS52">
        <v>50</v>
      </c>
      <c r="CU52" s="1">
        <v>43327</v>
      </c>
      <c r="CV52">
        <v>1114.7533333333299</v>
      </c>
      <c r="CW52">
        <v>882.62649999999996</v>
      </c>
      <c r="CX52">
        <v>805.90142857142803</v>
      </c>
      <c r="CY52">
        <v>999.20159999999998</v>
      </c>
      <c r="DA52" s="1">
        <v>42689</v>
      </c>
      <c r="DB52">
        <v>511.35</v>
      </c>
      <c r="DC52">
        <v>372.13</v>
      </c>
      <c r="DD52">
        <v>1063.8599999999999</v>
      </c>
      <c r="DG52" s="1">
        <v>37695</v>
      </c>
      <c r="DH52">
        <v>1.37</v>
      </c>
      <c r="DJ52" s="1">
        <v>33100</v>
      </c>
      <c r="DK52">
        <v>230.48</v>
      </c>
      <c r="DM52" s="1">
        <v>43388</v>
      </c>
      <c r="DN52">
        <v>954</v>
      </c>
      <c r="DP52" s="11">
        <v>38092</v>
      </c>
      <c r="DQ52">
        <v>146747188000</v>
      </c>
      <c r="DS52" s="1">
        <v>38061</v>
      </c>
      <c r="DT52">
        <v>99336116</v>
      </c>
      <c r="DU52">
        <v>22669609</v>
      </c>
      <c r="DV52">
        <v>76666507</v>
      </c>
      <c r="DX52" s="1">
        <v>43358</v>
      </c>
      <c r="DY52">
        <v>19041023535</v>
      </c>
      <c r="DZ52">
        <v>14948421194</v>
      </c>
      <c r="EA52">
        <v>4092602341</v>
      </c>
      <c r="EB52">
        <v>33989444729</v>
      </c>
      <c r="ED52" s="1">
        <v>39156</v>
      </c>
      <c r="EE52">
        <v>125.11</v>
      </c>
      <c r="EG52" s="1">
        <v>34196</v>
      </c>
      <c r="EH52" s="17">
        <v>31.785482936099999</v>
      </c>
      <c r="EI52" s="3"/>
      <c r="EJ52" s="1">
        <v>41713</v>
      </c>
      <c r="EK52" s="4">
        <v>67309111</v>
      </c>
      <c r="EL52" s="4">
        <v>4782023</v>
      </c>
      <c r="EM52" s="4">
        <v>40925888</v>
      </c>
      <c r="EN52" s="4">
        <v>40558006</v>
      </c>
      <c r="EO52" s="4">
        <v>51153625</v>
      </c>
      <c r="EP52" s="4">
        <v>4685342</v>
      </c>
      <c r="EQ52" s="4">
        <v>50249691</v>
      </c>
      <c r="ER52" s="4">
        <v>1142904</v>
      </c>
      <c r="ES52" s="4">
        <v>16597360</v>
      </c>
      <c r="ET52" s="4">
        <v>134456589</v>
      </c>
      <c r="EU52" s="4">
        <v>25395883</v>
      </c>
      <c r="EV52" s="4">
        <v>539250</v>
      </c>
      <c r="EW52" s="15">
        <v>181725438.09</v>
      </c>
      <c r="EX52" s="15">
        <v>48880619.609999999</v>
      </c>
      <c r="EY52" s="15">
        <v>114442002.04000002</v>
      </c>
      <c r="EZ52">
        <v>7770627.9099999992</v>
      </c>
      <c r="FA52" s="15">
        <v>539250.41999999993</v>
      </c>
      <c r="FB52" s="16">
        <f t="shared" si="2"/>
        <v>370486561</v>
      </c>
      <c r="FE52" s="1">
        <v>41715</v>
      </c>
      <c r="FF52">
        <f>17534.78-ROUND(AVERAGE(FF51,FF54,FF57,FF58,FF59,FF60,),2)</f>
        <v>16393.02</v>
      </c>
      <c r="FG52" s="1"/>
      <c r="FH52" s="1">
        <v>41685</v>
      </c>
      <c r="FI52" s="3">
        <v>73999</v>
      </c>
    </row>
    <row r="53" spans="1:165" x14ac:dyDescent="0.25">
      <c r="A53" s="1">
        <v>41744</v>
      </c>
      <c r="B53" s="8">
        <v>9488748.120000001</v>
      </c>
      <c r="E53" s="1">
        <v>41744</v>
      </c>
      <c r="F53" s="8">
        <v>304074.55</v>
      </c>
      <c r="H53" s="1">
        <v>41379</v>
      </c>
      <c r="I53">
        <v>0.53078559999999997</v>
      </c>
      <c r="K53" s="1">
        <v>41744</v>
      </c>
      <c r="L53">
        <v>206402.21</v>
      </c>
      <c r="M53">
        <v>199754573.97999999</v>
      </c>
      <c r="N53">
        <v>70259.72</v>
      </c>
      <c r="O53">
        <v>200048798.50999999</v>
      </c>
      <c r="Q53" s="1">
        <v>43160</v>
      </c>
      <c r="R53">
        <v>185946.67</v>
      </c>
      <c r="S53">
        <v>214040</v>
      </c>
      <c r="T53">
        <v>28093.33</v>
      </c>
      <c r="U53">
        <v>31040</v>
      </c>
      <c r="V53">
        <v>6142000</v>
      </c>
      <c r="W53">
        <v>-35463.33</v>
      </c>
      <c r="X53">
        <v>-163306.67000000001</v>
      </c>
      <c r="Z53" s="23">
        <v>43344</v>
      </c>
      <c r="AA53" s="24">
        <v>324.07</v>
      </c>
      <c r="AB53" s="24">
        <v>4.63</v>
      </c>
      <c r="AC53" s="24"/>
      <c r="AD53" s="1">
        <v>41744</v>
      </c>
      <c r="AE53">
        <v>36.417150700000001</v>
      </c>
      <c r="AG53" s="30">
        <v>41379</v>
      </c>
      <c r="AH53" s="31">
        <v>35553.910000000003</v>
      </c>
      <c r="AJ53" s="1">
        <v>41744</v>
      </c>
      <c r="AK53" s="28">
        <v>200078.98</v>
      </c>
      <c r="AL53" s="28">
        <v>138920788.28</v>
      </c>
      <c r="AM53" s="28">
        <v>30775.61</v>
      </c>
      <c r="AO53" s="1">
        <v>43174</v>
      </c>
      <c r="AP53">
        <v>10.119999999999999</v>
      </c>
      <c r="AQ53">
        <v>4.34</v>
      </c>
      <c r="AS53" s="1">
        <v>36996</v>
      </c>
      <c r="AT53">
        <v>2.5</v>
      </c>
      <c r="AU53">
        <v>2.1999999999999999E-2</v>
      </c>
      <c r="AV53">
        <v>0.15609999999999999</v>
      </c>
      <c r="AW53">
        <v>855442</v>
      </c>
      <c r="AY53" s="1">
        <v>42962</v>
      </c>
      <c r="AZ53">
        <v>27308046000</v>
      </c>
      <c r="BA53">
        <v>0.4</v>
      </c>
      <c r="BB53" s="3">
        <v>3704</v>
      </c>
      <c r="BC53">
        <v>25660.71</v>
      </c>
      <c r="BD53">
        <v>2676581000</v>
      </c>
      <c r="BE53">
        <v>22762000</v>
      </c>
      <c r="BF53">
        <v>6052464000</v>
      </c>
      <c r="BG53">
        <v>13383053000</v>
      </c>
      <c r="BH53">
        <v>5173186000</v>
      </c>
      <c r="BI53">
        <v>22134860000</v>
      </c>
      <c r="BK53" s="1">
        <v>38398</v>
      </c>
      <c r="BL53">
        <v>114824</v>
      </c>
      <c r="BM53">
        <v>0</v>
      </c>
      <c r="BN53">
        <v>45707590</v>
      </c>
      <c r="BO53">
        <v>10627587</v>
      </c>
      <c r="BP53">
        <v>0</v>
      </c>
      <c r="BQ53">
        <v>0</v>
      </c>
      <c r="BR53">
        <v>163107</v>
      </c>
      <c r="BS53">
        <v>0</v>
      </c>
      <c r="BT53">
        <v>0</v>
      </c>
      <c r="BU53">
        <v>0</v>
      </c>
      <c r="BV53">
        <v>0</v>
      </c>
      <c r="BW53">
        <v>291957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32974720</v>
      </c>
      <c r="CE53">
        <v>872320</v>
      </c>
      <c r="CF53">
        <v>663075</v>
      </c>
      <c r="CH53" s="27">
        <v>41730</v>
      </c>
      <c r="CI53" s="28">
        <v>479719.2</v>
      </c>
      <c r="CJ53">
        <f t="shared" si="1"/>
        <v>479719200000</v>
      </c>
      <c r="CL53" s="1">
        <v>41744</v>
      </c>
      <c r="CM53">
        <v>-8.1690000000000005</v>
      </c>
      <c r="CN53" s="1"/>
      <c r="CO53" s="1">
        <v>43327</v>
      </c>
      <c r="CP53">
        <v>0.91</v>
      </c>
      <c r="CR53" s="1">
        <v>35900</v>
      </c>
      <c r="CS53">
        <v>50</v>
      </c>
      <c r="CU53" s="1">
        <v>43296</v>
      </c>
      <c r="CV53">
        <v>1107.0650000000001</v>
      </c>
      <c r="CW53">
        <v>879.60550000000001</v>
      </c>
      <c r="CX53">
        <v>804.512857142857</v>
      </c>
      <c r="CY53">
        <v>995.35640000000001</v>
      </c>
      <c r="DA53" s="1">
        <v>42719</v>
      </c>
      <c r="DB53">
        <v>511.14</v>
      </c>
      <c r="DC53">
        <v>371.86</v>
      </c>
      <c r="DD53">
        <v>1063.8599999999999</v>
      </c>
      <c r="DG53" s="1">
        <v>37726</v>
      </c>
      <c r="DH53">
        <v>1.38</v>
      </c>
      <c r="DJ53" s="1">
        <v>33131</v>
      </c>
      <c r="DK53">
        <v>554.26</v>
      </c>
      <c r="DM53" s="1">
        <v>43358</v>
      </c>
      <c r="DN53">
        <v>954</v>
      </c>
      <c r="DP53" s="11">
        <v>38122</v>
      </c>
      <c r="DQ53">
        <v>156694216000</v>
      </c>
      <c r="DS53" s="1">
        <v>38092</v>
      </c>
      <c r="DT53">
        <v>54007923</v>
      </c>
      <c r="DU53">
        <v>10628061</v>
      </c>
      <c r="DV53">
        <v>43379862</v>
      </c>
      <c r="DX53" s="1">
        <v>43327</v>
      </c>
      <c r="DY53">
        <v>20084138252</v>
      </c>
      <c r="DZ53">
        <v>19768276314</v>
      </c>
      <c r="EA53">
        <v>315861938</v>
      </c>
      <c r="EB53">
        <v>39852414566</v>
      </c>
      <c r="ED53" s="1">
        <v>39187</v>
      </c>
      <c r="EE53">
        <v>120.29</v>
      </c>
      <c r="EG53" s="1">
        <v>34227</v>
      </c>
      <c r="EH53" s="17">
        <v>35.2818164571</v>
      </c>
      <c r="EI53" s="3"/>
      <c r="EJ53" s="1">
        <v>41744</v>
      </c>
      <c r="EK53" s="4">
        <v>48268482</v>
      </c>
      <c r="EL53" s="4">
        <v>4951240</v>
      </c>
      <c r="EM53" s="4">
        <v>37252926</v>
      </c>
      <c r="EN53" s="4">
        <v>41915173</v>
      </c>
      <c r="EO53" s="4">
        <v>53145562</v>
      </c>
      <c r="EP53" s="4">
        <v>5216593</v>
      </c>
      <c r="EQ53" s="4">
        <v>47935426</v>
      </c>
      <c r="ER53" s="4">
        <v>1103084</v>
      </c>
      <c r="ES53" s="4">
        <v>15809374</v>
      </c>
      <c r="ET53" s="4">
        <v>100131212</v>
      </c>
      <c r="EU53" s="4">
        <v>24917992</v>
      </c>
      <c r="EV53" s="4">
        <v>411627</v>
      </c>
      <c r="EW53" s="15">
        <v>181083609.44</v>
      </c>
      <c r="EX53" s="15">
        <v>50248534.63000001</v>
      </c>
      <c r="EY53" s="15">
        <v>77864497.640000001</v>
      </c>
      <c r="EZ53">
        <v>7793150.3399999989</v>
      </c>
      <c r="FA53" s="15">
        <v>411627.1</v>
      </c>
      <c r="FB53" s="16">
        <f t="shared" si="2"/>
        <v>332790209</v>
      </c>
      <c r="FE53" s="1">
        <v>41746</v>
      </c>
      <c r="FF53">
        <v>43.53</v>
      </c>
      <c r="FG53" s="1"/>
      <c r="FH53" s="1">
        <v>41713</v>
      </c>
      <c r="FI53" s="3">
        <v>-8169</v>
      </c>
    </row>
    <row r="54" spans="1:165" x14ac:dyDescent="0.25">
      <c r="A54" s="1">
        <v>41774</v>
      </c>
      <c r="B54" s="8">
        <v>7564636.120000001</v>
      </c>
      <c r="E54" s="1">
        <v>41774</v>
      </c>
      <c r="F54" s="8">
        <v>330730.93000000005</v>
      </c>
      <c r="H54" s="1">
        <v>41409</v>
      </c>
      <c r="I54">
        <v>0.53078559999999997</v>
      </c>
      <c r="K54" s="1">
        <v>41774</v>
      </c>
      <c r="L54">
        <v>533428</v>
      </c>
      <c r="M54">
        <v>240909930.34</v>
      </c>
      <c r="N54">
        <v>54626.51</v>
      </c>
      <c r="O54">
        <v>241497984.84999999</v>
      </c>
      <c r="Q54" s="1">
        <v>43132</v>
      </c>
      <c r="R54">
        <v>185946.67</v>
      </c>
      <c r="S54">
        <v>214040</v>
      </c>
      <c r="T54">
        <v>28093.33</v>
      </c>
      <c r="U54">
        <v>31040</v>
      </c>
      <c r="V54">
        <v>6142000</v>
      </c>
      <c r="W54">
        <v>-35463.33</v>
      </c>
      <c r="X54">
        <v>-163306.67000000001</v>
      </c>
      <c r="Z54" s="21">
        <v>43313</v>
      </c>
      <c r="AA54" s="22">
        <v>293.14999999999998</v>
      </c>
      <c r="AB54" s="22">
        <v>4.45</v>
      </c>
      <c r="AC54" s="22"/>
      <c r="AD54" s="1">
        <v>41774</v>
      </c>
      <c r="AE54">
        <v>36.417150700000001</v>
      </c>
      <c r="AG54" s="30">
        <v>41409</v>
      </c>
      <c r="AH54" s="31">
        <v>34883.910000000003</v>
      </c>
      <c r="AJ54" s="1">
        <v>41774</v>
      </c>
      <c r="AK54" s="28">
        <v>680176.43</v>
      </c>
      <c r="AL54" s="28">
        <v>167164285.18000001</v>
      </c>
      <c r="AM54" s="28">
        <v>31778.85</v>
      </c>
      <c r="AO54" s="1">
        <v>43146</v>
      </c>
      <c r="AP54">
        <v>8.4700000000000006</v>
      </c>
      <c r="AQ54">
        <v>3.52</v>
      </c>
      <c r="AS54" s="1">
        <v>37026</v>
      </c>
      <c r="AT54">
        <v>2.5</v>
      </c>
      <c r="AU54">
        <v>2.1999999999999999E-2</v>
      </c>
      <c r="AV54">
        <v>0.15609999999999999</v>
      </c>
      <c r="AW54">
        <v>855442</v>
      </c>
      <c r="AY54" s="1">
        <v>42931</v>
      </c>
      <c r="AZ54">
        <v>27308046000</v>
      </c>
      <c r="BA54">
        <v>0.4</v>
      </c>
      <c r="BB54" s="3">
        <v>3704</v>
      </c>
      <c r="BC54">
        <v>25660.71</v>
      </c>
      <c r="BD54">
        <v>2676581000</v>
      </c>
      <c r="BE54">
        <v>22762000</v>
      </c>
      <c r="BF54">
        <v>6052464000</v>
      </c>
      <c r="BG54">
        <v>13383053000</v>
      </c>
      <c r="BH54">
        <v>5173186000</v>
      </c>
      <c r="BI54">
        <v>22134860000</v>
      </c>
      <c r="BK54" s="1">
        <v>38426</v>
      </c>
      <c r="BL54">
        <v>57076</v>
      </c>
      <c r="BM54">
        <v>0</v>
      </c>
      <c r="BN54">
        <v>64864634</v>
      </c>
      <c r="BO54">
        <v>9637799</v>
      </c>
      <c r="BP54">
        <v>0</v>
      </c>
      <c r="BQ54">
        <v>0</v>
      </c>
      <c r="BR54">
        <v>294703</v>
      </c>
      <c r="BS54">
        <v>0</v>
      </c>
      <c r="BT54">
        <v>0</v>
      </c>
      <c r="BU54">
        <v>0</v>
      </c>
      <c r="BV54">
        <v>0</v>
      </c>
      <c r="BW54">
        <v>19589049</v>
      </c>
      <c r="BX54">
        <v>0</v>
      </c>
      <c r="BY54">
        <v>0</v>
      </c>
      <c r="BZ54">
        <v>1508</v>
      </c>
      <c r="CA54">
        <v>0</v>
      </c>
      <c r="CB54">
        <v>0</v>
      </c>
      <c r="CC54">
        <v>37252</v>
      </c>
      <c r="CD54">
        <v>34662600</v>
      </c>
      <c r="CE54">
        <v>0</v>
      </c>
      <c r="CF54">
        <v>584647</v>
      </c>
      <c r="CH54" s="27">
        <v>41760</v>
      </c>
      <c r="CI54" s="28">
        <v>481273</v>
      </c>
      <c r="CJ54">
        <f t="shared" si="1"/>
        <v>481273000000</v>
      </c>
      <c r="CL54" s="1">
        <v>41774</v>
      </c>
      <c r="CM54">
        <v>-22.47</v>
      </c>
      <c r="CN54" s="1"/>
      <c r="CO54" s="1">
        <v>43296</v>
      </c>
      <c r="CP54">
        <v>1.33</v>
      </c>
      <c r="CR54" s="1">
        <v>35930</v>
      </c>
      <c r="CS54">
        <v>50</v>
      </c>
      <c r="CU54" s="1">
        <v>43266</v>
      </c>
      <c r="CV54">
        <v>1093.9194444444399</v>
      </c>
      <c r="CW54">
        <v>872.62649999999996</v>
      </c>
      <c r="CX54">
        <v>800.11714285714197</v>
      </c>
      <c r="CY54">
        <v>985.00120000000004</v>
      </c>
      <c r="DA54" s="1">
        <v>42750</v>
      </c>
      <c r="DB54">
        <v>514.46</v>
      </c>
      <c r="DC54">
        <v>375.1</v>
      </c>
      <c r="DD54">
        <v>1067.8</v>
      </c>
      <c r="DG54" s="1">
        <v>37756</v>
      </c>
      <c r="DH54">
        <v>0.99</v>
      </c>
      <c r="DJ54" s="1">
        <v>33161</v>
      </c>
      <c r="DK54">
        <v>524.39</v>
      </c>
      <c r="DM54" s="1">
        <v>43327</v>
      </c>
      <c r="DN54">
        <v>954</v>
      </c>
      <c r="DP54" s="11">
        <v>38153</v>
      </c>
      <c r="DQ54">
        <v>155844825500</v>
      </c>
      <c r="DS54" s="1">
        <v>38122</v>
      </c>
      <c r="DT54">
        <v>41818442</v>
      </c>
      <c r="DU54">
        <v>21399432</v>
      </c>
      <c r="DV54">
        <v>20419010</v>
      </c>
      <c r="DX54" s="1">
        <v>43296</v>
      </c>
      <c r="DY54">
        <v>21055288607</v>
      </c>
      <c r="DZ54">
        <v>17759842765</v>
      </c>
      <c r="EA54">
        <v>3295445842</v>
      </c>
      <c r="EB54">
        <v>38815131372</v>
      </c>
      <c r="ED54" s="1">
        <v>39217</v>
      </c>
      <c r="EE54">
        <v>123.9</v>
      </c>
      <c r="EG54" s="1">
        <v>34257</v>
      </c>
      <c r="EH54" s="17">
        <v>35.037019802300001</v>
      </c>
      <c r="EI54" s="3"/>
      <c r="EJ54" s="1">
        <v>41774</v>
      </c>
      <c r="EK54" s="4">
        <v>36208970</v>
      </c>
      <c r="EL54" s="4">
        <v>5913382</v>
      </c>
      <c r="EM54" s="4">
        <v>36139783</v>
      </c>
      <c r="EN54" s="4">
        <v>48272401</v>
      </c>
      <c r="EO54" s="4">
        <v>53059221</v>
      </c>
      <c r="EP54" s="4">
        <v>4998989</v>
      </c>
      <c r="EQ54" s="4">
        <v>45662235</v>
      </c>
      <c r="ER54" s="4">
        <v>1043744</v>
      </c>
      <c r="ES54" s="4">
        <v>16198398</v>
      </c>
      <c r="ET54" s="4">
        <v>142293993</v>
      </c>
      <c r="EU54" s="4">
        <v>24909444</v>
      </c>
      <c r="EV54" s="4">
        <v>1324709</v>
      </c>
      <c r="EW54" s="15">
        <v>184903368.41</v>
      </c>
      <c r="EX54" s="15">
        <v>49155025.229999989</v>
      </c>
      <c r="EY54" s="15">
        <v>119431583.81</v>
      </c>
      <c r="EZ54">
        <v>8260396.8599999994</v>
      </c>
      <c r="FA54" s="15">
        <v>1324708.56</v>
      </c>
      <c r="FB54" s="16">
        <f t="shared" si="2"/>
        <v>379816299</v>
      </c>
      <c r="FE54" s="1">
        <v>41776</v>
      </c>
      <c r="FF54">
        <v>377.84</v>
      </c>
      <c r="FG54" s="1"/>
      <c r="FH54" s="1">
        <v>41744</v>
      </c>
      <c r="FI54" t="s">
        <v>173</v>
      </c>
    </row>
    <row r="55" spans="1:165" x14ac:dyDescent="0.25">
      <c r="A55" s="1">
        <v>41805</v>
      </c>
      <c r="B55" s="8">
        <v>6060789.6200000001</v>
      </c>
      <c r="E55" s="1">
        <v>41805</v>
      </c>
      <c r="F55" s="8">
        <v>315003.68</v>
      </c>
      <c r="H55" s="1">
        <v>41440</v>
      </c>
      <c r="I55">
        <v>0.53078559999999997</v>
      </c>
      <c r="K55" s="1">
        <v>41805</v>
      </c>
      <c r="L55">
        <v>378753.64</v>
      </c>
      <c r="M55">
        <v>222512541.75999999</v>
      </c>
      <c r="N55">
        <v>21714.639999999999</v>
      </c>
      <c r="O55">
        <v>222913010.03999999</v>
      </c>
      <c r="Q55" s="1">
        <v>43101</v>
      </c>
      <c r="R55">
        <v>185946.67</v>
      </c>
      <c r="S55">
        <v>214040</v>
      </c>
      <c r="T55">
        <v>28093.33</v>
      </c>
      <c r="U55">
        <v>31040</v>
      </c>
      <c r="V55">
        <v>6142000</v>
      </c>
      <c r="W55">
        <v>-35463.33</v>
      </c>
      <c r="X55">
        <v>-163306.67000000001</v>
      </c>
      <c r="Z55" s="23">
        <v>43282</v>
      </c>
      <c r="AA55" s="24">
        <v>287.88</v>
      </c>
      <c r="AB55" s="24">
        <v>4.49</v>
      </c>
      <c r="AC55" s="24"/>
      <c r="AD55" s="1">
        <v>41805</v>
      </c>
      <c r="AE55">
        <v>36.417150700000001</v>
      </c>
      <c r="AG55" s="30">
        <v>41440</v>
      </c>
      <c r="AH55" s="31">
        <v>34397.910000000003</v>
      </c>
      <c r="AJ55" s="1">
        <v>41805</v>
      </c>
      <c r="AK55" s="28">
        <v>355247.15</v>
      </c>
      <c r="AL55" s="28">
        <v>119365728.94</v>
      </c>
      <c r="AM55" s="28">
        <v>22545.32</v>
      </c>
      <c r="AO55" s="1">
        <v>43115</v>
      </c>
      <c r="AP55">
        <v>-1.53</v>
      </c>
      <c r="AQ55">
        <v>-6.64</v>
      </c>
      <c r="AS55" s="1">
        <v>37057</v>
      </c>
      <c r="AT55">
        <v>2.5</v>
      </c>
      <c r="AU55">
        <v>2.1999999999999999E-2</v>
      </c>
      <c r="AV55">
        <v>0.15609999999999999</v>
      </c>
      <c r="AW55">
        <v>855442</v>
      </c>
      <c r="AY55" s="1">
        <v>42901</v>
      </c>
      <c r="AZ55">
        <v>27308046000</v>
      </c>
      <c r="BA55">
        <v>0.4</v>
      </c>
      <c r="BB55" s="3">
        <v>3704</v>
      </c>
      <c r="BC55">
        <v>25660.71</v>
      </c>
      <c r="BD55">
        <v>2676581000</v>
      </c>
      <c r="BE55">
        <v>22762000</v>
      </c>
      <c r="BF55">
        <v>6052464000</v>
      </c>
      <c r="BG55">
        <v>13383053000</v>
      </c>
      <c r="BH55">
        <v>5173186000</v>
      </c>
      <c r="BI55">
        <v>22134860000</v>
      </c>
      <c r="BK55" s="1">
        <v>38457</v>
      </c>
      <c r="BL55">
        <v>101092</v>
      </c>
      <c r="BM55">
        <v>0</v>
      </c>
      <c r="BN55">
        <v>68125788</v>
      </c>
      <c r="BO55">
        <v>11982989</v>
      </c>
      <c r="BP55">
        <v>0</v>
      </c>
      <c r="BQ55">
        <v>0</v>
      </c>
      <c r="BR55">
        <v>207868</v>
      </c>
      <c r="BS55">
        <v>5001</v>
      </c>
      <c r="BT55">
        <v>0</v>
      </c>
      <c r="BU55">
        <v>0</v>
      </c>
      <c r="BV55">
        <v>0</v>
      </c>
      <c r="BW55">
        <v>29202763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25698642</v>
      </c>
      <c r="CE55">
        <v>0</v>
      </c>
      <c r="CF55">
        <v>927433</v>
      </c>
      <c r="CH55" s="27">
        <v>41791</v>
      </c>
      <c r="CI55" s="28">
        <v>461330.6</v>
      </c>
      <c r="CJ55">
        <f t="shared" si="1"/>
        <v>461330600000</v>
      </c>
      <c r="CL55" s="1">
        <v>41805</v>
      </c>
      <c r="CM55">
        <v>2.56</v>
      </c>
      <c r="CN55" s="1"/>
      <c r="CO55" s="1">
        <v>43266</v>
      </c>
      <c r="CP55">
        <v>2.2599999999999998</v>
      </c>
      <c r="CR55" s="1">
        <v>35961</v>
      </c>
      <c r="CS55">
        <v>50</v>
      </c>
      <c r="CU55" s="1">
        <v>43235</v>
      </c>
      <c r="CV55">
        <v>1094.27833333333</v>
      </c>
      <c r="CW55">
        <v>872.21050000000002</v>
      </c>
      <c r="CX55">
        <v>801.92666666666605</v>
      </c>
      <c r="CY55">
        <v>984.24879999999996</v>
      </c>
      <c r="DA55" s="1">
        <v>42781</v>
      </c>
      <c r="DB55">
        <v>513.95000000000005</v>
      </c>
      <c r="DC55">
        <v>374.12</v>
      </c>
      <c r="DD55">
        <v>1068.97</v>
      </c>
      <c r="DG55" s="1">
        <v>37787</v>
      </c>
      <c r="DH55">
        <v>-0.06</v>
      </c>
      <c r="DJ55" s="1">
        <v>33192</v>
      </c>
      <c r="DK55">
        <v>877.02</v>
      </c>
      <c r="DM55" s="1">
        <v>43296</v>
      </c>
      <c r="DN55">
        <v>954</v>
      </c>
      <c r="DP55" s="11">
        <v>38183</v>
      </c>
      <c r="DQ55">
        <v>150825708800</v>
      </c>
      <c r="DS55" s="1">
        <v>38153</v>
      </c>
      <c r="DT55">
        <v>76801876</v>
      </c>
      <c r="DU55">
        <v>38457452</v>
      </c>
      <c r="DV55">
        <v>38344424</v>
      </c>
      <c r="DX55" s="1">
        <v>43266</v>
      </c>
      <c r="DY55">
        <v>19830021392</v>
      </c>
      <c r="DZ55">
        <v>15008152809</v>
      </c>
      <c r="EA55">
        <v>4821868583</v>
      </c>
      <c r="EB55">
        <v>34838174201</v>
      </c>
      <c r="ED55" s="1">
        <v>39248</v>
      </c>
      <c r="EE55">
        <v>122.38</v>
      </c>
      <c r="EG55" s="1">
        <v>34288</v>
      </c>
      <c r="EH55" s="17">
        <v>36.153228851999998</v>
      </c>
      <c r="EI55" s="3"/>
      <c r="EJ55" s="1">
        <v>41805</v>
      </c>
      <c r="EK55" s="4">
        <v>22111417</v>
      </c>
      <c r="EL55" s="4">
        <v>5907109</v>
      </c>
      <c r="EM55" s="4">
        <v>39424136</v>
      </c>
      <c r="EN55" s="4">
        <v>48939994</v>
      </c>
      <c r="EO55" s="4">
        <v>54358989</v>
      </c>
      <c r="EP55" s="4">
        <v>4925841</v>
      </c>
      <c r="EQ55" s="4">
        <v>47445861</v>
      </c>
      <c r="ER55" s="4">
        <v>986618</v>
      </c>
      <c r="ES55" s="4">
        <v>15305536</v>
      </c>
      <c r="ET55" s="4">
        <v>124874399</v>
      </c>
      <c r="EU55" s="4">
        <v>25873190</v>
      </c>
      <c r="EV55" s="4">
        <v>913324</v>
      </c>
      <c r="EW55" s="15">
        <v>183547572.01999998</v>
      </c>
      <c r="EX55" s="15">
        <v>55170304.649999991</v>
      </c>
      <c r="EY55" s="15">
        <v>104588762.72999999</v>
      </c>
      <c r="EZ55">
        <v>8310100.2000000002</v>
      </c>
      <c r="FA55" s="15">
        <v>913324.10000000009</v>
      </c>
      <c r="FB55" s="16">
        <f t="shared" si="2"/>
        <v>368954997</v>
      </c>
      <c r="FE55" s="1">
        <v>41807</v>
      </c>
      <c r="FF55">
        <v>14.92</v>
      </c>
      <c r="FG55" s="1"/>
      <c r="FH55" s="1">
        <v>41774</v>
      </c>
      <c r="FI55" t="s">
        <v>174</v>
      </c>
    </row>
    <row r="56" spans="1:165" x14ac:dyDescent="0.25">
      <c r="A56" s="1">
        <v>41835</v>
      </c>
      <c r="B56" s="8">
        <v>4264306.08</v>
      </c>
      <c r="E56" s="1">
        <v>41835</v>
      </c>
      <c r="F56" s="8">
        <v>323606.89</v>
      </c>
      <c r="H56" s="1">
        <v>41470</v>
      </c>
      <c r="I56">
        <v>0.53078559999999997</v>
      </c>
      <c r="K56" s="1">
        <v>41835</v>
      </c>
      <c r="L56">
        <v>334705.34000000003</v>
      </c>
      <c r="M56">
        <v>226095193.88999999</v>
      </c>
      <c r="N56">
        <v>31633.52</v>
      </c>
      <c r="O56">
        <v>226462132.75</v>
      </c>
      <c r="Q56" s="1">
        <v>43070</v>
      </c>
      <c r="R56">
        <v>116030</v>
      </c>
      <c r="S56">
        <v>141173.32999999999</v>
      </c>
      <c r="T56">
        <v>25143.33</v>
      </c>
      <c r="U56">
        <v>-36420</v>
      </c>
      <c r="V56">
        <v>6106246.6699999999</v>
      </c>
      <c r="W56">
        <v>-50476.67</v>
      </c>
      <c r="X56">
        <v>-218470</v>
      </c>
      <c r="Z56" s="21">
        <v>43252</v>
      </c>
      <c r="AA56" s="22">
        <v>290.44</v>
      </c>
      <c r="AB56" s="22">
        <v>4.55</v>
      </c>
      <c r="AC56" s="22"/>
      <c r="AD56" s="1">
        <v>41835</v>
      </c>
      <c r="AE56">
        <v>36.417150700000001</v>
      </c>
      <c r="AG56" s="30">
        <v>41470</v>
      </c>
      <c r="AH56" s="31">
        <v>35183.910000000003</v>
      </c>
      <c r="AJ56" s="1">
        <v>41835</v>
      </c>
      <c r="AK56" s="28">
        <v>359741.02</v>
      </c>
      <c r="AL56" s="28">
        <v>149889699.80000001</v>
      </c>
      <c r="AM56" s="28">
        <v>35316.35</v>
      </c>
      <c r="AO56" s="1">
        <v>43084</v>
      </c>
      <c r="AP56">
        <v>9.6</v>
      </c>
      <c r="AQ56">
        <v>3.83</v>
      </c>
      <c r="AS56" s="1">
        <v>37087</v>
      </c>
      <c r="AT56">
        <v>2.5</v>
      </c>
      <c r="AU56">
        <v>2.1999999999999999E-2</v>
      </c>
      <c r="AV56">
        <v>0.15609999999999999</v>
      </c>
      <c r="AW56">
        <v>855442</v>
      </c>
      <c r="AY56" s="1">
        <v>42870</v>
      </c>
      <c r="AZ56">
        <v>27308046000</v>
      </c>
      <c r="BA56">
        <v>0.4</v>
      </c>
      <c r="BB56" s="3">
        <v>3704</v>
      </c>
      <c r="BC56">
        <v>25660.71</v>
      </c>
      <c r="BD56">
        <v>2676581000</v>
      </c>
      <c r="BE56">
        <v>22762000</v>
      </c>
      <c r="BF56">
        <v>6052464000</v>
      </c>
      <c r="BG56">
        <v>13383053000</v>
      </c>
      <c r="BH56">
        <v>5173186000</v>
      </c>
      <c r="BI56">
        <v>22134860000</v>
      </c>
      <c r="BK56" s="1">
        <v>38487</v>
      </c>
      <c r="BL56">
        <v>53436</v>
      </c>
      <c r="BM56">
        <v>2285</v>
      </c>
      <c r="BN56">
        <v>57212136</v>
      </c>
      <c r="BO56">
        <v>5519479</v>
      </c>
      <c r="BP56">
        <v>0</v>
      </c>
      <c r="BQ56">
        <v>0</v>
      </c>
      <c r="BR56">
        <v>272933</v>
      </c>
      <c r="BS56">
        <v>13292</v>
      </c>
      <c r="BT56">
        <v>0</v>
      </c>
      <c r="BU56">
        <v>0</v>
      </c>
      <c r="BV56">
        <v>0</v>
      </c>
      <c r="BW56">
        <v>30090224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1204618</v>
      </c>
      <c r="CD56">
        <v>19436866</v>
      </c>
      <c r="CE56">
        <v>0</v>
      </c>
      <c r="CF56">
        <v>619003</v>
      </c>
      <c r="CH56" s="27">
        <v>41821</v>
      </c>
      <c r="CI56" s="28">
        <v>486915.7</v>
      </c>
      <c r="CJ56">
        <f t="shared" si="1"/>
        <v>486915700000</v>
      </c>
      <c r="CL56" s="1">
        <v>41835</v>
      </c>
      <c r="CM56">
        <v>-5.34</v>
      </c>
      <c r="CN56" s="1"/>
      <c r="CO56" s="1">
        <v>43235</v>
      </c>
      <c r="CP56">
        <v>1.4</v>
      </c>
      <c r="CR56" s="1">
        <v>35991</v>
      </c>
      <c r="CS56">
        <v>50</v>
      </c>
      <c r="CU56" s="1">
        <v>43205</v>
      </c>
      <c r="CV56">
        <v>1090.57</v>
      </c>
      <c r="CW56">
        <v>870.74850000000004</v>
      </c>
      <c r="CX56">
        <v>798.15190476190401</v>
      </c>
      <c r="CY56">
        <v>981.78560000000004</v>
      </c>
      <c r="DA56" s="1">
        <v>42809</v>
      </c>
      <c r="DB56">
        <v>526.85</v>
      </c>
      <c r="DC56">
        <v>377.38</v>
      </c>
      <c r="DD56">
        <v>1117.93</v>
      </c>
      <c r="DG56" s="1">
        <v>37817</v>
      </c>
      <c r="DH56">
        <v>0.04</v>
      </c>
      <c r="DJ56" s="1">
        <v>33222</v>
      </c>
      <c r="DK56">
        <v>1237.94</v>
      </c>
      <c r="DM56" s="1">
        <v>43266</v>
      </c>
      <c r="DN56">
        <v>954</v>
      </c>
      <c r="DP56" s="11">
        <v>38214</v>
      </c>
      <c r="DQ56">
        <v>148925822600</v>
      </c>
      <c r="DS56" s="1">
        <v>38183</v>
      </c>
      <c r="DT56">
        <v>189535178</v>
      </c>
      <c r="DU56">
        <v>42065937</v>
      </c>
      <c r="DV56">
        <v>147469241</v>
      </c>
      <c r="DX56" s="1">
        <v>43235</v>
      </c>
      <c r="DY56">
        <v>19271601072</v>
      </c>
      <c r="DZ56">
        <v>14039984530</v>
      </c>
      <c r="EA56">
        <v>5231616542</v>
      </c>
      <c r="EB56">
        <v>33311585602</v>
      </c>
      <c r="ED56" s="1">
        <v>39278</v>
      </c>
      <c r="EE56">
        <v>127.85</v>
      </c>
      <c r="EG56" s="1">
        <v>34318</v>
      </c>
      <c r="EH56" s="17">
        <v>38.323561941100003</v>
      </c>
      <c r="EI56" s="3"/>
      <c r="EJ56" s="1">
        <v>41835</v>
      </c>
      <c r="EK56" s="4">
        <v>21415264</v>
      </c>
      <c r="EL56" s="4">
        <v>7092525</v>
      </c>
      <c r="EM56" s="4">
        <v>36569844</v>
      </c>
      <c r="EN56" s="4">
        <v>45187121</v>
      </c>
      <c r="EO56" s="4">
        <v>54370055</v>
      </c>
      <c r="EP56" s="4">
        <v>5171804</v>
      </c>
      <c r="EQ56" s="4">
        <v>49572232</v>
      </c>
      <c r="ER56" s="4">
        <v>1226806</v>
      </c>
      <c r="ES56" s="4">
        <v>17006870</v>
      </c>
      <c r="ET56" s="4">
        <v>127584752</v>
      </c>
      <c r="EU56" s="4">
        <v>26465674</v>
      </c>
      <c r="EV56" s="4">
        <v>1571937</v>
      </c>
      <c r="EW56" s="15">
        <v>187296588.71000004</v>
      </c>
      <c r="EX56" s="15">
        <v>51986018.729999989</v>
      </c>
      <c r="EY56" s="15">
        <v>105785154.76000001</v>
      </c>
      <c r="EZ56">
        <v>8351777.0500000007</v>
      </c>
      <c r="FA56" s="15">
        <v>1572939.3600000003</v>
      </c>
      <c r="FB56" s="16">
        <f t="shared" si="2"/>
        <v>371819620</v>
      </c>
      <c r="FE56" s="1">
        <v>41837</v>
      </c>
      <c r="FF56">
        <v>36.42</v>
      </c>
      <c r="FG56" s="1"/>
      <c r="FH56" s="1">
        <v>41805</v>
      </c>
      <c r="FI56" s="3">
        <v>-5340</v>
      </c>
    </row>
    <row r="57" spans="1:165" x14ac:dyDescent="0.25">
      <c r="A57" s="1">
        <v>41866</v>
      </c>
      <c r="B57" s="8">
        <v>4360606.09</v>
      </c>
      <c r="E57" s="1">
        <v>41866</v>
      </c>
      <c r="F57" s="8">
        <v>333567.13999999996</v>
      </c>
      <c r="H57" s="1">
        <v>41501</v>
      </c>
      <c r="I57">
        <v>0.53078559999999997</v>
      </c>
      <c r="K57" s="1">
        <v>41866</v>
      </c>
      <c r="L57">
        <v>310605.14</v>
      </c>
      <c r="M57">
        <v>249013187.18000001</v>
      </c>
      <c r="N57">
        <v>193509.02</v>
      </c>
      <c r="O57">
        <v>249528101.34</v>
      </c>
      <c r="Q57" s="1">
        <v>43040</v>
      </c>
      <c r="R57">
        <v>116030</v>
      </c>
      <c r="S57">
        <v>141173.32999999999</v>
      </c>
      <c r="T57">
        <v>25143.33</v>
      </c>
      <c r="U57">
        <v>-36420</v>
      </c>
      <c r="V57">
        <v>6106246.6699999999</v>
      </c>
      <c r="W57">
        <v>-50476.67</v>
      </c>
      <c r="X57">
        <v>-218470</v>
      </c>
      <c r="Z57" s="23">
        <v>43221</v>
      </c>
      <c r="AA57" s="24">
        <v>278.39</v>
      </c>
      <c r="AB57" s="24">
        <v>4.3099999999999996</v>
      </c>
      <c r="AC57" s="24"/>
      <c r="AD57" s="1">
        <v>41866</v>
      </c>
      <c r="AE57">
        <v>36.417150700000001</v>
      </c>
      <c r="AG57" s="30">
        <v>41501</v>
      </c>
      <c r="AH57" s="31">
        <v>35190.910000000003</v>
      </c>
      <c r="AJ57" s="1">
        <v>41866</v>
      </c>
      <c r="AK57" s="28">
        <v>314441.59999999998</v>
      </c>
      <c r="AL57" s="28">
        <v>150346780.34999999</v>
      </c>
      <c r="AM57" s="28">
        <v>31848.16</v>
      </c>
      <c r="AO57" s="1">
        <v>43054</v>
      </c>
      <c r="AP57">
        <v>5.26</v>
      </c>
      <c r="AQ57">
        <v>0.05</v>
      </c>
      <c r="AS57" s="1">
        <v>37118</v>
      </c>
      <c r="AT57">
        <v>2.5</v>
      </c>
      <c r="AU57">
        <v>2.1999999999999999E-2</v>
      </c>
      <c r="AV57">
        <v>0.15609999999999999</v>
      </c>
      <c r="AW57">
        <v>855442</v>
      </c>
      <c r="AY57" s="1">
        <v>42840</v>
      </c>
      <c r="AZ57">
        <v>27308046000</v>
      </c>
      <c r="BA57">
        <v>0.4</v>
      </c>
      <c r="BB57" s="3">
        <v>3704</v>
      </c>
      <c r="BC57">
        <v>25660.71</v>
      </c>
      <c r="BD57">
        <v>2676581000</v>
      </c>
      <c r="BE57">
        <v>22762000</v>
      </c>
      <c r="BF57">
        <v>6052464000</v>
      </c>
      <c r="BG57">
        <v>13383053000</v>
      </c>
      <c r="BH57">
        <v>5173186000</v>
      </c>
      <c r="BI57">
        <v>22134860000</v>
      </c>
      <c r="BK57" s="1">
        <v>38518</v>
      </c>
      <c r="BL57">
        <v>16333</v>
      </c>
      <c r="BM57">
        <v>0</v>
      </c>
      <c r="BN57">
        <v>89026183</v>
      </c>
      <c r="BO57">
        <v>23381308</v>
      </c>
      <c r="BP57">
        <v>0</v>
      </c>
      <c r="BQ57">
        <v>0</v>
      </c>
      <c r="BR57">
        <v>348619</v>
      </c>
      <c r="BS57">
        <v>0</v>
      </c>
      <c r="BT57">
        <v>0</v>
      </c>
      <c r="BU57">
        <v>0</v>
      </c>
      <c r="BV57">
        <v>0</v>
      </c>
      <c r="BW57">
        <v>20882183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43212379</v>
      </c>
      <c r="CE57">
        <v>0</v>
      </c>
      <c r="CF57">
        <v>1185361</v>
      </c>
      <c r="CH57" s="27">
        <v>41852</v>
      </c>
      <c r="CI57" s="28">
        <v>483783.1</v>
      </c>
      <c r="CJ57">
        <f t="shared" si="1"/>
        <v>483783100000</v>
      </c>
      <c r="CL57" s="1">
        <v>41866</v>
      </c>
      <c r="CM57">
        <v>-14.769</v>
      </c>
      <c r="CN57" s="1"/>
      <c r="CO57" s="1">
        <v>43205</v>
      </c>
      <c r="CP57">
        <v>1.22</v>
      </c>
      <c r="CR57" s="1">
        <v>36022</v>
      </c>
      <c r="CS57">
        <v>50</v>
      </c>
      <c r="CU57" s="1">
        <v>43174</v>
      </c>
      <c r="CV57">
        <v>1089.36055555555</v>
      </c>
      <c r="CW57">
        <v>867.17649999999901</v>
      </c>
      <c r="CX57">
        <v>793.019047619047</v>
      </c>
      <c r="CY57">
        <v>978.98599999999999</v>
      </c>
      <c r="DA57" s="1">
        <v>42840</v>
      </c>
      <c r="DB57">
        <v>528.48</v>
      </c>
      <c r="DC57">
        <v>377.95</v>
      </c>
      <c r="DD57">
        <v>1123.74</v>
      </c>
      <c r="DG57" s="1">
        <v>37848</v>
      </c>
      <c r="DH57">
        <v>0.18</v>
      </c>
      <c r="DJ57" s="1">
        <v>33253</v>
      </c>
      <c r="DK57">
        <v>789.54</v>
      </c>
      <c r="DM57" s="1">
        <v>43235</v>
      </c>
      <c r="DN57">
        <v>954</v>
      </c>
      <c r="DP57" s="11">
        <v>38245</v>
      </c>
      <c r="DQ57">
        <v>143097885600</v>
      </c>
      <c r="DS57" s="1">
        <v>38214</v>
      </c>
      <c r="DT57">
        <v>129892458</v>
      </c>
      <c r="DU57">
        <v>69797138</v>
      </c>
      <c r="DV57">
        <v>60095320</v>
      </c>
      <c r="DX57" s="1">
        <v>43205</v>
      </c>
      <c r="DY57">
        <v>19678336251</v>
      </c>
      <c r="DZ57">
        <v>14653559274</v>
      </c>
      <c r="EA57">
        <v>5024776977</v>
      </c>
      <c r="EB57">
        <v>34331895525</v>
      </c>
      <c r="ED57" s="1">
        <v>39309</v>
      </c>
      <c r="EE57">
        <v>129.05000000000001</v>
      </c>
      <c r="EG57" s="1">
        <v>34349</v>
      </c>
      <c r="EH57" s="17">
        <v>39.070714666199997</v>
      </c>
      <c r="EI57" s="3"/>
      <c r="EJ57" s="1">
        <v>41866</v>
      </c>
      <c r="EK57" s="4">
        <v>16214552</v>
      </c>
      <c r="EL57" s="4">
        <v>6201537</v>
      </c>
      <c r="EM57" s="4">
        <v>36183990</v>
      </c>
      <c r="EN57" s="4">
        <v>49216650</v>
      </c>
      <c r="EO57" s="4">
        <v>58613807</v>
      </c>
      <c r="EP57" s="4">
        <v>6350384</v>
      </c>
      <c r="EQ57" s="4">
        <v>51116543</v>
      </c>
      <c r="ER57" s="4">
        <v>1681085</v>
      </c>
      <c r="ES57" s="4">
        <v>16182605</v>
      </c>
      <c r="ET57" s="4">
        <v>148931144</v>
      </c>
      <c r="EU57" s="4">
        <v>27943409</v>
      </c>
      <c r="EV57" s="4">
        <v>1885055</v>
      </c>
      <c r="EW57" s="15">
        <v>195283644.34999999</v>
      </c>
      <c r="EX57" s="15">
        <v>54994039.370000005</v>
      </c>
      <c r="EY57" s="15">
        <v>123360833.8</v>
      </c>
      <c r="EZ57">
        <v>8647628.0099999998</v>
      </c>
      <c r="FA57" s="15">
        <v>1905145.96</v>
      </c>
      <c r="FB57" s="16">
        <f t="shared" si="2"/>
        <v>404306209</v>
      </c>
      <c r="FE57" s="1">
        <v>41868</v>
      </c>
      <c r="FF57">
        <v>60.44</v>
      </c>
      <c r="FG57" s="1"/>
      <c r="FH57" s="1">
        <v>41835</v>
      </c>
      <c r="FI57" s="3">
        <v>-14769</v>
      </c>
    </row>
    <row r="58" spans="1:165" x14ac:dyDescent="0.25">
      <c r="A58" s="1">
        <v>41897</v>
      </c>
      <c r="B58" s="8">
        <v>3319428.41</v>
      </c>
      <c r="E58" s="1">
        <v>41897</v>
      </c>
      <c r="F58" s="8">
        <v>313903.97000000003</v>
      </c>
      <c r="H58" s="1">
        <v>41532</v>
      </c>
      <c r="I58">
        <v>0.53078559999999997</v>
      </c>
      <c r="K58" s="1">
        <v>41897</v>
      </c>
      <c r="L58">
        <v>2429385.16</v>
      </c>
      <c r="M58">
        <v>235521707.25999999</v>
      </c>
      <c r="N58">
        <v>42885.31</v>
      </c>
      <c r="O58">
        <v>237997977.72999999</v>
      </c>
      <c r="Q58" s="1">
        <v>43009</v>
      </c>
      <c r="R58">
        <v>116030</v>
      </c>
      <c r="S58">
        <v>141173.32999999999</v>
      </c>
      <c r="T58">
        <v>25143.33</v>
      </c>
      <c r="U58">
        <v>-36420</v>
      </c>
      <c r="V58">
        <v>6106246.6699999999</v>
      </c>
      <c r="W58">
        <v>-50476.67</v>
      </c>
      <c r="X58">
        <v>-218470</v>
      </c>
      <c r="Z58" s="21">
        <v>43191</v>
      </c>
      <c r="AA58" s="22">
        <v>242.07</v>
      </c>
      <c r="AB58" s="22">
        <v>4.22</v>
      </c>
      <c r="AC58" s="22"/>
      <c r="AD58" s="1">
        <v>41897</v>
      </c>
      <c r="AE58">
        <v>36.417150700000001</v>
      </c>
      <c r="AG58" s="30">
        <v>41532</v>
      </c>
      <c r="AH58" s="31">
        <v>33462.910000000003</v>
      </c>
      <c r="AJ58" s="1">
        <v>41897</v>
      </c>
      <c r="AK58" s="28">
        <v>541844.73</v>
      </c>
      <c r="AL58" s="28">
        <v>117176604.98999999</v>
      </c>
      <c r="AM58" s="28">
        <v>33959.480000000003</v>
      </c>
      <c r="AO58" s="1">
        <v>43023</v>
      </c>
      <c r="AP58">
        <v>5.21</v>
      </c>
      <c r="AQ58">
        <v>-0.87</v>
      </c>
      <c r="AS58" s="1">
        <v>37149</v>
      </c>
      <c r="AT58">
        <v>2.5</v>
      </c>
      <c r="AU58">
        <v>2.1999999999999999E-2</v>
      </c>
      <c r="AV58">
        <v>0.15609999999999999</v>
      </c>
      <c r="AW58">
        <v>855442</v>
      </c>
      <c r="AY58" s="1">
        <v>42809</v>
      </c>
      <c r="AZ58">
        <v>27308046000</v>
      </c>
      <c r="BA58">
        <v>0.4</v>
      </c>
      <c r="BB58" s="3">
        <v>3704</v>
      </c>
      <c r="BC58">
        <v>25660.71</v>
      </c>
      <c r="BD58">
        <v>2676581000</v>
      </c>
      <c r="BE58">
        <v>22762000</v>
      </c>
      <c r="BF58">
        <v>6052464000</v>
      </c>
      <c r="BG58">
        <v>13383053000</v>
      </c>
      <c r="BH58">
        <v>5173186000</v>
      </c>
      <c r="BI58">
        <v>22134860000</v>
      </c>
      <c r="BK58" s="1">
        <v>38548</v>
      </c>
      <c r="BL58">
        <v>42732</v>
      </c>
      <c r="BM58">
        <v>0</v>
      </c>
      <c r="BN58">
        <v>105608102</v>
      </c>
      <c r="BO58">
        <v>5633610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25419198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70349276</v>
      </c>
      <c r="CE58">
        <v>1972525</v>
      </c>
      <c r="CF58">
        <v>2190761</v>
      </c>
      <c r="CH58" s="27">
        <v>41883</v>
      </c>
      <c r="CI58" s="28">
        <v>491426.8</v>
      </c>
      <c r="CJ58">
        <f t="shared" si="1"/>
        <v>491426800000</v>
      </c>
      <c r="CL58" s="1">
        <v>41897</v>
      </c>
      <c r="CM58">
        <v>12.09</v>
      </c>
      <c r="CN58" s="1"/>
      <c r="CO58" s="1">
        <v>43174</v>
      </c>
      <c r="CP58">
        <v>1.0900000000000001</v>
      </c>
      <c r="CR58" s="1">
        <v>36053</v>
      </c>
      <c r="CS58">
        <v>50</v>
      </c>
      <c r="CU58" s="1">
        <v>43146</v>
      </c>
      <c r="CV58">
        <v>1091.12055555555</v>
      </c>
      <c r="CW58">
        <v>865.3895</v>
      </c>
      <c r="CX58">
        <v>789.16142857142802</v>
      </c>
      <c r="CY58">
        <v>978.22759999999903</v>
      </c>
      <c r="DA58" s="1">
        <v>42870</v>
      </c>
      <c r="DB58">
        <v>530.86</v>
      </c>
      <c r="DC58">
        <v>382.63</v>
      </c>
      <c r="DD58">
        <v>1118.01</v>
      </c>
      <c r="DG58" s="1">
        <v>37879</v>
      </c>
      <c r="DH58">
        <v>0.82</v>
      </c>
      <c r="DJ58" s="1">
        <v>33284</v>
      </c>
      <c r="DK58">
        <v>166.94</v>
      </c>
      <c r="DM58" s="1">
        <v>43205</v>
      </c>
      <c r="DN58">
        <v>954</v>
      </c>
      <c r="DP58" s="11">
        <v>38275</v>
      </c>
      <c r="DQ58">
        <v>140978906400</v>
      </c>
      <c r="DS58" s="1">
        <v>38245</v>
      </c>
      <c r="DT58">
        <v>170766179</v>
      </c>
      <c r="DU58">
        <v>27337946</v>
      </c>
      <c r="DV58">
        <v>143428233</v>
      </c>
      <c r="DX58" s="1">
        <v>43174</v>
      </c>
      <c r="DY58">
        <v>20228663646</v>
      </c>
      <c r="DZ58">
        <v>14668560310</v>
      </c>
      <c r="EA58">
        <v>5560103336</v>
      </c>
      <c r="EB58">
        <v>34897223956</v>
      </c>
      <c r="ED58" s="1">
        <v>39340</v>
      </c>
      <c r="EE58">
        <v>123.24</v>
      </c>
      <c r="EG58" s="1">
        <v>34380</v>
      </c>
      <c r="EH58" s="17">
        <v>40.778422608299998</v>
      </c>
      <c r="EI58" s="3"/>
      <c r="EJ58" s="1">
        <v>41897</v>
      </c>
      <c r="EK58" s="4">
        <v>12599932</v>
      </c>
      <c r="EL58" s="4">
        <v>7177787</v>
      </c>
      <c r="EM58" s="4">
        <v>36894524</v>
      </c>
      <c r="EN58" s="4">
        <v>50760227</v>
      </c>
      <c r="EO58" s="4">
        <v>60820194</v>
      </c>
      <c r="EP58" s="4">
        <v>5160085</v>
      </c>
      <c r="EQ58" s="4">
        <v>57598091</v>
      </c>
      <c r="ER58" s="4">
        <v>1663067</v>
      </c>
      <c r="ES58" s="4">
        <v>17858997</v>
      </c>
      <c r="ET58" s="4">
        <v>130576152</v>
      </c>
      <c r="EU58" s="4">
        <v>26978134</v>
      </c>
      <c r="EV58" s="4">
        <v>3414248</v>
      </c>
      <c r="EW58" s="15">
        <v>208882834.09999999</v>
      </c>
      <c r="EX58" s="15">
        <v>58379521.089999989</v>
      </c>
      <c r="EY58" s="15">
        <v>101034484.97999999</v>
      </c>
      <c r="EZ58">
        <v>9262166.4300000016</v>
      </c>
      <c r="FA58" s="15">
        <v>3414248.4899999993</v>
      </c>
      <c r="FB58" s="16">
        <f t="shared" si="2"/>
        <v>398901506</v>
      </c>
      <c r="FE58" s="1">
        <v>41899</v>
      </c>
      <c r="FF58">
        <v>1844.83</v>
      </c>
      <c r="FG58" s="1"/>
      <c r="FH58" s="1">
        <v>41866</v>
      </c>
      <c r="FI58" s="3">
        <v>12090</v>
      </c>
    </row>
    <row r="59" spans="1:165" x14ac:dyDescent="0.25">
      <c r="A59" s="1">
        <v>41927</v>
      </c>
      <c r="B59" s="8">
        <v>1730499.37</v>
      </c>
      <c r="E59" s="1">
        <v>41927</v>
      </c>
      <c r="F59" s="8">
        <v>336164.79000000004</v>
      </c>
      <c r="H59" s="1">
        <v>41562</v>
      </c>
      <c r="I59">
        <v>0.53078559999999997</v>
      </c>
      <c r="K59" s="1">
        <v>41927</v>
      </c>
      <c r="L59">
        <v>533188.84</v>
      </c>
      <c r="M59">
        <v>277914367.31</v>
      </c>
      <c r="N59">
        <v>18262.21</v>
      </c>
      <c r="O59">
        <v>278469519.36000001</v>
      </c>
      <c r="Q59" s="1">
        <v>42979</v>
      </c>
      <c r="R59">
        <v>162626.67000000001</v>
      </c>
      <c r="S59">
        <v>189543.33</v>
      </c>
      <c r="T59">
        <v>26920</v>
      </c>
      <c r="U59">
        <v>55020</v>
      </c>
      <c r="V59">
        <v>6090063.3300000001</v>
      </c>
      <c r="W59">
        <v>-53476.67</v>
      </c>
      <c r="X59">
        <v>-281830</v>
      </c>
      <c r="Z59" s="23">
        <v>43160</v>
      </c>
      <c r="AA59" s="24">
        <v>219.9</v>
      </c>
      <c r="AB59" s="24">
        <v>4.2</v>
      </c>
      <c r="AC59" s="24"/>
      <c r="AD59" s="1">
        <v>41927</v>
      </c>
      <c r="AE59">
        <v>36.417150700000001</v>
      </c>
      <c r="AG59" s="30">
        <v>41562</v>
      </c>
      <c r="AH59" s="31">
        <v>34006.910000000003</v>
      </c>
      <c r="AJ59" s="1">
        <v>41927</v>
      </c>
      <c r="AK59" s="28">
        <v>369443.28</v>
      </c>
      <c r="AL59" s="28">
        <v>130335239.15000001</v>
      </c>
      <c r="AM59" s="28">
        <v>39540.339999999997</v>
      </c>
      <c r="AO59" s="1">
        <v>42993</v>
      </c>
      <c r="AP59">
        <v>9.6999999999999993</v>
      </c>
      <c r="AQ59">
        <v>4.07</v>
      </c>
      <c r="AS59" s="1">
        <v>37179</v>
      </c>
      <c r="AT59">
        <v>2.5</v>
      </c>
      <c r="AU59">
        <v>2.1999999999999999E-2</v>
      </c>
      <c r="AV59">
        <v>0.15609999999999999</v>
      </c>
      <c r="AW59">
        <v>855442</v>
      </c>
      <c r="AY59" s="1">
        <v>42781</v>
      </c>
      <c r="AZ59">
        <v>27308046000</v>
      </c>
      <c r="BA59">
        <v>0.4</v>
      </c>
      <c r="BB59" s="3">
        <v>3704</v>
      </c>
      <c r="BC59">
        <v>25660.71</v>
      </c>
      <c r="BD59">
        <v>2676581000</v>
      </c>
      <c r="BE59">
        <v>22762000</v>
      </c>
      <c r="BF59">
        <v>6052464000</v>
      </c>
      <c r="BG59">
        <v>13383053000</v>
      </c>
      <c r="BH59">
        <v>5173186000</v>
      </c>
      <c r="BI59">
        <v>22134860000</v>
      </c>
      <c r="BK59" s="1">
        <v>38579</v>
      </c>
      <c r="BL59">
        <v>66574</v>
      </c>
      <c r="BM59">
        <v>0</v>
      </c>
      <c r="BN59">
        <v>101316349</v>
      </c>
      <c r="BO59">
        <v>8384725</v>
      </c>
      <c r="BP59">
        <v>0</v>
      </c>
      <c r="BQ59">
        <v>0</v>
      </c>
      <c r="BR59">
        <v>379597</v>
      </c>
      <c r="BS59">
        <v>0</v>
      </c>
      <c r="BT59">
        <v>0</v>
      </c>
      <c r="BU59">
        <v>52502</v>
      </c>
      <c r="BV59">
        <v>0</v>
      </c>
      <c r="BW59">
        <v>32432285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50800</v>
      </c>
      <c r="CD59">
        <v>58427327</v>
      </c>
      <c r="CE59">
        <v>949480</v>
      </c>
      <c r="CF59">
        <v>573059</v>
      </c>
      <c r="CH59" s="27">
        <v>41913</v>
      </c>
      <c r="CI59" s="28">
        <v>508920.8</v>
      </c>
      <c r="CJ59">
        <f t="shared" si="1"/>
        <v>508920800000</v>
      </c>
      <c r="CL59" s="1">
        <v>41927</v>
      </c>
      <c r="CM59">
        <v>24.6</v>
      </c>
      <c r="CN59" s="1"/>
      <c r="CO59" s="1">
        <v>43146</v>
      </c>
      <c r="CP59">
        <v>1.32</v>
      </c>
      <c r="CR59" s="1">
        <v>36083</v>
      </c>
      <c r="CS59">
        <v>50</v>
      </c>
      <c r="CU59" s="1">
        <v>43115</v>
      </c>
      <c r="CV59">
        <v>1083.2716666666599</v>
      </c>
      <c r="CW59">
        <v>857.87649999999996</v>
      </c>
      <c r="CX59">
        <v>783.34142857142797</v>
      </c>
      <c r="CY59">
        <v>972.13599999999997</v>
      </c>
      <c r="DA59" s="1">
        <v>42901</v>
      </c>
      <c r="DB59">
        <v>529.16</v>
      </c>
      <c r="DC59">
        <v>378.81</v>
      </c>
      <c r="DD59">
        <v>1123.82</v>
      </c>
      <c r="DG59" s="1">
        <v>37909</v>
      </c>
      <c r="DH59">
        <v>0.39</v>
      </c>
      <c r="DJ59" s="1">
        <v>33312</v>
      </c>
      <c r="DK59">
        <v>213.32</v>
      </c>
      <c r="DM59" s="1">
        <v>43174</v>
      </c>
      <c r="DN59">
        <v>954</v>
      </c>
      <c r="DP59" s="11">
        <v>38306</v>
      </c>
      <c r="DQ59">
        <v>139670538000</v>
      </c>
      <c r="DS59" s="1">
        <v>38275</v>
      </c>
      <c r="DT59">
        <v>84192776</v>
      </c>
      <c r="DU59">
        <v>236777183</v>
      </c>
      <c r="DV59">
        <v>-152584407</v>
      </c>
      <c r="DX59" s="1">
        <v>43146</v>
      </c>
      <c r="DY59">
        <v>15801987736</v>
      </c>
      <c r="DZ59">
        <v>13268767883</v>
      </c>
      <c r="EA59">
        <v>2533219853</v>
      </c>
      <c r="EB59">
        <v>29070755619</v>
      </c>
      <c r="ED59" s="1">
        <v>39370</v>
      </c>
      <c r="EE59">
        <v>129.16999999999999</v>
      </c>
      <c r="EG59" s="1">
        <v>34408</v>
      </c>
      <c r="EH59" s="17">
        <v>45.710829028500001</v>
      </c>
      <c r="EI59" s="3"/>
      <c r="EJ59" s="1">
        <v>41927</v>
      </c>
      <c r="EK59" s="4">
        <v>9888773</v>
      </c>
      <c r="EL59" s="4">
        <v>7242264</v>
      </c>
      <c r="EM59" s="4">
        <v>36895502</v>
      </c>
      <c r="EN59" s="4">
        <v>49558076</v>
      </c>
      <c r="EO59" s="4">
        <v>63139838</v>
      </c>
      <c r="EP59" s="4">
        <v>5437267</v>
      </c>
      <c r="EQ59" s="4">
        <v>61120398</v>
      </c>
      <c r="ER59" s="4">
        <v>1910935</v>
      </c>
      <c r="ES59" s="4">
        <v>18721629</v>
      </c>
      <c r="ET59" s="4">
        <v>170890498</v>
      </c>
      <c r="EU59" s="4">
        <v>33733286</v>
      </c>
      <c r="EV59" s="4">
        <v>1970591</v>
      </c>
      <c r="EW59" s="15">
        <v>215607354.77000004</v>
      </c>
      <c r="EX59" s="15">
        <v>62725765.420000032</v>
      </c>
      <c r="EY59" s="15">
        <v>139837554.49000001</v>
      </c>
      <c r="EZ59">
        <v>9249164.3300000001</v>
      </c>
      <c r="FA59" s="15">
        <v>1970591.4000000001</v>
      </c>
      <c r="FB59" s="16">
        <f t="shared" si="2"/>
        <v>450620284</v>
      </c>
      <c r="FE59" s="1">
        <v>41929</v>
      </c>
      <c r="FF59">
        <v>2900.53</v>
      </c>
      <c r="FG59" s="1"/>
      <c r="FH59" s="1">
        <v>41897</v>
      </c>
      <c r="FI59" t="s">
        <v>175</v>
      </c>
    </row>
    <row r="60" spans="1:165" x14ac:dyDescent="0.25">
      <c r="A60" s="1">
        <v>41958</v>
      </c>
      <c r="B60" s="8">
        <v>1892840.1600000001</v>
      </c>
      <c r="E60" s="1">
        <v>41958</v>
      </c>
      <c r="F60" s="8">
        <v>386017.33999999997</v>
      </c>
      <c r="H60" s="1">
        <v>41593</v>
      </c>
      <c r="I60">
        <v>0.53078559999999997</v>
      </c>
      <c r="K60" s="1">
        <v>41958</v>
      </c>
      <c r="L60">
        <v>355862.47</v>
      </c>
      <c r="M60">
        <v>256231379.27000001</v>
      </c>
      <c r="N60">
        <v>11058.9</v>
      </c>
      <c r="O60">
        <v>256599600.63999999</v>
      </c>
      <c r="Q60" s="1">
        <v>42948</v>
      </c>
      <c r="R60">
        <v>162626.67000000001</v>
      </c>
      <c r="S60">
        <v>189543.33</v>
      </c>
      <c r="T60">
        <v>26920</v>
      </c>
      <c r="U60">
        <v>55020</v>
      </c>
      <c r="V60">
        <v>6090063.3300000001</v>
      </c>
      <c r="W60">
        <v>-53476.67</v>
      </c>
      <c r="X60">
        <v>-281830</v>
      </c>
      <c r="Z60" s="21">
        <v>43132</v>
      </c>
      <c r="AA60" s="22">
        <v>213.5</v>
      </c>
      <c r="AB60" s="22">
        <v>4.21</v>
      </c>
      <c r="AC60" s="22"/>
      <c r="AD60" s="1">
        <v>41958</v>
      </c>
      <c r="AE60">
        <v>36.417150700000001</v>
      </c>
      <c r="AG60" s="30">
        <v>41593</v>
      </c>
      <c r="AH60" s="31">
        <v>33155.910000000003</v>
      </c>
      <c r="AJ60" s="1">
        <v>41958</v>
      </c>
      <c r="AK60" s="28">
        <v>449888.14</v>
      </c>
      <c r="AL60" s="28">
        <v>120722490.63</v>
      </c>
      <c r="AM60" s="28">
        <v>38422.31</v>
      </c>
      <c r="AO60" s="1">
        <v>42962</v>
      </c>
      <c r="AP60">
        <v>8.82</v>
      </c>
      <c r="AQ60">
        <v>1.77</v>
      </c>
      <c r="AS60" s="1">
        <v>37210</v>
      </c>
      <c r="AT60">
        <v>2.5</v>
      </c>
      <c r="AU60">
        <v>2.1999999999999999E-2</v>
      </c>
      <c r="AV60">
        <v>0.15609999999999999</v>
      </c>
      <c r="AW60">
        <v>855442</v>
      </c>
      <c r="AY60" s="1">
        <v>42750</v>
      </c>
      <c r="AZ60">
        <v>27308046000</v>
      </c>
      <c r="BA60">
        <v>0.4</v>
      </c>
      <c r="BB60" s="3">
        <v>3704</v>
      </c>
      <c r="BC60">
        <v>25660.71</v>
      </c>
      <c r="BD60">
        <v>2676581000</v>
      </c>
      <c r="BE60">
        <v>22762000</v>
      </c>
      <c r="BF60">
        <v>6052464000</v>
      </c>
      <c r="BG60">
        <v>13383053000</v>
      </c>
      <c r="BH60">
        <v>5173186000</v>
      </c>
      <c r="BI60">
        <v>22134860000</v>
      </c>
      <c r="BK60" s="1">
        <v>38610</v>
      </c>
      <c r="BL60">
        <v>27740</v>
      </c>
      <c r="BM60">
        <v>0</v>
      </c>
      <c r="BN60">
        <v>80566025</v>
      </c>
      <c r="BO60">
        <v>5161825</v>
      </c>
      <c r="BP60">
        <v>0</v>
      </c>
      <c r="BQ60">
        <v>0</v>
      </c>
      <c r="BR60">
        <v>269730</v>
      </c>
      <c r="BS60">
        <v>0</v>
      </c>
      <c r="BT60">
        <v>0</v>
      </c>
      <c r="BU60">
        <v>0</v>
      </c>
      <c r="BV60">
        <v>0</v>
      </c>
      <c r="BW60">
        <v>34202327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50800</v>
      </c>
      <c r="CD60">
        <v>39343978</v>
      </c>
      <c r="CE60">
        <v>725340</v>
      </c>
      <c r="CF60">
        <v>784285</v>
      </c>
      <c r="CH60" s="27">
        <v>41944</v>
      </c>
      <c r="CI60" s="28">
        <v>498489.1</v>
      </c>
      <c r="CJ60">
        <f t="shared" si="1"/>
        <v>498489100000</v>
      </c>
      <c r="CL60" s="1">
        <v>41958</v>
      </c>
      <c r="CM60">
        <v>14.65</v>
      </c>
      <c r="CN60" s="1"/>
      <c r="CO60" s="1">
        <v>43115</v>
      </c>
      <c r="CP60">
        <v>1.29</v>
      </c>
      <c r="CR60" s="1">
        <v>36114</v>
      </c>
      <c r="CS60">
        <v>50</v>
      </c>
      <c r="CU60" s="1">
        <v>43084</v>
      </c>
      <c r="CV60">
        <v>1079.3433333333301</v>
      </c>
      <c r="CW60">
        <v>857.20150000000001</v>
      </c>
      <c r="CX60">
        <v>784.66571428571399</v>
      </c>
      <c r="CY60">
        <v>969.11120000000005</v>
      </c>
      <c r="DA60" s="1">
        <v>42931</v>
      </c>
      <c r="DB60">
        <v>531.12</v>
      </c>
      <c r="DC60">
        <v>377.06</v>
      </c>
      <c r="DD60">
        <v>1139.33</v>
      </c>
      <c r="DG60" s="1">
        <v>37940</v>
      </c>
      <c r="DH60">
        <v>0.37</v>
      </c>
      <c r="DJ60" s="1">
        <v>33343</v>
      </c>
      <c r="DK60">
        <v>187.77</v>
      </c>
      <c r="DM60" s="1">
        <v>43146</v>
      </c>
      <c r="DN60">
        <v>954</v>
      </c>
      <c r="DP60" s="11">
        <v>38336</v>
      </c>
      <c r="DQ60">
        <v>143887917000</v>
      </c>
      <c r="DS60" s="1">
        <v>38306</v>
      </c>
      <c r="DT60">
        <v>75342257</v>
      </c>
      <c r="DU60">
        <v>116941308</v>
      </c>
      <c r="DV60">
        <v>-41599051</v>
      </c>
      <c r="DX60" s="1">
        <v>43115</v>
      </c>
      <c r="DY60">
        <v>16769724658</v>
      </c>
      <c r="DZ60">
        <v>15114215063</v>
      </c>
      <c r="EA60">
        <v>1655509595</v>
      </c>
      <c r="EB60">
        <v>31883939721</v>
      </c>
      <c r="ED60" s="1">
        <v>39401</v>
      </c>
      <c r="EE60">
        <v>125.88</v>
      </c>
      <c r="EG60" s="1">
        <v>34439</v>
      </c>
      <c r="EH60" s="17">
        <v>40.9092905969</v>
      </c>
      <c r="EI60" s="3"/>
      <c r="EJ60" s="1">
        <v>41958</v>
      </c>
      <c r="EK60" s="4">
        <v>7983555</v>
      </c>
      <c r="EL60" s="4">
        <v>8418998</v>
      </c>
      <c r="EM60" s="4">
        <v>37433047</v>
      </c>
      <c r="EN60" s="4">
        <v>53657647</v>
      </c>
      <c r="EO60" s="4">
        <v>61903491</v>
      </c>
      <c r="EP60" s="4">
        <v>5381193</v>
      </c>
      <c r="EQ60" s="4">
        <v>56819026</v>
      </c>
      <c r="ER60" s="4">
        <v>1208286</v>
      </c>
      <c r="ES60" s="4">
        <v>17466928</v>
      </c>
      <c r="ET60" s="4">
        <v>140058199</v>
      </c>
      <c r="EU60" s="4">
        <v>37845427</v>
      </c>
      <c r="EV60" s="4">
        <v>1290486</v>
      </c>
      <c r="EW60" s="15">
        <v>215619445.06</v>
      </c>
      <c r="EX60" s="15">
        <v>60555963.460000001</v>
      </c>
      <c r="EY60" s="15">
        <v>112546680.82999998</v>
      </c>
      <c r="EZ60">
        <v>9666442.0899999999</v>
      </c>
      <c r="FA60" s="15">
        <v>1290485.95</v>
      </c>
      <c r="FB60" s="16">
        <f t="shared" si="2"/>
        <v>421482728</v>
      </c>
      <c r="FE60" s="1">
        <v>41960</v>
      </c>
      <c r="FF60">
        <v>1500.72</v>
      </c>
      <c r="FG60" s="1"/>
      <c r="FH60" s="1">
        <v>41927</v>
      </c>
      <c r="FI60" t="s">
        <v>176</v>
      </c>
    </row>
    <row r="61" spans="1:165" x14ac:dyDescent="0.25">
      <c r="A61" s="1">
        <v>41988</v>
      </c>
      <c r="B61" s="8">
        <v>1790811.1900000002</v>
      </c>
      <c r="E61" s="1">
        <v>41988</v>
      </c>
      <c r="F61" s="8">
        <v>380886.82999999996</v>
      </c>
      <c r="H61" s="1">
        <v>41623</v>
      </c>
      <c r="I61">
        <v>0.53078559999999997</v>
      </c>
      <c r="K61" s="1">
        <v>41988</v>
      </c>
      <c r="L61">
        <v>1128602.78</v>
      </c>
      <c r="M61">
        <v>260787076.75</v>
      </c>
      <c r="N61">
        <v>12455.65</v>
      </c>
      <c r="O61">
        <v>261928135.18000001</v>
      </c>
      <c r="Q61" s="1">
        <v>42917</v>
      </c>
      <c r="R61">
        <v>162626.67000000001</v>
      </c>
      <c r="S61">
        <v>189543.33</v>
      </c>
      <c r="T61">
        <v>26920</v>
      </c>
      <c r="U61">
        <v>55020</v>
      </c>
      <c r="V61">
        <v>6090063.3300000001</v>
      </c>
      <c r="W61">
        <v>-53476.67</v>
      </c>
      <c r="X61">
        <v>-281830</v>
      </c>
      <c r="Z61" s="23">
        <v>43101</v>
      </c>
      <c r="AA61" s="24">
        <v>221.18</v>
      </c>
      <c r="AB61" s="24">
        <v>4.1900000000000004</v>
      </c>
      <c r="AC61" s="24"/>
      <c r="AD61" s="1">
        <v>41988</v>
      </c>
      <c r="AE61">
        <v>36.417150700000001</v>
      </c>
      <c r="AG61" s="30">
        <v>41623</v>
      </c>
      <c r="AH61" s="31">
        <v>35777.910000000003</v>
      </c>
      <c r="AJ61" s="1">
        <v>41988</v>
      </c>
      <c r="AK61" s="28">
        <v>800749.09</v>
      </c>
      <c r="AL61" s="28">
        <v>130249497.68000001</v>
      </c>
      <c r="AM61" s="28">
        <v>58014.8</v>
      </c>
      <c r="AO61" s="1">
        <v>42931</v>
      </c>
      <c r="AP61">
        <v>7.31</v>
      </c>
      <c r="AQ61">
        <v>2.5299999999999998</v>
      </c>
      <c r="AS61" s="1">
        <v>37240</v>
      </c>
      <c r="AT61">
        <v>2.5</v>
      </c>
      <c r="AU61">
        <v>2.1999999999999999E-2</v>
      </c>
      <c r="AV61">
        <v>0.15609999999999999</v>
      </c>
      <c r="AW61">
        <v>855442</v>
      </c>
      <c r="AY61" s="1">
        <v>42719</v>
      </c>
      <c r="AZ61">
        <v>23134440000</v>
      </c>
      <c r="BA61">
        <v>0.4</v>
      </c>
      <c r="BB61" s="3">
        <v>3704</v>
      </c>
      <c r="BC61">
        <v>21950.81</v>
      </c>
      <c r="BD61">
        <v>2353922000</v>
      </c>
      <c r="BE61">
        <v>23590000</v>
      </c>
      <c r="BF61">
        <v>4905638000</v>
      </c>
      <c r="BG61">
        <v>11308785000</v>
      </c>
      <c r="BH61">
        <v>4542506000</v>
      </c>
      <c r="BI61">
        <v>18591934000</v>
      </c>
      <c r="BK61" s="1">
        <v>38640</v>
      </c>
      <c r="BL61">
        <v>89397</v>
      </c>
      <c r="BM61">
        <v>0</v>
      </c>
      <c r="BN61">
        <v>93814716</v>
      </c>
      <c r="BO61">
        <v>17329462</v>
      </c>
      <c r="BP61">
        <v>0</v>
      </c>
      <c r="BQ61">
        <v>0</v>
      </c>
      <c r="BR61">
        <v>234982</v>
      </c>
      <c r="BS61">
        <v>0</v>
      </c>
      <c r="BT61">
        <v>0</v>
      </c>
      <c r="BU61">
        <v>0</v>
      </c>
      <c r="BV61">
        <v>0</v>
      </c>
      <c r="BW61">
        <v>26354284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50800</v>
      </c>
      <c r="CD61">
        <v>48811200</v>
      </c>
      <c r="CE61">
        <v>0</v>
      </c>
      <c r="CF61">
        <v>944591</v>
      </c>
      <c r="CH61" s="27">
        <v>41974</v>
      </c>
      <c r="CI61" s="28">
        <v>501112.6</v>
      </c>
      <c r="CJ61">
        <f t="shared" si="1"/>
        <v>501112600000</v>
      </c>
      <c r="CL61" s="1">
        <v>41988</v>
      </c>
      <c r="CM61">
        <v>22.09</v>
      </c>
      <c r="CN61" s="1"/>
      <c r="CO61" s="1">
        <v>43084</v>
      </c>
      <c r="CP61">
        <v>1.44</v>
      </c>
      <c r="CR61" s="1">
        <v>36144</v>
      </c>
      <c r="CS61">
        <v>50</v>
      </c>
      <c r="CU61" s="1">
        <v>43054</v>
      </c>
      <c r="CV61">
        <v>1079.68611111111</v>
      </c>
      <c r="CW61">
        <v>857.58349999999996</v>
      </c>
      <c r="CX61">
        <v>786.21523809523796</v>
      </c>
      <c r="CY61">
        <v>969.43119999999999</v>
      </c>
      <c r="DA61" s="1">
        <v>42962</v>
      </c>
      <c r="DB61">
        <v>533.29999999999995</v>
      </c>
      <c r="DC61">
        <v>379.89</v>
      </c>
      <c r="DD61">
        <v>1139.33</v>
      </c>
      <c r="DG61" s="1">
        <v>37970</v>
      </c>
      <c r="DH61">
        <v>0.54</v>
      </c>
      <c r="DJ61" s="1">
        <v>33373</v>
      </c>
      <c r="DK61">
        <v>198.99</v>
      </c>
      <c r="DM61" s="1">
        <v>43115</v>
      </c>
      <c r="DN61">
        <v>954</v>
      </c>
      <c r="DP61" s="11">
        <v>38367</v>
      </c>
      <c r="DQ61">
        <v>145481246000</v>
      </c>
      <c r="DS61" s="1">
        <v>38336</v>
      </c>
      <c r="DT61">
        <v>116423631</v>
      </c>
      <c r="DU61">
        <v>88644578</v>
      </c>
      <c r="DV61">
        <v>27779053</v>
      </c>
      <c r="DX61" s="1">
        <v>43084</v>
      </c>
      <c r="DY61">
        <v>17476274644</v>
      </c>
      <c r="DZ61">
        <v>13323465863</v>
      </c>
      <c r="EA61">
        <v>4152808781</v>
      </c>
      <c r="EB61">
        <v>30799740507</v>
      </c>
      <c r="ED61" s="1">
        <v>39431</v>
      </c>
      <c r="EE61">
        <v>122.43</v>
      </c>
      <c r="EG61" s="1">
        <v>34469</v>
      </c>
      <c r="EH61" s="17">
        <v>42.577529470100004</v>
      </c>
      <c r="EI61" s="3"/>
      <c r="EJ61" s="1">
        <v>41988</v>
      </c>
      <c r="EK61" s="4">
        <v>9459285</v>
      </c>
      <c r="EL61" s="4">
        <v>11439375</v>
      </c>
      <c r="EM61" s="4">
        <v>35180163</v>
      </c>
      <c r="EN61" s="4">
        <v>56429168</v>
      </c>
      <c r="EO61" s="4">
        <v>59261255</v>
      </c>
      <c r="EP61" s="4">
        <v>6242466</v>
      </c>
      <c r="EQ61" s="4">
        <v>56009451</v>
      </c>
      <c r="ER61" s="4">
        <v>1657646</v>
      </c>
      <c r="ES61" s="4">
        <v>17393321</v>
      </c>
      <c r="ET61" s="4">
        <v>149491094</v>
      </c>
      <c r="EU61" s="4">
        <v>43503302</v>
      </c>
      <c r="EV61" s="4">
        <v>2545208</v>
      </c>
      <c r="EW61" s="15">
        <v>220479532.93000001</v>
      </c>
      <c r="EX61" s="15">
        <v>61824875.460000001</v>
      </c>
      <c r="EY61" s="15">
        <v>122533614.06999999</v>
      </c>
      <c r="EZ61">
        <v>10173551.409999998</v>
      </c>
      <c r="FA61" s="15">
        <v>2545523.7400000002</v>
      </c>
      <c r="FB61" s="16">
        <f t="shared" si="2"/>
        <v>439152449</v>
      </c>
      <c r="FE61" s="1">
        <v>41990</v>
      </c>
      <c r="FF61">
        <v>298.7</v>
      </c>
      <c r="FG61" s="1"/>
      <c r="FH61" s="1">
        <v>41958</v>
      </c>
      <c r="FI61" s="3">
        <v>22090</v>
      </c>
    </row>
    <row r="62" spans="1:165" x14ac:dyDescent="0.25">
      <c r="A62" s="1">
        <v>42019</v>
      </c>
      <c r="B62" s="8">
        <v>6069164.8799999999</v>
      </c>
      <c r="E62" s="1">
        <v>42019</v>
      </c>
      <c r="F62" s="8">
        <v>356907.9</v>
      </c>
      <c r="H62" s="1">
        <v>41654</v>
      </c>
      <c r="I62">
        <v>0.53101100000000001</v>
      </c>
      <c r="K62" s="1">
        <v>42019</v>
      </c>
      <c r="L62">
        <v>434238.29</v>
      </c>
      <c r="M62">
        <v>221871740.38999999</v>
      </c>
      <c r="N62">
        <v>109948.47</v>
      </c>
      <c r="O62">
        <v>222415927.15000001</v>
      </c>
      <c r="Q62" s="1">
        <v>42887</v>
      </c>
      <c r="R62">
        <v>-424070</v>
      </c>
      <c r="S62">
        <v>-391773.33</v>
      </c>
      <c r="T62">
        <v>32300</v>
      </c>
      <c r="U62">
        <v>55513.33</v>
      </c>
      <c r="V62">
        <v>6100166.6699999999</v>
      </c>
      <c r="W62">
        <v>-62416.67</v>
      </c>
      <c r="X62">
        <v>-378770</v>
      </c>
      <c r="Z62" s="21">
        <v>43070</v>
      </c>
      <c r="AA62" s="22">
        <v>210.56</v>
      </c>
      <c r="AB62" s="22">
        <v>4.09</v>
      </c>
      <c r="AC62" s="22"/>
      <c r="AD62" s="1">
        <v>42019</v>
      </c>
      <c r="AE62">
        <v>33.148744999999998</v>
      </c>
      <c r="AG62" s="30">
        <v>41654</v>
      </c>
      <c r="AH62" s="31">
        <v>35489.67</v>
      </c>
      <c r="AJ62" s="1">
        <v>42019</v>
      </c>
      <c r="AK62" s="28">
        <v>1020945.96</v>
      </c>
      <c r="AL62" s="28">
        <v>121531260.25</v>
      </c>
      <c r="AM62" s="28">
        <v>634944.46</v>
      </c>
      <c r="AO62" s="1">
        <v>42901</v>
      </c>
      <c r="AP62">
        <v>9.48</v>
      </c>
      <c r="AQ62">
        <v>3.67</v>
      </c>
      <c r="AS62" s="1">
        <v>37271</v>
      </c>
      <c r="AT62">
        <v>2.5</v>
      </c>
      <c r="AU62">
        <v>2.1999999999999999E-2</v>
      </c>
      <c r="AV62">
        <v>0.15515999999999999</v>
      </c>
      <c r="AW62">
        <v>889129</v>
      </c>
      <c r="AY62" s="1">
        <v>42689</v>
      </c>
      <c r="AZ62">
        <v>23134440000</v>
      </c>
      <c r="BA62">
        <v>0.4</v>
      </c>
      <c r="BB62" s="3">
        <v>3704</v>
      </c>
      <c r="BC62">
        <v>21950.81</v>
      </c>
      <c r="BD62">
        <v>2353922000</v>
      </c>
      <c r="BE62">
        <v>23590000</v>
      </c>
      <c r="BF62">
        <v>4905638000</v>
      </c>
      <c r="BG62">
        <v>11308785000</v>
      </c>
      <c r="BH62">
        <v>4542506000</v>
      </c>
      <c r="BI62">
        <v>18591934000</v>
      </c>
      <c r="BK62" s="1">
        <v>38671</v>
      </c>
      <c r="BL62">
        <v>292497</v>
      </c>
      <c r="BM62">
        <v>0</v>
      </c>
      <c r="BN62">
        <v>95828098</v>
      </c>
      <c r="BO62">
        <v>17365850</v>
      </c>
      <c r="BP62">
        <v>0</v>
      </c>
      <c r="BQ62">
        <v>0</v>
      </c>
      <c r="BR62">
        <v>225978</v>
      </c>
      <c r="BS62">
        <v>0</v>
      </c>
      <c r="BT62">
        <v>0</v>
      </c>
      <c r="BU62">
        <v>0</v>
      </c>
      <c r="BV62">
        <v>0</v>
      </c>
      <c r="BW62">
        <v>33621519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50800</v>
      </c>
      <c r="CD62">
        <v>43354361</v>
      </c>
      <c r="CE62">
        <v>0</v>
      </c>
      <c r="CF62">
        <v>917093</v>
      </c>
      <c r="CH62" s="27">
        <v>42005</v>
      </c>
      <c r="CI62" s="28">
        <v>474246</v>
      </c>
      <c r="CJ62">
        <f t="shared" si="1"/>
        <v>474246000000</v>
      </c>
      <c r="CL62" s="1">
        <v>42019</v>
      </c>
      <c r="CM62">
        <v>8.82</v>
      </c>
      <c r="CN62" s="1"/>
      <c r="CO62" s="1">
        <v>43054</v>
      </c>
      <c r="CP62">
        <v>1.28</v>
      </c>
      <c r="CR62" s="1">
        <v>36175</v>
      </c>
      <c r="CS62">
        <v>50</v>
      </c>
      <c r="CU62" s="1">
        <v>43023</v>
      </c>
      <c r="CV62">
        <v>1073.7366666666601</v>
      </c>
      <c r="CW62">
        <v>852.97649999999999</v>
      </c>
      <c r="CX62">
        <v>785.33952380952303</v>
      </c>
      <c r="CY62">
        <v>963.60919999999999</v>
      </c>
      <c r="DA62" s="1">
        <v>42993</v>
      </c>
      <c r="DB62">
        <v>535</v>
      </c>
      <c r="DC62">
        <v>383.73</v>
      </c>
      <c r="DD62">
        <v>1133.52</v>
      </c>
      <c r="DG62" s="1">
        <v>38001</v>
      </c>
      <c r="DH62">
        <v>0.83</v>
      </c>
      <c r="DJ62" s="1">
        <v>33404</v>
      </c>
      <c r="DK62">
        <v>244.79</v>
      </c>
      <c r="DM62" s="1">
        <v>43084</v>
      </c>
      <c r="DN62">
        <v>937</v>
      </c>
      <c r="DP62" s="11">
        <v>38398</v>
      </c>
      <c r="DQ62">
        <v>153314362600</v>
      </c>
      <c r="DS62" s="1">
        <v>38367</v>
      </c>
      <c r="DT62">
        <v>95995452</v>
      </c>
      <c r="DU62">
        <v>59062415</v>
      </c>
      <c r="DV62">
        <v>36933037</v>
      </c>
      <c r="DX62" s="1">
        <v>43054</v>
      </c>
      <c r="DY62">
        <v>16584235219</v>
      </c>
      <c r="DZ62">
        <v>13951600049</v>
      </c>
      <c r="EA62">
        <v>2632635170</v>
      </c>
      <c r="EB62">
        <v>30535835268</v>
      </c>
      <c r="ED62" s="1">
        <v>39462</v>
      </c>
      <c r="EE62">
        <v>121.86</v>
      </c>
      <c r="EG62" s="1">
        <v>34500</v>
      </c>
      <c r="EH62" s="17">
        <v>45.212938099699997</v>
      </c>
      <c r="EI62" s="3"/>
      <c r="EJ62" s="1">
        <v>42019</v>
      </c>
      <c r="EK62" s="4">
        <v>50434917</v>
      </c>
      <c r="EL62" s="4">
        <v>9271269</v>
      </c>
      <c r="EM62" s="4">
        <v>39622925</v>
      </c>
      <c r="EN62" s="4">
        <v>71410687</v>
      </c>
      <c r="EO62" s="4">
        <v>61820943</v>
      </c>
      <c r="EP62" s="4">
        <v>6771622</v>
      </c>
      <c r="EQ62" s="4">
        <v>62912188</v>
      </c>
      <c r="ER62" s="4">
        <v>1426988</v>
      </c>
      <c r="ES62" s="4">
        <v>15545701</v>
      </c>
      <c r="ET62" s="4">
        <v>87566298</v>
      </c>
      <c r="EU62" s="4">
        <v>36418312</v>
      </c>
      <c r="EV62" s="4">
        <v>1429842</v>
      </c>
      <c r="EW62" s="15">
        <v>226614407.24999997</v>
      </c>
      <c r="EX62" s="15">
        <v>61400448.63000001</v>
      </c>
      <c r="EY62" s="15">
        <v>73426144.51000002</v>
      </c>
      <c r="EZ62">
        <v>11621989.75</v>
      </c>
      <c r="FA62" s="15">
        <v>1429841.9200000002</v>
      </c>
      <c r="FB62" s="16">
        <f t="shared" si="2"/>
        <v>394196775</v>
      </c>
      <c r="FE62" s="1">
        <v>42021</v>
      </c>
      <c r="FF62">
        <v>3796.76</v>
      </c>
      <c r="FG62" s="1"/>
      <c r="FH62" s="1">
        <v>41988</v>
      </c>
      <c r="FI62" t="s">
        <v>177</v>
      </c>
    </row>
    <row r="63" spans="1:165" x14ac:dyDescent="0.25">
      <c r="A63" s="1">
        <v>42050</v>
      </c>
      <c r="B63" s="8">
        <v>19974049.879999999</v>
      </c>
      <c r="E63" s="1">
        <v>42050</v>
      </c>
      <c r="F63" s="8">
        <v>232871.93</v>
      </c>
      <c r="H63" s="1">
        <v>41685</v>
      </c>
      <c r="I63">
        <v>0.53101100000000001</v>
      </c>
      <c r="K63" s="1">
        <v>42050</v>
      </c>
      <c r="L63">
        <v>421127.8</v>
      </c>
      <c r="M63">
        <v>274019820.73000002</v>
      </c>
      <c r="N63">
        <v>100064.96000000001</v>
      </c>
      <c r="O63">
        <v>274541287.35000002</v>
      </c>
      <c r="Q63" s="1">
        <v>42856</v>
      </c>
      <c r="R63">
        <v>-424070</v>
      </c>
      <c r="S63">
        <v>-391773.33</v>
      </c>
      <c r="T63">
        <v>32300</v>
      </c>
      <c r="U63">
        <v>55513.33</v>
      </c>
      <c r="V63">
        <v>6100166.6699999999</v>
      </c>
      <c r="W63">
        <v>-62416.67</v>
      </c>
      <c r="X63">
        <v>-378770</v>
      </c>
      <c r="Z63" s="23">
        <v>43040</v>
      </c>
      <c r="AA63" s="24">
        <v>203.67</v>
      </c>
      <c r="AB63" s="24">
        <v>4</v>
      </c>
      <c r="AC63" s="24"/>
      <c r="AD63" s="1">
        <v>42050</v>
      </c>
      <c r="AE63">
        <v>33.148744999999998</v>
      </c>
      <c r="AG63" s="30">
        <v>41685</v>
      </c>
      <c r="AH63" s="31">
        <v>34704.67</v>
      </c>
      <c r="AJ63" s="1">
        <v>42050</v>
      </c>
      <c r="AK63" s="28">
        <v>680583.1</v>
      </c>
      <c r="AL63" s="28">
        <v>127623705.09999999</v>
      </c>
      <c r="AM63" s="28">
        <v>30317.29</v>
      </c>
      <c r="AO63" s="1">
        <v>42870</v>
      </c>
      <c r="AP63">
        <v>12.57</v>
      </c>
      <c r="AQ63">
        <v>5.8</v>
      </c>
      <c r="AS63" s="1">
        <v>37302</v>
      </c>
      <c r="AT63">
        <v>2.5</v>
      </c>
      <c r="AU63">
        <v>2.1999999999999999E-2</v>
      </c>
      <c r="AV63">
        <v>0.15515999999999999</v>
      </c>
      <c r="AW63">
        <v>889129</v>
      </c>
      <c r="AY63" s="1">
        <v>42658</v>
      </c>
      <c r="AZ63">
        <v>23134440000</v>
      </c>
      <c r="BA63">
        <v>0.4</v>
      </c>
      <c r="BB63" s="3">
        <v>3704</v>
      </c>
      <c r="BC63">
        <v>21950.81</v>
      </c>
      <c r="BD63">
        <v>2353922000</v>
      </c>
      <c r="BE63">
        <v>23590000</v>
      </c>
      <c r="BF63">
        <v>4905638000</v>
      </c>
      <c r="BG63">
        <v>11308785000</v>
      </c>
      <c r="BH63">
        <v>4542506000</v>
      </c>
      <c r="BI63">
        <v>18591934000</v>
      </c>
      <c r="BK63" s="1">
        <v>38701</v>
      </c>
      <c r="BL63">
        <v>138008</v>
      </c>
      <c r="BM63">
        <v>0</v>
      </c>
      <c r="BN63">
        <v>94499670</v>
      </c>
      <c r="BO63">
        <v>14053018</v>
      </c>
      <c r="BP63">
        <v>0</v>
      </c>
      <c r="BQ63">
        <v>0</v>
      </c>
      <c r="BR63">
        <v>129021</v>
      </c>
      <c r="BS63">
        <v>4370</v>
      </c>
      <c r="BT63">
        <v>0</v>
      </c>
      <c r="BU63">
        <v>0</v>
      </c>
      <c r="BV63">
        <v>0</v>
      </c>
      <c r="BW63">
        <v>33722435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45603172</v>
      </c>
      <c r="CE63">
        <v>250600</v>
      </c>
      <c r="CF63">
        <v>599046</v>
      </c>
      <c r="CH63" s="27">
        <v>42036</v>
      </c>
      <c r="CI63" s="28">
        <v>466790.5</v>
      </c>
      <c r="CJ63">
        <f t="shared" si="1"/>
        <v>466790500000</v>
      </c>
      <c r="CL63" s="1">
        <v>42050</v>
      </c>
      <c r="CM63">
        <v>-3.53</v>
      </c>
      <c r="CN63" s="1"/>
      <c r="CO63" s="1">
        <v>43023</v>
      </c>
      <c r="CP63">
        <v>1.42</v>
      </c>
      <c r="CR63" s="1">
        <v>36206</v>
      </c>
      <c r="CS63">
        <v>50</v>
      </c>
      <c r="CU63" s="1">
        <v>42993</v>
      </c>
      <c r="CV63">
        <v>1072.36055555555</v>
      </c>
      <c r="CW63">
        <v>852.16200000000003</v>
      </c>
      <c r="CX63">
        <v>783.53809523809502</v>
      </c>
      <c r="CY63">
        <v>963.56560000000002</v>
      </c>
      <c r="DA63" s="1">
        <v>43023</v>
      </c>
      <c r="DB63">
        <v>533.83000000000004</v>
      </c>
      <c r="DC63">
        <v>382.23</v>
      </c>
      <c r="DD63">
        <v>1133.52</v>
      </c>
      <c r="DG63" s="1">
        <v>38032</v>
      </c>
      <c r="DH63">
        <v>0.39</v>
      </c>
      <c r="DJ63" s="1">
        <v>33434</v>
      </c>
      <c r="DK63">
        <v>259.48</v>
      </c>
      <c r="DM63" s="1">
        <v>43054</v>
      </c>
      <c r="DN63">
        <v>937</v>
      </c>
      <c r="DP63" s="11">
        <v>38426</v>
      </c>
      <c r="DQ63">
        <v>167583212000</v>
      </c>
      <c r="DS63" s="1">
        <v>38398</v>
      </c>
      <c r="DT63">
        <v>63803119</v>
      </c>
      <c r="DU63">
        <v>10601201</v>
      </c>
      <c r="DV63">
        <v>53201918</v>
      </c>
      <c r="DX63" s="1">
        <v>43023</v>
      </c>
      <c r="DY63">
        <v>18694329848</v>
      </c>
      <c r="DZ63">
        <v>14598898881</v>
      </c>
      <c r="EA63">
        <v>4095430967</v>
      </c>
      <c r="EB63">
        <v>33293228729</v>
      </c>
      <c r="ED63" s="1">
        <v>39493</v>
      </c>
      <c r="EE63">
        <v>121.91</v>
      </c>
      <c r="EG63" s="1">
        <v>34530</v>
      </c>
      <c r="EH63" s="17">
        <v>4.33</v>
      </c>
      <c r="EI63"/>
      <c r="EJ63" s="1">
        <v>42050</v>
      </c>
      <c r="EK63" s="4">
        <v>58505803</v>
      </c>
      <c r="EL63" s="4">
        <v>9124248</v>
      </c>
      <c r="EM63" s="4">
        <v>38878159</v>
      </c>
      <c r="EN63" s="4">
        <v>46684958</v>
      </c>
      <c r="EO63" s="4">
        <v>53093135</v>
      </c>
      <c r="EP63" s="4">
        <v>3874991</v>
      </c>
      <c r="EQ63" s="4">
        <v>50801196</v>
      </c>
      <c r="ER63" s="4">
        <v>1635248</v>
      </c>
      <c r="ES63" s="4">
        <v>13824579</v>
      </c>
      <c r="ET63" s="4">
        <v>164953101</v>
      </c>
      <c r="EU63" s="4">
        <v>34226762</v>
      </c>
      <c r="EV63" s="4">
        <v>1777840</v>
      </c>
      <c r="EW63" s="15">
        <v>186462795.20999998</v>
      </c>
      <c r="EX63" s="15">
        <v>49860966.510000013</v>
      </c>
      <c r="EY63" s="15">
        <v>150233722.02000001</v>
      </c>
      <c r="EZ63">
        <v>8466216.7999999989</v>
      </c>
      <c r="FA63" s="15">
        <v>1777840.27</v>
      </c>
      <c r="FB63" s="16">
        <f t="shared" si="2"/>
        <v>418874217</v>
      </c>
      <c r="FE63" s="1">
        <v>42052</v>
      </c>
      <c r="FF63">
        <v>26.1</v>
      </c>
      <c r="FG63" s="1"/>
      <c r="FH63" s="1">
        <v>42019</v>
      </c>
      <c r="FI63" t="s">
        <v>178</v>
      </c>
    </row>
    <row r="64" spans="1:165" x14ac:dyDescent="0.25">
      <c r="A64" s="1">
        <v>42078</v>
      </c>
      <c r="B64" s="8">
        <v>12646958.190000001</v>
      </c>
      <c r="E64" s="1">
        <v>42078</v>
      </c>
      <c r="F64" s="8">
        <v>228423.18000000002</v>
      </c>
      <c r="H64" s="1">
        <v>41713</v>
      </c>
      <c r="I64">
        <v>0.53101100000000001</v>
      </c>
      <c r="K64" s="1">
        <v>42078</v>
      </c>
      <c r="L64">
        <v>724313.46</v>
      </c>
      <c r="M64">
        <v>234650243.22</v>
      </c>
      <c r="N64">
        <v>128229.23</v>
      </c>
      <c r="O64">
        <v>235507985.91</v>
      </c>
      <c r="Q64" s="1">
        <v>42826</v>
      </c>
      <c r="R64">
        <v>-424070</v>
      </c>
      <c r="S64">
        <v>-391773.33</v>
      </c>
      <c r="T64">
        <v>32300</v>
      </c>
      <c r="U64">
        <v>55513.33</v>
      </c>
      <c r="V64">
        <v>6100166.6699999999</v>
      </c>
      <c r="W64">
        <v>-62416.67</v>
      </c>
      <c r="X64">
        <v>-378770</v>
      </c>
      <c r="Z64" s="21">
        <v>43009</v>
      </c>
      <c r="AA64" s="22">
        <v>187.09</v>
      </c>
      <c r="AB64" s="22">
        <v>3.9</v>
      </c>
      <c r="AC64" s="22"/>
      <c r="AD64" s="1">
        <v>42078</v>
      </c>
      <c r="AE64">
        <v>33.148744999999998</v>
      </c>
      <c r="AG64" s="30">
        <v>41713</v>
      </c>
      <c r="AH64" s="31">
        <v>34821.67</v>
      </c>
      <c r="AJ64" s="1">
        <v>42078</v>
      </c>
      <c r="AK64" s="28">
        <v>551301.27</v>
      </c>
      <c r="AL64" s="28">
        <v>104092481.70999999</v>
      </c>
      <c r="AM64" s="28">
        <v>53343.21</v>
      </c>
      <c r="AO64" s="1">
        <v>42840</v>
      </c>
      <c r="AP64">
        <v>3.03</v>
      </c>
      <c r="AQ64">
        <v>-2.17</v>
      </c>
      <c r="AS64" s="1">
        <v>37330</v>
      </c>
      <c r="AT64">
        <v>2.5</v>
      </c>
      <c r="AU64">
        <v>2.1999999999999999E-2</v>
      </c>
      <c r="AV64">
        <v>0.15515999999999999</v>
      </c>
      <c r="AW64">
        <v>889129</v>
      </c>
      <c r="AY64" s="1">
        <v>42628</v>
      </c>
      <c r="AZ64">
        <v>23134440000</v>
      </c>
      <c r="BA64">
        <v>0.4</v>
      </c>
      <c r="BB64" s="3">
        <v>3704</v>
      </c>
      <c r="BC64">
        <v>21950.81</v>
      </c>
      <c r="BD64">
        <v>2353922000</v>
      </c>
      <c r="BE64">
        <v>23590000</v>
      </c>
      <c r="BF64">
        <v>4905638000</v>
      </c>
      <c r="BG64">
        <v>11308785000</v>
      </c>
      <c r="BH64">
        <v>4542506000</v>
      </c>
      <c r="BI64">
        <v>18591934000</v>
      </c>
      <c r="BK64" s="1">
        <v>38732</v>
      </c>
      <c r="BL64">
        <v>127889</v>
      </c>
      <c r="BM64">
        <v>0</v>
      </c>
      <c r="BN64">
        <v>126415867</v>
      </c>
      <c r="BO64">
        <v>17285458</v>
      </c>
      <c r="BP64">
        <v>0</v>
      </c>
      <c r="BQ64">
        <v>0</v>
      </c>
      <c r="BR64">
        <v>132491</v>
      </c>
      <c r="BS64">
        <v>0</v>
      </c>
      <c r="BT64">
        <v>0</v>
      </c>
      <c r="BU64">
        <v>0</v>
      </c>
      <c r="BV64">
        <v>0</v>
      </c>
      <c r="BW64">
        <v>55165220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28400</v>
      </c>
      <c r="CD64">
        <v>52072432</v>
      </c>
      <c r="CE64">
        <v>0</v>
      </c>
      <c r="CF64">
        <v>1603977</v>
      </c>
      <c r="CH64" s="27">
        <v>42064</v>
      </c>
      <c r="CI64" s="28">
        <v>515617.2</v>
      </c>
      <c r="CJ64">
        <f t="shared" si="1"/>
        <v>515617200000</v>
      </c>
      <c r="CL64" s="1">
        <v>42078</v>
      </c>
      <c r="CM64">
        <v>42.33</v>
      </c>
      <c r="CN64" s="1"/>
      <c r="CO64" s="1">
        <v>42993</v>
      </c>
      <c r="CP64">
        <v>1.1599999999999999</v>
      </c>
      <c r="CR64" s="1">
        <v>36234</v>
      </c>
      <c r="CS64">
        <v>50</v>
      </c>
      <c r="CU64" s="1">
        <v>42962</v>
      </c>
      <c r="CV64">
        <v>1068.3216666666599</v>
      </c>
      <c r="CW64">
        <v>850.73299999999995</v>
      </c>
      <c r="CX64">
        <v>781.56476190476099</v>
      </c>
      <c r="CY64">
        <v>960.12480000000005</v>
      </c>
      <c r="DA64" s="1">
        <v>43054</v>
      </c>
      <c r="DB64">
        <v>534.84</v>
      </c>
      <c r="DC64">
        <v>383.57</v>
      </c>
      <c r="DD64">
        <v>1133.52</v>
      </c>
      <c r="DG64" s="1">
        <v>38061</v>
      </c>
      <c r="DH64">
        <v>0.56999999999999995</v>
      </c>
      <c r="DJ64" s="1">
        <v>33465</v>
      </c>
      <c r="DK64">
        <v>434.02</v>
      </c>
      <c r="DM64" s="1">
        <v>43023</v>
      </c>
      <c r="DN64">
        <v>937</v>
      </c>
      <c r="DP64" s="11">
        <v>38457</v>
      </c>
      <c r="DQ64">
        <v>158855507200</v>
      </c>
      <c r="DS64" s="1">
        <v>38426</v>
      </c>
      <c r="DT64">
        <v>100556828</v>
      </c>
      <c r="DU64">
        <v>80034631</v>
      </c>
      <c r="DV64">
        <v>20522197</v>
      </c>
      <c r="DX64" s="1">
        <v>42993</v>
      </c>
      <c r="DY64">
        <v>18533214138</v>
      </c>
      <c r="DZ64">
        <v>14242528368</v>
      </c>
      <c r="EA64">
        <v>4290685770</v>
      </c>
      <c r="EB64">
        <v>32775742506</v>
      </c>
      <c r="ED64" s="1">
        <v>39522</v>
      </c>
      <c r="EE64">
        <v>128.99</v>
      </c>
      <c r="EG64" s="1">
        <v>34561</v>
      </c>
      <c r="EH64" s="17">
        <v>3.94</v>
      </c>
      <c r="EI64"/>
      <c r="EJ64" s="1">
        <v>42078</v>
      </c>
      <c r="EK64" s="4">
        <v>65500076</v>
      </c>
      <c r="EL64" s="4">
        <v>8094178</v>
      </c>
      <c r="EM64" s="4">
        <v>34619621</v>
      </c>
      <c r="EN64" s="4">
        <v>46229174</v>
      </c>
      <c r="EO64" s="4">
        <v>53779588</v>
      </c>
      <c r="EP64" s="4">
        <v>3605164</v>
      </c>
      <c r="EQ64" s="4">
        <v>44424788</v>
      </c>
      <c r="ER64" s="4">
        <v>1575335</v>
      </c>
      <c r="ES64" s="4">
        <v>19412914</v>
      </c>
      <c r="ET64" s="4">
        <v>127877257</v>
      </c>
      <c r="EU64" s="4">
        <v>38994803</v>
      </c>
      <c r="EV64" s="4">
        <v>3386459</v>
      </c>
      <c r="EW64" s="15">
        <v>189877914.28</v>
      </c>
      <c r="EX64" s="15">
        <v>46350895.099999994</v>
      </c>
      <c r="EY64" s="15">
        <v>113451190.37</v>
      </c>
      <c r="EZ64">
        <v>8365090.2799999993</v>
      </c>
      <c r="FA64" s="15">
        <v>3386533.6900000004</v>
      </c>
      <c r="FB64" s="16">
        <f t="shared" si="2"/>
        <v>381999281</v>
      </c>
      <c r="FE64" s="1">
        <v>42080</v>
      </c>
      <c r="FF64">
        <v>166.43</v>
      </c>
      <c r="FG64" s="1"/>
      <c r="FH64" s="1">
        <v>42050</v>
      </c>
      <c r="FI64" t="s">
        <v>179</v>
      </c>
    </row>
    <row r="65" spans="1:165" x14ac:dyDescent="0.25">
      <c r="A65" s="1">
        <v>42109</v>
      </c>
      <c r="B65" s="8">
        <v>9255563.5600000005</v>
      </c>
      <c r="E65" s="1">
        <v>42109</v>
      </c>
      <c r="F65" s="8">
        <v>239245.72999999998</v>
      </c>
      <c r="H65" s="1">
        <v>41744</v>
      </c>
      <c r="I65">
        <v>0.53101100000000001</v>
      </c>
      <c r="K65" s="1">
        <v>42109</v>
      </c>
      <c r="L65">
        <v>900453.72</v>
      </c>
      <c r="M65">
        <v>227681841.96000001</v>
      </c>
      <c r="N65">
        <v>88757.57</v>
      </c>
      <c r="O65">
        <v>228671053.25</v>
      </c>
      <c r="Q65" s="1">
        <v>42795</v>
      </c>
      <c r="R65">
        <v>-170010</v>
      </c>
      <c r="S65">
        <v>-133310</v>
      </c>
      <c r="T65">
        <v>36700</v>
      </c>
      <c r="U65">
        <v>5850</v>
      </c>
      <c r="V65">
        <v>6146713.3300000001</v>
      </c>
      <c r="W65">
        <v>-57550</v>
      </c>
      <c r="X65">
        <v>-147660</v>
      </c>
      <c r="Z65" s="23">
        <v>42979</v>
      </c>
      <c r="AA65" s="24">
        <v>175</v>
      </c>
      <c r="AB65" s="24">
        <v>3.88</v>
      </c>
      <c r="AC65" s="24"/>
      <c r="AD65" s="1">
        <v>42109</v>
      </c>
      <c r="AE65">
        <v>33.148744999999998</v>
      </c>
      <c r="AG65" s="30">
        <v>41744</v>
      </c>
      <c r="AH65" s="31">
        <v>35732.67</v>
      </c>
      <c r="AJ65" s="1">
        <v>42109</v>
      </c>
      <c r="AK65" s="28">
        <v>445371.2</v>
      </c>
      <c r="AL65" s="28">
        <v>110212123.59999999</v>
      </c>
      <c r="AM65" s="28">
        <v>31898.18</v>
      </c>
      <c r="AO65" s="1">
        <v>42809</v>
      </c>
      <c r="AP65">
        <v>9.6</v>
      </c>
      <c r="AQ65">
        <v>2.09</v>
      </c>
      <c r="AS65" s="1">
        <v>37361</v>
      </c>
      <c r="AT65">
        <v>2.5</v>
      </c>
      <c r="AU65">
        <v>2.1999999999999999E-2</v>
      </c>
      <c r="AV65">
        <v>0.15515999999999999</v>
      </c>
      <c r="AW65">
        <v>889129</v>
      </c>
      <c r="AY65" s="1">
        <v>42597</v>
      </c>
      <c r="AZ65">
        <v>23134440000</v>
      </c>
      <c r="BA65">
        <v>0.4</v>
      </c>
      <c r="BB65" s="3">
        <v>3704</v>
      </c>
      <c r="BC65">
        <v>21950.81</v>
      </c>
      <c r="BD65">
        <v>2353922000</v>
      </c>
      <c r="BE65">
        <v>23590000</v>
      </c>
      <c r="BF65">
        <v>4905638000</v>
      </c>
      <c r="BG65">
        <v>11308785000</v>
      </c>
      <c r="BH65">
        <v>4542506000</v>
      </c>
      <c r="BI65">
        <v>18591934000</v>
      </c>
      <c r="BK65" s="1">
        <v>38763</v>
      </c>
      <c r="BL65">
        <v>40326</v>
      </c>
      <c r="BM65">
        <v>0</v>
      </c>
      <c r="BN65">
        <v>85337702</v>
      </c>
      <c r="BO65">
        <v>8894568</v>
      </c>
      <c r="BP65">
        <v>0</v>
      </c>
      <c r="BQ65">
        <v>0</v>
      </c>
      <c r="BR65">
        <v>70787</v>
      </c>
      <c r="BS65">
        <v>0</v>
      </c>
      <c r="BT65">
        <v>0</v>
      </c>
      <c r="BU65">
        <v>0</v>
      </c>
      <c r="BV65">
        <v>0</v>
      </c>
      <c r="BW65">
        <v>53569443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22523936</v>
      </c>
      <c r="CE65">
        <v>0</v>
      </c>
      <c r="CF65">
        <v>238642</v>
      </c>
      <c r="CH65" s="27">
        <v>42095</v>
      </c>
      <c r="CI65" s="28">
        <v>497123.3</v>
      </c>
      <c r="CJ65">
        <f t="shared" si="1"/>
        <v>497123300000</v>
      </c>
      <c r="CL65" s="1">
        <v>42109</v>
      </c>
      <c r="CM65">
        <v>56.04</v>
      </c>
      <c r="CN65" s="1"/>
      <c r="CO65" s="1">
        <v>42962</v>
      </c>
      <c r="CP65">
        <v>1.19</v>
      </c>
      <c r="CR65" s="1">
        <v>36265</v>
      </c>
      <c r="CS65">
        <v>50</v>
      </c>
      <c r="CU65" s="1">
        <v>42931</v>
      </c>
      <c r="CV65">
        <v>1069.28833333333</v>
      </c>
      <c r="CW65">
        <v>851.24649999999997</v>
      </c>
      <c r="CX65">
        <v>781.53095238095204</v>
      </c>
      <c r="CY65">
        <v>959.60839999999996</v>
      </c>
      <c r="DA65" s="1">
        <v>43084</v>
      </c>
      <c r="DB65">
        <v>535.32000000000005</v>
      </c>
      <c r="DC65">
        <v>384.18</v>
      </c>
      <c r="DD65">
        <v>1133.52</v>
      </c>
      <c r="DG65" s="1">
        <v>38092</v>
      </c>
      <c r="DH65">
        <v>0.41</v>
      </c>
      <c r="DJ65" s="1">
        <v>33496</v>
      </c>
      <c r="DK65">
        <v>772.46</v>
      </c>
      <c r="DM65" s="1">
        <v>42993</v>
      </c>
      <c r="DN65">
        <v>937</v>
      </c>
      <c r="DP65" s="11">
        <v>38487</v>
      </c>
      <c r="DQ65">
        <v>148907035200</v>
      </c>
      <c r="DS65" s="1">
        <v>38457</v>
      </c>
      <c r="DT65">
        <v>121763364</v>
      </c>
      <c r="DU65">
        <v>67936434</v>
      </c>
      <c r="DV65">
        <v>53826930</v>
      </c>
      <c r="DX65" s="1">
        <v>42962</v>
      </c>
      <c r="DY65">
        <v>19336799997</v>
      </c>
      <c r="DZ65">
        <v>14789290641</v>
      </c>
      <c r="EA65">
        <v>4547509356</v>
      </c>
      <c r="EB65">
        <v>34126090638</v>
      </c>
      <c r="ED65" s="1">
        <v>39553</v>
      </c>
      <c r="EE65">
        <v>129.47999999999999</v>
      </c>
      <c r="EG65" s="1">
        <v>34592</v>
      </c>
      <c r="EH65" s="17">
        <v>1.7509999999999999</v>
      </c>
      <c r="EI65" s="3"/>
      <c r="EJ65" s="1">
        <v>42109</v>
      </c>
      <c r="EK65" s="4">
        <v>48411965</v>
      </c>
      <c r="EL65" s="4">
        <v>7745469</v>
      </c>
      <c r="EM65" s="4">
        <v>42279606</v>
      </c>
      <c r="EN65" s="4">
        <v>50094442</v>
      </c>
      <c r="EO65" s="4">
        <v>64764003</v>
      </c>
      <c r="EP65" s="4">
        <v>3989438</v>
      </c>
      <c r="EQ65" s="4">
        <v>48490605</v>
      </c>
      <c r="ER65" s="4">
        <v>1461398</v>
      </c>
      <c r="ES65" s="4">
        <v>16071413</v>
      </c>
      <c r="ET65" s="4">
        <v>108325082</v>
      </c>
      <c r="EU65" s="4">
        <v>40212068</v>
      </c>
      <c r="EV65" s="4">
        <v>1855647</v>
      </c>
      <c r="EW65" s="15">
        <v>199249654.64000005</v>
      </c>
      <c r="EX65" s="15">
        <v>59674178.689999983</v>
      </c>
      <c r="EY65" s="15">
        <v>98714114.349999994</v>
      </c>
      <c r="EZ65">
        <v>8844352.8399999999</v>
      </c>
      <c r="FA65" s="15">
        <v>1858267.7000000002</v>
      </c>
      <c r="FB65" s="16">
        <f t="shared" si="2"/>
        <v>385289171</v>
      </c>
      <c r="FE65" s="1">
        <v>42111</v>
      </c>
      <c r="FF65">
        <v>182.17</v>
      </c>
      <c r="FG65" s="1"/>
      <c r="FH65" s="1">
        <v>42078</v>
      </c>
      <c r="FI65" t="s">
        <v>180</v>
      </c>
    </row>
    <row r="66" spans="1:165" x14ac:dyDescent="0.25">
      <c r="A66" s="1">
        <v>42139</v>
      </c>
      <c r="B66" s="8">
        <v>8589577.3500000015</v>
      </c>
      <c r="E66" s="1">
        <v>42139</v>
      </c>
      <c r="F66" s="8">
        <v>256847.68</v>
      </c>
      <c r="H66" s="1">
        <v>41774</v>
      </c>
      <c r="I66">
        <v>0.53101100000000001</v>
      </c>
      <c r="K66" s="1">
        <v>42139</v>
      </c>
      <c r="L66">
        <v>1086516.78</v>
      </c>
      <c r="M66">
        <v>233132633.94999999</v>
      </c>
      <c r="N66">
        <v>75040.37</v>
      </c>
      <c r="O66">
        <v>234297791.09999999</v>
      </c>
      <c r="Q66" s="1">
        <v>42767</v>
      </c>
      <c r="R66">
        <v>-170010</v>
      </c>
      <c r="S66">
        <v>-133310</v>
      </c>
      <c r="T66">
        <v>36700</v>
      </c>
      <c r="U66">
        <v>5850</v>
      </c>
      <c r="V66">
        <v>6146713.3300000001</v>
      </c>
      <c r="W66">
        <v>-57550</v>
      </c>
      <c r="X66">
        <v>-147660</v>
      </c>
      <c r="Z66" s="21">
        <v>42948</v>
      </c>
      <c r="AA66" s="22">
        <v>163.96</v>
      </c>
      <c r="AB66" s="22">
        <v>3.78</v>
      </c>
      <c r="AC66" s="22"/>
      <c r="AD66" s="1">
        <v>42139</v>
      </c>
      <c r="AE66">
        <v>33.148744999999998</v>
      </c>
      <c r="AG66" s="30">
        <v>41774</v>
      </c>
      <c r="AH66" s="31">
        <v>36283.67</v>
      </c>
      <c r="AJ66" s="1">
        <v>42139</v>
      </c>
      <c r="AK66" s="28">
        <v>388574.17</v>
      </c>
      <c r="AL66" s="28">
        <v>120440594.06</v>
      </c>
      <c r="AM66" s="28">
        <v>27308.9</v>
      </c>
      <c r="AO66" s="1">
        <v>42781</v>
      </c>
      <c r="AP66">
        <v>10.72</v>
      </c>
      <c r="AQ66">
        <v>5.65</v>
      </c>
      <c r="AS66" s="1">
        <v>37391</v>
      </c>
      <c r="AT66">
        <v>2.5</v>
      </c>
      <c r="AU66">
        <v>2.1999999999999999E-2</v>
      </c>
      <c r="AV66">
        <v>0.15515999999999999</v>
      </c>
      <c r="AW66">
        <v>889129</v>
      </c>
      <c r="AY66" s="1">
        <v>42566</v>
      </c>
      <c r="AZ66">
        <v>23134440000</v>
      </c>
      <c r="BA66">
        <v>0.4</v>
      </c>
      <c r="BB66" s="3">
        <v>3704</v>
      </c>
      <c r="BC66">
        <v>21950.81</v>
      </c>
      <c r="BD66">
        <v>2353922000</v>
      </c>
      <c r="BE66">
        <v>23590000</v>
      </c>
      <c r="BF66">
        <v>4905638000</v>
      </c>
      <c r="BG66">
        <v>11308785000</v>
      </c>
      <c r="BH66">
        <v>4542506000</v>
      </c>
      <c r="BI66">
        <v>18591934000</v>
      </c>
      <c r="BK66" s="1">
        <v>38791</v>
      </c>
      <c r="BL66">
        <v>0</v>
      </c>
      <c r="BM66">
        <v>0</v>
      </c>
      <c r="BN66">
        <v>94276091</v>
      </c>
      <c r="BO66">
        <v>18505126</v>
      </c>
      <c r="BP66">
        <v>0</v>
      </c>
      <c r="BQ66">
        <v>0</v>
      </c>
      <c r="BR66">
        <v>370788</v>
      </c>
      <c r="BS66">
        <v>0</v>
      </c>
      <c r="BT66">
        <v>0</v>
      </c>
      <c r="BU66">
        <v>0</v>
      </c>
      <c r="BV66">
        <v>0</v>
      </c>
      <c r="BW66">
        <v>47185780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28400</v>
      </c>
      <c r="CD66">
        <v>27343767</v>
      </c>
      <c r="CE66">
        <v>0</v>
      </c>
      <c r="CF66">
        <v>842230</v>
      </c>
      <c r="CH66" s="27">
        <v>42125</v>
      </c>
      <c r="CI66" s="28">
        <v>492283.4</v>
      </c>
      <c r="CJ66">
        <f t="shared" si="1"/>
        <v>492283400000</v>
      </c>
      <c r="CL66" s="1">
        <v>42139</v>
      </c>
      <c r="CM66">
        <v>3.0299</v>
      </c>
      <c r="CN66" s="1"/>
      <c r="CO66" s="1">
        <v>42931</v>
      </c>
      <c r="CP66">
        <v>1.24</v>
      </c>
      <c r="CR66" s="1">
        <v>36295</v>
      </c>
      <c r="CS66">
        <v>50</v>
      </c>
      <c r="CU66" s="1">
        <v>42901</v>
      </c>
      <c r="CV66">
        <v>1057.70055555555</v>
      </c>
      <c r="CW66">
        <v>849.11249999999995</v>
      </c>
      <c r="CX66">
        <v>782.4</v>
      </c>
      <c r="CY66">
        <v>953.10640000000001</v>
      </c>
      <c r="DA66" s="1">
        <v>43115</v>
      </c>
      <c r="DB66">
        <v>536.02</v>
      </c>
      <c r="DC66">
        <v>385.07</v>
      </c>
      <c r="DD66">
        <v>1133.52</v>
      </c>
      <c r="DG66" s="1">
        <v>38122</v>
      </c>
      <c r="DH66">
        <v>0.4</v>
      </c>
      <c r="DJ66" s="1">
        <v>33526</v>
      </c>
      <c r="DK66">
        <v>1152.4100000000001</v>
      </c>
      <c r="DM66" s="1">
        <v>42962</v>
      </c>
      <c r="DN66">
        <v>937</v>
      </c>
      <c r="DP66" s="11">
        <v>38518</v>
      </c>
      <c r="DQ66">
        <v>144532447500</v>
      </c>
      <c r="DS66" s="1">
        <v>38487</v>
      </c>
      <c r="DT66">
        <v>99969436</v>
      </c>
      <c r="DU66">
        <v>113982395</v>
      </c>
      <c r="DV66">
        <v>-14012959</v>
      </c>
      <c r="DX66" s="1">
        <v>42931</v>
      </c>
      <c r="DY66">
        <v>17658900096</v>
      </c>
      <c r="DZ66">
        <v>13263065205</v>
      </c>
      <c r="EA66">
        <v>4395834891</v>
      </c>
      <c r="EB66">
        <v>30921965301</v>
      </c>
      <c r="ED66" s="1">
        <v>39583</v>
      </c>
      <c r="EE66">
        <v>128.91999999999999</v>
      </c>
      <c r="EG66" s="1">
        <v>34622</v>
      </c>
      <c r="EH66" s="17">
        <v>1.8191467405999999</v>
      </c>
      <c r="EI66" s="3"/>
      <c r="EJ66" s="1">
        <v>42139</v>
      </c>
      <c r="EK66" s="4">
        <v>40753304</v>
      </c>
      <c r="EL66" s="4">
        <v>8234119</v>
      </c>
      <c r="EM66" s="4">
        <v>39522622</v>
      </c>
      <c r="EN66" s="4">
        <v>54990051</v>
      </c>
      <c r="EO66" s="4">
        <v>55386372</v>
      </c>
      <c r="EP66" s="4">
        <v>3891187</v>
      </c>
      <c r="EQ66" s="4">
        <v>49614446</v>
      </c>
      <c r="ER66" s="4">
        <v>1176912</v>
      </c>
      <c r="ES66" s="4">
        <v>15985497</v>
      </c>
      <c r="ET66" s="4">
        <v>117014989</v>
      </c>
      <c r="EU66" s="4">
        <v>38563136</v>
      </c>
      <c r="EV66" s="4">
        <v>2857103</v>
      </c>
      <c r="EW66" s="15">
        <v>204178327.54000002</v>
      </c>
      <c r="EX66" s="15">
        <v>49349850.579999998</v>
      </c>
      <c r="EY66" s="15">
        <v>101515404.3</v>
      </c>
      <c r="EZ66">
        <v>9039053.7599999998</v>
      </c>
      <c r="FA66" s="15">
        <v>2935744.71</v>
      </c>
      <c r="FB66" s="16">
        <f t="shared" ref="FB66:FB97" si="3">SUM(EL66:EV66)</f>
        <v>387236434</v>
      </c>
      <c r="FE66" s="1">
        <v>42141</v>
      </c>
      <c r="FF66">
        <v>110.35</v>
      </c>
      <c r="FG66" s="1"/>
      <c r="FH66" s="1">
        <v>42109</v>
      </c>
      <c r="FI66" s="3">
        <v>30299</v>
      </c>
    </row>
    <row r="67" spans="1:165" x14ac:dyDescent="0.25">
      <c r="A67" s="1">
        <v>42170</v>
      </c>
      <c r="B67" s="8">
        <v>6509364.1299999999</v>
      </c>
      <c r="E67" s="1">
        <v>42170</v>
      </c>
      <c r="F67" s="8">
        <v>232962.84999999998</v>
      </c>
      <c r="H67" s="1">
        <v>41805</v>
      </c>
      <c r="I67">
        <v>0.53101100000000001</v>
      </c>
      <c r="K67" s="1">
        <v>42170</v>
      </c>
      <c r="L67">
        <v>554191.16</v>
      </c>
      <c r="M67">
        <v>277505335.18000001</v>
      </c>
      <c r="N67">
        <v>42526.61</v>
      </c>
      <c r="O67">
        <v>278104852.94999999</v>
      </c>
      <c r="Q67" s="1">
        <v>42736</v>
      </c>
      <c r="R67">
        <v>-170010</v>
      </c>
      <c r="S67">
        <v>-133310</v>
      </c>
      <c r="T67">
        <v>36700</v>
      </c>
      <c r="U67">
        <v>5850</v>
      </c>
      <c r="V67">
        <v>6146713.3300000001</v>
      </c>
      <c r="W67">
        <v>-57550</v>
      </c>
      <c r="X67">
        <v>-147660</v>
      </c>
      <c r="Z67" s="23">
        <v>42917</v>
      </c>
      <c r="AA67" s="24">
        <v>159.47</v>
      </c>
      <c r="AB67" s="24">
        <v>3.55</v>
      </c>
      <c r="AC67" s="24"/>
      <c r="AD67" s="1">
        <v>42170</v>
      </c>
      <c r="AE67">
        <v>33.148744999999998</v>
      </c>
      <c r="AG67" s="30">
        <v>41805</v>
      </c>
      <c r="AH67" s="31">
        <v>34258.67</v>
      </c>
      <c r="AJ67" s="1">
        <v>42170</v>
      </c>
      <c r="AK67" s="28">
        <v>683929.52</v>
      </c>
      <c r="AL67" s="28">
        <v>108967963.98</v>
      </c>
      <c r="AM67" s="28">
        <v>129531.35</v>
      </c>
      <c r="AO67" s="1">
        <v>42750</v>
      </c>
      <c r="AP67">
        <v>0.2</v>
      </c>
      <c r="AQ67">
        <v>-5.14</v>
      </c>
      <c r="AS67" s="1">
        <v>37422</v>
      </c>
      <c r="AT67">
        <v>2.5</v>
      </c>
      <c r="AU67">
        <v>2.1999999999999999E-2</v>
      </c>
      <c r="AV67">
        <v>0.15515999999999999</v>
      </c>
      <c r="AW67">
        <v>889129</v>
      </c>
      <c r="AY67" s="1">
        <v>42536</v>
      </c>
      <c r="AZ67">
        <v>23134440000</v>
      </c>
      <c r="BA67">
        <v>0.4</v>
      </c>
      <c r="BB67" s="3">
        <v>3704</v>
      </c>
      <c r="BC67">
        <v>21950.81</v>
      </c>
      <c r="BD67">
        <v>2353922000</v>
      </c>
      <c r="BE67">
        <v>23590000</v>
      </c>
      <c r="BF67">
        <v>4905638000</v>
      </c>
      <c r="BG67">
        <v>11308785000</v>
      </c>
      <c r="BH67">
        <v>4542506000</v>
      </c>
      <c r="BI67">
        <v>18591934000</v>
      </c>
      <c r="BK67" s="1">
        <v>38822</v>
      </c>
      <c r="BL67">
        <v>16564</v>
      </c>
      <c r="BM67">
        <v>0</v>
      </c>
      <c r="BN67">
        <v>69168312</v>
      </c>
      <c r="BO67">
        <v>4980733</v>
      </c>
      <c r="BP67">
        <v>0</v>
      </c>
      <c r="BQ67">
        <v>0</v>
      </c>
      <c r="BR67">
        <v>307126</v>
      </c>
      <c r="BS67">
        <v>0</v>
      </c>
      <c r="BT67">
        <v>0</v>
      </c>
      <c r="BU67">
        <v>0</v>
      </c>
      <c r="BV67">
        <v>0</v>
      </c>
      <c r="BW67">
        <v>48848852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14838782</v>
      </c>
      <c r="CE67">
        <v>0</v>
      </c>
      <c r="CF67">
        <v>176255</v>
      </c>
      <c r="CH67" s="27">
        <v>42156</v>
      </c>
      <c r="CI67" s="28">
        <v>490558.4</v>
      </c>
      <c r="CJ67">
        <f t="shared" ref="CJ67:CJ130" si="4">1000000*CI67</f>
        <v>490558400000</v>
      </c>
      <c r="CL67" s="1">
        <v>42170</v>
      </c>
      <c r="CM67">
        <v>6.43</v>
      </c>
      <c r="CN67" s="1"/>
      <c r="CO67" s="1">
        <v>42901</v>
      </c>
      <c r="CP67">
        <v>0.77</v>
      </c>
      <c r="CR67" s="1">
        <v>36326</v>
      </c>
      <c r="CS67">
        <v>50</v>
      </c>
      <c r="CU67" s="1">
        <v>42870</v>
      </c>
      <c r="CV67">
        <v>1061.8088888888799</v>
      </c>
      <c r="CW67">
        <v>850.90949999999998</v>
      </c>
      <c r="CX67">
        <v>783.33285714285705</v>
      </c>
      <c r="CY67">
        <v>956.94240000000002</v>
      </c>
      <c r="DA67" s="1">
        <v>43146</v>
      </c>
      <c r="DB67">
        <v>538.22</v>
      </c>
      <c r="DC67">
        <v>387.92</v>
      </c>
      <c r="DD67">
        <v>1133.52</v>
      </c>
      <c r="DG67" s="1">
        <v>38153</v>
      </c>
      <c r="DH67">
        <v>0.5</v>
      </c>
      <c r="DJ67" s="1">
        <v>33557</v>
      </c>
      <c r="DK67">
        <v>3343.48</v>
      </c>
      <c r="DM67" s="1">
        <v>42931</v>
      </c>
      <c r="DN67">
        <v>937</v>
      </c>
      <c r="DP67" s="11">
        <v>38548</v>
      </c>
      <c r="DQ67">
        <v>129801968000</v>
      </c>
      <c r="DS67" s="1">
        <v>38518</v>
      </c>
      <c r="DT67">
        <v>115476736</v>
      </c>
      <c r="DU67">
        <v>31679243</v>
      </c>
      <c r="DV67">
        <v>83797493</v>
      </c>
      <c r="DX67" s="1">
        <v>42901</v>
      </c>
      <c r="DY67">
        <v>19535151809</v>
      </c>
      <c r="DZ67">
        <v>13408998263</v>
      </c>
      <c r="EA67">
        <v>6126153546</v>
      </c>
      <c r="EB67">
        <v>32944150072</v>
      </c>
      <c r="ED67" s="1">
        <v>39614</v>
      </c>
      <c r="EE67">
        <v>130.59</v>
      </c>
      <c r="EG67" s="1">
        <v>34653</v>
      </c>
      <c r="EH67" s="17">
        <v>2.8484006100000001</v>
      </c>
      <c r="EI67" s="3"/>
      <c r="EJ67" s="1">
        <v>42170</v>
      </c>
      <c r="EK67" s="4">
        <v>27371280</v>
      </c>
      <c r="EL67" s="4">
        <v>8744092</v>
      </c>
      <c r="EM67" s="4">
        <v>36240566</v>
      </c>
      <c r="EN67" s="4">
        <v>55962659</v>
      </c>
      <c r="EO67" s="4">
        <v>64008213</v>
      </c>
      <c r="EP67" s="4">
        <v>3444727</v>
      </c>
      <c r="EQ67" s="4">
        <v>55249531</v>
      </c>
      <c r="ER67" s="4">
        <v>1170005</v>
      </c>
      <c r="ES67" s="4">
        <v>14415448</v>
      </c>
      <c r="ET67" s="4">
        <v>161407664</v>
      </c>
      <c r="EU67" s="4">
        <v>38969979</v>
      </c>
      <c r="EV67" s="4">
        <v>2501136</v>
      </c>
      <c r="EW67" s="15">
        <v>202961383.36999997</v>
      </c>
      <c r="EX67" s="15">
        <v>56066094.149999999</v>
      </c>
      <c r="EY67" s="15">
        <v>146094187.69</v>
      </c>
      <c r="EZ67">
        <v>9425402.4699999988</v>
      </c>
      <c r="FA67" s="15">
        <v>2501135.94</v>
      </c>
      <c r="FB67" s="16">
        <f t="shared" si="3"/>
        <v>442114020</v>
      </c>
      <c r="FE67" s="1">
        <v>42172</v>
      </c>
      <c r="FF67">
        <v>243.63</v>
      </c>
      <c r="FG67" s="1"/>
      <c r="FH67" s="1">
        <v>42139</v>
      </c>
      <c r="FI67" s="3">
        <v>6430</v>
      </c>
    </row>
    <row r="68" spans="1:165" x14ac:dyDescent="0.25">
      <c r="A68" s="1">
        <v>42200</v>
      </c>
      <c r="B68" s="8">
        <v>4468723.46</v>
      </c>
      <c r="E68" s="1">
        <v>42200</v>
      </c>
      <c r="F68" s="8">
        <v>177614.38</v>
      </c>
      <c r="H68" s="1">
        <v>41835</v>
      </c>
      <c r="I68">
        <v>0.53101100000000001</v>
      </c>
      <c r="K68" s="1">
        <v>42200</v>
      </c>
      <c r="L68">
        <v>1168813.6499999999</v>
      </c>
      <c r="M68">
        <v>231786906.28</v>
      </c>
      <c r="N68">
        <v>39143</v>
      </c>
      <c r="O68">
        <v>232994862.93000001</v>
      </c>
      <c r="Q68" s="1">
        <v>42705</v>
      </c>
      <c r="R68">
        <v>167643.32999999999</v>
      </c>
      <c r="S68">
        <v>203973.33</v>
      </c>
      <c r="T68">
        <v>36330</v>
      </c>
      <c r="U68">
        <v>1416.67</v>
      </c>
      <c r="V68">
        <v>5974776.6699999999</v>
      </c>
      <c r="W68">
        <v>-39463.33</v>
      </c>
      <c r="X68">
        <v>-92943.33</v>
      </c>
      <c r="Z68" s="21">
        <v>42887</v>
      </c>
      <c r="AA68" s="22">
        <v>157.22</v>
      </c>
      <c r="AB68" s="22">
        <v>3.55</v>
      </c>
      <c r="AC68" s="22"/>
      <c r="AD68" s="1">
        <v>42200</v>
      </c>
      <c r="AE68">
        <v>33.148744999999998</v>
      </c>
      <c r="AG68" s="30">
        <v>41835</v>
      </c>
      <c r="AH68" s="31">
        <v>36691.67</v>
      </c>
      <c r="AJ68" s="1">
        <v>42200</v>
      </c>
      <c r="AK68" s="28">
        <v>328156.83</v>
      </c>
      <c r="AL68" s="28">
        <v>100299768.23999999</v>
      </c>
      <c r="AM68" s="28">
        <v>24402.22</v>
      </c>
      <c r="AO68" s="1">
        <v>42719</v>
      </c>
      <c r="AP68">
        <v>16.88</v>
      </c>
      <c r="AQ68">
        <v>11.73</v>
      </c>
      <c r="AS68" s="1">
        <v>37452</v>
      </c>
      <c r="AT68">
        <v>2.5</v>
      </c>
      <c r="AU68">
        <v>2.1999999999999999E-2</v>
      </c>
      <c r="AV68">
        <v>0.15515999999999999</v>
      </c>
      <c r="AW68">
        <v>889129</v>
      </c>
      <c r="AY68" s="1">
        <v>42505</v>
      </c>
      <c r="AZ68">
        <v>23134440000</v>
      </c>
      <c r="BA68">
        <v>0.4</v>
      </c>
      <c r="BB68" s="3">
        <v>3704</v>
      </c>
      <c r="BC68">
        <v>21950.81</v>
      </c>
      <c r="BD68">
        <v>2353922000</v>
      </c>
      <c r="BE68">
        <v>23590000</v>
      </c>
      <c r="BF68">
        <v>4905638000</v>
      </c>
      <c r="BG68">
        <v>11308785000</v>
      </c>
      <c r="BH68">
        <v>4542506000</v>
      </c>
      <c r="BI68">
        <v>18591934000</v>
      </c>
      <c r="BK68" s="1">
        <v>38852</v>
      </c>
      <c r="BL68">
        <v>0</v>
      </c>
      <c r="BM68">
        <v>0</v>
      </c>
      <c r="BN68">
        <v>63140711</v>
      </c>
      <c r="BO68">
        <v>21524988</v>
      </c>
      <c r="BP68">
        <v>0</v>
      </c>
      <c r="BQ68">
        <v>0</v>
      </c>
      <c r="BR68">
        <v>177278</v>
      </c>
      <c r="BS68">
        <v>0</v>
      </c>
      <c r="BT68">
        <v>0</v>
      </c>
      <c r="BU68">
        <v>0</v>
      </c>
      <c r="BV68">
        <v>0</v>
      </c>
      <c r="BW68">
        <v>31866910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8653619</v>
      </c>
      <c r="CE68">
        <v>0</v>
      </c>
      <c r="CF68">
        <v>917916</v>
      </c>
      <c r="CH68" s="27">
        <v>42186</v>
      </c>
      <c r="CI68" s="28">
        <v>507080.9</v>
      </c>
      <c r="CJ68">
        <f t="shared" si="4"/>
        <v>507080900000</v>
      </c>
      <c r="CL68" s="1">
        <v>42200</v>
      </c>
      <c r="CM68">
        <v>9.34</v>
      </c>
      <c r="CN68" s="1"/>
      <c r="CO68" s="1">
        <v>42870</v>
      </c>
      <c r="CP68">
        <v>1.31</v>
      </c>
      <c r="CR68" s="1">
        <v>36356</v>
      </c>
      <c r="CS68">
        <v>50</v>
      </c>
      <c r="CU68" s="1">
        <v>42840</v>
      </c>
      <c r="CV68">
        <v>1057.9527777777701</v>
      </c>
      <c r="CW68">
        <v>848.81349999999998</v>
      </c>
      <c r="CX68">
        <v>781.59809523809497</v>
      </c>
      <c r="CY68">
        <v>953.63480000000004</v>
      </c>
      <c r="DA68" s="1">
        <v>43174</v>
      </c>
      <c r="DB68">
        <v>539.99</v>
      </c>
      <c r="DC68">
        <v>390.28</v>
      </c>
      <c r="DD68">
        <v>1133.52</v>
      </c>
      <c r="DG68" s="1">
        <v>38183</v>
      </c>
      <c r="DH68">
        <v>0.73</v>
      </c>
      <c r="DJ68" s="1">
        <v>33587</v>
      </c>
      <c r="DK68">
        <v>2495.2199999999998</v>
      </c>
      <c r="DM68" s="1">
        <v>42901</v>
      </c>
      <c r="DN68">
        <v>937</v>
      </c>
      <c r="DP68" s="11">
        <v>38579</v>
      </c>
      <c r="DQ68">
        <v>130012405599.99899</v>
      </c>
      <c r="DS68" s="1">
        <v>38548</v>
      </c>
      <c r="DT68">
        <v>177599505</v>
      </c>
      <c r="DU68">
        <v>30475045</v>
      </c>
      <c r="DV68">
        <v>147124460</v>
      </c>
      <c r="DX68" s="1">
        <v>42870</v>
      </c>
      <c r="DY68">
        <v>19726040175</v>
      </c>
      <c r="DZ68">
        <v>12968955269</v>
      </c>
      <c r="EA68">
        <v>6757084906</v>
      </c>
      <c r="EB68">
        <v>32694995444</v>
      </c>
      <c r="ED68" s="1">
        <v>39644</v>
      </c>
      <c r="EE68">
        <v>136.53</v>
      </c>
      <c r="EG68" s="1">
        <v>34683</v>
      </c>
      <c r="EH68" s="17">
        <v>0.84183458</v>
      </c>
      <c r="EI68"/>
      <c r="EJ68" s="1">
        <v>42200</v>
      </c>
      <c r="EK68" s="4">
        <v>21941951</v>
      </c>
      <c r="EL68" s="4">
        <v>10387717</v>
      </c>
      <c r="EM68" s="4">
        <v>37225155</v>
      </c>
      <c r="EN68" s="4">
        <v>58531341</v>
      </c>
      <c r="EO68" s="4">
        <v>61855950</v>
      </c>
      <c r="EP68" s="4">
        <v>4210315</v>
      </c>
      <c r="EQ68" s="4">
        <v>54078868</v>
      </c>
      <c r="ER68" s="4">
        <v>1546766</v>
      </c>
      <c r="ES68" s="4">
        <v>14742160</v>
      </c>
      <c r="ET68" s="4">
        <v>104142933</v>
      </c>
      <c r="EU68" s="4">
        <v>41716837</v>
      </c>
      <c r="EV68" s="4">
        <v>1907262</v>
      </c>
      <c r="EW68" s="15">
        <v>212889277.59999999</v>
      </c>
      <c r="EX68" s="15">
        <v>54266511.859999999</v>
      </c>
      <c r="EY68" s="15">
        <v>92353330.00999999</v>
      </c>
      <c r="EZ68">
        <v>9865569.2399999984</v>
      </c>
      <c r="FA68" s="15">
        <v>1907261.55</v>
      </c>
      <c r="FB68" s="16">
        <f t="shared" si="3"/>
        <v>390345304</v>
      </c>
      <c r="FE68" s="1">
        <v>42202</v>
      </c>
      <c r="FF68">
        <v>62.33</v>
      </c>
      <c r="FG68" s="1"/>
      <c r="FH68" s="1">
        <v>42170</v>
      </c>
      <c r="FI68" t="s">
        <v>181</v>
      </c>
    </row>
    <row r="69" spans="1:165" x14ac:dyDescent="0.25">
      <c r="A69" s="1">
        <v>42231</v>
      </c>
      <c r="B69" s="8">
        <v>3082354.91</v>
      </c>
      <c r="E69" s="1">
        <v>42231</v>
      </c>
      <c r="F69" s="8">
        <v>188990</v>
      </c>
      <c r="H69" s="1">
        <v>41866</v>
      </c>
      <c r="I69">
        <v>0.53101100000000001</v>
      </c>
      <c r="K69" s="1">
        <v>42231</v>
      </c>
      <c r="L69">
        <v>4612494.67</v>
      </c>
      <c r="M69">
        <v>267171738.41</v>
      </c>
      <c r="N69">
        <v>25157.84</v>
      </c>
      <c r="O69">
        <v>271811390.92000002</v>
      </c>
      <c r="Q69" s="1">
        <v>42675</v>
      </c>
      <c r="R69">
        <v>167643.32999999999</v>
      </c>
      <c r="S69">
        <v>203973.33</v>
      </c>
      <c r="T69">
        <v>36330</v>
      </c>
      <c r="U69">
        <v>1416.67</v>
      </c>
      <c r="V69">
        <v>5974776.6699999999</v>
      </c>
      <c r="W69">
        <v>-39463.33</v>
      </c>
      <c r="X69">
        <v>-92943.33</v>
      </c>
      <c r="Z69" s="23">
        <v>42856</v>
      </c>
      <c r="AA69" s="24">
        <v>164.93</v>
      </c>
      <c r="AB69" s="24">
        <v>3.62</v>
      </c>
      <c r="AC69" s="24"/>
      <c r="AD69" s="1">
        <v>42231</v>
      </c>
      <c r="AE69">
        <v>33.148744999999998</v>
      </c>
      <c r="AG69" s="30">
        <v>41866</v>
      </c>
      <c r="AH69" s="31">
        <v>35577.67</v>
      </c>
      <c r="AJ69" s="1">
        <v>42231</v>
      </c>
      <c r="AK69" s="28">
        <v>478701.23</v>
      </c>
      <c r="AL69" s="28">
        <v>138197533.72999999</v>
      </c>
      <c r="AM69" s="28">
        <v>24446.880000000001</v>
      </c>
      <c r="AO69" s="1">
        <v>42689</v>
      </c>
      <c r="AP69">
        <v>13.47</v>
      </c>
      <c r="AQ69">
        <v>7.26</v>
      </c>
      <c r="AS69" s="1">
        <v>37483</v>
      </c>
      <c r="AT69">
        <v>2.5</v>
      </c>
      <c r="AU69">
        <v>2.1999999999999999E-2</v>
      </c>
      <c r="AV69">
        <v>0.15515999999999999</v>
      </c>
      <c r="AW69">
        <v>889129</v>
      </c>
      <c r="AY69" s="1">
        <v>42475</v>
      </c>
      <c r="AZ69">
        <v>23134440000</v>
      </c>
      <c r="BA69">
        <v>0.4</v>
      </c>
      <c r="BB69" s="3">
        <v>3704</v>
      </c>
      <c r="BC69">
        <v>21950.81</v>
      </c>
      <c r="BD69">
        <v>2353922000</v>
      </c>
      <c r="BE69">
        <v>23590000</v>
      </c>
      <c r="BF69">
        <v>4905638000</v>
      </c>
      <c r="BG69">
        <v>11308785000</v>
      </c>
      <c r="BH69">
        <v>4542506000</v>
      </c>
      <c r="BI69">
        <v>18591934000</v>
      </c>
      <c r="BK69" s="1">
        <v>38883</v>
      </c>
      <c r="BL69">
        <v>0</v>
      </c>
      <c r="BM69">
        <v>0</v>
      </c>
      <c r="BN69">
        <v>41066670</v>
      </c>
      <c r="BO69">
        <v>1898025</v>
      </c>
      <c r="BP69">
        <v>0</v>
      </c>
      <c r="BQ69">
        <v>0</v>
      </c>
      <c r="BR69">
        <v>147555</v>
      </c>
      <c r="BS69">
        <v>0</v>
      </c>
      <c r="BT69">
        <v>0</v>
      </c>
      <c r="BU69">
        <v>0</v>
      </c>
      <c r="BV69">
        <v>0</v>
      </c>
      <c r="BW69">
        <v>30596637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27400</v>
      </c>
      <c r="CD69">
        <v>8064194</v>
      </c>
      <c r="CE69">
        <v>0</v>
      </c>
      <c r="CF69">
        <v>332859</v>
      </c>
      <c r="CH69" s="27">
        <v>42217</v>
      </c>
      <c r="CI69" s="28">
        <v>501421.2</v>
      </c>
      <c r="CJ69">
        <f t="shared" si="4"/>
        <v>501421200000</v>
      </c>
      <c r="CL69" s="1">
        <v>42231</v>
      </c>
      <c r="CM69">
        <v>16.52</v>
      </c>
      <c r="CN69" s="1"/>
      <c r="CO69" s="1">
        <v>42840</v>
      </c>
      <c r="CP69">
        <v>1.1399999999999999</v>
      </c>
      <c r="CR69" s="1">
        <v>36387</v>
      </c>
      <c r="CS69">
        <v>50</v>
      </c>
      <c r="CU69" s="1">
        <v>42809</v>
      </c>
      <c r="CV69">
        <v>1055.36333333333</v>
      </c>
      <c r="CW69">
        <v>847.81449999999995</v>
      </c>
      <c r="CX69">
        <v>780.675238095238</v>
      </c>
      <c r="CY69">
        <v>951.50160000000005</v>
      </c>
      <c r="DA69" s="1">
        <v>43205</v>
      </c>
      <c r="DB69">
        <v>541.83000000000004</v>
      </c>
      <c r="DC69">
        <v>392.7</v>
      </c>
      <c r="DD69">
        <v>1133.52</v>
      </c>
      <c r="DG69" s="1">
        <v>38214</v>
      </c>
      <c r="DH69">
        <v>0.5</v>
      </c>
      <c r="DJ69" s="1">
        <v>33618</v>
      </c>
      <c r="DK69">
        <v>1757.41</v>
      </c>
      <c r="DM69" s="1">
        <v>42870</v>
      </c>
      <c r="DN69">
        <v>937</v>
      </c>
      <c r="DP69" s="11">
        <v>38610</v>
      </c>
      <c r="DQ69">
        <v>130799155200</v>
      </c>
      <c r="DS69" s="1">
        <v>38579</v>
      </c>
      <c r="DT69">
        <v>160844866</v>
      </c>
      <c r="DU69">
        <v>417886927</v>
      </c>
      <c r="DV69">
        <v>-257042061</v>
      </c>
      <c r="DX69" s="1">
        <v>42840</v>
      </c>
      <c r="DY69">
        <v>17484572350</v>
      </c>
      <c r="DZ69">
        <v>11459643696</v>
      </c>
      <c r="EA69">
        <v>6024928654</v>
      </c>
      <c r="EB69">
        <v>28944216046</v>
      </c>
      <c r="ED69" s="1">
        <v>39675</v>
      </c>
      <c r="EE69">
        <v>133.87</v>
      </c>
      <c r="EG69" s="1">
        <v>34714</v>
      </c>
      <c r="EH69" s="17">
        <v>0.92322010239999996</v>
      </c>
      <c r="EI69"/>
      <c r="EJ69" s="1">
        <v>42231</v>
      </c>
      <c r="EK69" s="4">
        <v>15495007</v>
      </c>
      <c r="EL69" s="4">
        <v>13649265</v>
      </c>
      <c r="EM69" s="4">
        <v>37214752</v>
      </c>
      <c r="EN69" s="4">
        <v>60025301</v>
      </c>
      <c r="EO69" s="4">
        <v>62613976</v>
      </c>
      <c r="EP69" s="4">
        <v>4725334</v>
      </c>
      <c r="EQ69" s="4">
        <v>61137043</v>
      </c>
      <c r="ER69" s="4">
        <v>1344902</v>
      </c>
      <c r="ES69" s="4">
        <v>15520488</v>
      </c>
      <c r="ET69" s="4">
        <v>134984313</v>
      </c>
      <c r="EU69" s="4">
        <v>42822747</v>
      </c>
      <c r="EV69" s="4">
        <v>5182262</v>
      </c>
      <c r="EW69" s="15">
        <v>228295100.79000002</v>
      </c>
      <c r="EX69" s="15">
        <v>53541504.380000003</v>
      </c>
      <c r="EY69" s="15">
        <v>115529352.78999999</v>
      </c>
      <c r="EZ69">
        <v>10004663.109999999</v>
      </c>
      <c r="FA69" s="15">
        <v>5182341.4399999995</v>
      </c>
      <c r="FB69" s="16">
        <f t="shared" si="3"/>
        <v>439220383</v>
      </c>
      <c r="FE69" s="1">
        <v>42233</v>
      </c>
      <c r="FF69">
        <v>42.46</v>
      </c>
      <c r="FG69" s="1"/>
      <c r="FH69" s="1">
        <v>42200</v>
      </c>
      <c r="FI69" t="s">
        <v>182</v>
      </c>
    </row>
    <row r="70" spans="1:165" x14ac:dyDescent="0.25">
      <c r="A70" s="1">
        <v>42262</v>
      </c>
      <c r="B70" s="8">
        <v>2618152.92</v>
      </c>
      <c r="E70" s="1">
        <v>42262</v>
      </c>
      <c r="F70" s="8">
        <v>188453.12</v>
      </c>
      <c r="H70" s="1">
        <v>41897</v>
      </c>
      <c r="I70">
        <v>0.53101100000000001</v>
      </c>
      <c r="K70" s="1">
        <v>42262</v>
      </c>
      <c r="L70">
        <v>612470.25</v>
      </c>
      <c r="M70">
        <v>277737133.31999999</v>
      </c>
      <c r="N70">
        <v>15731.04</v>
      </c>
      <c r="O70">
        <v>278365334.61000001</v>
      </c>
      <c r="Q70" s="1">
        <v>42644</v>
      </c>
      <c r="R70">
        <v>167643.32999999999</v>
      </c>
      <c r="S70">
        <v>203973.33</v>
      </c>
      <c r="T70">
        <v>36330</v>
      </c>
      <c r="U70">
        <v>1416.67</v>
      </c>
      <c r="V70">
        <v>5974776.6699999999</v>
      </c>
      <c r="W70">
        <v>-39463.33</v>
      </c>
      <c r="X70">
        <v>-92943.33</v>
      </c>
      <c r="Z70" s="21">
        <v>42826</v>
      </c>
      <c r="AA70" s="22">
        <v>168.54</v>
      </c>
      <c r="AB70" s="22">
        <v>3.64</v>
      </c>
      <c r="AC70" s="22"/>
      <c r="AD70" s="1">
        <v>42262</v>
      </c>
      <c r="AE70">
        <v>33.148744999999998</v>
      </c>
      <c r="AG70" s="30">
        <v>41897</v>
      </c>
      <c r="AH70" s="31">
        <v>35651.67</v>
      </c>
      <c r="AJ70" s="1">
        <v>42262</v>
      </c>
      <c r="AK70" s="28">
        <v>545940.56000000006</v>
      </c>
      <c r="AL70" s="28">
        <v>143777331.55000001</v>
      </c>
      <c r="AM70" s="28">
        <v>53047.28</v>
      </c>
      <c r="AO70" s="1">
        <v>42658</v>
      </c>
      <c r="AP70">
        <v>-2.27</v>
      </c>
      <c r="AQ70">
        <v>-7.29</v>
      </c>
      <c r="AS70" s="1">
        <v>37514</v>
      </c>
      <c r="AT70">
        <v>2.5</v>
      </c>
      <c r="AU70">
        <v>2.1999999999999999E-2</v>
      </c>
      <c r="AV70">
        <v>0.15515999999999999</v>
      </c>
      <c r="AW70">
        <v>889129</v>
      </c>
      <c r="AY70" s="1">
        <v>42444</v>
      </c>
      <c r="AZ70">
        <v>23134440000</v>
      </c>
      <c r="BA70">
        <v>0.4</v>
      </c>
      <c r="BB70" s="3">
        <v>3704</v>
      </c>
      <c r="BC70">
        <v>21950.81</v>
      </c>
      <c r="BD70">
        <v>2353922000</v>
      </c>
      <c r="BE70">
        <v>23590000</v>
      </c>
      <c r="BF70">
        <v>4905638000</v>
      </c>
      <c r="BG70">
        <v>11308785000</v>
      </c>
      <c r="BH70">
        <v>4542506000</v>
      </c>
      <c r="BI70">
        <v>18591934000</v>
      </c>
      <c r="BK70" s="1">
        <v>38913</v>
      </c>
      <c r="BL70">
        <v>0</v>
      </c>
      <c r="BM70">
        <v>0</v>
      </c>
      <c r="BN70">
        <v>100198830</v>
      </c>
      <c r="BO70">
        <v>30155278</v>
      </c>
      <c r="BP70">
        <v>0</v>
      </c>
      <c r="BQ70">
        <v>0</v>
      </c>
      <c r="BR70">
        <v>167408</v>
      </c>
      <c r="BS70">
        <v>0</v>
      </c>
      <c r="BT70">
        <v>0</v>
      </c>
      <c r="BU70">
        <v>0</v>
      </c>
      <c r="BV70">
        <v>0</v>
      </c>
      <c r="BW70">
        <v>58868727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9570141</v>
      </c>
      <c r="CE70">
        <v>0</v>
      </c>
      <c r="CF70">
        <v>1437276</v>
      </c>
      <c r="CH70" s="27">
        <v>42248</v>
      </c>
      <c r="CI70" s="28">
        <v>499726</v>
      </c>
      <c r="CJ70">
        <f t="shared" si="4"/>
        <v>499726000000</v>
      </c>
      <c r="CL70" s="1">
        <v>42262</v>
      </c>
      <c r="CM70">
        <v>31.22</v>
      </c>
      <c r="CN70" s="1"/>
      <c r="CO70" s="1">
        <v>42809</v>
      </c>
      <c r="CP70">
        <v>1.25</v>
      </c>
      <c r="CR70" s="1">
        <v>36418</v>
      </c>
      <c r="CS70">
        <v>50</v>
      </c>
      <c r="CU70" s="1">
        <v>42781</v>
      </c>
      <c r="CV70">
        <v>1032.60666666666</v>
      </c>
      <c r="CW70">
        <v>825.26149999999996</v>
      </c>
      <c r="CX70">
        <v>760.35571428571404</v>
      </c>
      <c r="CY70">
        <v>928.1028</v>
      </c>
      <c r="DA70" s="1">
        <v>43235</v>
      </c>
      <c r="DB70">
        <v>543.13</v>
      </c>
      <c r="DC70">
        <v>394.43</v>
      </c>
      <c r="DD70">
        <v>1133.52</v>
      </c>
      <c r="DG70" s="1">
        <v>38245</v>
      </c>
      <c r="DH70">
        <v>0.17</v>
      </c>
      <c r="DJ70" s="1">
        <v>33649</v>
      </c>
      <c r="DK70">
        <v>2316.0700000000002</v>
      </c>
      <c r="DM70" s="1">
        <v>42840</v>
      </c>
      <c r="DN70">
        <v>937</v>
      </c>
      <c r="DP70" s="11">
        <v>38640</v>
      </c>
      <c r="DQ70">
        <v>135936818000</v>
      </c>
      <c r="DS70" s="1">
        <v>38610</v>
      </c>
      <c r="DT70">
        <v>144746408</v>
      </c>
      <c r="DU70">
        <v>127117119</v>
      </c>
      <c r="DV70">
        <v>17629289</v>
      </c>
      <c r="DX70" s="1">
        <v>42809</v>
      </c>
      <c r="DY70">
        <v>19854737707</v>
      </c>
      <c r="DZ70">
        <v>13562894075</v>
      </c>
      <c r="EA70">
        <v>6291843632</v>
      </c>
      <c r="EB70">
        <v>33417631782</v>
      </c>
      <c r="ED70" s="1">
        <v>39706</v>
      </c>
      <c r="EE70">
        <v>132.6</v>
      </c>
      <c r="EG70" s="1">
        <v>34745</v>
      </c>
      <c r="EH70" s="17">
        <v>1.3859943563999999</v>
      </c>
      <c r="EI70" s="3"/>
      <c r="EJ70" s="1">
        <v>42262</v>
      </c>
      <c r="EK70" s="4">
        <v>13664449</v>
      </c>
      <c r="EL70" s="4">
        <v>12599330</v>
      </c>
      <c r="EM70" s="4">
        <v>37987617</v>
      </c>
      <c r="EN70" s="4">
        <v>57236081</v>
      </c>
      <c r="EO70" s="4">
        <v>67354585</v>
      </c>
      <c r="EP70" s="4">
        <v>4605982</v>
      </c>
      <c r="EQ70" s="4">
        <v>61003431</v>
      </c>
      <c r="ER70" s="4">
        <v>1593029</v>
      </c>
      <c r="ES70" s="4">
        <v>13791637</v>
      </c>
      <c r="ET70" s="4">
        <v>143175451</v>
      </c>
      <c r="EU70" s="4">
        <v>48774856</v>
      </c>
      <c r="EV70" s="4">
        <v>1350670</v>
      </c>
      <c r="EW70" s="15">
        <v>232623259.96000001</v>
      </c>
      <c r="EX70" s="15">
        <v>60716163.940000013</v>
      </c>
      <c r="EY70" s="15">
        <v>123344644.91</v>
      </c>
      <c r="EZ70">
        <v>10086557.310000002</v>
      </c>
      <c r="FA70" s="15">
        <v>1351316.63</v>
      </c>
      <c r="FB70" s="16">
        <f t="shared" si="3"/>
        <v>449472669</v>
      </c>
      <c r="FE70" s="1">
        <v>42264</v>
      </c>
      <c r="FF70">
        <v>832.78</v>
      </c>
      <c r="FG70" s="1"/>
      <c r="FH70" s="1">
        <v>42231</v>
      </c>
      <c r="FI70" s="3">
        <v>31220</v>
      </c>
    </row>
    <row r="71" spans="1:165" x14ac:dyDescent="0.25">
      <c r="A71" s="1">
        <v>42292</v>
      </c>
      <c r="B71" s="8">
        <v>1726333.0100000002</v>
      </c>
      <c r="E71" s="1">
        <v>42292</v>
      </c>
      <c r="F71" s="8">
        <v>271582.33</v>
      </c>
      <c r="H71" s="1">
        <v>41927</v>
      </c>
      <c r="I71">
        <v>0.53101100000000001</v>
      </c>
      <c r="K71" s="1">
        <v>42292</v>
      </c>
      <c r="L71">
        <v>525729.62</v>
      </c>
      <c r="M71">
        <v>295999591.60000002</v>
      </c>
      <c r="N71">
        <v>8507.73</v>
      </c>
      <c r="O71">
        <v>296533828.94999999</v>
      </c>
      <c r="Q71" s="1">
        <v>42614</v>
      </c>
      <c r="R71">
        <v>94660</v>
      </c>
      <c r="S71">
        <v>127093.33</v>
      </c>
      <c r="T71">
        <v>32433.33</v>
      </c>
      <c r="U71">
        <v>-25496.67</v>
      </c>
      <c r="V71">
        <v>5230266.67</v>
      </c>
      <c r="W71">
        <v>-49340</v>
      </c>
      <c r="X71">
        <v>-171766.67</v>
      </c>
      <c r="Z71" s="23">
        <v>42795</v>
      </c>
      <c r="AA71" s="24">
        <v>167.03</v>
      </c>
      <c r="AB71" s="24">
        <v>3.69</v>
      </c>
      <c r="AC71" s="24"/>
      <c r="AD71" s="1">
        <v>42292</v>
      </c>
      <c r="AE71">
        <v>33.148744999999998</v>
      </c>
      <c r="AG71" s="30">
        <v>41927</v>
      </c>
      <c r="AH71" s="31">
        <v>35825.67</v>
      </c>
      <c r="AJ71" s="1">
        <v>42292</v>
      </c>
      <c r="AK71" s="28">
        <v>396858.47</v>
      </c>
      <c r="AL71" s="28">
        <v>128303605.86</v>
      </c>
      <c r="AM71" s="28">
        <v>26799.35</v>
      </c>
      <c r="AO71" s="1">
        <v>42628</v>
      </c>
      <c r="AP71">
        <v>11.13</v>
      </c>
      <c r="AQ71">
        <v>5.0599999999999996</v>
      </c>
      <c r="AS71" s="1">
        <v>37544</v>
      </c>
      <c r="AT71">
        <v>2.5</v>
      </c>
      <c r="AU71">
        <v>2.1999999999999999E-2</v>
      </c>
      <c r="AV71">
        <v>0.15515999999999999</v>
      </c>
      <c r="AW71">
        <v>889129</v>
      </c>
      <c r="AY71" s="1">
        <v>42415</v>
      </c>
      <c r="AZ71">
        <v>23134440000</v>
      </c>
      <c r="BA71">
        <v>0.4</v>
      </c>
      <c r="BB71" s="3">
        <v>3704</v>
      </c>
      <c r="BC71">
        <v>21950.81</v>
      </c>
      <c r="BD71">
        <v>2353922000</v>
      </c>
      <c r="BE71">
        <v>23590000</v>
      </c>
      <c r="BF71">
        <v>4905638000</v>
      </c>
      <c r="BG71">
        <v>11308785000</v>
      </c>
      <c r="BH71">
        <v>4542506000</v>
      </c>
      <c r="BI71">
        <v>18591934000</v>
      </c>
      <c r="BK71" s="1">
        <v>38944</v>
      </c>
      <c r="BL71">
        <v>5396</v>
      </c>
      <c r="BM71">
        <v>0</v>
      </c>
      <c r="BN71">
        <v>123239752</v>
      </c>
      <c r="BO71">
        <v>5785591</v>
      </c>
      <c r="BP71">
        <v>0</v>
      </c>
      <c r="BQ71">
        <v>0</v>
      </c>
      <c r="BR71">
        <v>188604</v>
      </c>
      <c r="BS71">
        <v>0</v>
      </c>
      <c r="BT71">
        <v>0</v>
      </c>
      <c r="BU71">
        <v>0</v>
      </c>
      <c r="BV71">
        <v>0</v>
      </c>
      <c r="BW71">
        <v>78713633</v>
      </c>
      <c r="BX71">
        <v>654</v>
      </c>
      <c r="BY71">
        <v>0</v>
      </c>
      <c r="BZ71">
        <v>0</v>
      </c>
      <c r="CA71">
        <v>0</v>
      </c>
      <c r="CB71">
        <v>0</v>
      </c>
      <c r="CC71">
        <v>19494</v>
      </c>
      <c r="CD71">
        <v>37637869</v>
      </c>
      <c r="CE71">
        <v>0</v>
      </c>
      <c r="CF71">
        <v>888511</v>
      </c>
      <c r="CH71" s="27">
        <v>42278</v>
      </c>
      <c r="CI71" s="28">
        <v>521387.2</v>
      </c>
      <c r="CJ71">
        <f t="shared" si="4"/>
        <v>521387200000</v>
      </c>
      <c r="CL71" s="1">
        <v>42292</v>
      </c>
      <c r="CM71">
        <v>70.260000000000005</v>
      </c>
      <c r="CN71" s="1"/>
      <c r="CO71" s="1">
        <v>42781</v>
      </c>
      <c r="CP71">
        <v>1.33</v>
      </c>
      <c r="CR71" s="1">
        <v>36448</v>
      </c>
      <c r="CS71">
        <v>50</v>
      </c>
      <c r="CU71" s="1">
        <v>42750</v>
      </c>
      <c r="CV71">
        <v>1025.9511111111101</v>
      </c>
      <c r="CW71">
        <v>829.50699999999995</v>
      </c>
      <c r="CX71">
        <v>763.16047619047595</v>
      </c>
      <c r="CY71">
        <v>927.56799999999998</v>
      </c>
      <c r="DA71" s="1">
        <v>43266</v>
      </c>
      <c r="DB71">
        <v>543.02</v>
      </c>
      <c r="DC71">
        <v>394.31</v>
      </c>
      <c r="DD71">
        <v>1133.52</v>
      </c>
      <c r="DG71" s="1">
        <v>38275</v>
      </c>
      <c r="DH71">
        <v>0.17</v>
      </c>
      <c r="DJ71" s="1">
        <v>33678</v>
      </c>
      <c r="DK71">
        <v>1903.48</v>
      </c>
      <c r="DM71" s="1">
        <v>42809</v>
      </c>
      <c r="DN71">
        <v>937</v>
      </c>
      <c r="DP71" s="11">
        <v>38671</v>
      </c>
      <c r="DQ71">
        <v>142103591600</v>
      </c>
      <c r="DS71" s="1">
        <v>38640</v>
      </c>
      <c r="DT71">
        <v>131262157</v>
      </c>
      <c r="DU71">
        <v>133229128</v>
      </c>
      <c r="DV71">
        <v>-1966971</v>
      </c>
      <c r="DX71" s="1">
        <v>42781</v>
      </c>
      <c r="DY71">
        <v>15275976600</v>
      </c>
      <c r="DZ71">
        <v>11046775404</v>
      </c>
      <c r="EA71">
        <v>4229201196</v>
      </c>
      <c r="EB71">
        <v>26322752004</v>
      </c>
      <c r="ED71" s="1">
        <v>39736</v>
      </c>
      <c r="EE71">
        <v>132.80000000000001</v>
      </c>
      <c r="EG71" s="1">
        <v>34773</v>
      </c>
      <c r="EH71" s="17">
        <v>1.1214698258</v>
      </c>
      <c r="EI71" s="3"/>
      <c r="EJ71" s="1">
        <v>42292</v>
      </c>
      <c r="EK71" s="4">
        <v>10130769</v>
      </c>
      <c r="EL71" s="4">
        <v>13614228</v>
      </c>
      <c r="EM71" s="4">
        <v>37241168</v>
      </c>
      <c r="EN71" s="4">
        <v>53285476</v>
      </c>
      <c r="EO71" s="4">
        <v>65138342</v>
      </c>
      <c r="EP71" s="4">
        <v>5042790</v>
      </c>
      <c r="EQ71" s="4">
        <v>59700963</v>
      </c>
      <c r="ER71" s="4">
        <v>1165221</v>
      </c>
      <c r="ES71" s="4">
        <v>16205641</v>
      </c>
      <c r="ET71" s="4">
        <v>160734752</v>
      </c>
      <c r="EU71" s="4">
        <v>54919431</v>
      </c>
      <c r="EV71" s="4">
        <v>1856650</v>
      </c>
      <c r="EW71" s="15">
        <v>231825591.59999996</v>
      </c>
      <c r="EX71" s="15">
        <v>59023643.170000002</v>
      </c>
      <c r="EY71" s="15">
        <v>143117296.10000002</v>
      </c>
      <c r="EZ71">
        <v>9648851.879999999</v>
      </c>
      <c r="FA71" s="15">
        <v>1858356.8599999999</v>
      </c>
      <c r="FB71" s="16">
        <f t="shared" si="3"/>
        <v>468904662</v>
      </c>
      <c r="FE71" s="1">
        <v>42294</v>
      </c>
      <c r="FF71">
        <v>3675.79</v>
      </c>
      <c r="FG71" s="1"/>
      <c r="FH71" s="1">
        <v>42262</v>
      </c>
      <c r="FI71" t="s">
        <v>183</v>
      </c>
    </row>
    <row r="72" spans="1:165" x14ac:dyDescent="0.25">
      <c r="A72" s="1">
        <v>42323</v>
      </c>
      <c r="B72" s="8">
        <v>2144094.52</v>
      </c>
      <c r="E72" s="1">
        <v>42323</v>
      </c>
      <c r="F72" s="8">
        <v>265540.15000000002</v>
      </c>
      <c r="H72" s="1">
        <v>41958</v>
      </c>
      <c r="I72">
        <v>0.53101100000000001</v>
      </c>
      <c r="K72" s="1">
        <v>42323</v>
      </c>
      <c r="L72">
        <v>526114.47</v>
      </c>
      <c r="M72">
        <v>267999452.72</v>
      </c>
      <c r="N72">
        <v>11978.11</v>
      </c>
      <c r="O72">
        <v>268556457.27999997</v>
      </c>
      <c r="Q72" s="1">
        <v>42583</v>
      </c>
      <c r="R72">
        <v>94660</v>
      </c>
      <c r="S72">
        <v>127093.33</v>
      </c>
      <c r="T72">
        <v>32433.33</v>
      </c>
      <c r="U72">
        <v>-25496.67</v>
      </c>
      <c r="V72">
        <v>5230266.67</v>
      </c>
      <c r="W72">
        <v>-49340</v>
      </c>
      <c r="X72">
        <v>-171766.67</v>
      </c>
      <c r="Z72" s="21">
        <v>42767</v>
      </c>
      <c r="AA72" s="22">
        <v>173.49</v>
      </c>
      <c r="AB72" s="22">
        <v>3.76</v>
      </c>
      <c r="AC72" s="22"/>
      <c r="AD72" s="1">
        <v>42323</v>
      </c>
      <c r="AE72">
        <v>33.148744999999998</v>
      </c>
      <c r="AG72" s="30">
        <v>41958</v>
      </c>
      <c r="AH72" s="31">
        <v>31797.67</v>
      </c>
      <c r="AJ72" s="1">
        <v>42323</v>
      </c>
      <c r="AK72" s="28">
        <v>421329.98</v>
      </c>
      <c r="AL72" s="28">
        <v>156076586.65000001</v>
      </c>
      <c r="AM72" s="28">
        <v>32091.55</v>
      </c>
      <c r="AO72" s="1">
        <v>42597</v>
      </c>
      <c r="AP72">
        <v>10.71</v>
      </c>
      <c r="AQ72">
        <v>4.1399999999999997</v>
      </c>
      <c r="AS72" s="1">
        <v>37575</v>
      </c>
      <c r="AT72">
        <v>2.5</v>
      </c>
      <c r="AU72">
        <v>2.1999999999999999E-2</v>
      </c>
      <c r="AV72">
        <v>0.15515999999999999</v>
      </c>
      <c r="AW72">
        <v>889129</v>
      </c>
      <c r="AY72" s="1">
        <v>42384</v>
      </c>
      <c r="AZ72">
        <v>23134440000</v>
      </c>
      <c r="BA72">
        <v>0.4</v>
      </c>
      <c r="BB72" s="3">
        <v>3704</v>
      </c>
      <c r="BC72">
        <v>21950.81</v>
      </c>
      <c r="BD72">
        <v>2353922000</v>
      </c>
      <c r="BE72">
        <v>23590000</v>
      </c>
      <c r="BF72">
        <v>4905638000</v>
      </c>
      <c r="BG72">
        <v>11308785000</v>
      </c>
      <c r="BH72">
        <v>4542506000</v>
      </c>
      <c r="BI72">
        <v>18591934000</v>
      </c>
      <c r="BK72" s="1">
        <v>38975</v>
      </c>
      <c r="BL72">
        <v>9857</v>
      </c>
      <c r="BM72">
        <v>0</v>
      </c>
      <c r="BN72">
        <v>86924037</v>
      </c>
      <c r="BO72">
        <v>4967500</v>
      </c>
      <c r="BP72">
        <v>0</v>
      </c>
      <c r="BQ72">
        <v>0</v>
      </c>
      <c r="BR72">
        <v>127174</v>
      </c>
      <c r="BS72">
        <v>0</v>
      </c>
      <c r="BT72">
        <v>0</v>
      </c>
      <c r="BU72">
        <v>0</v>
      </c>
      <c r="BV72">
        <v>0</v>
      </c>
      <c r="BW72">
        <v>44871731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49324</v>
      </c>
      <c r="CD72">
        <v>35118555</v>
      </c>
      <c r="CE72">
        <v>1145571</v>
      </c>
      <c r="CF72">
        <v>634325</v>
      </c>
      <c r="CH72" s="27">
        <v>42309</v>
      </c>
      <c r="CI72" s="28">
        <v>513641.5</v>
      </c>
      <c r="CJ72">
        <f t="shared" si="4"/>
        <v>513641500000</v>
      </c>
      <c r="CL72" s="1">
        <v>42323</v>
      </c>
      <c r="CM72">
        <v>33.169499999999999</v>
      </c>
      <c r="CN72" s="1"/>
      <c r="CO72" s="1">
        <v>42750</v>
      </c>
      <c r="CP72">
        <v>1.38</v>
      </c>
      <c r="CR72" s="1">
        <v>36479</v>
      </c>
      <c r="CS72">
        <v>50</v>
      </c>
      <c r="CU72" s="1">
        <v>42719</v>
      </c>
      <c r="CV72">
        <v>1026.1199999999999</v>
      </c>
      <c r="CW72">
        <v>822.27700000000004</v>
      </c>
      <c r="CX72">
        <v>754.98095238095198</v>
      </c>
      <c r="CY72">
        <v>923.52919999999995</v>
      </c>
      <c r="DA72" s="1">
        <v>43296</v>
      </c>
      <c r="DB72">
        <v>546.33000000000004</v>
      </c>
      <c r="DC72">
        <v>390.37</v>
      </c>
      <c r="DD72">
        <v>1163.33</v>
      </c>
      <c r="DG72" s="1">
        <v>38306</v>
      </c>
      <c r="DH72">
        <v>0.44</v>
      </c>
      <c r="DJ72" s="1">
        <v>33709</v>
      </c>
      <c r="DK72">
        <v>1619.83</v>
      </c>
      <c r="DM72" s="1">
        <v>42781</v>
      </c>
      <c r="DN72">
        <v>937</v>
      </c>
      <c r="DP72" s="11">
        <v>38701</v>
      </c>
      <c r="DQ72">
        <v>122957614500</v>
      </c>
      <c r="DS72" s="1">
        <v>38671</v>
      </c>
      <c r="DT72">
        <v>143352910</v>
      </c>
      <c r="DU72">
        <v>40072822</v>
      </c>
      <c r="DV72">
        <v>103280088</v>
      </c>
      <c r="DX72" s="1">
        <v>42750</v>
      </c>
      <c r="DY72">
        <v>14827875770</v>
      </c>
      <c r="DZ72">
        <v>12335328289</v>
      </c>
      <c r="EA72">
        <v>2492547481</v>
      </c>
      <c r="EB72">
        <v>27163204059</v>
      </c>
      <c r="ED72" s="1">
        <v>39767</v>
      </c>
      <c r="EE72">
        <v>124.58</v>
      </c>
      <c r="EG72" s="1">
        <v>34804</v>
      </c>
      <c r="EH72" s="17">
        <v>2.1047329507999999</v>
      </c>
      <c r="EI72" s="3"/>
      <c r="EJ72" s="1">
        <v>42323</v>
      </c>
      <c r="EK72" s="4">
        <v>11290697</v>
      </c>
      <c r="EL72" s="4">
        <v>13812094</v>
      </c>
      <c r="EM72" s="4">
        <v>37363420</v>
      </c>
      <c r="EN72" s="4">
        <v>56890569</v>
      </c>
      <c r="EO72" s="4">
        <v>69340467</v>
      </c>
      <c r="EP72" s="4">
        <v>4383969</v>
      </c>
      <c r="EQ72" s="4">
        <v>66217814</v>
      </c>
      <c r="ER72" s="4">
        <v>1391555</v>
      </c>
      <c r="ES72" s="4">
        <v>14773351</v>
      </c>
      <c r="ET72" s="4">
        <v>131517322</v>
      </c>
      <c r="EU72" s="4">
        <v>49677008</v>
      </c>
      <c r="EV72" s="4">
        <v>1117436</v>
      </c>
      <c r="EW72" s="15">
        <v>241509395.89999998</v>
      </c>
      <c r="EX72" s="15">
        <v>62945501.080000013</v>
      </c>
      <c r="EY72" s="15">
        <v>109368479.09</v>
      </c>
      <c r="EZ72">
        <v>10036714.370000001</v>
      </c>
      <c r="FA72" s="15">
        <v>1117435.74</v>
      </c>
      <c r="FB72" s="16">
        <f t="shared" si="3"/>
        <v>446485005</v>
      </c>
      <c r="FE72" s="1">
        <v>42325</v>
      </c>
      <c r="FF72">
        <v>974.12</v>
      </c>
      <c r="FG72" s="1"/>
      <c r="FH72" s="1">
        <v>42292</v>
      </c>
      <c r="FI72" s="3">
        <v>331695</v>
      </c>
    </row>
    <row r="73" spans="1:165" x14ac:dyDescent="0.25">
      <c r="A73" s="1">
        <v>42353</v>
      </c>
      <c r="B73" s="8">
        <v>1473553.54</v>
      </c>
      <c r="E73" s="1">
        <v>42353</v>
      </c>
      <c r="F73" s="8">
        <v>262204.7</v>
      </c>
      <c r="H73" s="1">
        <v>41988</v>
      </c>
      <c r="I73">
        <v>0.53101100000000001</v>
      </c>
      <c r="K73" s="1">
        <v>42353</v>
      </c>
      <c r="L73">
        <v>777972.7</v>
      </c>
      <c r="M73">
        <v>236404789.05000001</v>
      </c>
      <c r="N73">
        <v>4134.1099999999997</v>
      </c>
      <c r="O73">
        <v>237187395.86000001</v>
      </c>
      <c r="Q73" s="1">
        <v>42552</v>
      </c>
      <c r="R73">
        <v>94660</v>
      </c>
      <c r="S73">
        <v>127093.33</v>
      </c>
      <c r="T73">
        <v>32433.33</v>
      </c>
      <c r="U73">
        <v>-25496.67</v>
      </c>
      <c r="V73">
        <v>5230266.67</v>
      </c>
      <c r="W73">
        <v>-49340</v>
      </c>
      <c r="X73">
        <v>-171766.67</v>
      </c>
      <c r="Z73" s="23">
        <v>42736</v>
      </c>
      <c r="AA73" s="24">
        <v>178.96</v>
      </c>
      <c r="AB73" s="24">
        <v>3.77</v>
      </c>
      <c r="AC73" s="24"/>
      <c r="AD73" s="1">
        <v>42353</v>
      </c>
      <c r="AE73">
        <v>33.148744999999998</v>
      </c>
      <c r="AG73" s="30">
        <v>41988</v>
      </c>
      <c r="AH73" s="31">
        <v>30079.67</v>
      </c>
      <c r="AJ73" s="1">
        <v>42353</v>
      </c>
      <c r="AK73" s="28">
        <v>379747.71</v>
      </c>
      <c r="AL73" s="28">
        <v>159850541.36000001</v>
      </c>
      <c r="AM73" s="28">
        <v>8071.91</v>
      </c>
      <c r="AO73" s="1">
        <v>42566</v>
      </c>
      <c r="AP73">
        <v>7.72</v>
      </c>
      <c r="AQ73">
        <v>2.2799999999999998</v>
      </c>
      <c r="AS73" s="1">
        <v>37605</v>
      </c>
      <c r="AT73">
        <v>2.5</v>
      </c>
      <c r="AU73">
        <v>2.1999999999999999E-2</v>
      </c>
      <c r="AV73">
        <v>0.15515999999999999</v>
      </c>
      <c r="AW73">
        <v>889129</v>
      </c>
      <c r="AY73" s="1">
        <v>42353</v>
      </c>
      <c r="AZ73">
        <v>22677841000</v>
      </c>
      <c r="BA73">
        <v>0.4</v>
      </c>
      <c r="BB73" s="3">
        <v>3704</v>
      </c>
      <c r="BC73">
        <v>21813.8</v>
      </c>
      <c r="BD73">
        <v>2192496000</v>
      </c>
      <c r="BE73">
        <v>18229000</v>
      </c>
      <c r="BF73">
        <v>5389738000</v>
      </c>
      <c r="BG73">
        <v>10405398000</v>
      </c>
      <c r="BH73">
        <v>4671980000</v>
      </c>
      <c r="BI73">
        <v>18005861000</v>
      </c>
      <c r="BK73" s="1">
        <v>39005</v>
      </c>
      <c r="BL73">
        <v>10630</v>
      </c>
      <c r="BM73">
        <v>0</v>
      </c>
      <c r="BN73">
        <v>147278771</v>
      </c>
      <c r="BO73">
        <v>16590523</v>
      </c>
      <c r="BP73">
        <v>0</v>
      </c>
      <c r="BQ73">
        <v>0</v>
      </c>
      <c r="BR73">
        <v>127361</v>
      </c>
      <c r="BS73">
        <v>0</v>
      </c>
      <c r="BT73">
        <v>0</v>
      </c>
      <c r="BU73">
        <v>0</v>
      </c>
      <c r="BV73">
        <v>0</v>
      </c>
      <c r="BW73">
        <v>64267780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63623404</v>
      </c>
      <c r="CE73">
        <v>2134591</v>
      </c>
      <c r="CF73">
        <v>524482</v>
      </c>
      <c r="CH73" s="27">
        <v>42339</v>
      </c>
      <c r="CI73" s="28">
        <v>515911.4</v>
      </c>
      <c r="CJ73">
        <f t="shared" si="4"/>
        <v>515911400000</v>
      </c>
      <c r="CL73" s="1">
        <v>42353</v>
      </c>
      <c r="CM73">
        <v>-14.2</v>
      </c>
      <c r="CN73" s="1"/>
      <c r="CO73" s="1">
        <v>42719</v>
      </c>
      <c r="CP73">
        <v>1.3</v>
      </c>
      <c r="CR73" s="1">
        <v>36509</v>
      </c>
      <c r="CS73">
        <v>50</v>
      </c>
      <c r="CU73" s="1">
        <v>42689</v>
      </c>
      <c r="CV73">
        <v>1027.7666666666601</v>
      </c>
      <c r="CW73">
        <v>823.31</v>
      </c>
      <c r="CX73">
        <v>754.31857142857098</v>
      </c>
      <c r="CY73">
        <v>924.45320000000004</v>
      </c>
      <c r="DA73" s="1">
        <v>43327</v>
      </c>
      <c r="DB73">
        <v>547.04</v>
      </c>
      <c r="DC73">
        <v>391.27</v>
      </c>
      <c r="DD73">
        <v>1163.33</v>
      </c>
      <c r="DG73" s="1">
        <v>38336</v>
      </c>
      <c r="DH73">
        <v>0.86</v>
      </c>
      <c r="DJ73" s="1">
        <v>33739</v>
      </c>
      <c r="DK73">
        <v>1257.1400000000001</v>
      </c>
      <c r="DM73" s="1">
        <v>42750</v>
      </c>
      <c r="DN73">
        <v>937</v>
      </c>
      <c r="DP73" s="11">
        <v>38732</v>
      </c>
      <c r="DQ73">
        <v>129439483599.99899</v>
      </c>
      <c r="DS73" s="1">
        <v>38701</v>
      </c>
      <c r="DT73">
        <v>138652138</v>
      </c>
      <c r="DU73">
        <v>44590061</v>
      </c>
      <c r="DV73">
        <v>94062077</v>
      </c>
      <c r="DX73" s="1">
        <v>42719</v>
      </c>
      <c r="DY73">
        <v>15773205272</v>
      </c>
      <c r="DZ73">
        <v>11666728798</v>
      </c>
      <c r="EA73">
        <v>4106476474</v>
      </c>
      <c r="EB73">
        <v>27439934070</v>
      </c>
      <c r="ED73" s="1">
        <v>39797</v>
      </c>
      <c r="EE73">
        <v>118.9</v>
      </c>
      <c r="EG73" s="1">
        <v>34834</v>
      </c>
      <c r="EH73" s="17">
        <v>0.57523916909999995</v>
      </c>
      <c r="EI73"/>
      <c r="EJ73" s="1">
        <v>42353</v>
      </c>
      <c r="EK73" s="4">
        <v>12538686</v>
      </c>
      <c r="EL73" s="4">
        <v>14723311</v>
      </c>
      <c r="EM73" s="4">
        <v>33841425</v>
      </c>
      <c r="EN73" s="4">
        <v>59184628</v>
      </c>
      <c r="EO73" s="4">
        <v>65263928</v>
      </c>
      <c r="EP73" s="4">
        <v>4699165</v>
      </c>
      <c r="EQ73" s="4">
        <v>65631138</v>
      </c>
      <c r="ER73" s="4">
        <v>1123896</v>
      </c>
      <c r="ES73" s="4">
        <v>14780538</v>
      </c>
      <c r="ET73" s="4">
        <v>106923345</v>
      </c>
      <c r="EU73" s="4">
        <v>47047712</v>
      </c>
      <c r="EV73" s="4">
        <v>1598380</v>
      </c>
      <c r="EW73" s="15">
        <v>228325744.11000001</v>
      </c>
      <c r="EX73" s="15">
        <v>66988144.75999999</v>
      </c>
      <c r="EY73" s="15">
        <v>84245853.61999999</v>
      </c>
      <c r="EZ73">
        <v>10653755.42</v>
      </c>
      <c r="FA73" s="15">
        <v>1598380.27</v>
      </c>
      <c r="FB73" s="16">
        <f t="shared" si="3"/>
        <v>414817466</v>
      </c>
      <c r="FE73" s="1">
        <v>42355</v>
      </c>
      <c r="FF73">
        <v>474.42</v>
      </c>
      <c r="FG73" s="1"/>
      <c r="FH73" s="1">
        <v>42323</v>
      </c>
      <c r="FI73" s="3">
        <v>-14200</v>
      </c>
    </row>
    <row r="74" spans="1:165" x14ac:dyDescent="0.25">
      <c r="A74" s="1">
        <v>42384</v>
      </c>
      <c r="B74" s="8">
        <v>6956173.6299999999</v>
      </c>
      <c r="E74" s="1">
        <v>42384</v>
      </c>
      <c r="F74" s="8">
        <v>452627.06000000006</v>
      </c>
      <c r="H74" s="1">
        <v>42019</v>
      </c>
      <c r="I74">
        <v>0.5278716</v>
      </c>
      <c r="K74" s="1">
        <v>42384</v>
      </c>
      <c r="L74">
        <v>702290.18</v>
      </c>
      <c r="M74">
        <v>338139893.12</v>
      </c>
      <c r="N74">
        <v>44342.78</v>
      </c>
      <c r="O74">
        <v>338889126.07999998</v>
      </c>
      <c r="Q74" s="1">
        <v>42522</v>
      </c>
      <c r="R74">
        <v>-147856.67000000001</v>
      </c>
      <c r="S74">
        <v>-110150</v>
      </c>
      <c r="T74">
        <v>37706.67</v>
      </c>
      <c r="U74">
        <v>-85460</v>
      </c>
      <c r="V74">
        <v>5414663.3300000001</v>
      </c>
      <c r="W74">
        <v>-41550</v>
      </c>
      <c r="X74">
        <v>-215410</v>
      </c>
      <c r="Z74" s="21">
        <v>42705</v>
      </c>
      <c r="AA74" s="22">
        <v>184.16</v>
      </c>
      <c r="AB74" s="22">
        <v>3.73</v>
      </c>
      <c r="AC74" s="22"/>
      <c r="AD74" s="1">
        <v>42384</v>
      </c>
      <c r="AE74">
        <v>31.7388555</v>
      </c>
      <c r="AG74" s="30">
        <v>42019</v>
      </c>
      <c r="AH74" s="31">
        <v>26902.75</v>
      </c>
      <c r="AJ74" s="1">
        <v>42384</v>
      </c>
      <c r="AK74" s="28">
        <v>245093.89</v>
      </c>
      <c r="AL74" s="28">
        <v>223891314.99000001</v>
      </c>
      <c r="AM74" s="28">
        <v>35148.76</v>
      </c>
      <c r="AO74" s="1">
        <v>42536</v>
      </c>
      <c r="AP74">
        <v>4.9400000000000004</v>
      </c>
      <c r="AQ74">
        <v>1.99</v>
      </c>
      <c r="AS74" s="1">
        <v>37636</v>
      </c>
      <c r="AT74">
        <v>2.5</v>
      </c>
      <c r="AU74">
        <v>2.1999999999999999E-2</v>
      </c>
      <c r="AV74">
        <v>0.15622</v>
      </c>
      <c r="AW74">
        <v>906567</v>
      </c>
      <c r="AY74" s="1">
        <v>42323</v>
      </c>
      <c r="AZ74">
        <v>22677841000</v>
      </c>
      <c r="BA74">
        <v>0.4</v>
      </c>
      <c r="BB74" s="3">
        <v>3704</v>
      </c>
      <c r="BC74">
        <v>21813.8</v>
      </c>
      <c r="BD74">
        <v>2192496000</v>
      </c>
      <c r="BE74">
        <v>18229000</v>
      </c>
      <c r="BF74">
        <v>5389738000</v>
      </c>
      <c r="BG74">
        <v>10405398000</v>
      </c>
      <c r="BH74">
        <v>4671980000</v>
      </c>
      <c r="BI74">
        <v>18005861000</v>
      </c>
      <c r="BK74" s="1">
        <v>39036</v>
      </c>
      <c r="BL74">
        <v>0</v>
      </c>
      <c r="BM74">
        <v>0</v>
      </c>
      <c r="BN74">
        <v>103256845</v>
      </c>
      <c r="BO74">
        <v>12801414</v>
      </c>
      <c r="BP74">
        <v>0</v>
      </c>
      <c r="BQ74">
        <v>0</v>
      </c>
      <c r="BR74">
        <v>211533</v>
      </c>
      <c r="BS74">
        <v>0</v>
      </c>
      <c r="BT74">
        <v>0</v>
      </c>
      <c r="BU74">
        <v>0</v>
      </c>
      <c r="BV74">
        <v>0</v>
      </c>
      <c r="BW74">
        <v>54585844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27188</v>
      </c>
      <c r="CD74">
        <v>33671219</v>
      </c>
      <c r="CE74">
        <v>128250</v>
      </c>
      <c r="CF74">
        <v>1831397</v>
      </c>
      <c r="CH74" s="27">
        <v>42370</v>
      </c>
      <c r="CI74" s="28">
        <v>481818.5</v>
      </c>
      <c r="CJ74">
        <f t="shared" si="4"/>
        <v>481818500000</v>
      </c>
      <c r="CL74" s="1">
        <v>42384</v>
      </c>
      <c r="CM74">
        <v>-6.9196</v>
      </c>
      <c r="CN74" s="1"/>
      <c r="CO74" s="1">
        <v>42689</v>
      </c>
      <c r="CP74">
        <v>1.18</v>
      </c>
      <c r="CR74" s="1">
        <v>36540</v>
      </c>
      <c r="CS74">
        <v>50</v>
      </c>
      <c r="CU74" s="1">
        <v>42658</v>
      </c>
      <c r="CV74">
        <v>1026.7461111111099</v>
      </c>
      <c r="CW74">
        <v>819.7835</v>
      </c>
      <c r="CX74">
        <v>749.661904761904</v>
      </c>
      <c r="CY74">
        <v>921.86360000000002</v>
      </c>
      <c r="DA74" s="1">
        <v>43358</v>
      </c>
      <c r="DB74">
        <v>553.11</v>
      </c>
      <c r="DC74">
        <v>397.49</v>
      </c>
      <c r="DD74">
        <v>1169.3800000000001</v>
      </c>
      <c r="DG74" s="1">
        <v>38367</v>
      </c>
      <c r="DH74">
        <v>0.56999999999999995</v>
      </c>
      <c r="DJ74" s="1">
        <v>33770</v>
      </c>
      <c r="DK74">
        <v>1257.75</v>
      </c>
      <c r="DM74" s="1">
        <v>42719</v>
      </c>
      <c r="DN74">
        <v>880</v>
      </c>
      <c r="DP74" s="11">
        <v>38763</v>
      </c>
      <c r="DQ74">
        <v>124125488500</v>
      </c>
      <c r="DS74" s="1">
        <v>38732</v>
      </c>
      <c r="DT74">
        <v>154798837</v>
      </c>
      <c r="DU74">
        <v>188265044</v>
      </c>
      <c r="DV74">
        <v>-33466207</v>
      </c>
      <c r="DX74" s="1">
        <v>42689</v>
      </c>
      <c r="DY74">
        <v>14212824778</v>
      </c>
      <c r="DZ74">
        <v>11603000026</v>
      </c>
      <c r="EA74">
        <v>2609824752</v>
      </c>
      <c r="EB74">
        <v>25815824804</v>
      </c>
      <c r="ED74" s="1">
        <v>39828</v>
      </c>
      <c r="EE74">
        <v>115.2</v>
      </c>
      <c r="EG74" s="1">
        <v>34865</v>
      </c>
      <c r="EH74" s="17">
        <v>2.4638480875000002</v>
      </c>
      <c r="EI74" s="3"/>
      <c r="EJ74" s="1">
        <v>42384</v>
      </c>
      <c r="EK74" s="4">
        <v>32099957</v>
      </c>
      <c r="EL74" s="4">
        <v>13879473</v>
      </c>
      <c r="EM74" s="4">
        <v>38283336</v>
      </c>
      <c r="EN74" s="4">
        <v>75966928</v>
      </c>
      <c r="EO74" s="4">
        <v>74301108</v>
      </c>
      <c r="EP74" s="4">
        <v>4040376</v>
      </c>
      <c r="EQ74" s="4">
        <v>72896086</v>
      </c>
      <c r="ER74" s="4">
        <v>1404508</v>
      </c>
      <c r="ES74" s="4">
        <v>20341081</v>
      </c>
      <c r="ET74" s="4">
        <v>186610644</v>
      </c>
      <c r="EU74" s="4">
        <v>49289304</v>
      </c>
      <c r="EV74" s="4">
        <v>2001696</v>
      </c>
      <c r="EW74" s="15">
        <v>250609227.00999996</v>
      </c>
      <c r="EX74" s="15">
        <v>65421601.500000015</v>
      </c>
      <c r="EY74" s="15">
        <v>182185541.00999999</v>
      </c>
      <c r="EZ74">
        <v>12330961.33</v>
      </c>
      <c r="FA74" s="15">
        <v>2001696.2200000002</v>
      </c>
      <c r="FB74" s="16">
        <f t="shared" si="3"/>
        <v>539014540</v>
      </c>
      <c r="FE74" s="1">
        <v>42386</v>
      </c>
      <c r="FF74">
        <v>3131.16</v>
      </c>
      <c r="FG74" s="1"/>
      <c r="FH74" s="1">
        <v>42353</v>
      </c>
      <c r="FI74" s="3">
        <v>-69196</v>
      </c>
    </row>
    <row r="75" spans="1:165" x14ac:dyDescent="0.25">
      <c r="A75" s="1">
        <v>42415</v>
      </c>
      <c r="B75" s="8">
        <v>20000965.439999998</v>
      </c>
      <c r="E75" s="1">
        <v>42415</v>
      </c>
      <c r="F75" s="8">
        <v>355391.64</v>
      </c>
      <c r="H75" s="1">
        <v>42050</v>
      </c>
      <c r="I75">
        <v>0.5278716</v>
      </c>
      <c r="K75" s="1">
        <v>42415</v>
      </c>
      <c r="L75">
        <v>695863.67</v>
      </c>
      <c r="M75">
        <v>272616679.47000003</v>
      </c>
      <c r="N75">
        <v>159955.66</v>
      </c>
      <c r="O75">
        <v>273473198.80000001</v>
      </c>
      <c r="Q75" s="1">
        <v>42491</v>
      </c>
      <c r="R75">
        <v>-147856.67000000001</v>
      </c>
      <c r="S75">
        <v>-110150</v>
      </c>
      <c r="T75">
        <v>37706.67</v>
      </c>
      <c r="U75">
        <v>-85460</v>
      </c>
      <c r="V75">
        <v>5414663.3300000001</v>
      </c>
      <c r="W75">
        <v>-41550</v>
      </c>
      <c r="X75">
        <v>-215410</v>
      </c>
      <c r="Z75" s="23">
        <v>42675</v>
      </c>
      <c r="AA75" s="24">
        <v>156.85</v>
      </c>
      <c r="AB75" s="24">
        <v>3.67</v>
      </c>
      <c r="AC75" s="24"/>
      <c r="AD75" s="1">
        <v>42415</v>
      </c>
      <c r="AE75">
        <v>31.7388555</v>
      </c>
      <c r="AG75" s="30">
        <v>42050</v>
      </c>
      <c r="AH75" s="31">
        <v>25256.75</v>
      </c>
      <c r="AJ75" s="1">
        <v>42415</v>
      </c>
      <c r="AK75" s="28">
        <v>255363.84</v>
      </c>
      <c r="AL75" s="28">
        <v>190589106.41</v>
      </c>
      <c r="AM75" s="28">
        <v>26301.74</v>
      </c>
      <c r="AO75" s="1">
        <v>42505</v>
      </c>
      <c r="AP75">
        <v>10.39</v>
      </c>
      <c r="AQ75">
        <v>3.42</v>
      </c>
      <c r="AS75" s="1">
        <v>37667</v>
      </c>
      <c r="AT75">
        <v>2.5</v>
      </c>
      <c r="AU75">
        <v>2.1999999999999999E-2</v>
      </c>
      <c r="AV75">
        <v>0.15622</v>
      </c>
      <c r="AW75">
        <v>906567</v>
      </c>
      <c r="AY75" s="1">
        <v>42292</v>
      </c>
      <c r="AZ75">
        <v>22677841000</v>
      </c>
      <c r="BA75">
        <v>0.4</v>
      </c>
      <c r="BB75" s="3">
        <v>3704</v>
      </c>
      <c r="BC75">
        <v>21813.8</v>
      </c>
      <c r="BD75">
        <v>2192496000</v>
      </c>
      <c r="BE75">
        <v>18229000</v>
      </c>
      <c r="BF75">
        <v>5389738000</v>
      </c>
      <c r="BG75">
        <v>10405398000</v>
      </c>
      <c r="BH75">
        <v>4671980000</v>
      </c>
      <c r="BI75">
        <v>18005861000</v>
      </c>
      <c r="BK75" s="1">
        <v>39066</v>
      </c>
      <c r="BL75">
        <v>0</v>
      </c>
      <c r="BM75">
        <v>0</v>
      </c>
      <c r="BN75">
        <v>68196826</v>
      </c>
      <c r="BO75">
        <v>13126139</v>
      </c>
      <c r="BP75">
        <v>0</v>
      </c>
      <c r="BQ75">
        <v>0</v>
      </c>
      <c r="BR75">
        <v>91573</v>
      </c>
      <c r="BS75">
        <v>0</v>
      </c>
      <c r="BT75">
        <v>0</v>
      </c>
      <c r="BU75">
        <v>0</v>
      </c>
      <c r="BV75">
        <v>0</v>
      </c>
      <c r="BW75">
        <v>16823368</v>
      </c>
      <c r="BX75">
        <v>0</v>
      </c>
      <c r="BY75">
        <v>0</v>
      </c>
      <c r="BZ75">
        <v>98285</v>
      </c>
      <c r="CA75">
        <v>0</v>
      </c>
      <c r="CB75">
        <v>0</v>
      </c>
      <c r="CC75">
        <v>21290</v>
      </c>
      <c r="CD75">
        <v>37208486</v>
      </c>
      <c r="CE75">
        <v>0</v>
      </c>
      <c r="CF75">
        <v>827685</v>
      </c>
      <c r="CH75" s="27">
        <v>42401</v>
      </c>
      <c r="CI75" s="28">
        <v>490477.9</v>
      </c>
      <c r="CJ75">
        <f t="shared" si="4"/>
        <v>490477900000</v>
      </c>
      <c r="CL75" s="1">
        <v>42415</v>
      </c>
      <c r="CM75">
        <v>13.199</v>
      </c>
      <c r="CN75" s="1"/>
      <c r="CO75" s="1">
        <v>42658</v>
      </c>
      <c r="CP75">
        <v>1.26</v>
      </c>
      <c r="CR75" s="1">
        <v>36571</v>
      </c>
      <c r="CS75">
        <v>50</v>
      </c>
      <c r="CU75" s="1">
        <v>42628</v>
      </c>
      <c r="CV75">
        <v>1023.095</v>
      </c>
      <c r="CW75">
        <v>819.80549999999903</v>
      </c>
      <c r="CX75">
        <v>751.613333333333</v>
      </c>
      <c r="CY75">
        <v>918.88199999999995</v>
      </c>
      <c r="DA75" s="1">
        <v>43388</v>
      </c>
      <c r="DB75">
        <v>557.04</v>
      </c>
      <c r="DC75">
        <v>402.62</v>
      </c>
      <c r="DD75">
        <v>1169.3800000000001</v>
      </c>
      <c r="DG75" s="1">
        <v>38398</v>
      </c>
      <c r="DH75">
        <v>0.44</v>
      </c>
      <c r="DJ75" s="1">
        <v>33800</v>
      </c>
      <c r="DK75">
        <v>1181.45</v>
      </c>
      <c r="DM75" s="1">
        <v>42689</v>
      </c>
      <c r="DN75">
        <v>880</v>
      </c>
      <c r="DP75" s="11">
        <v>38791</v>
      </c>
      <c r="DQ75">
        <v>128741248000</v>
      </c>
      <c r="DS75" s="1">
        <v>38763</v>
      </c>
      <c r="DT75">
        <v>112286093</v>
      </c>
      <c r="DU75">
        <v>135206777</v>
      </c>
      <c r="DV75">
        <v>-22920684</v>
      </c>
      <c r="DX75" s="1">
        <v>42658</v>
      </c>
      <c r="DY75">
        <v>13594442203</v>
      </c>
      <c r="DZ75">
        <v>11518693498</v>
      </c>
      <c r="EA75">
        <v>2075748705</v>
      </c>
      <c r="EB75">
        <v>25113135701</v>
      </c>
      <c r="ED75" s="1">
        <v>39859</v>
      </c>
      <c r="EE75">
        <v>115.26</v>
      </c>
      <c r="EG75" s="1">
        <v>34895</v>
      </c>
      <c r="EH75" s="17">
        <v>1.8207618135999999</v>
      </c>
      <c r="EI75" s="3"/>
      <c r="EJ75" s="1">
        <v>42415</v>
      </c>
      <c r="EK75" s="4">
        <v>92302269</v>
      </c>
      <c r="EL75" s="4">
        <v>13526582</v>
      </c>
      <c r="EM75" s="4">
        <v>35670812</v>
      </c>
      <c r="EN75" s="4">
        <v>59044356</v>
      </c>
      <c r="EO75" s="4">
        <v>56282822</v>
      </c>
      <c r="EP75" s="4">
        <v>3784398</v>
      </c>
      <c r="EQ75" s="4">
        <v>61599303</v>
      </c>
      <c r="ER75" s="4">
        <v>1988631</v>
      </c>
      <c r="ES75" s="4">
        <v>23378829</v>
      </c>
      <c r="ET75" s="4">
        <v>151965046</v>
      </c>
      <c r="EU75" s="4">
        <v>50297891</v>
      </c>
      <c r="EV75" s="4">
        <v>1340914</v>
      </c>
      <c r="EW75" s="15">
        <v>223415929.58000004</v>
      </c>
      <c r="EX75" s="15">
        <v>58395999.789999999</v>
      </c>
      <c r="EY75" s="15">
        <v>139169640.11999997</v>
      </c>
      <c r="EZ75">
        <v>9653058.0999999996</v>
      </c>
      <c r="FA75" s="15">
        <v>1342192.2599999998</v>
      </c>
      <c r="FB75" s="16">
        <f t="shared" si="3"/>
        <v>458879584</v>
      </c>
      <c r="FE75" s="1">
        <v>42417</v>
      </c>
      <c r="FF75">
        <v>1280.27</v>
      </c>
      <c r="FG75" s="1"/>
      <c r="FH75" s="1">
        <v>42384</v>
      </c>
      <c r="FI75" s="3">
        <v>13199</v>
      </c>
    </row>
    <row r="76" spans="1:165" x14ac:dyDescent="0.25">
      <c r="A76" s="1">
        <v>42444</v>
      </c>
      <c r="B76" s="8">
        <v>13552116.91</v>
      </c>
      <c r="E76" s="1">
        <v>42444</v>
      </c>
      <c r="F76" s="8">
        <v>346974.25</v>
      </c>
      <c r="H76" s="1">
        <v>42078</v>
      </c>
      <c r="I76">
        <v>0.5278716</v>
      </c>
      <c r="K76" s="1">
        <v>42444</v>
      </c>
      <c r="L76">
        <v>649439.48</v>
      </c>
      <c r="M76">
        <v>235610645.09</v>
      </c>
      <c r="N76">
        <v>79442.5</v>
      </c>
      <c r="O76">
        <v>236341627.06999999</v>
      </c>
      <c r="Q76" s="1">
        <v>42461</v>
      </c>
      <c r="R76">
        <v>-147856.67000000001</v>
      </c>
      <c r="S76">
        <v>-110150</v>
      </c>
      <c r="T76">
        <v>37706.67</v>
      </c>
      <c r="U76">
        <v>-85460</v>
      </c>
      <c r="V76">
        <v>5414663.3300000001</v>
      </c>
      <c r="W76">
        <v>-41550</v>
      </c>
      <c r="X76">
        <v>-215410</v>
      </c>
      <c r="Z76" s="21">
        <v>42644</v>
      </c>
      <c r="AA76" s="22">
        <v>161.86000000000001</v>
      </c>
      <c r="AB76" s="22">
        <v>3.66</v>
      </c>
      <c r="AC76" s="22"/>
      <c r="AD76" s="1">
        <v>42444</v>
      </c>
      <c r="AE76">
        <v>31.7388555</v>
      </c>
      <c r="AG76" s="30">
        <v>42078</v>
      </c>
      <c r="AH76" s="31">
        <v>26771.75</v>
      </c>
      <c r="AJ76" s="1">
        <v>42444</v>
      </c>
      <c r="AK76" s="28">
        <v>210162.37</v>
      </c>
      <c r="AL76" s="28">
        <v>166310345.09</v>
      </c>
      <c r="AM76" s="28">
        <v>16311.48</v>
      </c>
      <c r="AO76" s="1">
        <v>42475</v>
      </c>
      <c r="AP76">
        <v>1.95</v>
      </c>
      <c r="AQ76">
        <v>-1.67</v>
      </c>
      <c r="AS76" s="1">
        <v>37695</v>
      </c>
      <c r="AT76">
        <v>2.5</v>
      </c>
      <c r="AU76">
        <v>2.1999999999999999E-2</v>
      </c>
      <c r="AV76">
        <v>0.15622</v>
      </c>
      <c r="AW76">
        <v>906567</v>
      </c>
      <c r="AY76" s="1">
        <v>42262</v>
      </c>
      <c r="AZ76">
        <v>22677841000</v>
      </c>
      <c r="BA76">
        <v>0.4</v>
      </c>
      <c r="BB76" s="3">
        <v>3704</v>
      </c>
      <c r="BC76">
        <v>21813.8</v>
      </c>
      <c r="BD76">
        <v>2192496000</v>
      </c>
      <c r="BE76">
        <v>18229000</v>
      </c>
      <c r="BF76">
        <v>5389738000</v>
      </c>
      <c r="BG76">
        <v>10405398000</v>
      </c>
      <c r="BH76">
        <v>4671980000</v>
      </c>
      <c r="BI76">
        <v>18005861000</v>
      </c>
      <c r="BK76" s="1">
        <v>39097</v>
      </c>
      <c r="BL76">
        <v>0</v>
      </c>
      <c r="BM76">
        <v>0</v>
      </c>
      <c r="BN76">
        <v>127181394</v>
      </c>
      <c r="BO76">
        <v>13747521</v>
      </c>
      <c r="BP76">
        <v>0</v>
      </c>
      <c r="BQ76">
        <v>0</v>
      </c>
      <c r="BR76">
        <v>83784</v>
      </c>
      <c r="BS76">
        <v>0</v>
      </c>
      <c r="BT76">
        <v>0</v>
      </c>
      <c r="BU76">
        <v>0</v>
      </c>
      <c r="BV76">
        <v>0</v>
      </c>
      <c r="BW76">
        <v>77348471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17488</v>
      </c>
      <c r="CD76">
        <v>33687960</v>
      </c>
      <c r="CE76">
        <v>0</v>
      </c>
      <c r="CF76">
        <v>2296170</v>
      </c>
      <c r="CH76" s="27">
        <v>42430</v>
      </c>
      <c r="CI76" s="28">
        <v>528022.80000000005</v>
      </c>
      <c r="CJ76">
        <f t="shared" si="4"/>
        <v>528022800000.00006</v>
      </c>
      <c r="CL76" s="1">
        <v>42444</v>
      </c>
      <c r="CM76">
        <v>-8.9</v>
      </c>
      <c r="CN76" s="1"/>
      <c r="CO76" s="1">
        <v>42628</v>
      </c>
      <c r="CP76">
        <v>1.08</v>
      </c>
      <c r="CR76" s="1">
        <v>36600</v>
      </c>
      <c r="CS76">
        <v>50</v>
      </c>
      <c r="CU76" s="1">
        <v>42597</v>
      </c>
      <c r="CV76">
        <v>1021.3</v>
      </c>
      <c r="CW76">
        <v>818.03800000000001</v>
      </c>
      <c r="CX76">
        <v>748.56571428571397</v>
      </c>
      <c r="CY76">
        <v>918.96879999999999</v>
      </c>
      <c r="DA76" s="1">
        <v>43419</v>
      </c>
      <c r="DB76">
        <v>561.28</v>
      </c>
      <c r="DC76">
        <v>407</v>
      </c>
      <c r="DD76">
        <v>1173.71</v>
      </c>
      <c r="DG76" s="1">
        <v>38426</v>
      </c>
      <c r="DH76">
        <v>0.73</v>
      </c>
      <c r="DJ76" s="1">
        <v>33831</v>
      </c>
      <c r="DK76">
        <v>1447.92</v>
      </c>
      <c r="DM76" s="1">
        <v>42658</v>
      </c>
      <c r="DN76">
        <v>880</v>
      </c>
      <c r="DP76" s="11">
        <v>38822</v>
      </c>
      <c r="DQ76">
        <v>120416173600</v>
      </c>
      <c r="DS76" s="1">
        <v>38791</v>
      </c>
      <c r="DT76">
        <v>123857666</v>
      </c>
      <c r="DU76">
        <v>150978415</v>
      </c>
      <c r="DV76">
        <v>-27120749</v>
      </c>
      <c r="DX76" s="1">
        <v>42628</v>
      </c>
      <c r="DY76">
        <v>15684375284</v>
      </c>
      <c r="DZ76">
        <v>12141043357</v>
      </c>
      <c r="EA76">
        <v>3543331927</v>
      </c>
      <c r="EB76">
        <v>27825418641</v>
      </c>
      <c r="ED76" s="1">
        <v>39887</v>
      </c>
      <c r="EE76">
        <v>127.81</v>
      </c>
      <c r="EG76" s="1">
        <v>34926</v>
      </c>
      <c r="EH76" s="17">
        <v>2.1953758583999998</v>
      </c>
      <c r="EI76" s="3"/>
      <c r="EJ76" s="1">
        <v>42444</v>
      </c>
      <c r="EK76" s="4">
        <v>53595376</v>
      </c>
      <c r="EL76" s="4">
        <v>22479833</v>
      </c>
      <c r="EM76" s="4">
        <v>34986446</v>
      </c>
      <c r="EN76" s="4">
        <v>57526125</v>
      </c>
      <c r="EO76" s="4">
        <v>67191902</v>
      </c>
      <c r="EP76" s="4">
        <v>5260089</v>
      </c>
      <c r="EQ76" s="4">
        <v>49444878</v>
      </c>
      <c r="ER76" s="4">
        <v>3499698</v>
      </c>
      <c r="ES76" s="4">
        <v>22975445</v>
      </c>
      <c r="ET76" s="4">
        <v>111611912</v>
      </c>
      <c r="EU76" s="4">
        <v>53926585</v>
      </c>
      <c r="EV76" s="4">
        <v>1269421</v>
      </c>
      <c r="EW76" s="15">
        <v>234040632.91000003</v>
      </c>
      <c r="EX76" s="15">
        <v>52415069.380000018</v>
      </c>
      <c r="EY76" s="15">
        <v>110240401.08999999</v>
      </c>
      <c r="EZ76">
        <v>9469409.5199999996</v>
      </c>
      <c r="FA76" s="15">
        <v>1271021.99</v>
      </c>
      <c r="FB76" s="16">
        <f t="shared" si="3"/>
        <v>430172334</v>
      </c>
      <c r="FE76" s="1">
        <v>42446</v>
      </c>
      <c r="FF76">
        <v>824.12</v>
      </c>
      <c r="FG76" s="1"/>
      <c r="FH76" s="1">
        <v>42415</v>
      </c>
      <c r="FI76" s="3">
        <v>-8900</v>
      </c>
    </row>
    <row r="77" spans="1:165" x14ac:dyDescent="0.25">
      <c r="A77" s="1">
        <v>42475</v>
      </c>
      <c r="B77" s="8">
        <v>10474694.940000001</v>
      </c>
      <c r="E77" s="1">
        <v>42475</v>
      </c>
      <c r="F77" s="8">
        <v>356024.87</v>
      </c>
      <c r="H77" s="1">
        <v>42109</v>
      </c>
      <c r="I77">
        <v>0.5278716</v>
      </c>
      <c r="K77" s="1">
        <v>42475</v>
      </c>
      <c r="L77">
        <v>1071772.77</v>
      </c>
      <c r="M77">
        <v>243302765.25</v>
      </c>
      <c r="N77">
        <v>70555.89</v>
      </c>
      <c r="O77">
        <v>244445093.91</v>
      </c>
      <c r="Q77" s="1">
        <v>42430</v>
      </c>
      <c r="R77">
        <v>275516.67</v>
      </c>
      <c r="S77">
        <v>324236.67</v>
      </c>
      <c r="T77">
        <v>48720</v>
      </c>
      <c r="U77">
        <v>-23906.67</v>
      </c>
      <c r="V77">
        <v>5524086.6699999999</v>
      </c>
      <c r="W77">
        <v>-25583.33</v>
      </c>
      <c r="X77">
        <v>-97413.33</v>
      </c>
      <c r="Z77" s="23">
        <v>42614</v>
      </c>
      <c r="AA77" s="24">
        <v>155.53</v>
      </c>
      <c r="AB77" s="24">
        <v>3.65</v>
      </c>
      <c r="AC77" s="24"/>
      <c r="AD77" s="1">
        <v>42475</v>
      </c>
      <c r="AE77">
        <v>31.7388555</v>
      </c>
      <c r="AG77" s="30">
        <v>42109</v>
      </c>
      <c r="AH77" s="31">
        <v>23144.75</v>
      </c>
      <c r="AJ77" s="1">
        <v>42475</v>
      </c>
      <c r="AK77" s="28">
        <v>189492.65</v>
      </c>
      <c r="AL77" s="28">
        <v>158248282.86000001</v>
      </c>
      <c r="AM77" s="28">
        <v>22677.48</v>
      </c>
      <c r="AO77" s="1">
        <v>42444</v>
      </c>
      <c r="AP77">
        <v>0.68</v>
      </c>
      <c r="AQ77">
        <v>1.68</v>
      </c>
      <c r="AS77" s="1">
        <v>37726</v>
      </c>
      <c r="AT77">
        <v>2.5</v>
      </c>
      <c r="AU77">
        <v>2.1999999999999999E-2</v>
      </c>
      <c r="AV77">
        <v>0.15622</v>
      </c>
      <c r="AW77">
        <v>906567</v>
      </c>
      <c r="AY77" s="1">
        <v>42231</v>
      </c>
      <c r="AZ77">
        <v>22677841000</v>
      </c>
      <c r="BA77">
        <v>0.4</v>
      </c>
      <c r="BB77" s="3">
        <v>3704</v>
      </c>
      <c r="BC77">
        <v>21813.8</v>
      </c>
      <c r="BD77">
        <v>2192496000</v>
      </c>
      <c r="BE77">
        <v>18229000</v>
      </c>
      <c r="BF77">
        <v>5389738000</v>
      </c>
      <c r="BG77">
        <v>10405398000</v>
      </c>
      <c r="BH77">
        <v>4671980000</v>
      </c>
      <c r="BI77">
        <v>18005861000</v>
      </c>
      <c r="BK77" s="1">
        <v>39128</v>
      </c>
      <c r="BL77">
        <v>0</v>
      </c>
      <c r="BM77">
        <v>0</v>
      </c>
      <c r="BN77">
        <v>109947368</v>
      </c>
      <c r="BO77">
        <v>5256390</v>
      </c>
      <c r="BP77">
        <v>0</v>
      </c>
      <c r="BQ77">
        <v>0</v>
      </c>
      <c r="BR77">
        <v>237624</v>
      </c>
      <c r="BS77">
        <v>0</v>
      </c>
      <c r="BT77">
        <v>0</v>
      </c>
      <c r="BU77">
        <v>0</v>
      </c>
      <c r="BV77">
        <v>0</v>
      </c>
      <c r="BW77">
        <v>66981822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54376</v>
      </c>
      <c r="CD77">
        <v>36827836</v>
      </c>
      <c r="CE77">
        <v>0</v>
      </c>
      <c r="CF77">
        <v>589320</v>
      </c>
      <c r="CH77" s="27">
        <v>42461</v>
      </c>
      <c r="CI77" s="28">
        <v>520821.4</v>
      </c>
      <c r="CJ77">
        <f t="shared" si="4"/>
        <v>520821400000</v>
      </c>
      <c r="CL77" s="1">
        <v>42475</v>
      </c>
      <c r="CM77">
        <v>-21.71</v>
      </c>
      <c r="CN77" s="1"/>
      <c r="CO77" s="1">
        <v>42597</v>
      </c>
      <c r="CP77">
        <v>1.44</v>
      </c>
      <c r="CR77" s="1">
        <v>36631</v>
      </c>
      <c r="CS77">
        <v>50</v>
      </c>
      <c r="CU77" s="1">
        <v>42566</v>
      </c>
      <c r="CV77">
        <v>1021</v>
      </c>
      <c r="CW77">
        <v>815.91449999999998</v>
      </c>
      <c r="CX77">
        <v>748.04047619047606</v>
      </c>
      <c r="CY77">
        <v>918.22399999999902</v>
      </c>
      <c r="DA77" s="1">
        <v>43449</v>
      </c>
      <c r="DB77">
        <v>562.45000000000005</v>
      </c>
      <c r="DC77">
        <v>408.55</v>
      </c>
      <c r="DD77">
        <v>1173.71</v>
      </c>
      <c r="DG77" s="1">
        <v>38457</v>
      </c>
      <c r="DH77">
        <v>0.91</v>
      </c>
      <c r="DJ77" s="1">
        <v>33862</v>
      </c>
      <c r="DK77">
        <v>1773.24</v>
      </c>
      <c r="DM77" s="1">
        <v>42628</v>
      </c>
      <c r="DN77">
        <v>880</v>
      </c>
      <c r="DP77" s="11">
        <v>38852</v>
      </c>
      <c r="DQ77">
        <v>138050156100</v>
      </c>
      <c r="DS77" s="1">
        <v>38822</v>
      </c>
      <c r="DT77">
        <v>113323401</v>
      </c>
      <c r="DU77">
        <v>91233969</v>
      </c>
      <c r="DV77">
        <v>22089432</v>
      </c>
      <c r="DX77" s="1">
        <v>42597</v>
      </c>
      <c r="DY77">
        <v>16863031142</v>
      </c>
      <c r="DZ77">
        <v>13000671538</v>
      </c>
      <c r="EA77">
        <v>3862359604</v>
      </c>
      <c r="EB77">
        <v>29863702680</v>
      </c>
      <c r="ED77" s="1">
        <v>39918</v>
      </c>
      <c r="EE77">
        <v>123.09</v>
      </c>
      <c r="EG77" s="1">
        <v>34957</v>
      </c>
      <c r="EH77" s="17">
        <v>-0.70648736130000001</v>
      </c>
      <c r="EI77"/>
      <c r="EJ77" s="1">
        <v>42475</v>
      </c>
      <c r="EK77" s="4">
        <v>46623762</v>
      </c>
      <c r="EL77" s="4">
        <v>13052834</v>
      </c>
      <c r="EM77" s="4">
        <v>37932664</v>
      </c>
      <c r="EN77" s="4">
        <v>56335122</v>
      </c>
      <c r="EO77" s="4">
        <v>74461280</v>
      </c>
      <c r="EP77" s="4">
        <v>4589015</v>
      </c>
      <c r="EQ77" s="4">
        <v>56613525</v>
      </c>
      <c r="ER77" s="4">
        <v>2535725</v>
      </c>
      <c r="ES77" s="4">
        <v>38338310</v>
      </c>
      <c r="ET77" s="4">
        <v>138774998</v>
      </c>
      <c r="EU77" s="4">
        <v>46273612</v>
      </c>
      <c r="EV77" s="4">
        <v>1953141</v>
      </c>
      <c r="EW77" s="15">
        <v>239414160.86000001</v>
      </c>
      <c r="EX77" s="15">
        <v>65628424.639999986</v>
      </c>
      <c r="EY77" s="15">
        <v>128565691.96000001</v>
      </c>
      <c r="EZ77">
        <v>10102107.359999999</v>
      </c>
      <c r="FA77" s="15">
        <v>1953140.8000000003</v>
      </c>
      <c r="FB77" s="16">
        <f t="shared" si="3"/>
        <v>470860226</v>
      </c>
      <c r="FE77" s="1">
        <v>42477</v>
      </c>
      <c r="FF77">
        <v>698.63</v>
      </c>
      <c r="FG77" s="1"/>
      <c r="FH77" s="1">
        <v>42444</v>
      </c>
      <c r="FI77" s="3">
        <v>-21710</v>
      </c>
    </row>
    <row r="78" spans="1:165" x14ac:dyDescent="0.25">
      <c r="A78" s="1">
        <v>42505</v>
      </c>
      <c r="B78" s="8">
        <v>9291916.9600000009</v>
      </c>
      <c r="E78" s="1">
        <v>42505</v>
      </c>
      <c r="F78" s="8">
        <v>404294.9</v>
      </c>
      <c r="H78" s="1">
        <v>42139</v>
      </c>
      <c r="I78">
        <v>0.5278716</v>
      </c>
      <c r="K78" s="1">
        <v>42505</v>
      </c>
      <c r="L78">
        <v>1267532.25</v>
      </c>
      <c r="M78">
        <v>238988416.97999999</v>
      </c>
      <c r="N78">
        <v>71219.89</v>
      </c>
      <c r="O78">
        <v>240327169.12</v>
      </c>
      <c r="Q78" s="1">
        <v>42401</v>
      </c>
      <c r="R78">
        <v>275516.67</v>
      </c>
      <c r="S78">
        <v>324236.67</v>
      </c>
      <c r="T78">
        <v>48720</v>
      </c>
      <c r="U78">
        <v>-23906.67</v>
      </c>
      <c r="V78">
        <v>5524086.6699999999</v>
      </c>
      <c r="W78">
        <v>-25583.33</v>
      </c>
      <c r="X78">
        <v>-97413.33</v>
      </c>
      <c r="Z78" s="21">
        <v>42583</v>
      </c>
      <c r="AA78" s="22">
        <v>148.49</v>
      </c>
      <c r="AB78" s="22">
        <v>3.65</v>
      </c>
      <c r="AC78" s="22"/>
      <c r="AD78" s="1">
        <v>42505</v>
      </c>
      <c r="AE78">
        <v>31.7388555</v>
      </c>
      <c r="AG78" s="30">
        <v>42139</v>
      </c>
      <c r="AH78" s="31">
        <v>24121.75</v>
      </c>
      <c r="AJ78" s="1">
        <v>42505</v>
      </c>
      <c r="AK78" s="28">
        <v>248736.73</v>
      </c>
      <c r="AL78" s="28">
        <v>165371281.44999999</v>
      </c>
      <c r="AM78" s="28">
        <v>29308.77</v>
      </c>
      <c r="AO78" s="1">
        <v>42415</v>
      </c>
      <c r="AP78">
        <v>9.67</v>
      </c>
      <c r="AQ78">
        <v>5.39</v>
      </c>
      <c r="AS78" s="1">
        <v>37756</v>
      </c>
      <c r="AT78">
        <v>2.5</v>
      </c>
      <c r="AU78">
        <v>2.1999999999999999E-2</v>
      </c>
      <c r="AV78">
        <v>0.15622</v>
      </c>
      <c r="AW78">
        <v>906567</v>
      </c>
      <c r="AY78" s="1">
        <v>42200</v>
      </c>
      <c r="AZ78">
        <v>22677841000</v>
      </c>
      <c r="BA78">
        <v>0.4</v>
      </c>
      <c r="BB78" s="3">
        <v>3704</v>
      </c>
      <c r="BC78">
        <v>21813.8</v>
      </c>
      <c r="BD78">
        <v>2192496000</v>
      </c>
      <c r="BE78">
        <v>18229000</v>
      </c>
      <c r="BF78">
        <v>5389738000</v>
      </c>
      <c r="BG78">
        <v>10405398000</v>
      </c>
      <c r="BH78">
        <v>4671980000</v>
      </c>
      <c r="BI78">
        <v>18005861000</v>
      </c>
      <c r="BK78" s="1">
        <v>39156</v>
      </c>
      <c r="BL78">
        <v>0</v>
      </c>
      <c r="BM78">
        <v>0</v>
      </c>
      <c r="BN78">
        <v>112934461</v>
      </c>
      <c r="BO78">
        <v>14638436</v>
      </c>
      <c r="BP78">
        <v>0</v>
      </c>
      <c r="BQ78">
        <v>4086</v>
      </c>
      <c r="BR78">
        <v>145173</v>
      </c>
      <c r="BS78">
        <v>0</v>
      </c>
      <c r="BT78">
        <v>0</v>
      </c>
      <c r="BU78">
        <v>0</v>
      </c>
      <c r="BV78">
        <v>0</v>
      </c>
      <c r="BW78">
        <v>55641460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22800</v>
      </c>
      <c r="CD78">
        <v>41457410</v>
      </c>
      <c r="CE78">
        <v>0</v>
      </c>
      <c r="CF78">
        <v>1025096</v>
      </c>
      <c r="CH78" s="27">
        <v>42491</v>
      </c>
      <c r="CI78" s="28">
        <v>516516.8</v>
      </c>
      <c r="CJ78">
        <f t="shared" si="4"/>
        <v>516516800000</v>
      </c>
      <c r="CL78" s="1">
        <v>42505</v>
      </c>
      <c r="CM78">
        <v>7.38</v>
      </c>
      <c r="CN78" s="1"/>
      <c r="CO78" s="1">
        <v>42566</v>
      </c>
      <c r="CP78">
        <v>1.52</v>
      </c>
      <c r="CR78" s="1">
        <v>36661</v>
      </c>
      <c r="CS78">
        <v>50</v>
      </c>
      <c r="CU78" s="1">
        <v>42536</v>
      </c>
      <c r="CV78">
        <v>1005.70833333333</v>
      </c>
      <c r="CW78">
        <v>799.83</v>
      </c>
      <c r="CX78">
        <v>733.67809523809501</v>
      </c>
      <c r="CY78">
        <v>900.94960000000003</v>
      </c>
      <c r="DA78" s="1">
        <v>43480</v>
      </c>
      <c r="DB78">
        <v>562.9</v>
      </c>
      <c r="DC78">
        <v>410.31</v>
      </c>
      <c r="DD78">
        <v>1169.48</v>
      </c>
      <c r="DG78" s="1">
        <v>38487</v>
      </c>
      <c r="DH78">
        <v>0.7</v>
      </c>
      <c r="DJ78" s="1">
        <v>33892</v>
      </c>
      <c r="DK78">
        <v>1866.66</v>
      </c>
      <c r="DM78" s="1">
        <v>42597</v>
      </c>
      <c r="DN78">
        <v>880</v>
      </c>
      <c r="DP78" s="11">
        <v>38883</v>
      </c>
      <c r="DQ78">
        <v>140900961000</v>
      </c>
      <c r="DS78" s="1">
        <v>38852</v>
      </c>
      <c r="DT78">
        <v>96318834</v>
      </c>
      <c r="DU78">
        <v>10290365</v>
      </c>
      <c r="DV78">
        <v>86028469</v>
      </c>
      <c r="DX78" s="1">
        <v>42566</v>
      </c>
      <c r="DY78">
        <v>15142715725</v>
      </c>
      <c r="DZ78">
        <v>11906417753</v>
      </c>
      <c r="EA78">
        <v>3236297972</v>
      </c>
      <c r="EB78">
        <v>27049133478</v>
      </c>
      <c r="ED78" s="1">
        <v>39948</v>
      </c>
      <c r="EE78">
        <v>124.41</v>
      </c>
      <c r="EG78" s="1">
        <v>34987</v>
      </c>
      <c r="EH78" s="17">
        <v>0.52453482699999998</v>
      </c>
      <c r="EI78"/>
      <c r="EJ78" s="1">
        <v>42505</v>
      </c>
      <c r="EK78" s="4">
        <v>39434075</v>
      </c>
      <c r="EL78" s="4">
        <v>32053857</v>
      </c>
      <c r="EM78" s="4">
        <v>37586293</v>
      </c>
      <c r="EN78" s="4">
        <v>61121386</v>
      </c>
      <c r="EO78" s="4">
        <v>83442094</v>
      </c>
      <c r="EP78" s="4">
        <v>4704163</v>
      </c>
      <c r="EQ78" s="4">
        <v>53265680</v>
      </c>
      <c r="ER78" s="4">
        <v>3019854</v>
      </c>
      <c r="ES78" s="4">
        <v>31701523</v>
      </c>
      <c r="ET78" s="4">
        <v>112627358</v>
      </c>
      <c r="EU78" s="4">
        <v>43715631</v>
      </c>
      <c r="EV78" s="4">
        <v>3108090</v>
      </c>
      <c r="EW78" s="15">
        <v>272315025.07000005</v>
      </c>
      <c r="EX78" s="15">
        <v>57349291.600000009</v>
      </c>
      <c r="EY78" s="15">
        <v>100637974.88999999</v>
      </c>
      <c r="EZ78">
        <v>10930264.029999997</v>
      </c>
      <c r="FA78" s="15">
        <v>3106400.9399999995</v>
      </c>
      <c r="FB78" s="16">
        <f t="shared" si="3"/>
        <v>466345929</v>
      </c>
      <c r="FE78" s="1">
        <v>42507</v>
      </c>
      <c r="FF78">
        <v>556.42999999999995</v>
      </c>
      <c r="FG78" s="1"/>
      <c r="FH78" s="1">
        <v>42475</v>
      </c>
      <c r="FI78" s="3">
        <v>7380</v>
      </c>
    </row>
    <row r="79" spans="1:165" x14ac:dyDescent="0.25">
      <c r="A79" s="1">
        <v>42536</v>
      </c>
      <c r="B79" s="8">
        <v>6154674.6700000009</v>
      </c>
      <c r="E79" s="1">
        <v>42536</v>
      </c>
      <c r="F79" s="8">
        <v>221913.74</v>
      </c>
      <c r="H79" s="1">
        <v>42170</v>
      </c>
      <c r="I79">
        <v>0.5278716</v>
      </c>
      <c r="K79" s="1">
        <v>42536</v>
      </c>
      <c r="L79">
        <v>524161.31</v>
      </c>
      <c r="M79">
        <v>226214155.77000001</v>
      </c>
      <c r="N79">
        <v>49800.03</v>
      </c>
      <c r="O79">
        <v>226788117.11000001</v>
      </c>
      <c r="Q79" s="1">
        <v>42370</v>
      </c>
      <c r="R79">
        <v>275516.67</v>
      </c>
      <c r="S79">
        <v>324236.67</v>
      </c>
      <c r="T79">
        <v>48720</v>
      </c>
      <c r="U79">
        <v>-23906.67</v>
      </c>
      <c r="V79">
        <v>5524086.6699999999</v>
      </c>
      <c r="W79">
        <v>-25583.33</v>
      </c>
      <c r="X79">
        <v>-97413.33</v>
      </c>
      <c r="Z79" s="23">
        <v>42552</v>
      </c>
      <c r="AA79" s="24">
        <v>151.94999999999999</v>
      </c>
      <c r="AB79" s="24">
        <v>3.64</v>
      </c>
      <c r="AC79" s="24"/>
      <c r="AD79" s="1">
        <v>42536</v>
      </c>
      <c r="AE79">
        <v>31.7388555</v>
      </c>
      <c r="AG79" s="30">
        <v>42170</v>
      </c>
      <c r="AH79" s="31">
        <v>26602.75</v>
      </c>
      <c r="AJ79" s="1">
        <v>42536</v>
      </c>
      <c r="AK79" s="28">
        <v>255722.66</v>
      </c>
      <c r="AL79" s="28">
        <v>113913979.76000001</v>
      </c>
      <c r="AM79" s="28">
        <v>45989.46</v>
      </c>
      <c r="AO79" s="1">
        <v>42384</v>
      </c>
      <c r="AP79">
        <v>6.62</v>
      </c>
      <c r="AQ79">
        <v>-4.37</v>
      </c>
      <c r="AS79" s="1">
        <v>37787</v>
      </c>
      <c r="AT79">
        <v>2.5</v>
      </c>
      <c r="AU79">
        <v>2.1999999999999999E-2</v>
      </c>
      <c r="AV79">
        <v>0.15622</v>
      </c>
      <c r="AW79">
        <v>906567</v>
      </c>
      <c r="AY79" s="1">
        <v>42170</v>
      </c>
      <c r="AZ79">
        <v>22677841000</v>
      </c>
      <c r="BA79">
        <v>0.4</v>
      </c>
      <c r="BB79" s="3">
        <v>3704</v>
      </c>
      <c r="BC79">
        <v>21813.8</v>
      </c>
      <c r="BD79">
        <v>2192496000</v>
      </c>
      <c r="BE79">
        <v>18229000</v>
      </c>
      <c r="BF79">
        <v>5389738000</v>
      </c>
      <c r="BG79">
        <v>10405398000</v>
      </c>
      <c r="BH79">
        <v>4671980000</v>
      </c>
      <c r="BI79">
        <v>18005861000</v>
      </c>
      <c r="BK79" s="1">
        <v>39187</v>
      </c>
      <c r="BL79">
        <v>0</v>
      </c>
      <c r="BM79">
        <v>0</v>
      </c>
      <c r="BN79">
        <v>132172237</v>
      </c>
      <c r="BO79">
        <v>26902531</v>
      </c>
      <c r="BP79">
        <v>0</v>
      </c>
      <c r="BQ79">
        <v>0</v>
      </c>
      <c r="BR79">
        <v>139133</v>
      </c>
      <c r="BS79">
        <v>0</v>
      </c>
      <c r="BT79">
        <v>0</v>
      </c>
      <c r="BU79">
        <v>0</v>
      </c>
      <c r="BV79">
        <v>0</v>
      </c>
      <c r="BW79">
        <v>61171918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42851276</v>
      </c>
      <c r="CE79">
        <v>0</v>
      </c>
      <c r="CF79">
        <v>1107379</v>
      </c>
      <c r="CH79" s="27">
        <v>42522</v>
      </c>
      <c r="CI79" s="28">
        <v>521732.7</v>
      </c>
      <c r="CJ79">
        <f t="shared" si="4"/>
        <v>521732700000</v>
      </c>
      <c r="CL79" s="1">
        <v>42536</v>
      </c>
      <c r="CM79">
        <v>17.649999999999999</v>
      </c>
      <c r="CN79" s="1"/>
      <c r="CO79" s="1">
        <v>42536</v>
      </c>
      <c r="CP79">
        <v>1.35</v>
      </c>
      <c r="CR79" s="1">
        <v>36692</v>
      </c>
      <c r="CS79">
        <v>50</v>
      </c>
      <c r="CU79" s="1">
        <v>42505</v>
      </c>
      <c r="CV79">
        <v>1003.13944444444</v>
      </c>
      <c r="CW79">
        <v>797.56700000000001</v>
      </c>
      <c r="CX79">
        <v>734.46476190476096</v>
      </c>
      <c r="CY79">
        <v>900.40719999999999</v>
      </c>
      <c r="DA79" s="1">
        <v>43511</v>
      </c>
      <c r="DB79">
        <v>562.51</v>
      </c>
      <c r="DC79">
        <v>408.17</v>
      </c>
      <c r="DD79">
        <v>1175.22</v>
      </c>
      <c r="DG79" s="1">
        <v>38518</v>
      </c>
      <c r="DH79">
        <v>-0.11</v>
      </c>
      <c r="DJ79" s="1">
        <v>33923</v>
      </c>
      <c r="DK79">
        <v>1815.18</v>
      </c>
      <c r="DM79" s="1">
        <v>42566</v>
      </c>
      <c r="DN79">
        <v>880</v>
      </c>
      <c r="DP79" s="11">
        <v>38913</v>
      </c>
      <c r="DQ79">
        <v>146286836700</v>
      </c>
      <c r="DS79" s="1">
        <v>38883</v>
      </c>
      <c r="DT79">
        <v>77614335</v>
      </c>
      <c r="DU79">
        <v>170307531</v>
      </c>
      <c r="DV79">
        <v>-92693196</v>
      </c>
      <c r="DX79" s="1">
        <v>42536</v>
      </c>
      <c r="DY79">
        <v>16602945756</v>
      </c>
      <c r="DZ79">
        <v>12923892615</v>
      </c>
      <c r="EA79">
        <v>3679053141</v>
      </c>
      <c r="EB79">
        <v>29526838371</v>
      </c>
      <c r="ED79" s="1">
        <v>39979</v>
      </c>
      <c r="EE79">
        <v>125.61</v>
      </c>
      <c r="EG79" s="1">
        <v>35018</v>
      </c>
      <c r="EH79" s="17">
        <v>1.1950322214</v>
      </c>
      <c r="EI79" s="3"/>
      <c r="EJ79" s="1">
        <v>42536</v>
      </c>
      <c r="EK79" s="4">
        <v>28744692</v>
      </c>
      <c r="EL79" s="4">
        <v>12100384</v>
      </c>
      <c r="EM79" s="4">
        <v>37801155</v>
      </c>
      <c r="EN79" s="4">
        <v>62232930</v>
      </c>
      <c r="EO79" s="4">
        <v>79556637</v>
      </c>
      <c r="EP79" s="4">
        <v>5842584</v>
      </c>
      <c r="EQ79" s="4">
        <v>57789003</v>
      </c>
      <c r="ER79" s="4">
        <v>2788903</v>
      </c>
      <c r="ES79" s="4">
        <v>68316128</v>
      </c>
      <c r="ET79" s="4">
        <v>131710366</v>
      </c>
      <c r="EU79" s="4">
        <v>44057695</v>
      </c>
      <c r="EV79" s="4">
        <v>1209298</v>
      </c>
      <c r="EW79" s="15">
        <v>287107375.57999998</v>
      </c>
      <c r="EX79" s="15">
        <v>61116624.599999994</v>
      </c>
      <c r="EY79" s="15">
        <v>118799245.16000001</v>
      </c>
      <c r="EZ79">
        <v>11278705.27</v>
      </c>
      <c r="FA79" s="15">
        <v>1209298.19</v>
      </c>
      <c r="FB79" s="16">
        <f t="shared" si="3"/>
        <v>503405083</v>
      </c>
      <c r="FE79" s="1">
        <v>42538</v>
      </c>
      <c r="FF79">
        <v>1959.84</v>
      </c>
      <c r="FG79" s="1"/>
      <c r="FH79" s="1">
        <v>42505</v>
      </c>
      <c r="FI79" t="s">
        <v>184</v>
      </c>
    </row>
    <row r="80" spans="1:165" x14ac:dyDescent="0.25">
      <c r="A80" s="1">
        <v>42566</v>
      </c>
      <c r="B80" s="8">
        <v>5235035.8100000005</v>
      </c>
      <c r="E80" s="1">
        <v>42566</v>
      </c>
      <c r="F80" s="8">
        <v>326872.95</v>
      </c>
      <c r="H80" s="1">
        <v>42200</v>
      </c>
      <c r="I80">
        <v>0.5278716</v>
      </c>
      <c r="K80" s="1">
        <v>42566</v>
      </c>
      <c r="L80">
        <v>581601.02</v>
      </c>
      <c r="M80">
        <v>223478468.16</v>
      </c>
      <c r="N80">
        <v>22305.15</v>
      </c>
      <c r="O80">
        <v>224082374.33000001</v>
      </c>
      <c r="Q80" s="1">
        <v>42339</v>
      </c>
      <c r="R80">
        <v>5573.33</v>
      </c>
      <c r="S80">
        <v>38970</v>
      </c>
      <c r="T80">
        <v>33396.67</v>
      </c>
      <c r="U80">
        <v>217776.67</v>
      </c>
      <c r="V80">
        <v>5408160</v>
      </c>
      <c r="W80">
        <v>-57770</v>
      </c>
      <c r="X80">
        <v>-117726.67</v>
      </c>
      <c r="Z80" s="21">
        <v>42522</v>
      </c>
      <c r="AA80" s="22">
        <v>169.69</v>
      </c>
      <c r="AB80" s="22">
        <v>3.65</v>
      </c>
      <c r="AC80" s="22"/>
      <c r="AD80" s="1">
        <v>42566</v>
      </c>
      <c r="AE80">
        <v>31.7388555</v>
      </c>
      <c r="AG80" s="30">
        <v>42200</v>
      </c>
      <c r="AH80" s="31">
        <v>25184.75</v>
      </c>
      <c r="AJ80" s="1">
        <v>42566</v>
      </c>
      <c r="AK80" s="28">
        <v>240676.04</v>
      </c>
      <c r="AL80" s="28">
        <v>146156617.16</v>
      </c>
      <c r="AM80" s="28">
        <v>9323.19</v>
      </c>
      <c r="AO80" s="1">
        <v>42353</v>
      </c>
      <c r="AP80">
        <v>20.43</v>
      </c>
      <c r="AQ80">
        <v>11.79</v>
      </c>
      <c r="AS80" s="1">
        <v>37817</v>
      </c>
      <c r="AT80">
        <v>2.5</v>
      </c>
      <c r="AU80">
        <v>2.1999999999999999E-2</v>
      </c>
      <c r="AV80">
        <v>0.15622</v>
      </c>
      <c r="AW80">
        <v>906567</v>
      </c>
      <c r="AY80" s="1">
        <v>42139</v>
      </c>
      <c r="AZ80">
        <v>22677841000</v>
      </c>
      <c r="BA80">
        <v>0.4</v>
      </c>
      <c r="BB80" s="3">
        <v>3704</v>
      </c>
      <c r="BC80">
        <v>21813.8</v>
      </c>
      <c r="BD80">
        <v>2192496000</v>
      </c>
      <c r="BE80">
        <v>18229000</v>
      </c>
      <c r="BF80">
        <v>5389738000</v>
      </c>
      <c r="BG80">
        <v>10405398000</v>
      </c>
      <c r="BH80">
        <v>4671980000</v>
      </c>
      <c r="BI80">
        <v>18005861000</v>
      </c>
      <c r="BK80" s="1">
        <v>39217</v>
      </c>
      <c r="BL80">
        <v>0</v>
      </c>
      <c r="BM80">
        <v>0</v>
      </c>
      <c r="BN80">
        <v>129492026</v>
      </c>
      <c r="BO80">
        <v>14342276</v>
      </c>
      <c r="BP80">
        <v>0</v>
      </c>
      <c r="BQ80">
        <v>0</v>
      </c>
      <c r="BR80">
        <v>89656</v>
      </c>
      <c r="BS80">
        <v>0</v>
      </c>
      <c r="BT80">
        <v>0</v>
      </c>
      <c r="BU80">
        <v>0</v>
      </c>
      <c r="BV80">
        <v>0</v>
      </c>
      <c r="BW80">
        <v>86764627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28500</v>
      </c>
      <c r="CD80">
        <v>26987826</v>
      </c>
      <c r="CE80">
        <v>0</v>
      </c>
      <c r="CF80">
        <v>1279141</v>
      </c>
      <c r="CH80" s="27">
        <v>42552</v>
      </c>
      <c r="CI80" s="28">
        <v>522070.8</v>
      </c>
      <c r="CJ80">
        <f t="shared" si="4"/>
        <v>522070800000</v>
      </c>
      <c r="CL80" s="1">
        <v>42566</v>
      </c>
      <c r="CM80">
        <v>-7.9797000000000002</v>
      </c>
      <c r="CN80" s="1"/>
      <c r="CO80" s="1">
        <v>42505</v>
      </c>
      <c r="CP80">
        <v>1.78</v>
      </c>
      <c r="CR80" s="1">
        <v>36722</v>
      </c>
      <c r="CS80">
        <v>50</v>
      </c>
      <c r="CU80" s="1">
        <v>42475</v>
      </c>
      <c r="CV80">
        <v>994.05</v>
      </c>
      <c r="CW80">
        <v>793.23699999999997</v>
      </c>
      <c r="CX80">
        <v>729.91809523809502</v>
      </c>
      <c r="CY80">
        <v>894.71640000000002</v>
      </c>
      <c r="DA80" s="1">
        <v>43539</v>
      </c>
      <c r="DB80">
        <v>562.12</v>
      </c>
      <c r="DC80">
        <v>410.54</v>
      </c>
      <c r="DD80">
        <v>1164.99</v>
      </c>
      <c r="DG80" s="1">
        <v>38548</v>
      </c>
      <c r="DH80">
        <v>0.03</v>
      </c>
      <c r="DJ80" s="1">
        <v>33953</v>
      </c>
      <c r="DK80">
        <v>1300.8499999999999</v>
      </c>
      <c r="DM80" s="1">
        <v>42536</v>
      </c>
      <c r="DN80">
        <v>880</v>
      </c>
      <c r="DP80" s="11">
        <v>38944</v>
      </c>
      <c r="DQ80">
        <v>154099420200</v>
      </c>
      <c r="DS80" s="1">
        <v>38913</v>
      </c>
      <c r="DT80">
        <v>189862952</v>
      </c>
      <c r="DU80">
        <v>124751727</v>
      </c>
      <c r="DV80">
        <v>65111225</v>
      </c>
      <c r="DX80" s="1">
        <v>42505</v>
      </c>
      <c r="DY80">
        <v>16596334743</v>
      </c>
      <c r="DZ80">
        <v>11291198938</v>
      </c>
      <c r="EA80">
        <v>5305135805</v>
      </c>
      <c r="EB80">
        <v>27887533681</v>
      </c>
      <c r="ED80" s="1">
        <v>40009</v>
      </c>
      <c r="EE80">
        <v>131.44</v>
      </c>
      <c r="EG80" s="1">
        <v>35048</v>
      </c>
      <c r="EH80" s="17">
        <v>0.7140823879</v>
      </c>
      <c r="EI80"/>
      <c r="EJ80" s="1">
        <v>42566</v>
      </c>
      <c r="EK80" s="4">
        <v>23331878</v>
      </c>
      <c r="EL80" s="4">
        <v>11329231</v>
      </c>
      <c r="EM80" s="4">
        <v>36724101</v>
      </c>
      <c r="EN80" s="4">
        <v>63313309</v>
      </c>
      <c r="EO80" s="4">
        <v>76818742</v>
      </c>
      <c r="EP80" s="4">
        <v>5271398</v>
      </c>
      <c r="EQ80" s="4">
        <v>63051844</v>
      </c>
      <c r="ER80" s="4">
        <v>3205256</v>
      </c>
      <c r="ES80" s="4">
        <v>68552323</v>
      </c>
      <c r="ET80" s="4">
        <v>148344888</v>
      </c>
      <c r="EU80" s="4">
        <v>44174376</v>
      </c>
      <c r="EV80" s="4">
        <v>1239435</v>
      </c>
      <c r="EW80" s="15">
        <v>285255253.85000002</v>
      </c>
      <c r="EX80" s="15">
        <v>62787628.739999987</v>
      </c>
      <c r="EY80" s="15">
        <v>136457137.97999999</v>
      </c>
      <c r="EZ80">
        <v>11640950.049999997</v>
      </c>
      <c r="FA80" s="15">
        <v>1248882.7399999998</v>
      </c>
      <c r="FB80" s="16">
        <f t="shared" si="3"/>
        <v>522024903</v>
      </c>
      <c r="FE80" s="1">
        <v>42568</v>
      </c>
      <c r="FF80">
        <v>549.38</v>
      </c>
      <c r="FG80" s="1"/>
      <c r="FH80" s="1">
        <v>42536</v>
      </c>
      <c r="FI80" s="3">
        <v>-79797</v>
      </c>
    </row>
    <row r="81" spans="1:165" x14ac:dyDescent="0.25">
      <c r="A81" s="1">
        <v>42597</v>
      </c>
      <c r="B81" s="8">
        <v>4449846.37</v>
      </c>
      <c r="E81" s="1">
        <v>42597</v>
      </c>
      <c r="F81" s="8">
        <v>330302.02</v>
      </c>
      <c r="H81" s="1">
        <v>42231</v>
      </c>
      <c r="I81">
        <v>0.5278716</v>
      </c>
      <c r="K81" s="1">
        <v>42597</v>
      </c>
      <c r="L81">
        <v>844140.24</v>
      </c>
      <c r="M81">
        <v>159145406.28</v>
      </c>
      <c r="N81">
        <v>11454.55</v>
      </c>
      <c r="O81">
        <v>160001001.06999999</v>
      </c>
      <c r="Q81" s="1">
        <v>42309</v>
      </c>
      <c r="R81">
        <v>5573.33</v>
      </c>
      <c r="S81">
        <v>38970</v>
      </c>
      <c r="T81">
        <v>33396.67</v>
      </c>
      <c r="U81">
        <v>217776.67</v>
      </c>
      <c r="V81">
        <v>5408160</v>
      </c>
      <c r="W81">
        <v>-57770</v>
      </c>
      <c r="X81">
        <v>-117726.67</v>
      </c>
      <c r="Z81" s="23">
        <v>42491</v>
      </c>
      <c r="AA81" s="24">
        <v>166.8</v>
      </c>
      <c r="AB81" s="24">
        <v>3.67</v>
      </c>
      <c r="AC81" s="24"/>
      <c r="AD81" s="1">
        <v>42597</v>
      </c>
      <c r="AE81">
        <v>31.7388555</v>
      </c>
      <c r="AG81" s="30">
        <v>42231</v>
      </c>
      <c r="AH81" s="31">
        <v>24097.75</v>
      </c>
      <c r="AJ81" s="1">
        <v>42597</v>
      </c>
      <c r="AK81" s="28">
        <v>325472.13</v>
      </c>
      <c r="AL81" s="28">
        <v>122392560.15000001</v>
      </c>
      <c r="AM81" s="28">
        <v>22954.38</v>
      </c>
      <c r="AO81" s="1">
        <v>42323</v>
      </c>
      <c r="AP81">
        <v>6.23</v>
      </c>
      <c r="AQ81">
        <v>4.21</v>
      </c>
      <c r="AS81" s="1">
        <v>37848</v>
      </c>
      <c r="AT81">
        <v>2.5</v>
      </c>
      <c r="AU81">
        <v>2.1999999999999999E-2</v>
      </c>
      <c r="AV81">
        <v>0.15622</v>
      </c>
      <c r="AW81">
        <v>906567</v>
      </c>
      <c r="AY81" s="1">
        <v>42109</v>
      </c>
      <c r="AZ81">
        <v>22677841000</v>
      </c>
      <c r="BA81">
        <v>0.4</v>
      </c>
      <c r="BB81" s="3">
        <v>3704</v>
      </c>
      <c r="BC81">
        <v>21813.8</v>
      </c>
      <c r="BD81">
        <v>2192496000</v>
      </c>
      <c r="BE81">
        <v>18229000</v>
      </c>
      <c r="BF81">
        <v>5389738000</v>
      </c>
      <c r="BG81">
        <v>10405398000</v>
      </c>
      <c r="BH81">
        <v>4671980000</v>
      </c>
      <c r="BI81">
        <v>18005861000</v>
      </c>
      <c r="BK81" s="1">
        <v>39248</v>
      </c>
      <c r="BL81">
        <v>0</v>
      </c>
      <c r="BM81">
        <v>0</v>
      </c>
      <c r="BN81">
        <v>61766587</v>
      </c>
      <c r="BO81">
        <v>18688738</v>
      </c>
      <c r="BP81">
        <v>0</v>
      </c>
      <c r="BQ81">
        <v>0</v>
      </c>
      <c r="BR81">
        <v>155765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41443197</v>
      </c>
      <c r="CE81">
        <v>317040</v>
      </c>
      <c r="CF81">
        <v>1161847</v>
      </c>
      <c r="CH81" s="27">
        <v>42583</v>
      </c>
      <c r="CI81" s="28">
        <v>530749.69999999995</v>
      </c>
      <c r="CJ81">
        <f t="shared" si="4"/>
        <v>530749699999.99994</v>
      </c>
      <c r="CL81" s="1">
        <v>42597</v>
      </c>
      <c r="CM81">
        <v>-26.12</v>
      </c>
      <c r="CN81" s="1"/>
      <c r="CO81" s="1">
        <v>42475</v>
      </c>
      <c r="CP81">
        <v>1.61</v>
      </c>
      <c r="CR81" s="1">
        <v>36753</v>
      </c>
      <c r="CS81">
        <v>50</v>
      </c>
      <c r="CU81" s="1">
        <v>42444</v>
      </c>
      <c r="CV81">
        <v>997.68722222222198</v>
      </c>
      <c r="CW81">
        <v>791.53549999999996</v>
      </c>
      <c r="CX81">
        <v>730.52333333333297</v>
      </c>
      <c r="CY81">
        <v>897.70439999999996</v>
      </c>
      <c r="DA81" s="1">
        <v>43570</v>
      </c>
      <c r="DB81">
        <v>577.57000000000005</v>
      </c>
      <c r="DC81">
        <v>418.38</v>
      </c>
      <c r="DD81">
        <v>1209.6099999999999</v>
      </c>
      <c r="DG81" s="1">
        <v>38579</v>
      </c>
      <c r="DH81">
        <v>0</v>
      </c>
      <c r="DJ81" s="1">
        <v>33984</v>
      </c>
      <c r="DK81">
        <v>2259.56</v>
      </c>
      <c r="DM81" s="1">
        <v>42505</v>
      </c>
      <c r="DN81">
        <v>880</v>
      </c>
      <c r="DP81" s="11">
        <v>38975</v>
      </c>
      <c r="DQ81">
        <v>159167399100</v>
      </c>
      <c r="DS81" s="1">
        <v>38944</v>
      </c>
      <c r="DT81">
        <v>211221588</v>
      </c>
      <c r="DU81">
        <v>87753415</v>
      </c>
      <c r="DV81">
        <v>123468173</v>
      </c>
      <c r="DX81" s="1">
        <v>42475</v>
      </c>
      <c r="DY81">
        <v>15082231392</v>
      </c>
      <c r="DZ81">
        <v>10658991407</v>
      </c>
      <c r="EA81">
        <v>4423239985</v>
      </c>
      <c r="EB81">
        <v>25741222799</v>
      </c>
      <c r="ED81" s="1">
        <v>40040</v>
      </c>
      <c r="EE81">
        <v>130.69999999999999</v>
      </c>
      <c r="EG81" s="1">
        <v>35079</v>
      </c>
      <c r="EH81" s="17">
        <v>1.7313640144</v>
      </c>
      <c r="EI81" s="3"/>
      <c r="EJ81" s="1">
        <v>42597</v>
      </c>
      <c r="EK81" s="4">
        <v>20949670</v>
      </c>
      <c r="EL81" s="4">
        <v>14683131</v>
      </c>
      <c r="EM81" s="4">
        <v>37669485</v>
      </c>
      <c r="EN81" s="4">
        <v>69544403</v>
      </c>
      <c r="EO81" s="4">
        <v>85072780</v>
      </c>
      <c r="EP81" s="4">
        <v>5447410</v>
      </c>
      <c r="EQ81" s="4">
        <v>66673732</v>
      </c>
      <c r="ER81" s="4">
        <v>4749007</v>
      </c>
      <c r="ES81" s="4">
        <v>68079308</v>
      </c>
      <c r="ET81" s="4">
        <v>53618485</v>
      </c>
      <c r="EU81" s="4">
        <v>45117314</v>
      </c>
      <c r="EV81" s="4">
        <v>1914442</v>
      </c>
      <c r="EW81" s="15">
        <v>308208740.50999999</v>
      </c>
      <c r="EX81" s="15">
        <v>68456332.920000002</v>
      </c>
      <c r="EY81" s="15">
        <v>39318045.789999984</v>
      </c>
      <c r="EZ81">
        <v>12420227.91</v>
      </c>
      <c r="FA81" s="15">
        <v>1916473.4</v>
      </c>
      <c r="FB81" s="16">
        <f t="shared" si="3"/>
        <v>452569497</v>
      </c>
      <c r="FE81" s="1">
        <v>42599</v>
      </c>
      <c r="FF81">
        <v>345.58</v>
      </c>
      <c r="FG81" s="1"/>
      <c r="FH81" s="1">
        <v>42566</v>
      </c>
      <c r="FI81" t="s">
        <v>185</v>
      </c>
    </row>
    <row r="82" spans="1:165" x14ac:dyDescent="0.25">
      <c r="A82" s="1">
        <v>42628</v>
      </c>
      <c r="B82" s="8">
        <v>2389581.71</v>
      </c>
      <c r="E82" s="1">
        <v>42628</v>
      </c>
      <c r="F82" s="8">
        <v>361700.51</v>
      </c>
      <c r="H82" s="1">
        <v>42262</v>
      </c>
      <c r="I82">
        <v>0.5278716</v>
      </c>
      <c r="K82" s="1">
        <v>42628</v>
      </c>
      <c r="L82">
        <v>1241319.3999999999</v>
      </c>
      <c r="M82">
        <v>197921707.05000001</v>
      </c>
      <c r="N82">
        <v>2028.59</v>
      </c>
      <c r="O82">
        <v>199165055.03999999</v>
      </c>
      <c r="Q82" s="1">
        <v>42278</v>
      </c>
      <c r="R82">
        <v>5573.33</v>
      </c>
      <c r="S82">
        <v>38970</v>
      </c>
      <c r="T82">
        <v>33396.67</v>
      </c>
      <c r="U82">
        <v>217776.67</v>
      </c>
      <c r="V82">
        <v>5408160</v>
      </c>
      <c r="W82">
        <v>-57770</v>
      </c>
      <c r="X82">
        <v>-117726.67</v>
      </c>
      <c r="Z82" s="21">
        <v>42461</v>
      </c>
      <c r="AA82" s="22">
        <v>153.27000000000001</v>
      </c>
      <c r="AB82" s="22">
        <v>3.72</v>
      </c>
      <c r="AC82" s="22"/>
      <c r="AD82" s="1">
        <v>42628</v>
      </c>
      <c r="AE82">
        <v>31.7388555</v>
      </c>
      <c r="AG82" s="30">
        <v>42262</v>
      </c>
      <c r="AH82" s="31">
        <v>18352.75</v>
      </c>
      <c r="AJ82" s="1">
        <v>42628</v>
      </c>
      <c r="AK82" s="28">
        <v>318246.78999999998</v>
      </c>
      <c r="AL82" s="28">
        <v>120146718.61</v>
      </c>
      <c r="AM82" s="28">
        <v>36818.68</v>
      </c>
      <c r="AO82" s="1">
        <v>42292</v>
      </c>
      <c r="AP82">
        <v>3.8</v>
      </c>
      <c r="AQ82">
        <v>2.38</v>
      </c>
      <c r="AS82" s="1">
        <v>37879</v>
      </c>
      <c r="AT82">
        <v>2.5</v>
      </c>
      <c r="AU82">
        <v>2.1999999999999999E-2</v>
      </c>
      <c r="AV82">
        <v>0.15622</v>
      </c>
      <c r="AW82">
        <v>906567</v>
      </c>
      <c r="AY82" s="1">
        <v>42078</v>
      </c>
      <c r="AZ82">
        <v>22677841000</v>
      </c>
      <c r="BA82">
        <v>0.4</v>
      </c>
      <c r="BB82" s="3">
        <v>3704</v>
      </c>
      <c r="BC82">
        <v>21813.8</v>
      </c>
      <c r="BD82">
        <v>2192496000</v>
      </c>
      <c r="BE82">
        <v>18229000</v>
      </c>
      <c r="BF82">
        <v>5389738000</v>
      </c>
      <c r="BG82">
        <v>10405398000</v>
      </c>
      <c r="BH82">
        <v>4671980000</v>
      </c>
      <c r="BI82">
        <v>18005861000</v>
      </c>
      <c r="BK82" s="1">
        <v>39278</v>
      </c>
      <c r="BL82">
        <v>0</v>
      </c>
      <c r="BM82">
        <v>0</v>
      </c>
      <c r="BN82">
        <v>160059657</v>
      </c>
      <c r="BO82">
        <v>562619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97433709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52422163</v>
      </c>
      <c r="CE82">
        <v>8958989</v>
      </c>
      <c r="CF82">
        <v>682177</v>
      </c>
      <c r="CH82" s="27">
        <v>42614</v>
      </c>
      <c r="CI82" s="28">
        <v>524351.1</v>
      </c>
      <c r="CJ82">
        <f t="shared" si="4"/>
        <v>524351100000</v>
      </c>
      <c r="CL82" s="1">
        <v>42628</v>
      </c>
      <c r="CM82">
        <v>-2.78</v>
      </c>
      <c r="CN82" s="1"/>
      <c r="CO82" s="1">
        <v>42444</v>
      </c>
      <c r="CP82">
        <v>1.43</v>
      </c>
      <c r="CR82" s="1">
        <v>36784</v>
      </c>
      <c r="CS82">
        <v>50</v>
      </c>
      <c r="CU82" s="1">
        <v>42415</v>
      </c>
      <c r="CV82">
        <v>978.94555555555496</v>
      </c>
      <c r="CW82">
        <v>775.34349999999995</v>
      </c>
      <c r="CX82">
        <v>715.69761904761901</v>
      </c>
      <c r="CY82">
        <v>879.76919999999996</v>
      </c>
      <c r="DA82" s="1">
        <v>43600</v>
      </c>
      <c r="DB82">
        <v>578.66999999999996</v>
      </c>
      <c r="DC82">
        <v>419.3</v>
      </c>
      <c r="DD82">
        <v>1211.3</v>
      </c>
      <c r="DG82" s="1">
        <v>38610</v>
      </c>
      <c r="DH82">
        <v>0.15</v>
      </c>
      <c r="DJ82" s="1">
        <v>34015</v>
      </c>
      <c r="DK82">
        <v>3397.11</v>
      </c>
      <c r="DM82" s="1">
        <v>42475</v>
      </c>
      <c r="DN82">
        <v>880</v>
      </c>
      <c r="DP82" s="11">
        <v>39005</v>
      </c>
      <c r="DQ82">
        <v>167934759300</v>
      </c>
      <c r="DS82" s="1">
        <v>38975</v>
      </c>
      <c r="DT82">
        <v>158244470</v>
      </c>
      <c r="DU82">
        <v>198006694</v>
      </c>
      <c r="DV82">
        <v>-39762224</v>
      </c>
      <c r="DX82" s="1">
        <v>42444</v>
      </c>
      <c r="DY82">
        <v>15845539947</v>
      </c>
      <c r="DZ82">
        <v>11706198715</v>
      </c>
      <c r="EA82">
        <v>4139341232</v>
      </c>
      <c r="EB82">
        <v>27551738662</v>
      </c>
      <c r="ED82" s="1">
        <v>40071</v>
      </c>
      <c r="EE82">
        <v>129.81</v>
      </c>
      <c r="EG82" s="1">
        <v>35110</v>
      </c>
      <c r="EH82" s="17">
        <v>0.97239972379999995</v>
      </c>
      <c r="EI82"/>
      <c r="EJ82" s="1">
        <v>42628</v>
      </c>
      <c r="EK82" s="4">
        <v>13168992</v>
      </c>
      <c r="EL82" s="4">
        <v>10144741</v>
      </c>
      <c r="EM82" s="4">
        <v>38166251</v>
      </c>
      <c r="EN82" s="4">
        <v>64773131</v>
      </c>
      <c r="EO82" s="4">
        <v>80495764</v>
      </c>
      <c r="EP82" s="4">
        <v>5720729</v>
      </c>
      <c r="EQ82" s="4">
        <v>68504204</v>
      </c>
      <c r="ER82" s="4">
        <v>4096547</v>
      </c>
      <c r="ES82" s="4">
        <v>141229327</v>
      </c>
      <c r="ET82" s="4">
        <v>72772291</v>
      </c>
      <c r="EU82" s="4">
        <v>38508660</v>
      </c>
      <c r="EV82" s="4">
        <v>2110952</v>
      </c>
      <c r="EW82" s="15">
        <v>356589376.38999999</v>
      </c>
      <c r="EX82" s="15">
        <v>70551912.529999971</v>
      </c>
      <c r="EY82" s="15">
        <v>60928171.310000002</v>
      </c>
      <c r="EZ82">
        <v>12424827.800000003</v>
      </c>
      <c r="FA82" s="15">
        <v>2118808.67</v>
      </c>
      <c r="FB82" s="16">
        <f t="shared" si="3"/>
        <v>526522597</v>
      </c>
      <c r="FE82" s="1">
        <v>42630</v>
      </c>
      <c r="FF82">
        <v>346.99</v>
      </c>
      <c r="FG82" s="1"/>
      <c r="FH82" s="1">
        <v>42597</v>
      </c>
      <c r="FI82" t="s">
        <v>186</v>
      </c>
    </row>
    <row r="83" spans="1:165" x14ac:dyDescent="0.25">
      <c r="A83" s="1">
        <v>42658</v>
      </c>
      <c r="B83" s="8">
        <v>2160598.0499999998</v>
      </c>
      <c r="E83" s="1">
        <v>42658</v>
      </c>
      <c r="F83" s="8">
        <v>368850.13</v>
      </c>
      <c r="H83" s="1">
        <v>42292</v>
      </c>
      <c r="I83">
        <v>0.5278716</v>
      </c>
      <c r="K83" s="1">
        <v>42658</v>
      </c>
      <c r="L83">
        <v>786316.66</v>
      </c>
      <c r="M83">
        <v>162787445.13999999</v>
      </c>
      <c r="N83">
        <v>2465.64</v>
      </c>
      <c r="O83">
        <v>163589384.46000001</v>
      </c>
      <c r="Q83" s="1">
        <v>42248</v>
      </c>
      <c r="R83">
        <v>231793.33</v>
      </c>
      <c r="S83">
        <v>265970</v>
      </c>
      <c r="T83">
        <v>34180</v>
      </c>
      <c r="U83">
        <v>61476.67</v>
      </c>
      <c r="V83">
        <v>5400883.3300000001</v>
      </c>
      <c r="W83">
        <v>-92853.33</v>
      </c>
      <c r="X83">
        <v>-227073.33</v>
      </c>
      <c r="Z83" s="23">
        <v>42430</v>
      </c>
      <c r="AA83" s="24">
        <v>148.22999999999999</v>
      </c>
      <c r="AB83" s="24">
        <v>3.73</v>
      </c>
      <c r="AC83" s="24"/>
      <c r="AD83" s="1">
        <v>42658</v>
      </c>
      <c r="AE83">
        <v>31.7388555</v>
      </c>
      <c r="AG83" s="30">
        <v>42292</v>
      </c>
      <c r="AH83" s="31">
        <v>20484.75</v>
      </c>
      <c r="AJ83" s="1">
        <v>42658</v>
      </c>
      <c r="AK83" s="28">
        <v>274830.23</v>
      </c>
      <c r="AL83" s="28">
        <v>128007053.76000001</v>
      </c>
      <c r="AM83" s="28">
        <v>28689.43</v>
      </c>
      <c r="AO83" s="1">
        <v>42262</v>
      </c>
      <c r="AP83">
        <v>15.21</v>
      </c>
      <c r="AQ83">
        <v>1.36</v>
      </c>
      <c r="AS83" s="1">
        <v>37909</v>
      </c>
      <c r="AT83">
        <v>2.5</v>
      </c>
      <c r="AU83">
        <v>2.1999999999999999E-2</v>
      </c>
      <c r="AV83">
        <v>0.15622</v>
      </c>
      <c r="AW83">
        <v>906567</v>
      </c>
      <c r="AY83" s="1">
        <v>42050</v>
      </c>
      <c r="AZ83">
        <v>22677841000</v>
      </c>
      <c r="BA83">
        <v>0.4</v>
      </c>
      <c r="BB83" s="3">
        <v>3704</v>
      </c>
      <c r="BC83">
        <v>21813.8</v>
      </c>
      <c r="BD83">
        <v>2192496000</v>
      </c>
      <c r="BE83">
        <v>18229000</v>
      </c>
      <c r="BF83">
        <v>5389738000</v>
      </c>
      <c r="BG83">
        <v>10405398000</v>
      </c>
      <c r="BH83">
        <v>4671980000</v>
      </c>
      <c r="BI83">
        <v>18005861000</v>
      </c>
      <c r="BK83" s="1">
        <v>39309</v>
      </c>
      <c r="BL83">
        <v>0</v>
      </c>
      <c r="BM83">
        <v>0</v>
      </c>
      <c r="BN83">
        <v>139689612</v>
      </c>
      <c r="BO83">
        <v>25379692</v>
      </c>
      <c r="BP83">
        <v>0</v>
      </c>
      <c r="BQ83">
        <v>0</v>
      </c>
      <c r="BR83">
        <v>85824</v>
      </c>
      <c r="BS83">
        <v>0</v>
      </c>
      <c r="BT83">
        <v>0</v>
      </c>
      <c r="BU83">
        <v>0</v>
      </c>
      <c r="BV83">
        <v>0</v>
      </c>
      <c r="BW83">
        <v>72026897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30000</v>
      </c>
      <c r="CD83">
        <v>39349168</v>
      </c>
      <c r="CE83">
        <v>846028</v>
      </c>
      <c r="CF83">
        <v>1972003</v>
      </c>
      <c r="CH83" s="27">
        <v>42644</v>
      </c>
      <c r="CI83" s="28">
        <v>539552.1</v>
      </c>
      <c r="CJ83">
        <f t="shared" si="4"/>
        <v>539552100000</v>
      </c>
      <c r="CL83" s="1">
        <v>42658</v>
      </c>
      <c r="CM83">
        <v>11.28</v>
      </c>
      <c r="CN83" s="1"/>
      <c r="CO83" s="1">
        <v>42415</v>
      </c>
      <c r="CP83">
        <v>1.9</v>
      </c>
      <c r="CR83" s="1">
        <v>36814</v>
      </c>
      <c r="CS83">
        <v>50</v>
      </c>
      <c r="CU83" s="1">
        <v>42384</v>
      </c>
      <c r="CV83">
        <v>966.74944444444395</v>
      </c>
      <c r="CW83">
        <v>760.27700000000004</v>
      </c>
      <c r="CX83">
        <v>700.73095238095198</v>
      </c>
      <c r="CY83">
        <v>869.73119999999994</v>
      </c>
      <c r="DA83" s="1">
        <v>43631</v>
      </c>
      <c r="DB83">
        <v>581.85</v>
      </c>
      <c r="DC83">
        <v>423.58</v>
      </c>
      <c r="DD83">
        <v>1210.94</v>
      </c>
      <c r="DG83" s="1">
        <v>38640</v>
      </c>
      <c r="DH83">
        <v>0.57999999999999996</v>
      </c>
      <c r="DJ83" s="1">
        <v>34043</v>
      </c>
      <c r="DK83">
        <v>1441.34</v>
      </c>
      <c r="DM83" s="1">
        <v>42444</v>
      </c>
      <c r="DN83">
        <v>880</v>
      </c>
      <c r="DP83" s="11">
        <v>39036</v>
      </c>
      <c r="DQ83">
        <v>179351700600</v>
      </c>
      <c r="DS83" s="1">
        <v>39005</v>
      </c>
      <c r="DT83">
        <v>181072469</v>
      </c>
      <c r="DU83">
        <v>89104758</v>
      </c>
      <c r="DV83">
        <v>91967711</v>
      </c>
      <c r="DX83" s="1">
        <v>42415</v>
      </c>
      <c r="DY83">
        <v>13103865483</v>
      </c>
      <c r="DZ83">
        <v>10448566313</v>
      </c>
      <c r="EA83">
        <v>2655299170</v>
      </c>
      <c r="EB83">
        <v>23552431796</v>
      </c>
      <c r="ED83" s="1">
        <v>40101</v>
      </c>
      <c r="EE83">
        <v>132.47999999999999</v>
      </c>
      <c r="EG83" s="1">
        <v>35139</v>
      </c>
      <c r="EH83" s="17">
        <v>0.40329554569999998</v>
      </c>
      <c r="EI83"/>
      <c r="EJ83" s="1">
        <v>42658</v>
      </c>
      <c r="EK83" s="4">
        <v>12116537</v>
      </c>
      <c r="EL83" s="4">
        <v>13624138</v>
      </c>
      <c r="EM83" s="4">
        <v>36483251</v>
      </c>
      <c r="EN83" s="4">
        <v>64986853</v>
      </c>
      <c r="EO83" s="4">
        <v>78464825</v>
      </c>
      <c r="EP83" s="4">
        <v>5416426</v>
      </c>
      <c r="EQ83" s="4">
        <v>68871243</v>
      </c>
      <c r="ER83" s="4">
        <v>3845101</v>
      </c>
      <c r="ES83" s="4">
        <v>169393627</v>
      </c>
      <c r="ET83" s="4">
        <v>21199296</v>
      </c>
      <c r="EU83" s="4">
        <v>50747679</v>
      </c>
      <c r="EV83" s="4">
        <v>1718787</v>
      </c>
      <c r="EW83" s="15">
        <v>393104670.27999997</v>
      </c>
      <c r="EX83" s="15">
        <v>70767960.650000006</v>
      </c>
      <c r="EY83" s="15">
        <v>11624004.190000001</v>
      </c>
      <c r="EZ83">
        <v>13045686.720000001</v>
      </c>
      <c r="FA83" s="15">
        <v>1732903.72</v>
      </c>
      <c r="FB83" s="16">
        <f t="shared" si="3"/>
        <v>514751226</v>
      </c>
      <c r="FE83" s="1">
        <v>42660</v>
      </c>
      <c r="FF83">
        <v>5730.36</v>
      </c>
      <c r="FG83" s="1"/>
      <c r="FH83" s="1">
        <v>42628</v>
      </c>
      <c r="FI83" t="s">
        <v>187</v>
      </c>
    </row>
    <row r="84" spans="1:165" x14ac:dyDescent="0.25">
      <c r="A84" s="1">
        <v>42689</v>
      </c>
      <c r="B84" s="8">
        <v>2002963.1199999996</v>
      </c>
      <c r="E84" s="1">
        <v>42689</v>
      </c>
      <c r="F84" s="8">
        <v>399532.06</v>
      </c>
      <c r="H84" s="1">
        <v>42323</v>
      </c>
      <c r="I84">
        <v>0.5278716</v>
      </c>
      <c r="K84" s="1">
        <v>42689</v>
      </c>
      <c r="L84">
        <v>780104.76</v>
      </c>
      <c r="M84">
        <v>158826521.44999999</v>
      </c>
      <c r="N84">
        <v>1734.36</v>
      </c>
      <c r="O84">
        <v>159608360.56999999</v>
      </c>
      <c r="Q84" s="1">
        <v>42217</v>
      </c>
      <c r="R84">
        <v>231793.33</v>
      </c>
      <c r="S84">
        <v>265970</v>
      </c>
      <c r="T84">
        <v>34180</v>
      </c>
      <c r="U84">
        <v>61476.67</v>
      </c>
      <c r="V84">
        <v>5400883.3300000001</v>
      </c>
      <c r="W84">
        <v>-92853.33</v>
      </c>
      <c r="X84">
        <v>-227073.33</v>
      </c>
      <c r="Z84" s="21">
        <v>42401</v>
      </c>
      <c r="AA84" s="22">
        <v>132.55000000000001</v>
      </c>
      <c r="AB84" s="22">
        <v>3.71</v>
      </c>
      <c r="AC84" s="22"/>
      <c r="AD84" s="1">
        <v>42689</v>
      </c>
      <c r="AE84">
        <v>31.7388555</v>
      </c>
      <c r="AG84" s="30">
        <v>42323</v>
      </c>
      <c r="AH84" s="31">
        <v>18352.75</v>
      </c>
      <c r="AJ84" s="1">
        <v>42689</v>
      </c>
      <c r="AK84" s="28">
        <v>279551.14</v>
      </c>
      <c r="AL84" s="28">
        <v>137931635.69999999</v>
      </c>
      <c r="AM84" s="28">
        <v>14226.23</v>
      </c>
      <c r="AO84" s="1">
        <v>42231</v>
      </c>
      <c r="AP84">
        <v>10.01</v>
      </c>
      <c r="AQ84">
        <v>1.34</v>
      </c>
      <c r="AS84" s="1">
        <v>37940</v>
      </c>
      <c r="AT84">
        <v>2.5</v>
      </c>
      <c r="AU84">
        <v>2.1999999999999999E-2</v>
      </c>
      <c r="AV84">
        <v>0.15622</v>
      </c>
      <c r="AW84">
        <v>906567</v>
      </c>
      <c r="AY84" s="1">
        <v>42019</v>
      </c>
      <c r="AZ84">
        <v>22677841000</v>
      </c>
      <c r="BA84">
        <v>0.4</v>
      </c>
      <c r="BB84" s="3">
        <v>3704</v>
      </c>
      <c r="BC84">
        <v>21813.8</v>
      </c>
      <c r="BD84">
        <v>2192496000</v>
      </c>
      <c r="BE84">
        <v>18229000</v>
      </c>
      <c r="BF84">
        <v>5389738000</v>
      </c>
      <c r="BG84">
        <v>10405398000</v>
      </c>
      <c r="BH84">
        <v>4671980000</v>
      </c>
      <c r="BI84">
        <v>18005861000</v>
      </c>
      <c r="BK84" s="1">
        <v>39340</v>
      </c>
      <c r="BL84">
        <v>0</v>
      </c>
      <c r="BM84">
        <v>0</v>
      </c>
      <c r="BN84">
        <v>88670228</v>
      </c>
      <c r="BO84">
        <v>4945495</v>
      </c>
      <c r="BP84">
        <v>0</v>
      </c>
      <c r="BQ84">
        <v>0</v>
      </c>
      <c r="BR84">
        <v>95390</v>
      </c>
      <c r="BS84">
        <v>0</v>
      </c>
      <c r="BT84">
        <v>0</v>
      </c>
      <c r="BU84">
        <v>0</v>
      </c>
      <c r="BV84">
        <v>0</v>
      </c>
      <c r="BW84">
        <v>48697235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30000</v>
      </c>
      <c r="CD84">
        <v>33191678</v>
      </c>
      <c r="CE84">
        <v>391521</v>
      </c>
      <c r="CF84">
        <v>1318909</v>
      </c>
      <c r="CH84" s="27">
        <v>42675</v>
      </c>
      <c r="CI84" s="28">
        <v>546016</v>
      </c>
      <c r="CJ84">
        <f t="shared" si="4"/>
        <v>546016000000</v>
      </c>
      <c r="CL84" s="1">
        <v>42689</v>
      </c>
      <c r="CM84">
        <v>0.43990000000000001</v>
      </c>
      <c r="CN84" s="1"/>
      <c r="CO84" s="1">
        <v>42384</v>
      </c>
      <c r="CP84">
        <v>2.27</v>
      </c>
      <c r="CR84" s="1">
        <v>36845</v>
      </c>
      <c r="CS84">
        <v>50</v>
      </c>
      <c r="CU84" s="1">
        <v>42353</v>
      </c>
      <c r="CV84">
        <v>967.74444444444396</v>
      </c>
      <c r="CW84">
        <v>756.26900000000001</v>
      </c>
      <c r="CX84">
        <v>696.58571428571395</v>
      </c>
      <c r="CY84">
        <v>869.42399999999998</v>
      </c>
      <c r="DA84" s="1">
        <v>43661</v>
      </c>
      <c r="DB84">
        <v>582.38</v>
      </c>
      <c r="DC84">
        <v>424.05</v>
      </c>
      <c r="DD84">
        <v>1211.79</v>
      </c>
      <c r="DG84" s="1">
        <v>38671</v>
      </c>
      <c r="DH84">
        <v>0.54</v>
      </c>
      <c r="DJ84" s="1">
        <v>34074</v>
      </c>
      <c r="DK84">
        <v>3326.22</v>
      </c>
      <c r="DM84" s="1">
        <v>42415</v>
      </c>
      <c r="DN84">
        <v>880</v>
      </c>
      <c r="DP84" s="11">
        <v>39066</v>
      </c>
      <c r="DQ84">
        <v>184545266100</v>
      </c>
      <c r="DS84" s="1">
        <v>39036</v>
      </c>
      <c r="DT84">
        <v>167374557</v>
      </c>
      <c r="DU84">
        <v>314227344</v>
      </c>
      <c r="DV84">
        <v>-146852787</v>
      </c>
      <c r="DX84" s="1">
        <v>42384</v>
      </c>
      <c r="DY84">
        <v>11024617489</v>
      </c>
      <c r="DZ84">
        <v>10455954695</v>
      </c>
      <c r="EA84">
        <v>568662794</v>
      </c>
      <c r="EB84">
        <v>21480572184</v>
      </c>
      <c r="ED84" s="1">
        <v>40132</v>
      </c>
      <c r="EE84">
        <v>129.62</v>
      </c>
      <c r="EG84" s="1">
        <v>35170</v>
      </c>
      <c r="EH84" s="17">
        <v>0.3249422542</v>
      </c>
      <c r="EI84"/>
      <c r="EJ84" s="1">
        <v>42689</v>
      </c>
      <c r="EK84" s="4">
        <v>10926953</v>
      </c>
      <c r="EL84" s="4">
        <v>12247850</v>
      </c>
      <c r="EM84" s="4">
        <v>35906445</v>
      </c>
      <c r="EN84" s="4">
        <v>69658731</v>
      </c>
      <c r="EO84" s="4">
        <v>74797458</v>
      </c>
      <c r="EP84" s="4">
        <v>4921214</v>
      </c>
      <c r="EQ84" s="4">
        <v>67692241</v>
      </c>
      <c r="ER84" s="4">
        <v>3024106</v>
      </c>
      <c r="ES84" s="4">
        <v>191483760</v>
      </c>
      <c r="ET84" s="4">
        <v>22313905</v>
      </c>
      <c r="EU84" s="4">
        <v>47675624</v>
      </c>
      <c r="EV84" s="4">
        <v>1628770</v>
      </c>
      <c r="EW84" s="15">
        <v>410267429.16999996</v>
      </c>
      <c r="EX84" s="15">
        <v>71402483.75</v>
      </c>
      <c r="EY84" s="15">
        <v>14333601.48</v>
      </c>
      <c r="EZ84">
        <v>12604506.999999996</v>
      </c>
      <c r="FA84" s="15">
        <v>1632664.14</v>
      </c>
      <c r="FB84" s="16">
        <f t="shared" si="3"/>
        <v>531350104</v>
      </c>
      <c r="FE84" s="1">
        <v>42691</v>
      </c>
      <c r="FF84">
        <v>377.77</v>
      </c>
      <c r="FG84" s="1"/>
      <c r="FH84" s="1">
        <v>42658</v>
      </c>
      <c r="FI84" t="s">
        <v>188</v>
      </c>
    </row>
    <row r="85" spans="1:165" x14ac:dyDescent="0.25">
      <c r="A85" s="1">
        <v>42719</v>
      </c>
      <c r="B85" s="8">
        <v>1671762.72</v>
      </c>
      <c r="E85" s="1">
        <v>42719</v>
      </c>
      <c r="F85" s="8">
        <v>425063.73</v>
      </c>
      <c r="H85" s="1">
        <v>42353</v>
      </c>
      <c r="I85">
        <v>0.5278716</v>
      </c>
      <c r="K85" s="1">
        <v>42719</v>
      </c>
      <c r="L85">
        <v>717632.41</v>
      </c>
      <c r="M85">
        <v>174557951.25</v>
      </c>
      <c r="N85">
        <v>4315.03</v>
      </c>
      <c r="O85">
        <v>175279898.69</v>
      </c>
      <c r="Q85" s="1">
        <v>42186</v>
      </c>
      <c r="R85">
        <v>231793.33</v>
      </c>
      <c r="S85">
        <v>265970</v>
      </c>
      <c r="T85">
        <v>34180</v>
      </c>
      <c r="U85">
        <v>61476.67</v>
      </c>
      <c r="V85">
        <v>5400883.3300000001</v>
      </c>
      <c r="W85">
        <v>-92853.33</v>
      </c>
      <c r="X85">
        <v>-227073.33</v>
      </c>
      <c r="Z85" s="23">
        <v>42370</v>
      </c>
      <c r="AA85" s="24">
        <v>134.36000000000001</v>
      </c>
      <c r="AB85" s="24">
        <v>3.68</v>
      </c>
      <c r="AC85" s="24"/>
      <c r="AD85" s="1">
        <v>42719</v>
      </c>
      <c r="AE85">
        <v>31.7388555</v>
      </c>
      <c r="AG85" s="30">
        <v>42353</v>
      </c>
      <c r="AH85" s="31">
        <v>21838.75</v>
      </c>
      <c r="AJ85" s="1">
        <v>42719</v>
      </c>
      <c r="AK85" s="28">
        <v>291554.21000000002</v>
      </c>
      <c r="AL85" s="28">
        <v>124902917.68000001</v>
      </c>
      <c r="AM85" s="28">
        <v>48826.11</v>
      </c>
      <c r="AO85" s="1">
        <v>42200</v>
      </c>
      <c r="AP85">
        <v>12.21</v>
      </c>
      <c r="AQ85">
        <v>1.23</v>
      </c>
      <c r="AS85" s="1">
        <v>37970</v>
      </c>
      <c r="AT85">
        <v>2.5</v>
      </c>
      <c r="AU85">
        <v>2.1999999999999999E-2</v>
      </c>
      <c r="AV85">
        <v>0.15622</v>
      </c>
      <c r="AW85">
        <v>906567</v>
      </c>
      <c r="AY85" s="1">
        <v>41988</v>
      </c>
      <c r="AZ85">
        <v>19952970000</v>
      </c>
      <c r="BA85">
        <v>0.4</v>
      </c>
      <c r="BB85" s="3">
        <v>3704</v>
      </c>
      <c r="BC85">
        <v>19420.27</v>
      </c>
      <c r="BD85">
        <v>1978456000</v>
      </c>
      <c r="BE85">
        <v>17243000</v>
      </c>
      <c r="BF85">
        <v>4755647000</v>
      </c>
      <c r="BG85">
        <v>9151223000</v>
      </c>
      <c r="BH85">
        <v>4050400000</v>
      </c>
      <c r="BI85">
        <v>15902570000</v>
      </c>
      <c r="BK85" s="1">
        <v>39370</v>
      </c>
      <c r="BL85">
        <v>0</v>
      </c>
      <c r="BM85">
        <v>0</v>
      </c>
      <c r="BN85">
        <v>121530922</v>
      </c>
      <c r="BO85">
        <v>14386805</v>
      </c>
      <c r="BP85">
        <v>0</v>
      </c>
      <c r="BQ85">
        <v>0</v>
      </c>
      <c r="BR85">
        <v>80247</v>
      </c>
      <c r="BS85">
        <v>1631</v>
      </c>
      <c r="BT85">
        <v>0</v>
      </c>
      <c r="BU85">
        <v>0</v>
      </c>
      <c r="BV85">
        <v>0</v>
      </c>
      <c r="BW85">
        <v>54546366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30000</v>
      </c>
      <c r="CD85">
        <v>51886526</v>
      </c>
      <c r="CE85">
        <v>0</v>
      </c>
      <c r="CF85">
        <v>599347</v>
      </c>
      <c r="CH85" s="27">
        <v>42705</v>
      </c>
      <c r="CI85" s="28">
        <v>547198.1</v>
      </c>
      <c r="CJ85">
        <f t="shared" si="4"/>
        <v>547198100000</v>
      </c>
      <c r="CL85" s="1">
        <v>42719</v>
      </c>
      <c r="CM85">
        <v>25.56</v>
      </c>
      <c r="CN85" s="1"/>
      <c r="CO85" s="1">
        <v>42353</v>
      </c>
      <c r="CP85">
        <v>1.96</v>
      </c>
      <c r="CR85" s="1">
        <v>36875</v>
      </c>
      <c r="CS85">
        <v>50</v>
      </c>
      <c r="CU85" s="1">
        <v>42323</v>
      </c>
      <c r="CV85">
        <v>967.43611111111102</v>
      </c>
      <c r="CW85">
        <v>755.04049999999995</v>
      </c>
      <c r="CX85">
        <v>695.75904761904701</v>
      </c>
      <c r="CY85">
        <v>869.05200000000002</v>
      </c>
      <c r="DA85" s="1">
        <v>43692</v>
      </c>
      <c r="DB85">
        <v>583.72</v>
      </c>
      <c r="DC85">
        <v>425.78</v>
      </c>
      <c r="DD85">
        <v>1211.79</v>
      </c>
      <c r="DG85" s="1">
        <v>38701</v>
      </c>
      <c r="DH85">
        <v>0.4</v>
      </c>
      <c r="DJ85" s="1">
        <v>34104</v>
      </c>
      <c r="DK85">
        <v>2430.2800000000002</v>
      </c>
      <c r="DM85" s="1">
        <v>42384</v>
      </c>
      <c r="DN85">
        <v>880</v>
      </c>
      <c r="DP85" s="11">
        <v>39097</v>
      </c>
      <c r="DQ85">
        <v>194787411000</v>
      </c>
      <c r="DS85" s="1">
        <v>39066</v>
      </c>
      <c r="DT85">
        <v>123079652</v>
      </c>
      <c r="DU85">
        <v>165605727</v>
      </c>
      <c r="DV85">
        <v>-42526075</v>
      </c>
      <c r="DX85" s="1">
        <v>42353</v>
      </c>
      <c r="DY85">
        <v>15694230026</v>
      </c>
      <c r="DZ85">
        <v>10686340015</v>
      </c>
      <c r="EA85">
        <v>5007890011</v>
      </c>
      <c r="EB85">
        <v>26380570041</v>
      </c>
      <c r="ED85" s="1">
        <v>40162</v>
      </c>
      <c r="EE85">
        <v>129.22999999999999</v>
      </c>
      <c r="EG85" s="1">
        <v>35200</v>
      </c>
      <c r="EH85" s="17">
        <v>1.5538905799</v>
      </c>
      <c r="EI85" s="3"/>
      <c r="EJ85" s="1">
        <v>42719</v>
      </c>
      <c r="EK85" s="4">
        <v>11894108</v>
      </c>
      <c r="EL85" s="4">
        <v>18273547</v>
      </c>
      <c r="EM85" s="4">
        <v>35566214</v>
      </c>
      <c r="EN85" s="4">
        <v>72914164</v>
      </c>
      <c r="EO85" s="4">
        <v>84859730</v>
      </c>
      <c r="EP85" s="4">
        <v>5552783</v>
      </c>
      <c r="EQ85" s="4">
        <v>72480356</v>
      </c>
      <c r="ER85" s="4">
        <v>3951902</v>
      </c>
      <c r="ES85" s="4">
        <v>221700260</v>
      </c>
      <c r="ET85" s="4">
        <v>23259972</v>
      </c>
      <c r="EU85" s="4">
        <v>52370254</v>
      </c>
      <c r="EV85" s="4">
        <v>1554434</v>
      </c>
      <c r="EW85" s="15">
        <v>463188823.2100001</v>
      </c>
      <c r="EX85" s="15">
        <v>73226803.150000006</v>
      </c>
      <c r="EY85" s="15">
        <v>13008339.650000002</v>
      </c>
      <c r="EZ85">
        <v>14331117.75</v>
      </c>
      <c r="FA85" s="15">
        <v>1562036.0899999999</v>
      </c>
      <c r="FB85" s="16">
        <f t="shared" si="3"/>
        <v>592483616</v>
      </c>
      <c r="FE85" s="1">
        <v>42721</v>
      </c>
      <c r="FF85">
        <v>27389.57</v>
      </c>
      <c r="FG85" s="1"/>
      <c r="FH85" s="1">
        <v>42689</v>
      </c>
      <c r="FI85" t="s">
        <v>189</v>
      </c>
    </row>
    <row r="86" spans="1:165" x14ac:dyDescent="0.25">
      <c r="A86" s="1">
        <v>42750</v>
      </c>
      <c r="B86" s="8">
        <v>7069849.8899999987</v>
      </c>
      <c r="E86" s="1">
        <v>42750</v>
      </c>
      <c r="F86" s="8">
        <v>387191.25</v>
      </c>
      <c r="H86" s="1">
        <v>42384</v>
      </c>
      <c r="I86">
        <v>0.52966100000000005</v>
      </c>
      <c r="K86" s="1">
        <v>42750</v>
      </c>
      <c r="L86">
        <v>790093.14</v>
      </c>
      <c r="M86">
        <v>184440618.25</v>
      </c>
      <c r="N86">
        <v>42665.5</v>
      </c>
      <c r="O86">
        <v>185273376.88999999</v>
      </c>
      <c r="Q86" s="1">
        <v>42156</v>
      </c>
      <c r="R86">
        <v>-318116.67</v>
      </c>
      <c r="S86">
        <v>-287250</v>
      </c>
      <c r="T86">
        <v>30866.67</v>
      </c>
      <c r="U86">
        <v>135963.32999999999</v>
      </c>
      <c r="V86">
        <v>5559233.3300000001</v>
      </c>
      <c r="W86">
        <v>-70326.67</v>
      </c>
      <c r="X86">
        <v>-160553.32999999999</v>
      </c>
      <c r="Z86" s="21">
        <v>42339</v>
      </c>
      <c r="AA86" s="22">
        <v>157.4</v>
      </c>
      <c r="AB86" s="22">
        <v>3.63</v>
      </c>
      <c r="AC86" s="22"/>
      <c r="AD86" s="1">
        <v>42750</v>
      </c>
      <c r="AE86">
        <v>31.432478700000001</v>
      </c>
      <c r="AG86" s="30">
        <v>42384</v>
      </c>
      <c r="AH86" s="31">
        <v>30959.58</v>
      </c>
      <c r="AJ86" s="1">
        <v>42750</v>
      </c>
      <c r="AK86" s="28">
        <v>274050.7</v>
      </c>
      <c r="AL86" s="28">
        <v>138572114.84999999</v>
      </c>
      <c r="AM86" s="28">
        <v>41277.230000000003</v>
      </c>
      <c r="AO86" s="1">
        <v>42170</v>
      </c>
      <c r="AP86">
        <v>6.28</v>
      </c>
      <c r="AQ86">
        <v>1.74</v>
      </c>
      <c r="AS86" s="1">
        <v>38001</v>
      </c>
      <c r="AT86">
        <v>2.5</v>
      </c>
      <c r="AU86">
        <v>2.1999999999999999E-2</v>
      </c>
      <c r="AV86">
        <v>0.15723000000000001</v>
      </c>
      <c r="AW86">
        <v>923526</v>
      </c>
      <c r="AY86" s="1">
        <v>41958</v>
      </c>
      <c r="AZ86">
        <v>19952970000</v>
      </c>
      <c r="BA86">
        <v>0.4</v>
      </c>
      <c r="BB86" s="3">
        <v>3704</v>
      </c>
      <c r="BC86">
        <v>19420.27</v>
      </c>
      <c r="BD86">
        <v>1978456000</v>
      </c>
      <c r="BE86">
        <v>17243000</v>
      </c>
      <c r="BF86">
        <v>4755647000</v>
      </c>
      <c r="BG86">
        <v>9151223000</v>
      </c>
      <c r="BH86">
        <v>4050400000</v>
      </c>
      <c r="BI86">
        <v>15902570000</v>
      </c>
      <c r="BK86" s="1">
        <v>39401</v>
      </c>
      <c r="BL86">
        <v>0</v>
      </c>
      <c r="BM86">
        <v>0</v>
      </c>
      <c r="BN86">
        <v>108347761</v>
      </c>
      <c r="BO86">
        <v>7054430</v>
      </c>
      <c r="BP86">
        <v>0</v>
      </c>
      <c r="BQ86">
        <v>0</v>
      </c>
      <c r="BR86">
        <v>117030</v>
      </c>
      <c r="BS86">
        <v>0</v>
      </c>
      <c r="BT86">
        <v>0</v>
      </c>
      <c r="BU86">
        <v>0</v>
      </c>
      <c r="BV86">
        <v>0</v>
      </c>
      <c r="BW86">
        <v>44636893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55077226</v>
      </c>
      <c r="CE86">
        <v>0</v>
      </c>
      <c r="CF86">
        <v>1462182</v>
      </c>
      <c r="CH86" s="27">
        <v>42736</v>
      </c>
      <c r="CI86" s="28">
        <v>513642</v>
      </c>
      <c r="CJ86">
        <f t="shared" si="4"/>
        <v>513642000000</v>
      </c>
      <c r="CL86" s="1">
        <v>42750</v>
      </c>
      <c r="CM86">
        <v>32.69</v>
      </c>
      <c r="CN86" s="1"/>
      <c r="CO86" s="1">
        <v>42323</v>
      </c>
      <c r="CP86">
        <v>2.0099999999999998</v>
      </c>
      <c r="CR86" s="1">
        <v>36906</v>
      </c>
      <c r="CS86">
        <v>50</v>
      </c>
      <c r="CU86" s="1">
        <v>42292</v>
      </c>
      <c r="CV86">
        <v>968.29333333333295</v>
      </c>
      <c r="CW86">
        <v>754.78700000000003</v>
      </c>
      <c r="CX86">
        <v>694.55714285714203</v>
      </c>
      <c r="CY86">
        <v>867.88519999999903</v>
      </c>
      <c r="DA86" s="1">
        <v>43723</v>
      </c>
      <c r="DB86">
        <v>583.89</v>
      </c>
      <c r="DC86">
        <v>426</v>
      </c>
      <c r="DD86">
        <v>1211.79</v>
      </c>
      <c r="DG86" s="1">
        <v>38732</v>
      </c>
      <c r="DH86">
        <v>0.38</v>
      </c>
      <c r="DJ86" s="1">
        <v>34135</v>
      </c>
      <c r="DK86">
        <v>2676.49</v>
      </c>
      <c r="DM86" s="1">
        <v>42353</v>
      </c>
      <c r="DN86">
        <v>788</v>
      </c>
      <c r="DP86" s="11">
        <v>39128</v>
      </c>
      <c r="DQ86">
        <v>211862934000</v>
      </c>
      <c r="DS86" s="1">
        <v>39097</v>
      </c>
      <c r="DT86">
        <v>177259856</v>
      </c>
      <c r="DU86">
        <v>170133634</v>
      </c>
      <c r="DV86">
        <v>7126222</v>
      </c>
      <c r="DX86" s="1">
        <v>42323</v>
      </c>
      <c r="DY86">
        <v>13603593709</v>
      </c>
      <c r="DZ86">
        <v>12744978873</v>
      </c>
      <c r="EA86">
        <v>858614836</v>
      </c>
      <c r="EB86">
        <v>26348572582</v>
      </c>
      <c r="ED86" s="1">
        <v>40193</v>
      </c>
      <c r="EE86">
        <v>125.81</v>
      </c>
      <c r="EG86" s="1">
        <v>35231</v>
      </c>
      <c r="EH86" s="17">
        <v>1.0175144673000001</v>
      </c>
      <c r="EI86" s="3"/>
      <c r="EJ86" s="1">
        <v>42750</v>
      </c>
      <c r="EK86" s="4">
        <v>40105627</v>
      </c>
      <c r="EL86" s="4">
        <v>15885109</v>
      </c>
      <c r="EM86" s="4">
        <v>38276561</v>
      </c>
      <c r="EN86" s="4">
        <v>94146049</v>
      </c>
      <c r="EO86" s="4">
        <v>84099599</v>
      </c>
      <c r="EP86" s="4">
        <v>5447745</v>
      </c>
      <c r="EQ86" s="4">
        <v>79725933</v>
      </c>
      <c r="ER86" s="4">
        <v>3694251</v>
      </c>
      <c r="ES86" s="4">
        <v>101824754</v>
      </c>
      <c r="ET86" s="4">
        <v>24651733</v>
      </c>
      <c r="EU86" s="4">
        <v>53684762</v>
      </c>
      <c r="EV86" s="4">
        <v>1680557</v>
      </c>
      <c r="EW86" s="15">
        <v>365317667.58999991</v>
      </c>
      <c r="EX86" s="15">
        <v>83427293.150000006</v>
      </c>
      <c r="EY86" s="15">
        <v>12877788.620000001</v>
      </c>
      <c r="EZ86">
        <v>16187920.67</v>
      </c>
      <c r="FA86" s="15">
        <v>1697144.67</v>
      </c>
      <c r="FB86" s="16">
        <f t="shared" si="3"/>
        <v>503117053</v>
      </c>
      <c r="FE86" s="1">
        <v>42752</v>
      </c>
      <c r="FF86">
        <v>300.54000000000002</v>
      </c>
      <c r="FG86" s="1"/>
      <c r="FH86" s="1">
        <v>42719</v>
      </c>
      <c r="FI86" t="s">
        <v>190</v>
      </c>
    </row>
    <row r="87" spans="1:165" x14ac:dyDescent="0.25">
      <c r="A87" s="1">
        <v>42781</v>
      </c>
      <c r="B87" s="8">
        <v>16332297.110000001</v>
      </c>
      <c r="E87" s="1">
        <v>42781</v>
      </c>
      <c r="F87" s="8">
        <v>409265.08999999997</v>
      </c>
      <c r="H87" s="1">
        <v>42415</v>
      </c>
      <c r="I87">
        <v>0.52966100000000005</v>
      </c>
      <c r="K87" s="1">
        <v>42781</v>
      </c>
      <c r="L87">
        <v>463470.81</v>
      </c>
      <c r="M87">
        <v>158021251.33000001</v>
      </c>
      <c r="N87">
        <v>128905.36</v>
      </c>
      <c r="O87">
        <v>158617503.80000001</v>
      </c>
      <c r="Q87" s="1">
        <v>42125</v>
      </c>
      <c r="R87">
        <v>-318116.67</v>
      </c>
      <c r="S87">
        <v>-287250</v>
      </c>
      <c r="T87">
        <v>30866.67</v>
      </c>
      <c r="U87">
        <v>135963.32999999999</v>
      </c>
      <c r="V87">
        <v>5559233.3300000001</v>
      </c>
      <c r="W87">
        <v>-70326.67</v>
      </c>
      <c r="X87">
        <v>-160553.32999999999</v>
      </c>
      <c r="Z87" s="23">
        <v>42309</v>
      </c>
      <c r="AA87" s="24">
        <v>179.09</v>
      </c>
      <c r="AB87" s="24">
        <v>3.58</v>
      </c>
      <c r="AC87" s="24"/>
      <c r="AD87" s="1">
        <v>42781</v>
      </c>
      <c r="AE87">
        <v>31.432478700000001</v>
      </c>
      <c r="AG87" s="30">
        <v>42415</v>
      </c>
      <c r="AH87" s="31">
        <v>26732.58</v>
      </c>
      <c r="AJ87" s="1">
        <v>42781</v>
      </c>
      <c r="AK87" s="28">
        <v>166270.70000000001</v>
      </c>
      <c r="AL87" s="28">
        <v>162068809.24000001</v>
      </c>
      <c r="AM87" s="28">
        <v>13790.26</v>
      </c>
      <c r="AO87" s="1">
        <v>42139</v>
      </c>
      <c r="AP87">
        <v>10.86</v>
      </c>
      <c r="AQ87">
        <v>1.75</v>
      </c>
      <c r="AS87" s="1">
        <v>38032</v>
      </c>
      <c r="AT87">
        <v>2.5</v>
      </c>
      <c r="AU87">
        <v>2.1999999999999999E-2</v>
      </c>
      <c r="AV87">
        <v>0.15723000000000001</v>
      </c>
      <c r="AW87">
        <v>923526</v>
      </c>
      <c r="AY87" s="1">
        <v>41927</v>
      </c>
      <c r="AZ87">
        <v>19952970000</v>
      </c>
      <c r="BA87">
        <v>0.4</v>
      </c>
      <c r="BB87" s="3">
        <v>3704</v>
      </c>
      <c r="BC87">
        <v>19420.27</v>
      </c>
      <c r="BD87">
        <v>1978456000</v>
      </c>
      <c r="BE87">
        <v>17243000</v>
      </c>
      <c r="BF87">
        <v>4755647000</v>
      </c>
      <c r="BG87">
        <v>9151223000</v>
      </c>
      <c r="BH87">
        <v>4050400000</v>
      </c>
      <c r="BI87">
        <v>15902570000</v>
      </c>
      <c r="BK87" s="1">
        <v>39431</v>
      </c>
      <c r="BL87">
        <v>0</v>
      </c>
      <c r="BM87">
        <v>0</v>
      </c>
      <c r="BN87">
        <v>102318811</v>
      </c>
      <c r="BO87">
        <v>14175225</v>
      </c>
      <c r="BP87">
        <v>0</v>
      </c>
      <c r="BQ87">
        <v>0</v>
      </c>
      <c r="BR87">
        <v>151903</v>
      </c>
      <c r="BS87">
        <v>0</v>
      </c>
      <c r="BT87">
        <v>0</v>
      </c>
      <c r="BU87">
        <v>0</v>
      </c>
      <c r="BV87">
        <v>0</v>
      </c>
      <c r="BW87">
        <v>36962798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30000</v>
      </c>
      <c r="CD87">
        <v>48675237</v>
      </c>
      <c r="CE87">
        <v>0</v>
      </c>
      <c r="CF87">
        <v>2323648</v>
      </c>
      <c r="CH87" s="27">
        <v>42767</v>
      </c>
      <c r="CI87" s="28">
        <v>510880.5</v>
      </c>
      <c r="CJ87">
        <f t="shared" si="4"/>
        <v>510880500000</v>
      </c>
      <c r="CL87" s="1">
        <v>42781</v>
      </c>
      <c r="CM87">
        <v>-3.78</v>
      </c>
      <c r="CN87" s="1"/>
      <c r="CO87" s="1">
        <v>42292</v>
      </c>
      <c r="CP87">
        <v>1.82</v>
      </c>
      <c r="CR87" s="1">
        <v>36937</v>
      </c>
      <c r="CS87">
        <v>50</v>
      </c>
      <c r="CU87" s="1">
        <v>42262</v>
      </c>
      <c r="CV87">
        <v>964.59222222222195</v>
      </c>
      <c r="CW87">
        <v>753.48400000000004</v>
      </c>
      <c r="CX87">
        <v>690.34238095238004</v>
      </c>
      <c r="CY87">
        <v>863.51840000000004</v>
      </c>
      <c r="DA87" s="1">
        <v>43753</v>
      </c>
      <c r="DB87">
        <v>583.66</v>
      </c>
      <c r="DC87">
        <v>425.66</v>
      </c>
      <c r="DD87">
        <v>1211.79</v>
      </c>
      <c r="DG87" s="1">
        <v>38763</v>
      </c>
      <c r="DH87">
        <v>0.23</v>
      </c>
      <c r="DJ87" s="1">
        <v>34165</v>
      </c>
      <c r="DK87">
        <v>2461.37</v>
      </c>
      <c r="DM87" s="1">
        <v>42323</v>
      </c>
      <c r="DN87">
        <v>788</v>
      </c>
      <c r="DP87" s="11">
        <v>39156</v>
      </c>
      <c r="DQ87">
        <v>228777399699.99899</v>
      </c>
      <c r="DS87" s="1">
        <v>39128</v>
      </c>
      <c r="DT87">
        <v>159120731</v>
      </c>
      <c r="DU87">
        <v>104652577</v>
      </c>
      <c r="DV87">
        <v>54468154</v>
      </c>
      <c r="DX87" s="1">
        <v>42292</v>
      </c>
      <c r="DY87">
        <v>15762365201</v>
      </c>
      <c r="DZ87">
        <v>14194772010</v>
      </c>
      <c r="EA87">
        <v>1567593191</v>
      </c>
      <c r="EB87">
        <v>29957137211</v>
      </c>
      <c r="ED87" s="1">
        <v>40224</v>
      </c>
      <c r="EE87">
        <v>127.61</v>
      </c>
      <c r="EG87" s="1">
        <v>35261</v>
      </c>
      <c r="EH87" s="17">
        <v>1.3450492600999999</v>
      </c>
      <c r="EI87" s="3"/>
      <c r="EJ87" s="1">
        <v>42781</v>
      </c>
      <c r="EK87" s="4">
        <v>88104197</v>
      </c>
      <c r="EL87" s="4">
        <v>16117457</v>
      </c>
      <c r="EM87" s="4">
        <v>34024201</v>
      </c>
      <c r="EN87" s="4">
        <v>67058126</v>
      </c>
      <c r="EO87" s="4">
        <v>75527364</v>
      </c>
      <c r="EP87" s="4">
        <v>4194435</v>
      </c>
      <c r="EQ87" s="4">
        <v>63758110</v>
      </c>
      <c r="ER87" s="4">
        <v>2878404</v>
      </c>
      <c r="ES87" s="4">
        <v>119683652</v>
      </c>
      <c r="ET87" s="4">
        <v>24351187</v>
      </c>
      <c r="EU87" s="4">
        <v>45030865</v>
      </c>
      <c r="EV87" s="4">
        <v>1380650</v>
      </c>
      <c r="EW87" s="15">
        <v>338039947.49000001</v>
      </c>
      <c r="EX87" s="15">
        <v>65128970.54999999</v>
      </c>
      <c r="EY87" s="15">
        <v>12204047.560000001</v>
      </c>
      <c r="EZ87">
        <v>12095651.530000001</v>
      </c>
      <c r="FA87" s="15">
        <v>1381774.2000000002</v>
      </c>
      <c r="FB87" s="16">
        <f t="shared" si="3"/>
        <v>454004451</v>
      </c>
      <c r="FE87" s="1">
        <v>42783</v>
      </c>
      <c r="FF87">
        <v>327.33999999999997</v>
      </c>
      <c r="FG87" s="1"/>
      <c r="FH87" s="1">
        <v>42750</v>
      </c>
      <c r="FI87" t="s">
        <v>191</v>
      </c>
    </row>
    <row r="88" spans="1:165" x14ac:dyDescent="0.25">
      <c r="A88" s="1">
        <v>42809</v>
      </c>
      <c r="B88" s="8">
        <v>16797277.48</v>
      </c>
      <c r="E88" s="1">
        <v>42809</v>
      </c>
      <c r="F88" s="8">
        <v>332303.92</v>
      </c>
      <c r="H88" s="1">
        <v>42444</v>
      </c>
      <c r="I88">
        <v>0.52966100000000005</v>
      </c>
      <c r="K88" s="1">
        <v>42809</v>
      </c>
      <c r="L88">
        <v>839273.08</v>
      </c>
      <c r="M88">
        <v>172976134.44</v>
      </c>
      <c r="N88">
        <v>78704.179999999993</v>
      </c>
      <c r="O88">
        <v>173894578.37</v>
      </c>
      <c r="Q88" s="1">
        <v>42095</v>
      </c>
      <c r="R88">
        <v>-318116.67</v>
      </c>
      <c r="S88">
        <v>-287250</v>
      </c>
      <c r="T88">
        <v>30866.67</v>
      </c>
      <c r="U88">
        <v>135963.32999999999</v>
      </c>
      <c r="V88">
        <v>5559233.3300000001</v>
      </c>
      <c r="W88">
        <v>-70326.67</v>
      </c>
      <c r="X88">
        <v>-160553.32999999999</v>
      </c>
      <c r="Z88" s="21">
        <v>42278</v>
      </c>
      <c r="AA88" s="22">
        <v>195.12</v>
      </c>
      <c r="AB88" s="22">
        <v>3.48</v>
      </c>
      <c r="AC88" s="22"/>
      <c r="AD88" s="1">
        <v>42809</v>
      </c>
      <c r="AE88">
        <v>31.432478700000001</v>
      </c>
      <c r="AG88" s="30">
        <v>42444</v>
      </c>
      <c r="AH88" s="31">
        <v>31064.58</v>
      </c>
      <c r="AJ88" s="1">
        <v>42809</v>
      </c>
      <c r="AK88" s="28">
        <v>260797.29</v>
      </c>
      <c r="AL88" s="28">
        <v>151268061.21000001</v>
      </c>
      <c r="AM88" s="28">
        <v>16032.67</v>
      </c>
      <c r="AO88" s="1">
        <v>42109</v>
      </c>
      <c r="AP88">
        <v>-3.13</v>
      </c>
      <c r="AQ88">
        <v>-2.16</v>
      </c>
      <c r="AS88" s="1">
        <v>38061</v>
      </c>
      <c r="AT88">
        <v>2.5</v>
      </c>
      <c r="AU88">
        <v>2.1999999999999999E-2</v>
      </c>
      <c r="AV88">
        <v>0.15723000000000001</v>
      </c>
      <c r="AW88">
        <v>923526</v>
      </c>
      <c r="AY88" s="1">
        <v>41897</v>
      </c>
      <c r="AZ88">
        <v>19952970000</v>
      </c>
      <c r="BA88">
        <v>0.4</v>
      </c>
      <c r="BB88" s="3">
        <v>3704</v>
      </c>
      <c r="BC88">
        <v>19420.27</v>
      </c>
      <c r="BD88">
        <v>1978456000</v>
      </c>
      <c r="BE88">
        <v>17243000</v>
      </c>
      <c r="BF88">
        <v>4755647000</v>
      </c>
      <c r="BG88">
        <v>9151223000</v>
      </c>
      <c r="BH88">
        <v>4050400000</v>
      </c>
      <c r="BI88">
        <v>15902570000</v>
      </c>
      <c r="BK88" s="1">
        <v>39462</v>
      </c>
      <c r="BL88">
        <v>0</v>
      </c>
      <c r="BM88">
        <v>0</v>
      </c>
      <c r="BN88">
        <v>153416149</v>
      </c>
      <c r="BO88">
        <v>20633337</v>
      </c>
      <c r="BP88">
        <v>0</v>
      </c>
      <c r="BQ88">
        <v>0</v>
      </c>
      <c r="BR88">
        <v>76123</v>
      </c>
      <c r="BS88">
        <v>0</v>
      </c>
      <c r="BT88">
        <v>0</v>
      </c>
      <c r="BU88">
        <v>0</v>
      </c>
      <c r="BV88">
        <v>0</v>
      </c>
      <c r="BW88">
        <v>56481465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75593976</v>
      </c>
      <c r="CE88">
        <v>0</v>
      </c>
      <c r="CF88">
        <v>631248</v>
      </c>
      <c r="CH88" s="27">
        <v>42795</v>
      </c>
      <c r="CI88" s="28">
        <v>561062.1</v>
      </c>
      <c r="CJ88">
        <f t="shared" si="4"/>
        <v>561062100000</v>
      </c>
      <c r="CL88" s="1">
        <v>42809</v>
      </c>
      <c r="CM88">
        <v>-9.01</v>
      </c>
      <c r="CN88" s="1"/>
      <c r="CO88" s="1">
        <v>42262</v>
      </c>
      <c r="CP88">
        <v>1.54</v>
      </c>
      <c r="CR88" s="1">
        <v>36965</v>
      </c>
      <c r="CS88">
        <v>50</v>
      </c>
      <c r="CU88" s="1">
        <v>42231</v>
      </c>
      <c r="CV88">
        <v>948.02722222222201</v>
      </c>
      <c r="CW88">
        <v>751.24199999999996</v>
      </c>
      <c r="CX88">
        <v>689.83523809523797</v>
      </c>
      <c r="CY88">
        <v>856.05880000000002</v>
      </c>
      <c r="DA88" s="1">
        <v>43784</v>
      </c>
      <c r="DB88">
        <v>587.1</v>
      </c>
      <c r="DC88">
        <v>430.17</v>
      </c>
      <c r="DD88">
        <v>1211.79</v>
      </c>
      <c r="DG88" s="1">
        <v>38791</v>
      </c>
      <c r="DH88">
        <v>0.27</v>
      </c>
      <c r="DJ88" s="1">
        <v>34196</v>
      </c>
      <c r="DK88">
        <v>2916.19</v>
      </c>
      <c r="DM88" s="1">
        <v>42292</v>
      </c>
      <c r="DN88">
        <v>788</v>
      </c>
      <c r="DP88" s="11">
        <v>39187</v>
      </c>
      <c r="DQ88">
        <v>247558560000</v>
      </c>
      <c r="DS88" s="1">
        <v>39156</v>
      </c>
      <c r="DT88">
        <v>162505016</v>
      </c>
      <c r="DU88">
        <v>139055350</v>
      </c>
      <c r="DV88">
        <v>23449666</v>
      </c>
      <c r="DX88" s="1">
        <v>42262</v>
      </c>
      <c r="DY88">
        <v>15467635572</v>
      </c>
      <c r="DZ88">
        <v>13336913433</v>
      </c>
      <c r="EA88">
        <v>2130722139</v>
      </c>
      <c r="EB88">
        <v>28804549005</v>
      </c>
      <c r="ED88" s="1">
        <v>40252</v>
      </c>
      <c r="EE88">
        <v>143.44</v>
      </c>
      <c r="EG88" s="1">
        <v>35292</v>
      </c>
      <c r="EH88" s="17">
        <v>0.28075337989999999</v>
      </c>
      <c r="EI88"/>
      <c r="EJ88" s="1">
        <v>42809</v>
      </c>
      <c r="EK88" s="4">
        <v>60723876</v>
      </c>
      <c r="EL88" s="4">
        <v>15659690</v>
      </c>
      <c r="EM88" s="4">
        <v>35822423</v>
      </c>
      <c r="EN88" s="4">
        <v>66264769</v>
      </c>
      <c r="EO88" s="4">
        <v>78205167</v>
      </c>
      <c r="EP88" s="4">
        <v>6196604</v>
      </c>
      <c r="EQ88" s="4">
        <v>58222913</v>
      </c>
      <c r="ER88" s="4">
        <v>5785802</v>
      </c>
      <c r="ES88" s="4">
        <v>125245215</v>
      </c>
      <c r="ET88" s="4">
        <v>43483150</v>
      </c>
      <c r="EU88" s="4">
        <v>38835387</v>
      </c>
      <c r="EV88" s="4">
        <v>1934064</v>
      </c>
      <c r="EW88" s="15">
        <v>339998469.18999994</v>
      </c>
      <c r="EX88" s="15">
        <v>60729442.860000014</v>
      </c>
      <c r="EY88" s="15">
        <v>38555643.799999997</v>
      </c>
      <c r="EZ88">
        <v>12759340.950000001</v>
      </c>
      <c r="FA88" s="15">
        <v>1934074.5</v>
      </c>
      <c r="FB88" s="16">
        <f t="shared" si="3"/>
        <v>475655184</v>
      </c>
      <c r="FE88" s="1">
        <v>42811</v>
      </c>
      <c r="FF88">
        <v>384.95</v>
      </c>
      <c r="FG88" s="1"/>
      <c r="FH88" s="1">
        <v>42781</v>
      </c>
      <c r="FI88" t="s">
        <v>192</v>
      </c>
    </row>
    <row r="89" spans="1:165" x14ac:dyDescent="0.25">
      <c r="A89" s="1">
        <v>42840</v>
      </c>
      <c r="B89" s="8">
        <v>11037125.609999999</v>
      </c>
      <c r="E89" s="1">
        <v>42840</v>
      </c>
      <c r="F89" s="8">
        <v>387538.57</v>
      </c>
      <c r="H89" s="1">
        <v>42475</v>
      </c>
      <c r="I89">
        <v>0.52966100000000005</v>
      </c>
      <c r="K89" s="1">
        <v>42840</v>
      </c>
      <c r="L89">
        <v>541658.27</v>
      </c>
      <c r="M89">
        <v>167934001.62</v>
      </c>
      <c r="N89">
        <v>75305.45</v>
      </c>
      <c r="O89">
        <v>168550965.34</v>
      </c>
      <c r="Q89" s="1">
        <v>42064</v>
      </c>
      <c r="R89">
        <v>-18890</v>
      </c>
      <c r="S89">
        <v>10526.67</v>
      </c>
      <c r="T89">
        <v>29416.67</v>
      </c>
      <c r="U89">
        <v>51800</v>
      </c>
      <c r="V89">
        <v>5491053.3300000001</v>
      </c>
      <c r="W89">
        <v>-84816.67</v>
      </c>
      <c r="X89">
        <v>-35513.33</v>
      </c>
      <c r="Z89" s="23">
        <v>42248</v>
      </c>
      <c r="AA89" s="24">
        <v>195.6</v>
      </c>
      <c r="AB89" s="24">
        <v>3.28</v>
      </c>
      <c r="AC89" s="24"/>
      <c r="AD89" s="1">
        <v>42840</v>
      </c>
      <c r="AE89">
        <v>31.432478700000001</v>
      </c>
      <c r="AG89" s="30">
        <v>42475</v>
      </c>
      <c r="AH89" s="31">
        <v>26378.58</v>
      </c>
      <c r="AJ89" s="1">
        <v>42840</v>
      </c>
      <c r="AK89" s="28">
        <v>211840.92</v>
      </c>
      <c r="AL89" s="28">
        <v>142077725.09999999</v>
      </c>
      <c r="AM89" s="28">
        <v>20276.439999999999</v>
      </c>
      <c r="AO89" s="1">
        <v>42078</v>
      </c>
      <c r="AP89">
        <v>12.69</v>
      </c>
      <c r="AQ89">
        <v>-0.3</v>
      </c>
      <c r="AS89" s="1">
        <v>38092</v>
      </c>
      <c r="AT89">
        <v>2.5</v>
      </c>
      <c r="AU89">
        <v>2.1999999999999999E-2</v>
      </c>
      <c r="AV89">
        <v>0.15723000000000001</v>
      </c>
      <c r="AW89">
        <v>923526</v>
      </c>
      <c r="AY89" s="1">
        <v>41866</v>
      </c>
      <c r="AZ89">
        <v>19952970000</v>
      </c>
      <c r="BA89">
        <v>0.4</v>
      </c>
      <c r="BB89" s="3">
        <v>3704</v>
      </c>
      <c r="BC89">
        <v>19420.27</v>
      </c>
      <c r="BD89">
        <v>1978456000</v>
      </c>
      <c r="BE89">
        <v>17243000</v>
      </c>
      <c r="BF89">
        <v>4755647000</v>
      </c>
      <c r="BG89">
        <v>9151223000</v>
      </c>
      <c r="BH89">
        <v>4050400000</v>
      </c>
      <c r="BI89">
        <v>15902570000</v>
      </c>
      <c r="BK89" s="1">
        <v>39493</v>
      </c>
      <c r="BL89">
        <v>0</v>
      </c>
      <c r="BM89">
        <v>0</v>
      </c>
      <c r="BN89">
        <v>100086304</v>
      </c>
      <c r="BO89">
        <v>9401663</v>
      </c>
      <c r="BP89">
        <v>0</v>
      </c>
      <c r="BQ89">
        <v>0</v>
      </c>
      <c r="BR89">
        <v>65591</v>
      </c>
      <c r="BS89">
        <v>0</v>
      </c>
      <c r="BT89">
        <v>0</v>
      </c>
      <c r="BU89">
        <v>0</v>
      </c>
      <c r="BV89">
        <v>0</v>
      </c>
      <c r="BW89">
        <v>42186627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47177596</v>
      </c>
      <c r="CE89">
        <v>0</v>
      </c>
      <c r="CF89">
        <v>1254827</v>
      </c>
      <c r="CH89" s="27">
        <v>42826</v>
      </c>
      <c r="CI89" s="28">
        <v>537678.9</v>
      </c>
      <c r="CJ89">
        <f t="shared" si="4"/>
        <v>537678900000</v>
      </c>
      <c r="CL89" s="1">
        <v>42840</v>
      </c>
      <c r="CM89">
        <v>12.45</v>
      </c>
      <c r="CN89" s="1"/>
      <c r="CO89" s="1">
        <v>42231</v>
      </c>
      <c r="CP89">
        <v>1.22</v>
      </c>
      <c r="CR89" s="1">
        <v>36996</v>
      </c>
      <c r="CS89">
        <v>50</v>
      </c>
      <c r="CU89" s="1">
        <v>42200</v>
      </c>
      <c r="CV89">
        <v>949.41111111111104</v>
      </c>
      <c r="CW89">
        <v>753.85149999999999</v>
      </c>
      <c r="CX89">
        <v>691.82190476190397</v>
      </c>
      <c r="CY89">
        <v>856.12959999999998</v>
      </c>
      <c r="DA89" s="1">
        <v>43814</v>
      </c>
      <c r="DB89">
        <v>587.57000000000005</v>
      </c>
      <c r="DC89">
        <v>430.77</v>
      </c>
      <c r="DD89">
        <v>1211.79</v>
      </c>
      <c r="DG89" s="1">
        <v>38822</v>
      </c>
      <c r="DH89">
        <v>0.12</v>
      </c>
      <c r="DJ89" s="1">
        <v>34227</v>
      </c>
      <c r="DK89">
        <v>4359.96</v>
      </c>
      <c r="DM89" s="1">
        <v>42262</v>
      </c>
      <c r="DN89">
        <v>788</v>
      </c>
      <c r="DP89" s="11">
        <v>39217</v>
      </c>
      <c r="DQ89">
        <v>270327890400</v>
      </c>
      <c r="DS89" s="1">
        <v>39187</v>
      </c>
      <c r="DT89">
        <v>201592936</v>
      </c>
      <c r="DU89">
        <v>151514873</v>
      </c>
      <c r="DV89">
        <v>50078063</v>
      </c>
      <c r="DX89" s="1">
        <v>42231</v>
      </c>
      <c r="DY89">
        <v>15320171814</v>
      </c>
      <c r="DZ89">
        <v>12937800630</v>
      </c>
      <c r="EA89">
        <v>2382371184</v>
      </c>
      <c r="EB89">
        <v>28257972444</v>
      </c>
      <c r="ED89" s="1">
        <v>40283</v>
      </c>
      <c r="EE89">
        <v>136.87</v>
      </c>
      <c r="EG89" s="1">
        <v>35323</v>
      </c>
      <c r="EH89" s="17">
        <v>0.1010577377</v>
      </c>
      <c r="EI89"/>
      <c r="EJ89" s="1">
        <v>42840</v>
      </c>
      <c r="EK89" s="4">
        <v>44234557</v>
      </c>
      <c r="EL89" s="4">
        <v>19260238</v>
      </c>
      <c r="EM89" s="4">
        <v>31913683</v>
      </c>
      <c r="EN89" s="4">
        <v>68930367</v>
      </c>
      <c r="EO89" s="4">
        <v>88776272</v>
      </c>
      <c r="EP89" s="4">
        <v>4757274</v>
      </c>
      <c r="EQ89" s="4">
        <v>57482922</v>
      </c>
      <c r="ER89" s="4">
        <v>2936860</v>
      </c>
      <c r="ES89" s="4">
        <v>119742808</v>
      </c>
      <c r="ET89" s="4">
        <v>30144014</v>
      </c>
      <c r="EU89" s="4">
        <v>43585900</v>
      </c>
      <c r="EV89" s="4">
        <v>1376729</v>
      </c>
      <c r="EW89" s="15">
        <v>341039069.92999995</v>
      </c>
      <c r="EX89" s="15">
        <v>68638716.910000026</v>
      </c>
      <c r="EY89" s="15">
        <v>23860942.550000001</v>
      </c>
      <c r="EZ89">
        <v>13205321.550000001</v>
      </c>
      <c r="FA89" s="15">
        <v>1378469.23</v>
      </c>
      <c r="FB89" s="16">
        <f t="shared" si="3"/>
        <v>468907067</v>
      </c>
      <c r="FE89" s="1">
        <v>42842</v>
      </c>
      <c r="FF89">
        <v>2985.95</v>
      </c>
      <c r="FG89" s="1"/>
      <c r="FH89" s="1">
        <v>42809</v>
      </c>
      <c r="FI89" t="s">
        <v>193</v>
      </c>
    </row>
    <row r="90" spans="1:165" x14ac:dyDescent="0.25">
      <c r="A90" s="1">
        <v>42870</v>
      </c>
      <c r="B90" s="8">
        <v>9110425.6399999987</v>
      </c>
      <c r="E90" s="1">
        <v>42870</v>
      </c>
      <c r="F90" s="8">
        <v>376492.12</v>
      </c>
      <c r="H90" s="1">
        <v>42505</v>
      </c>
      <c r="I90">
        <v>0.52966100000000005</v>
      </c>
      <c r="K90" s="1">
        <v>42870</v>
      </c>
      <c r="L90">
        <v>775324.58</v>
      </c>
      <c r="M90">
        <v>175599808.31</v>
      </c>
      <c r="N90">
        <v>74309.53</v>
      </c>
      <c r="O90">
        <v>176449442.41999999</v>
      </c>
      <c r="Q90" s="1">
        <v>42036</v>
      </c>
      <c r="R90">
        <v>-18890</v>
      </c>
      <c r="S90">
        <v>10526.67</v>
      </c>
      <c r="T90">
        <v>29416.67</v>
      </c>
      <c r="U90">
        <v>51800</v>
      </c>
      <c r="V90">
        <v>5491053.3300000001</v>
      </c>
      <c r="W90">
        <v>-84816.67</v>
      </c>
      <c r="X90">
        <v>-35513.33</v>
      </c>
      <c r="Z90" s="21">
        <v>42217</v>
      </c>
      <c r="AA90" s="22">
        <v>171.48</v>
      </c>
      <c r="AB90" s="22">
        <v>3.3</v>
      </c>
      <c r="AC90" s="22"/>
      <c r="AD90" s="1">
        <v>42870</v>
      </c>
      <c r="AE90">
        <v>31.432478700000001</v>
      </c>
      <c r="AG90" s="30">
        <v>42505</v>
      </c>
      <c r="AH90" s="31">
        <v>24411.58</v>
      </c>
      <c r="AJ90" s="1">
        <v>42870</v>
      </c>
      <c r="AK90" s="28">
        <v>218036.43</v>
      </c>
      <c r="AL90" s="28">
        <v>169579880.58000001</v>
      </c>
      <c r="AM90" s="28">
        <v>27050.09</v>
      </c>
      <c r="AO90" s="1">
        <v>42050</v>
      </c>
      <c r="AP90">
        <v>12.62</v>
      </c>
      <c r="AQ90">
        <v>1.43</v>
      </c>
      <c r="AS90" s="1">
        <v>38122</v>
      </c>
      <c r="AT90">
        <v>2.5</v>
      </c>
      <c r="AU90">
        <v>2.1999999999999999E-2</v>
      </c>
      <c r="AV90">
        <v>0.15723000000000001</v>
      </c>
      <c r="AW90">
        <v>923526</v>
      </c>
      <c r="AY90" s="1">
        <v>41835</v>
      </c>
      <c r="AZ90">
        <v>19952970000</v>
      </c>
      <c r="BA90">
        <v>0.4</v>
      </c>
      <c r="BB90" s="3">
        <v>3704</v>
      </c>
      <c r="BC90">
        <v>19420.27</v>
      </c>
      <c r="BD90">
        <v>1978456000</v>
      </c>
      <c r="BE90">
        <v>17243000</v>
      </c>
      <c r="BF90">
        <v>4755647000</v>
      </c>
      <c r="BG90">
        <v>9151223000</v>
      </c>
      <c r="BH90">
        <v>4050400000</v>
      </c>
      <c r="BI90">
        <v>15902570000</v>
      </c>
      <c r="BK90" s="1">
        <v>39522</v>
      </c>
      <c r="BL90">
        <v>0</v>
      </c>
      <c r="BM90">
        <v>0</v>
      </c>
      <c r="BN90">
        <v>70350045</v>
      </c>
      <c r="BO90">
        <v>23251762</v>
      </c>
      <c r="BP90">
        <v>0</v>
      </c>
      <c r="BQ90">
        <v>0</v>
      </c>
      <c r="BR90">
        <v>52171</v>
      </c>
      <c r="BS90">
        <v>0</v>
      </c>
      <c r="BT90">
        <v>0</v>
      </c>
      <c r="BU90">
        <v>0</v>
      </c>
      <c r="BV90">
        <v>0</v>
      </c>
      <c r="BW90">
        <v>20873756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24159974</v>
      </c>
      <c r="CE90">
        <v>0</v>
      </c>
      <c r="CF90">
        <v>2012382</v>
      </c>
      <c r="CH90" s="27">
        <v>42856</v>
      </c>
      <c r="CI90" s="28">
        <v>550991.80000000005</v>
      </c>
      <c r="CJ90">
        <f t="shared" si="4"/>
        <v>550991800000</v>
      </c>
      <c r="CL90" s="1">
        <v>42870</v>
      </c>
      <c r="CM90">
        <v>-0.27</v>
      </c>
      <c r="CN90" s="1"/>
      <c r="CO90" s="1">
        <v>42200</v>
      </c>
      <c r="CP90">
        <v>1.62</v>
      </c>
      <c r="CR90" s="1">
        <v>37026</v>
      </c>
      <c r="CS90">
        <v>50</v>
      </c>
      <c r="CU90" s="1">
        <v>42170</v>
      </c>
      <c r="CV90">
        <v>945.21500000000003</v>
      </c>
      <c r="CW90">
        <v>753.34649999999999</v>
      </c>
      <c r="CX90">
        <v>693.66047619047595</v>
      </c>
      <c r="CY90">
        <v>854.57640000000004</v>
      </c>
      <c r="DA90" s="1">
        <v>43845</v>
      </c>
      <c r="DB90">
        <v>590.75</v>
      </c>
      <c r="DC90">
        <v>434.86</v>
      </c>
      <c r="DD90">
        <v>1211.79</v>
      </c>
      <c r="DG90" s="1">
        <v>38852</v>
      </c>
      <c r="DH90">
        <v>0.13</v>
      </c>
      <c r="DJ90" s="1">
        <v>34257</v>
      </c>
      <c r="DK90">
        <v>5902.32</v>
      </c>
      <c r="DM90" s="1">
        <v>42231</v>
      </c>
      <c r="DN90">
        <v>788</v>
      </c>
      <c r="DP90" s="11">
        <v>39248</v>
      </c>
      <c r="DQ90">
        <v>284184421900</v>
      </c>
      <c r="DS90" s="1">
        <v>39217</v>
      </c>
      <c r="DT90">
        <v>201235274</v>
      </c>
      <c r="DU90">
        <v>117049481</v>
      </c>
      <c r="DV90">
        <v>84185793</v>
      </c>
      <c r="DX90" s="1">
        <v>42200</v>
      </c>
      <c r="DY90">
        <v>18334876601</v>
      </c>
      <c r="DZ90">
        <v>16286388117</v>
      </c>
      <c r="EA90">
        <v>2048488484</v>
      </c>
      <c r="EB90">
        <v>34621264718</v>
      </c>
      <c r="ED90" s="1">
        <v>40313</v>
      </c>
      <c r="EE90">
        <v>136.52000000000001</v>
      </c>
      <c r="EG90" s="1">
        <v>35353</v>
      </c>
      <c r="EH90" s="17">
        <v>0.1914419467</v>
      </c>
      <c r="EI90"/>
      <c r="EJ90" s="1">
        <v>42870</v>
      </c>
      <c r="EK90" s="4">
        <v>48610588</v>
      </c>
      <c r="EL90" s="4">
        <v>18295429</v>
      </c>
      <c r="EM90" s="4">
        <v>32386345</v>
      </c>
      <c r="EN90" s="4">
        <v>72238126</v>
      </c>
      <c r="EO90" s="4">
        <v>83426474</v>
      </c>
      <c r="EP90" s="4">
        <v>5592145</v>
      </c>
      <c r="EQ90" s="4">
        <v>60461678</v>
      </c>
      <c r="ER90" s="4">
        <v>4966697</v>
      </c>
      <c r="ES90" s="4">
        <v>19147778</v>
      </c>
      <c r="ET90" s="4">
        <v>149940277</v>
      </c>
      <c r="EU90" s="4">
        <v>52013456</v>
      </c>
      <c r="EV90" s="4">
        <v>1770699</v>
      </c>
      <c r="EW90" s="15">
        <v>373427219.12999994</v>
      </c>
      <c r="EX90" s="15">
        <v>67110254.549999982</v>
      </c>
      <c r="EY90" s="15">
        <v>22752023.870000001</v>
      </c>
      <c r="EZ90">
        <v>13556881.48</v>
      </c>
      <c r="FA90" s="15">
        <v>1772102.01</v>
      </c>
      <c r="FB90" s="16">
        <f t="shared" si="3"/>
        <v>500239104</v>
      </c>
      <c r="FE90" s="1">
        <v>42872</v>
      </c>
      <c r="FF90">
        <v>596.89</v>
      </c>
      <c r="FG90" s="1"/>
      <c r="FH90" s="1">
        <v>42840</v>
      </c>
      <c r="FI90" t="s">
        <v>194</v>
      </c>
    </row>
    <row r="91" spans="1:165" x14ac:dyDescent="0.25">
      <c r="A91" s="1">
        <v>42901</v>
      </c>
      <c r="B91" s="8">
        <v>5054643.32</v>
      </c>
      <c r="E91" s="1">
        <v>42901</v>
      </c>
      <c r="F91" s="8">
        <v>378538.92</v>
      </c>
      <c r="H91" s="1">
        <v>42536</v>
      </c>
      <c r="I91">
        <v>0.52966100000000005</v>
      </c>
      <c r="K91" s="1">
        <v>42901</v>
      </c>
      <c r="L91">
        <v>512658.58</v>
      </c>
      <c r="M91">
        <v>179852623.41</v>
      </c>
      <c r="N91">
        <v>34667.550000000003</v>
      </c>
      <c r="O91">
        <v>180401749.53999999</v>
      </c>
      <c r="Q91" s="1">
        <v>42005</v>
      </c>
      <c r="R91">
        <v>-18890</v>
      </c>
      <c r="S91">
        <v>10526.67</v>
      </c>
      <c r="T91">
        <v>29416.67</v>
      </c>
      <c r="U91">
        <v>51800</v>
      </c>
      <c r="V91">
        <v>5491053.3300000001</v>
      </c>
      <c r="W91">
        <v>-84816.67</v>
      </c>
      <c r="X91">
        <v>-35513.33</v>
      </c>
      <c r="Z91" s="23">
        <v>42186</v>
      </c>
      <c r="AA91" s="24">
        <v>187.64</v>
      </c>
      <c r="AB91" s="24">
        <v>3.3</v>
      </c>
      <c r="AC91" s="24"/>
      <c r="AD91" s="1">
        <v>42901</v>
      </c>
      <c r="AE91">
        <v>31.432478700000001</v>
      </c>
      <c r="AG91" s="30">
        <v>42536</v>
      </c>
      <c r="AH91" s="31">
        <v>26668.58</v>
      </c>
      <c r="AJ91" s="1">
        <v>42901</v>
      </c>
      <c r="AK91" s="28">
        <v>247961.63</v>
      </c>
      <c r="AL91" s="28">
        <v>157208303.18000001</v>
      </c>
      <c r="AM91" s="28">
        <v>19279.21</v>
      </c>
      <c r="AO91" s="1">
        <v>42019</v>
      </c>
      <c r="AP91">
        <v>1.23</v>
      </c>
      <c r="AQ91">
        <v>-2.15</v>
      </c>
      <c r="AS91" s="1">
        <v>38153</v>
      </c>
      <c r="AT91">
        <v>2.5</v>
      </c>
      <c r="AU91">
        <v>2.1999999999999999E-2</v>
      </c>
      <c r="AV91">
        <v>0.15723000000000001</v>
      </c>
      <c r="AW91">
        <v>923526</v>
      </c>
      <c r="AY91" s="1">
        <v>41805</v>
      </c>
      <c r="AZ91">
        <v>19952970000</v>
      </c>
      <c r="BA91">
        <v>0.4</v>
      </c>
      <c r="BB91" s="3">
        <v>3704</v>
      </c>
      <c r="BC91">
        <v>19420.27</v>
      </c>
      <c r="BD91">
        <v>1978456000</v>
      </c>
      <c r="BE91">
        <v>17243000</v>
      </c>
      <c r="BF91">
        <v>4755647000</v>
      </c>
      <c r="BG91">
        <v>9151223000</v>
      </c>
      <c r="BH91">
        <v>4050400000</v>
      </c>
      <c r="BI91">
        <v>15902570000</v>
      </c>
      <c r="BK91" s="1">
        <v>39553</v>
      </c>
      <c r="BL91">
        <v>0</v>
      </c>
      <c r="BM91">
        <v>0</v>
      </c>
      <c r="BN91">
        <v>103883499</v>
      </c>
      <c r="BO91">
        <v>16325876</v>
      </c>
      <c r="BP91">
        <v>0</v>
      </c>
      <c r="BQ91">
        <v>0</v>
      </c>
      <c r="BR91">
        <v>157496</v>
      </c>
      <c r="BS91">
        <v>0</v>
      </c>
      <c r="BT91">
        <v>0</v>
      </c>
      <c r="BU91">
        <v>0</v>
      </c>
      <c r="BV91">
        <v>0</v>
      </c>
      <c r="BW91">
        <v>39424802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47388933</v>
      </c>
      <c r="CE91">
        <v>0</v>
      </c>
      <c r="CF91">
        <v>586392</v>
      </c>
      <c r="CH91" s="27">
        <v>42887</v>
      </c>
      <c r="CI91" s="28">
        <v>541966.9</v>
      </c>
      <c r="CJ91">
        <f t="shared" si="4"/>
        <v>541966900000</v>
      </c>
      <c r="CL91" s="1">
        <v>42901</v>
      </c>
      <c r="CM91">
        <v>2.33</v>
      </c>
      <c r="CN91" s="1"/>
      <c r="CO91" s="1">
        <v>42170</v>
      </c>
      <c r="CP91">
        <v>1.79</v>
      </c>
      <c r="CR91" s="1">
        <v>37057</v>
      </c>
      <c r="CS91">
        <v>50</v>
      </c>
      <c r="CU91" s="1">
        <v>42139</v>
      </c>
      <c r="CV91">
        <v>942.20166666666603</v>
      </c>
      <c r="CW91">
        <v>749.47749999999996</v>
      </c>
      <c r="CX91">
        <v>689.86857142857104</v>
      </c>
      <c r="CY91">
        <v>850.99360000000001</v>
      </c>
      <c r="DA91" s="1">
        <v>43876</v>
      </c>
      <c r="DB91">
        <v>592.75</v>
      </c>
      <c r="DC91">
        <v>437.52</v>
      </c>
      <c r="DD91">
        <v>1211.79</v>
      </c>
      <c r="DG91" s="1">
        <v>38883</v>
      </c>
      <c r="DH91">
        <v>-7.0000000000000007E-2</v>
      </c>
      <c r="DJ91" s="1">
        <v>34288</v>
      </c>
      <c r="DK91">
        <v>5892.16</v>
      </c>
      <c r="DM91" s="1">
        <v>42200</v>
      </c>
      <c r="DN91">
        <v>788</v>
      </c>
      <c r="DP91" s="11">
        <v>39278</v>
      </c>
      <c r="DQ91">
        <v>293547348000</v>
      </c>
      <c r="DS91" s="1">
        <v>39248</v>
      </c>
      <c r="DT91">
        <v>134678539</v>
      </c>
      <c r="DU91">
        <v>249059871</v>
      </c>
      <c r="DV91">
        <v>-114381332</v>
      </c>
      <c r="DX91" s="1">
        <v>42170</v>
      </c>
      <c r="DY91">
        <v>18746127441</v>
      </c>
      <c r="DZ91">
        <v>15239765263</v>
      </c>
      <c r="EA91">
        <v>3506362178</v>
      </c>
      <c r="EB91">
        <v>33985892704</v>
      </c>
      <c r="ED91" s="1">
        <v>40344</v>
      </c>
      <c r="EE91">
        <v>136.09</v>
      </c>
      <c r="EG91" s="1">
        <v>35384</v>
      </c>
      <c r="EH91" s="17">
        <v>0.1970472764</v>
      </c>
      <c r="EI91"/>
      <c r="EJ91" s="1">
        <v>42901</v>
      </c>
      <c r="EK91" s="4">
        <v>30619550</v>
      </c>
      <c r="EL91" s="4">
        <v>15572143</v>
      </c>
      <c r="EM91" s="4">
        <v>33478897</v>
      </c>
      <c r="EN91" s="4">
        <v>75708448</v>
      </c>
      <c r="EO91" s="4">
        <v>82428777</v>
      </c>
      <c r="EP91" s="4">
        <v>5425526</v>
      </c>
      <c r="EQ91" s="4">
        <v>72390980</v>
      </c>
      <c r="ER91" s="4">
        <v>4847676</v>
      </c>
      <c r="ES91" s="4">
        <v>17670428</v>
      </c>
      <c r="ET91" s="4">
        <v>197074001</v>
      </c>
      <c r="EU91" s="4">
        <v>51604119</v>
      </c>
      <c r="EV91" s="4">
        <v>1359902</v>
      </c>
      <c r="EW91" s="15">
        <v>424931799.79000002</v>
      </c>
      <c r="EX91" s="15">
        <v>75868630.640000015</v>
      </c>
      <c r="EY91" s="15">
        <v>20927502.080000002</v>
      </c>
      <c r="EZ91">
        <v>14478268.440000001</v>
      </c>
      <c r="FA91" s="15">
        <v>1361135.0799999998</v>
      </c>
      <c r="FB91" s="16">
        <f t="shared" si="3"/>
        <v>557560897</v>
      </c>
      <c r="FE91" s="1">
        <v>42903</v>
      </c>
      <c r="FF91">
        <v>6800.77</v>
      </c>
      <c r="FG91" s="1"/>
      <c r="FH91" s="1">
        <v>42870</v>
      </c>
      <c r="FI91" s="3">
        <v>23300</v>
      </c>
    </row>
    <row r="92" spans="1:165" x14ac:dyDescent="0.25">
      <c r="A92" s="1">
        <v>42931</v>
      </c>
      <c r="B92" s="8">
        <v>5660400.7400000002</v>
      </c>
      <c r="E92" s="1">
        <v>42931</v>
      </c>
      <c r="F92" s="8">
        <v>398040.75</v>
      </c>
      <c r="H92" s="1">
        <v>42566</v>
      </c>
      <c r="I92">
        <v>0.52966100000000005</v>
      </c>
      <c r="K92" s="1">
        <v>42931</v>
      </c>
      <c r="L92">
        <v>561930.44999999995</v>
      </c>
      <c r="M92">
        <v>179935025.88</v>
      </c>
      <c r="N92">
        <v>16426.810000000001</v>
      </c>
      <c r="O92">
        <v>180515633.13999999</v>
      </c>
      <c r="Q92" s="1">
        <v>41974</v>
      </c>
      <c r="R92">
        <v>186006.67</v>
      </c>
      <c r="S92">
        <v>199016.67</v>
      </c>
      <c r="T92">
        <v>13010</v>
      </c>
      <c r="U92">
        <v>333.33</v>
      </c>
      <c r="V92">
        <v>5543293.3300000001</v>
      </c>
      <c r="W92">
        <v>-114503.33</v>
      </c>
      <c r="X92">
        <v>-29976.67</v>
      </c>
      <c r="Z92" s="21">
        <v>42156</v>
      </c>
      <c r="AA92" s="22">
        <v>198.71</v>
      </c>
      <c r="AB92" s="22">
        <v>3.3</v>
      </c>
      <c r="AC92" s="22"/>
      <c r="AD92" s="1">
        <v>42931</v>
      </c>
      <c r="AE92">
        <v>31.432478700000001</v>
      </c>
      <c r="AG92" s="30">
        <v>42566</v>
      </c>
      <c r="AH92" s="31">
        <v>26536.58</v>
      </c>
      <c r="AJ92" s="1">
        <v>42931</v>
      </c>
      <c r="AK92" s="28">
        <v>222053.11</v>
      </c>
      <c r="AL92" s="28">
        <v>141643637.5</v>
      </c>
      <c r="AM92" s="28">
        <v>21747.67</v>
      </c>
      <c r="AO92" s="1">
        <v>41988</v>
      </c>
      <c r="AP92">
        <v>7.95</v>
      </c>
      <c r="AQ92">
        <v>-0.13</v>
      </c>
      <c r="AS92" s="1">
        <v>38183</v>
      </c>
      <c r="AT92">
        <v>2.5</v>
      </c>
      <c r="AU92">
        <v>2.1999999999999999E-2</v>
      </c>
      <c r="AV92">
        <v>0.15723000000000001</v>
      </c>
      <c r="AW92">
        <v>923526</v>
      </c>
      <c r="AY92" s="1">
        <v>41774</v>
      </c>
      <c r="AZ92">
        <v>19952970000</v>
      </c>
      <c r="BA92">
        <v>0.4</v>
      </c>
      <c r="BB92" s="3">
        <v>3704</v>
      </c>
      <c r="BC92">
        <v>19420.27</v>
      </c>
      <c r="BD92">
        <v>1978456000</v>
      </c>
      <c r="BE92">
        <v>17243000</v>
      </c>
      <c r="BF92">
        <v>4755647000</v>
      </c>
      <c r="BG92">
        <v>9151223000</v>
      </c>
      <c r="BH92">
        <v>4050400000</v>
      </c>
      <c r="BI92">
        <v>15902570000</v>
      </c>
      <c r="BK92" s="1">
        <v>39583</v>
      </c>
      <c r="BL92">
        <v>0</v>
      </c>
      <c r="BM92">
        <v>0</v>
      </c>
      <c r="BN92">
        <v>222881074</v>
      </c>
      <c r="BO92">
        <v>20610980</v>
      </c>
      <c r="BP92">
        <v>0</v>
      </c>
      <c r="BQ92">
        <v>0</v>
      </c>
      <c r="BR92">
        <v>74813</v>
      </c>
      <c r="BS92">
        <v>0</v>
      </c>
      <c r="BT92">
        <v>1558</v>
      </c>
      <c r="BU92">
        <v>0</v>
      </c>
      <c r="BV92">
        <v>0</v>
      </c>
      <c r="BW92">
        <v>106701335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92421301</v>
      </c>
      <c r="CE92">
        <v>0</v>
      </c>
      <c r="CF92">
        <v>3071087</v>
      </c>
      <c r="CH92" s="27">
        <v>42917</v>
      </c>
      <c r="CI92" s="28">
        <v>548387.1</v>
      </c>
      <c r="CJ92">
        <f t="shared" si="4"/>
        <v>548387100000</v>
      </c>
      <c r="CL92" s="1">
        <v>42931</v>
      </c>
      <c r="CM92">
        <v>-1.94</v>
      </c>
      <c r="CN92" s="1"/>
      <c r="CO92" s="1">
        <v>42139</v>
      </c>
      <c r="CP92">
        <v>1.74</v>
      </c>
      <c r="CR92" s="1">
        <v>37087</v>
      </c>
      <c r="CS92">
        <v>50</v>
      </c>
      <c r="CU92" s="1">
        <v>42109</v>
      </c>
      <c r="CV92">
        <v>934.66055555555499</v>
      </c>
      <c r="CW92">
        <v>747.46600000000001</v>
      </c>
      <c r="CX92">
        <v>688.58666666666602</v>
      </c>
      <c r="CY92">
        <v>847.03240000000005</v>
      </c>
      <c r="DA92" s="1">
        <v>43905</v>
      </c>
      <c r="DB92">
        <v>593.52</v>
      </c>
      <c r="DC92">
        <v>437.65</v>
      </c>
      <c r="DD92">
        <v>1214.82</v>
      </c>
      <c r="DG92" s="1">
        <v>38913</v>
      </c>
      <c r="DH92">
        <v>0.11</v>
      </c>
      <c r="DJ92" s="1">
        <v>34318</v>
      </c>
      <c r="DK92">
        <v>4010.32</v>
      </c>
      <c r="DM92" s="1">
        <v>42170</v>
      </c>
      <c r="DN92">
        <v>788</v>
      </c>
      <c r="DP92" s="11">
        <v>39309</v>
      </c>
      <c r="DQ92">
        <v>316716702000</v>
      </c>
      <c r="DS92" s="1">
        <v>39278</v>
      </c>
      <c r="DT92">
        <v>234384147</v>
      </c>
      <c r="DU92">
        <v>260981950</v>
      </c>
      <c r="DV92">
        <v>-26597803</v>
      </c>
      <c r="DX92" s="1">
        <v>42139</v>
      </c>
      <c r="DY92">
        <v>16625676410</v>
      </c>
      <c r="DZ92">
        <v>14153162462</v>
      </c>
      <c r="EA92">
        <v>2472513948</v>
      </c>
      <c r="EB92">
        <v>30778838872</v>
      </c>
      <c r="ED92" s="1">
        <v>40374</v>
      </c>
      <c r="EE92">
        <v>141.63999999999999</v>
      </c>
      <c r="EG92" s="1">
        <v>35414</v>
      </c>
      <c r="EH92" s="17">
        <v>0.73225965049999997</v>
      </c>
      <c r="EI92"/>
      <c r="EJ92" s="1">
        <v>42931</v>
      </c>
      <c r="EK92" s="4">
        <v>25323018</v>
      </c>
      <c r="EL92" s="4">
        <v>15128140</v>
      </c>
      <c r="EM92" s="4">
        <v>32966284</v>
      </c>
      <c r="EN92" s="4">
        <v>74862448</v>
      </c>
      <c r="EO92" s="4">
        <v>81262764</v>
      </c>
      <c r="EP92" s="4">
        <v>5839377</v>
      </c>
      <c r="EQ92" s="4">
        <v>75559891</v>
      </c>
      <c r="ER92" s="4">
        <v>3753508</v>
      </c>
      <c r="ES92" s="4">
        <v>16645024</v>
      </c>
      <c r="ET92" s="4">
        <v>163340005</v>
      </c>
      <c r="EU92" s="4">
        <v>58862587</v>
      </c>
      <c r="EV92" s="4">
        <v>1493686</v>
      </c>
      <c r="EW92" s="15">
        <v>384047473.42999989</v>
      </c>
      <c r="EX92" s="15">
        <v>85084286.969999984</v>
      </c>
      <c r="EY92" s="15">
        <v>18464369.140000004</v>
      </c>
      <c r="EZ92">
        <v>15084758.740000002</v>
      </c>
      <c r="FA92" s="15">
        <v>1493686.52</v>
      </c>
      <c r="FB92" s="16">
        <f t="shared" si="3"/>
        <v>529713714</v>
      </c>
      <c r="FE92" s="1">
        <v>42933</v>
      </c>
      <c r="FF92">
        <v>393.91</v>
      </c>
      <c r="FG92" s="1"/>
      <c r="FH92" s="1">
        <v>42901</v>
      </c>
      <c r="FI92" s="3">
        <v>-19400</v>
      </c>
    </row>
    <row r="93" spans="1:165" x14ac:dyDescent="0.25">
      <c r="A93" s="1">
        <v>42962</v>
      </c>
      <c r="B93" s="8">
        <v>5271869.3999999994</v>
      </c>
      <c r="E93" s="1">
        <v>42962</v>
      </c>
      <c r="F93" s="8">
        <v>397927.01</v>
      </c>
      <c r="H93" s="1">
        <v>42597</v>
      </c>
      <c r="I93">
        <v>0.52966100000000005</v>
      </c>
      <c r="K93" s="1">
        <v>42962</v>
      </c>
      <c r="L93">
        <v>966218.15</v>
      </c>
      <c r="M93">
        <v>178223918.81999999</v>
      </c>
      <c r="N93">
        <v>6278.27</v>
      </c>
      <c r="O93">
        <v>179207394.21000001</v>
      </c>
      <c r="Q93" s="1">
        <v>41944</v>
      </c>
      <c r="R93">
        <v>186006.67</v>
      </c>
      <c r="S93">
        <v>199016.67</v>
      </c>
      <c r="T93">
        <v>13010</v>
      </c>
      <c r="U93">
        <v>333.33</v>
      </c>
      <c r="V93">
        <v>5543293.3300000001</v>
      </c>
      <c r="W93">
        <v>-114503.33</v>
      </c>
      <c r="X93">
        <v>-29976.67</v>
      </c>
      <c r="Z93" s="23">
        <v>42125</v>
      </c>
      <c r="AA93" s="24">
        <v>201.76</v>
      </c>
      <c r="AB93" s="24">
        <v>3.3</v>
      </c>
      <c r="AC93" s="24"/>
      <c r="AD93" s="1">
        <v>42962</v>
      </c>
      <c r="AE93">
        <v>31.432478700000001</v>
      </c>
      <c r="AG93" s="30">
        <v>42597</v>
      </c>
      <c r="AH93" s="31">
        <v>27348.58</v>
      </c>
      <c r="AJ93" s="1">
        <v>42962</v>
      </c>
      <c r="AK93" s="28">
        <v>325652.95</v>
      </c>
      <c r="AL93" s="28">
        <v>137692768.34999999</v>
      </c>
      <c r="AM93" s="28">
        <v>33775.699999999997</v>
      </c>
      <c r="AO93" s="1">
        <v>41958</v>
      </c>
      <c r="AP93">
        <v>7.1</v>
      </c>
      <c r="AQ93">
        <v>1.28</v>
      </c>
      <c r="AS93" s="1">
        <v>38214</v>
      </c>
      <c r="AT93">
        <v>2.5</v>
      </c>
      <c r="AU93">
        <v>2.1999999999999999E-2</v>
      </c>
      <c r="AV93">
        <v>0.15723000000000001</v>
      </c>
      <c r="AW93">
        <v>923526</v>
      </c>
      <c r="AY93" s="1">
        <v>41744</v>
      </c>
      <c r="AZ93">
        <v>19952970000</v>
      </c>
      <c r="BA93">
        <v>0.4</v>
      </c>
      <c r="BB93" s="3">
        <v>3704</v>
      </c>
      <c r="BC93">
        <v>19420.27</v>
      </c>
      <c r="BD93">
        <v>1978456000</v>
      </c>
      <c r="BE93">
        <v>17243000</v>
      </c>
      <c r="BF93">
        <v>4755647000</v>
      </c>
      <c r="BG93">
        <v>9151223000</v>
      </c>
      <c r="BH93">
        <v>4050400000</v>
      </c>
      <c r="BI93">
        <v>15902570000</v>
      </c>
      <c r="BK93" s="1">
        <v>39614</v>
      </c>
      <c r="BL93">
        <v>0</v>
      </c>
      <c r="BM93">
        <v>0</v>
      </c>
      <c r="BN93">
        <v>105175516</v>
      </c>
      <c r="BO93">
        <v>9215779</v>
      </c>
      <c r="BP93">
        <v>0</v>
      </c>
      <c r="BQ93">
        <v>0</v>
      </c>
      <c r="BR93">
        <v>75251</v>
      </c>
      <c r="BS93">
        <v>0</v>
      </c>
      <c r="BT93">
        <v>0</v>
      </c>
      <c r="BU93">
        <v>0</v>
      </c>
      <c r="BV93">
        <v>0</v>
      </c>
      <c r="BW93">
        <v>47792301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46899446</v>
      </c>
      <c r="CE93">
        <v>0</v>
      </c>
      <c r="CF93">
        <v>1192739</v>
      </c>
      <c r="CH93" s="27">
        <v>42948</v>
      </c>
      <c r="CI93" s="28">
        <v>555915.69999999995</v>
      </c>
      <c r="CJ93">
        <f t="shared" si="4"/>
        <v>555915700000</v>
      </c>
      <c r="CL93" s="1">
        <v>42962</v>
      </c>
      <c r="CM93">
        <v>-20.05</v>
      </c>
      <c r="CN93" s="1"/>
      <c r="CO93" s="1">
        <v>42109</v>
      </c>
      <c r="CP93">
        <v>1.71</v>
      </c>
      <c r="CR93" s="1">
        <v>37118</v>
      </c>
      <c r="CS93">
        <v>50</v>
      </c>
      <c r="CU93" s="1">
        <v>42078</v>
      </c>
      <c r="CV93">
        <v>928.04</v>
      </c>
      <c r="CW93">
        <v>744.34849999999994</v>
      </c>
      <c r="CX93">
        <v>687.00666666666598</v>
      </c>
      <c r="CY93">
        <v>842.55840000000001</v>
      </c>
      <c r="DA93" s="1">
        <v>43936</v>
      </c>
      <c r="DB93">
        <v>593.94000000000005</v>
      </c>
      <c r="DC93">
        <v>438.08</v>
      </c>
      <c r="DD93">
        <v>1215.18</v>
      </c>
      <c r="DG93" s="1">
        <v>38944</v>
      </c>
      <c r="DH93">
        <v>-0.02</v>
      </c>
      <c r="DJ93" s="1">
        <v>34349</v>
      </c>
      <c r="DK93">
        <v>7065.02</v>
      </c>
      <c r="DM93" s="1">
        <v>42139</v>
      </c>
      <c r="DN93">
        <v>788</v>
      </c>
      <c r="DP93" s="11">
        <v>39340</v>
      </c>
      <c r="DQ93">
        <v>309562615200</v>
      </c>
      <c r="DS93" s="1">
        <v>39309</v>
      </c>
      <c r="DT93">
        <v>200480264</v>
      </c>
      <c r="DU93">
        <v>200407596</v>
      </c>
      <c r="DV93">
        <v>72668</v>
      </c>
      <c r="DX93" s="1">
        <v>42109</v>
      </c>
      <c r="DY93">
        <v>14986768884</v>
      </c>
      <c r="DZ93">
        <v>14799978318</v>
      </c>
      <c r="EA93">
        <v>186790566</v>
      </c>
      <c r="EB93">
        <v>29786747202</v>
      </c>
      <c r="ED93" s="1">
        <v>40405</v>
      </c>
      <c r="EE93">
        <v>141.55000000000001</v>
      </c>
      <c r="EG93" s="1">
        <v>35445</v>
      </c>
      <c r="EH93" s="17">
        <v>1.7659456461</v>
      </c>
      <c r="EI93" s="3"/>
      <c r="EJ93" s="1">
        <v>42962</v>
      </c>
      <c r="EK93" s="4">
        <v>23200936</v>
      </c>
      <c r="EL93" s="4">
        <v>11005311</v>
      </c>
      <c r="EM93" s="4">
        <v>32892323</v>
      </c>
      <c r="EN93" s="4">
        <v>77667139</v>
      </c>
      <c r="EO93" s="4">
        <v>83463319</v>
      </c>
      <c r="EP93" s="4">
        <v>6370854</v>
      </c>
      <c r="EQ93" s="4">
        <v>82166693</v>
      </c>
      <c r="ER93" s="4">
        <v>3450443</v>
      </c>
      <c r="ES93" s="4">
        <v>19950752</v>
      </c>
      <c r="ET93" s="4">
        <v>153511027</v>
      </c>
      <c r="EU93" s="4">
        <v>56258077</v>
      </c>
      <c r="EV93" s="4">
        <v>2464283</v>
      </c>
      <c r="EW93" s="15">
        <v>383270145.51000005</v>
      </c>
      <c r="EX93" s="15">
        <v>85239372.719999999</v>
      </c>
      <c r="EY93" s="15">
        <v>19642541.260000002</v>
      </c>
      <c r="EZ93">
        <v>15130631.620000005</v>
      </c>
      <c r="FA93" s="15">
        <v>2464283.21</v>
      </c>
      <c r="FB93" s="16">
        <f t="shared" si="3"/>
        <v>529200221</v>
      </c>
      <c r="FE93" s="1">
        <v>42964</v>
      </c>
      <c r="FF93">
        <v>463.7</v>
      </c>
      <c r="FG93" s="1"/>
      <c r="FH93" s="1">
        <v>42931</v>
      </c>
      <c r="FI93" t="s">
        <v>195</v>
      </c>
    </row>
    <row r="94" spans="1:165" x14ac:dyDescent="0.25">
      <c r="A94" s="1">
        <v>42993</v>
      </c>
      <c r="B94" s="8">
        <v>3669277.3899999997</v>
      </c>
      <c r="E94" s="1">
        <v>42993</v>
      </c>
      <c r="F94" s="8">
        <v>425032.75</v>
      </c>
      <c r="H94" s="1">
        <v>42628</v>
      </c>
      <c r="I94">
        <v>0.52966100000000005</v>
      </c>
      <c r="K94" s="1">
        <v>42993</v>
      </c>
      <c r="L94">
        <v>814535.75</v>
      </c>
      <c r="M94">
        <v>205912356.88999999</v>
      </c>
      <c r="N94">
        <v>3018.23</v>
      </c>
      <c r="O94">
        <v>206729910.87</v>
      </c>
      <c r="Q94" s="1">
        <v>41913</v>
      </c>
      <c r="R94">
        <v>186006.67</v>
      </c>
      <c r="S94">
        <v>199016.67</v>
      </c>
      <c r="T94">
        <v>13010</v>
      </c>
      <c r="U94">
        <v>333.33</v>
      </c>
      <c r="V94">
        <v>5543293.3300000001</v>
      </c>
      <c r="W94">
        <v>-114503.33</v>
      </c>
      <c r="X94">
        <v>-29976.67</v>
      </c>
      <c r="Z94" s="21">
        <v>42095</v>
      </c>
      <c r="AA94" s="22">
        <v>183.71</v>
      </c>
      <c r="AB94" s="22">
        <v>3.31</v>
      </c>
      <c r="AC94" s="22"/>
      <c r="AD94" s="1">
        <v>42993</v>
      </c>
      <c r="AE94">
        <v>31.432478700000001</v>
      </c>
      <c r="AG94" s="30">
        <v>42628</v>
      </c>
      <c r="AH94" s="31">
        <v>26516.58</v>
      </c>
      <c r="AJ94" s="1">
        <v>42993</v>
      </c>
      <c r="AK94" s="28">
        <v>229395.98</v>
      </c>
      <c r="AL94" s="28">
        <v>135493445.09999999</v>
      </c>
      <c r="AM94" s="28">
        <v>16330.25</v>
      </c>
      <c r="AO94" s="1">
        <v>41927</v>
      </c>
      <c r="AP94">
        <v>3.15</v>
      </c>
      <c r="AQ94">
        <v>-0.94</v>
      </c>
      <c r="AS94" s="1">
        <v>38245</v>
      </c>
      <c r="AT94">
        <v>2.5</v>
      </c>
      <c r="AU94">
        <v>2.1999999999999999E-2</v>
      </c>
      <c r="AV94">
        <v>0.15723000000000001</v>
      </c>
      <c r="AW94">
        <v>923526</v>
      </c>
      <c r="AY94" s="1">
        <v>41713</v>
      </c>
      <c r="AZ94">
        <v>19952970000</v>
      </c>
      <c r="BA94">
        <v>0.4</v>
      </c>
      <c r="BB94" s="3">
        <v>3704</v>
      </c>
      <c r="BC94">
        <v>19420.27</v>
      </c>
      <c r="BD94">
        <v>1978456000</v>
      </c>
      <c r="BE94">
        <v>17243000</v>
      </c>
      <c r="BF94">
        <v>4755647000</v>
      </c>
      <c r="BG94">
        <v>9151223000</v>
      </c>
      <c r="BH94">
        <v>4050400000</v>
      </c>
      <c r="BI94">
        <v>15902570000</v>
      </c>
      <c r="BK94" s="1">
        <v>39644</v>
      </c>
      <c r="BL94">
        <v>0</v>
      </c>
      <c r="BM94">
        <v>0</v>
      </c>
      <c r="BN94">
        <v>186961520</v>
      </c>
      <c r="BO94">
        <v>5506443</v>
      </c>
      <c r="BP94">
        <v>0</v>
      </c>
      <c r="BQ94">
        <v>0</v>
      </c>
      <c r="BR94">
        <v>80457</v>
      </c>
      <c r="BS94">
        <v>0</v>
      </c>
      <c r="BT94">
        <v>0</v>
      </c>
      <c r="BU94">
        <v>0</v>
      </c>
      <c r="BV94">
        <v>0</v>
      </c>
      <c r="BW94">
        <v>40676690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139373634</v>
      </c>
      <c r="CE94">
        <v>0</v>
      </c>
      <c r="CF94">
        <v>1324296</v>
      </c>
      <c r="CH94" s="27">
        <v>42979</v>
      </c>
      <c r="CI94" s="28">
        <v>544327.9</v>
      </c>
      <c r="CJ94">
        <f t="shared" si="4"/>
        <v>544327900000</v>
      </c>
      <c r="CL94" s="1">
        <v>42993</v>
      </c>
      <c r="CM94">
        <v>12.739000000000001</v>
      </c>
      <c r="CN94" s="1"/>
      <c r="CO94" s="1">
        <v>42078</v>
      </c>
      <c r="CP94" s="3">
        <v>2.3199999999999998</v>
      </c>
      <c r="CQ94" s="3"/>
      <c r="CR94" s="1">
        <v>37149</v>
      </c>
      <c r="CS94">
        <v>50</v>
      </c>
      <c r="CU94" s="1">
        <v>42050</v>
      </c>
      <c r="CV94">
        <v>909.32222222222197</v>
      </c>
      <c r="CW94">
        <v>724.53199999999902</v>
      </c>
      <c r="CX94">
        <v>668.25904761904701</v>
      </c>
      <c r="CY94">
        <v>822.9212</v>
      </c>
      <c r="DA94" s="1">
        <v>43966</v>
      </c>
      <c r="DB94">
        <v>603.26</v>
      </c>
      <c r="DC94">
        <v>437.34</v>
      </c>
      <c r="DD94">
        <v>1261.8399999999999</v>
      </c>
      <c r="DG94" s="1">
        <v>38975</v>
      </c>
      <c r="DH94">
        <v>0.16</v>
      </c>
      <c r="DJ94" s="1">
        <v>34380</v>
      </c>
      <c r="DK94">
        <v>13442.03</v>
      </c>
      <c r="DM94" s="1">
        <v>42109</v>
      </c>
      <c r="DN94">
        <v>788</v>
      </c>
      <c r="DP94" s="11">
        <v>39370</v>
      </c>
      <c r="DQ94">
        <v>302328467000</v>
      </c>
      <c r="DS94" s="1">
        <v>39340</v>
      </c>
      <c r="DT94">
        <v>177680009</v>
      </c>
      <c r="DU94">
        <v>224908051</v>
      </c>
      <c r="DV94">
        <v>-47228042</v>
      </c>
      <c r="DX94" s="1">
        <v>42078</v>
      </c>
      <c r="DY94">
        <v>16748831110</v>
      </c>
      <c r="DZ94">
        <v>16660194460</v>
      </c>
      <c r="EA94">
        <v>88636650</v>
      </c>
      <c r="EB94">
        <v>33409025570</v>
      </c>
      <c r="ED94" s="1">
        <v>40436</v>
      </c>
      <c r="EE94">
        <v>139.46</v>
      </c>
      <c r="EG94" s="1">
        <v>35476</v>
      </c>
      <c r="EH94" s="17">
        <v>0.42946523949999998</v>
      </c>
      <c r="EI94"/>
      <c r="EJ94" s="1">
        <v>42993</v>
      </c>
      <c r="EK94" s="4">
        <v>14876725</v>
      </c>
      <c r="EL94" s="4">
        <v>17067762</v>
      </c>
      <c r="EM94" s="4">
        <v>33296698</v>
      </c>
      <c r="EN94" s="4">
        <v>78306785</v>
      </c>
      <c r="EO94" s="4">
        <v>85766948</v>
      </c>
      <c r="EP94" s="4">
        <v>6721977</v>
      </c>
      <c r="EQ94" s="4">
        <v>84801019</v>
      </c>
      <c r="ER94" s="4">
        <v>3514355</v>
      </c>
      <c r="ES94" s="4">
        <v>17190293</v>
      </c>
      <c r="ET94" s="4">
        <v>183382025</v>
      </c>
      <c r="EU94" s="4">
        <v>60924006</v>
      </c>
      <c r="EV94" s="4">
        <v>1778810</v>
      </c>
      <c r="EW94" s="15">
        <v>403236245.42000008</v>
      </c>
      <c r="EX94" s="15">
        <v>85066114.090000018</v>
      </c>
      <c r="EY94" s="15">
        <v>37949194.649999999</v>
      </c>
      <c r="EZ94">
        <v>15469198.65</v>
      </c>
      <c r="FA94" s="15">
        <v>1786105.38</v>
      </c>
      <c r="FB94" s="16">
        <f t="shared" si="3"/>
        <v>572750678</v>
      </c>
      <c r="FE94" s="1">
        <v>42995</v>
      </c>
      <c r="FF94">
        <v>2103.19</v>
      </c>
      <c r="FG94" s="1"/>
      <c r="FH94" s="1">
        <v>42962</v>
      </c>
      <c r="FI94" s="3">
        <v>12739</v>
      </c>
    </row>
    <row r="95" spans="1:165" x14ac:dyDescent="0.25">
      <c r="A95" s="1">
        <v>43023</v>
      </c>
      <c r="B95" s="8">
        <v>2573814.1</v>
      </c>
      <c r="E95" s="1">
        <v>43023</v>
      </c>
      <c r="F95" s="8">
        <v>481966.71</v>
      </c>
      <c r="H95" s="1">
        <v>42658</v>
      </c>
      <c r="I95">
        <v>0.52966100000000005</v>
      </c>
      <c r="K95" s="1">
        <v>43054</v>
      </c>
      <c r="L95">
        <v>2284559.85</v>
      </c>
      <c r="M95">
        <v>214115132.19999999</v>
      </c>
      <c r="N95">
        <v>2345.17</v>
      </c>
      <c r="O95">
        <v>216402037.22</v>
      </c>
      <c r="Q95" s="1">
        <v>41883</v>
      </c>
      <c r="R95">
        <v>90346.67</v>
      </c>
      <c r="S95">
        <v>170813.33</v>
      </c>
      <c r="T95">
        <v>80466.67</v>
      </c>
      <c r="U95">
        <v>-15230</v>
      </c>
      <c r="V95">
        <v>5487293.3300000001</v>
      </c>
      <c r="W95">
        <v>-104603.33</v>
      </c>
      <c r="X95">
        <v>-11020</v>
      </c>
      <c r="Z95" s="23">
        <v>42064</v>
      </c>
      <c r="AA95" s="24">
        <v>176.96</v>
      </c>
      <c r="AB95" s="24">
        <v>3.32</v>
      </c>
      <c r="AC95" s="24"/>
      <c r="AD95" s="1">
        <v>43023</v>
      </c>
      <c r="AE95">
        <v>31.432478700000001</v>
      </c>
      <c r="AG95" s="30">
        <v>42658</v>
      </c>
      <c r="AH95" s="31">
        <v>26511.58</v>
      </c>
      <c r="AJ95" s="1">
        <v>43023</v>
      </c>
      <c r="AK95" s="28">
        <v>351343.19</v>
      </c>
      <c r="AL95" s="28">
        <v>147418733.91</v>
      </c>
      <c r="AM95" s="28">
        <v>52686.36</v>
      </c>
      <c r="AO95" s="1">
        <v>41897</v>
      </c>
      <c r="AP95">
        <v>12.84</v>
      </c>
      <c r="AQ95">
        <v>4.2699999999999996</v>
      </c>
      <c r="AS95" s="1">
        <v>38275</v>
      </c>
      <c r="AT95">
        <v>2.5</v>
      </c>
      <c r="AU95">
        <v>2.1999999999999999E-2</v>
      </c>
      <c r="AV95">
        <v>0.15723000000000001</v>
      </c>
      <c r="AW95">
        <v>923526</v>
      </c>
      <c r="AY95" s="1">
        <v>41685</v>
      </c>
      <c r="AZ95">
        <v>19952970000</v>
      </c>
      <c r="BA95">
        <v>0.4</v>
      </c>
      <c r="BB95" s="3">
        <v>3704</v>
      </c>
      <c r="BC95">
        <v>19420.27</v>
      </c>
      <c r="BD95">
        <v>1978456000</v>
      </c>
      <c r="BE95">
        <v>17243000</v>
      </c>
      <c r="BF95">
        <v>4755647000</v>
      </c>
      <c r="BG95">
        <v>9151223000</v>
      </c>
      <c r="BH95">
        <v>4050400000</v>
      </c>
      <c r="BI95">
        <v>15902570000</v>
      </c>
      <c r="BK95" s="1">
        <v>39675</v>
      </c>
      <c r="BL95">
        <v>0</v>
      </c>
      <c r="BM95">
        <v>0</v>
      </c>
      <c r="BN95">
        <v>256547990</v>
      </c>
      <c r="BO95">
        <v>16058063</v>
      </c>
      <c r="BP95">
        <v>0</v>
      </c>
      <c r="BQ95">
        <v>0</v>
      </c>
      <c r="BR95">
        <v>83842</v>
      </c>
      <c r="BS95">
        <v>0</v>
      </c>
      <c r="BT95">
        <v>0</v>
      </c>
      <c r="BU95">
        <v>0</v>
      </c>
      <c r="BV95">
        <v>0</v>
      </c>
      <c r="BW95">
        <v>60055125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177741356</v>
      </c>
      <c r="CE95">
        <v>0</v>
      </c>
      <c r="CF95">
        <v>2609604</v>
      </c>
      <c r="CH95" s="27">
        <v>43009</v>
      </c>
      <c r="CI95" s="28">
        <v>568803.9</v>
      </c>
      <c r="CJ95">
        <f t="shared" si="4"/>
        <v>568803900000</v>
      </c>
      <c r="CL95" s="1">
        <v>43023</v>
      </c>
      <c r="CM95">
        <v>35.619999999999997</v>
      </c>
      <c r="CN95" s="1"/>
      <c r="CO95" s="1">
        <v>42050</v>
      </c>
      <c r="CP95">
        <v>2.2200000000000002</v>
      </c>
      <c r="CR95" s="1">
        <v>37179</v>
      </c>
      <c r="CS95">
        <v>11.679753994838199</v>
      </c>
      <c r="CU95" s="1">
        <v>42019</v>
      </c>
      <c r="CV95">
        <v>908.09833333333302</v>
      </c>
      <c r="CW95">
        <v>724.54750000000001</v>
      </c>
      <c r="CX95">
        <v>668.79857142857099</v>
      </c>
      <c r="CY95">
        <v>823.202</v>
      </c>
      <c r="DA95" s="1">
        <v>43997</v>
      </c>
      <c r="DB95">
        <v>603.69000000000005</v>
      </c>
      <c r="DC95">
        <v>437.91</v>
      </c>
      <c r="DD95">
        <v>1261.8399999999999</v>
      </c>
      <c r="DG95" s="1">
        <v>39005</v>
      </c>
      <c r="DH95">
        <v>0.43</v>
      </c>
      <c r="DJ95" s="1">
        <v>34408</v>
      </c>
      <c r="DK95">
        <v>7784.35</v>
      </c>
      <c r="DM95" s="1">
        <v>42078</v>
      </c>
      <c r="DN95">
        <v>788</v>
      </c>
      <c r="DP95" s="11">
        <v>39401</v>
      </c>
      <c r="DQ95">
        <v>313378494000</v>
      </c>
      <c r="DS95" s="1">
        <v>39370</v>
      </c>
      <c r="DT95">
        <v>174278086</v>
      </c>
      <c r="DU95">
        <v>113804008</v>
      </c>
      <c r="DV95">
        <v>60474078</v>
      </c>
      <c r="DX95" s="1">
        <v>42050</v>
      </c>
      <c r="DY95">
        <v>12010576962</v>
      </c>
      <c r="DZ95">
        <v>15063076630</v>
      </c>
      <c r="EA95">
        <v>-3052499668</v>
      </c>
      <c r="EB95">
        <v>27073653592</v>
      </c>
      <c r="ED95" s="1">
        <v>40466</v>
      </c>
      <c r="EE95">
        <v>139.33000000000001</v>
      </c>
      <c r="EG95" s="1">
        <v>35504</v>
      </c>
      <c r="EH95" s="17">
        <v>1.1511967815999999</v>
      </c>
      <c r="EI95" s="3"/>
      <c r="EJ95" s="1">
        <v>43023</v>
      </c>
      <c r="EK95" s="4">
        <v>11543775</v>
      </c>
      <c r="EL95" s="4">
        <v>18364310</v>
      </c>
      <c r="EM95" s="4">
        <v>32372827</v>
      </c>
      <c r="EN95" s="4">
        <v>78998847</v>
      </c>
      <c r="EO95" s="4">
        <v>88767144</v>
      </c>
      <c r="EP95" s="4">
        <v>7234221</v>
      </c>
      <c r="EQ95" s="4">
        <v>78378279</v>
      </c>
      <c r="ER95" s="4">
        <v>4195945</v>
      </c>
      <c r="ES95" s="4">
        <v>20455188</v>
      </c>
      <c r="ET95" s="4">
        <v>162935435</v>
      </c>
      <c r="EU95" s="4">
        <v>69246955</v>
      </c>
      <c r="EV95" s="4">
        <v>3203611</v>
      </c>
      <c r="EW95" s="15">
        <v>383350368.48000008</v>
      </c>
      <c r="EX95" s="15">
        <v>77303196.430000007</v>
      </c>
      <c r="EY95" s="15">
        <v>55078228.379999995</v>
      </c>
      <c r="EZ95">
        <v>14895212.309999999</v>
      </c>
      <c r="FA95" s="15">
        <v>3203611.17</v>
      </c>
      <c r="FB95" s="16">
        <f t="shared" si="3"/>
        <v>564152762</v>
      </c>
      <c r="FE95" s="1">
        <v>43025</v>
      </c>
      <c r="FF95">
        <v>9302.93</v>
      </c>
      <c r="FG95" s="1"/>
      <c r="FH95" s="1">
        <v>42993</v>
      </c>
      <c r="FI95" s="3">
        <v>35620</v>
      </c>
    </row>
    <row r="96" spans="1:165" x14ac:dyDescent="0.25">
      <c r="A96" s="1">
        <v>43054</v>
      </c>
      <c r="B96" s="8">
        <v>1578670.29</v>
      </c>
      <c r="E96" s="1">
        <v>43054</v>
      </c>
      <c r="F96" s="8">
        <v>438002</v>
      </c>
      <c r="H96" s="1">
        <v>42689</v>
      </c>
      <c r="I96">
        <v>0.52966100000000005</v>
      </c>
      <c r="K96" s="1">
        <v>43084</v>
      </c>
      <c r="L96">
        <v>1019043.69</v>
      </c>
      <c r="M96">
        <v>202428385.03999999</v>
      </c>
      <c r="N96">
        <v>3742.52</v>
      </c>
      <c r="O96">
        <v>203451171.25</v>
      </c>
      <c r="Q96" s="1">
        <v>41852</v>
      </c>
      <c r="R96">
        <v>90346.67</v>
      </c>
      <c r="S96">
        <v>170813.33</v>
      </c>
      <c r="T96">
        <v>80466.67</v>
      </c>
      <c r="U96">
        <v>-15230</v>
      </c>
      <c r="V96">
        <v>5487293.3300000001</v>
      </c>
      <c r="W96">
        <v>-104603.33</v>
      </c>
      <c r="X96">
        <v>-11020</v>
      </c>
      <c r="Z96" s="21">
        <v>42036</v>
      </c>
      <c r="AA96" s="22">
        <v>159.79</v>
      </c>
      <c r="AB96" s="22">
        <v>3.3</v>
      </c>
      <c r="AC96" s="22"/>
      <c r="AD96" s="1">
        <v>43054</v>
      </c>
      <c r="AE96">
        <v>31.432478700000001</v>
      </c>
      <c r="AG96" s="30">
        <v>42689</v>
      </c>
      <c r="AH96" s="31">
        <v>25573.58</v>
      </c>
      <c r="AJ96" s="1">
        <v>43054</v>
      </c>
      <c r="AK96" s="28">
        <v>372462.8</v>
      </c>
      <c r="AL96" s="28">
        <v>180482198.47</v>
      </c>
      <c r="AM96" s="28">
        <v>34782.480000000003</v>
      </c>
      <c r="AO96" s="1">
        <v>41866</v>
      </c>
      <c r="AP96">
        <v>6.21</v>
      </c>
      <c r="AQ96">
        <v>2.46</v>
      </c>
      <c r="AS96" s="1">
        <v>38306</v>
      </c>
      <c r="AT96">
        <v>2.5</v>
      </c>
      <c r="AU96">
        <v>2.1999999999999999E-2</v>
      </c>
      <c r="AV96">
        <v>0.15723000000000001</v>
      </c>
      <c r="AW96">
        <v>923526</v>
      </c>
      <c r="AY96" s="1">
        <v>41654</v>
      </c>
      <c r="AZ96">
        <v>19952970000</v>
      </c>
      <c r="BA96">
        <v>0.4</v>
      </c>
      <c r="BB96" s="3">
        <v>3704</v>
      </c>
      <c r="BC96">
        <v>19420.27</v>
      </c>
      <c r="BD96">
        <v>1978456000</v>
      </c>
      <c r="BE96">
        <v>17243000</v>
      </c>
      <c r="BF96">
        <v>4755647000</v>
      </c>
      <c r="BG96">
        <v>9151223000</v>
      </c>
      <c r="BH96">
        <v>4050400000</v>
      </c>
      <c r="BI96">
        <v>15902570000</v>
      </c>
      <c r="BK96" s="1">
        <v>39706</v>
      </c>
      <c r="BL96">
        <v>0</v>
      </c>
      <c r="BM96">
        <v>0</v>
      </c>
      <c r="BN96">
        <v>253876592</v>
      </c>
      <c r="BO96">
        <v>16102104</v>
      </c>
      <c r="BP96">
        <v>0</v>
      </c>
      <c r="BQ96">
        <v>0</v>
      </c>
      <c r="BR96">
        <v>73980</v>
      </c>
      <c r="BS96">
        <v>0</v>
      </c>
      <c r="BT96">
        <v>0</v>
      </c>
      <c r="BU96">
        <v>0</v>
      </c>
      <c r="BV96">
        <v>0</v>
      </c>
      <c r="BW96">
        <v>88278273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147506058</v>
      </c>
      <c r="CE96">
        <v>0</v>
      </c>
      <c r="CF96">
        <v>1916177</v>
      </c>
      <c r="CH96" s="27">
        <v>43040</v>
      </c>
      <c r="CI96" s="28">
        <v>574019.5</v>
      </c>
      <c r="CJ96">
        <f t="shared" si="4"/>
        <v>574019500000</v>
      </c>
      <c r="CL96" s="1">
        <v>43054</v>
      </c>
      <c r="CM96">
        <v>37.72</v>
      </c>
      <c r="CN96" s="1"/>
      <c r="CO96" s="1">
        <v>42019</v>
      </c>
      <c r="CP96">
        <v>2.2400000000000002</v>
      </c>
      <c r="CR96" s="1">
        <v>37210</v>
      </c>
      <c r="CS96">
        <v>11.491469455145801</v>
      </c>
      <c r="CU96" s="1">
        <v>41988</v>
      </c>
      <c r="CV96">
        <v>909.81999999999903</v>
      </c>
      <c r="CW96">
        <v>722.59050000000002</v>
      </c>
      <c r="CX96">
        <v>668.44714285714201</v>
      </c>
      <c r="CY96">
        <v>823.28639999999996</v>
      </c>
      <c r="DA96" s="1">
        <v>44027</v>
      </c>
      <c r="DB96">
        <v>606.71</v>
      </c>
      <c r="DC96">
        <v>441.72</v>
      </c>
      <c r="DD96">
        <v>1262.22</v>
      </c>
      <c r="DG96" s="1">
        <v>39036</v>
      </c>
      <c r="DH96">
        <v>0.42</v>
      </c>
      <c r="DJ96" s="1">
        <v>34439</v>
      </c>
      <c r="DK96">
        <v>15710.86</v>
      </c>
      <c r="DM96" s="1">
        <v>42050</v>
      </c>
      <c r="DN96">
        <v>788</v>
      </c>
      <c r="DP96" s="11">
        <v>39431</v>
      </c>
      <c r="DQ96">
        <v>322076524000</v>
      </c>
      <c r="DS96" s="1">
        <v>39401</v>
      </c>
      <c r="DT96">
        <v>184517710</v>
      </c>
      <c r="DU96">
        <v>301420395</v>
      </c>
      <c r="DV96">
        <v>-116902685</v>
      </c>
      <c r="DX96" s="1">
        <v>42019</v>
      </c>
      <c r="DY96">
        <v>13481501333</v>
      </c>
      <c r="DZ96">
        <v>17000888866</v>
      </c>
      <c r="EA96">
        <v>-3519387533</v>
      </c>
      <c r="EB96">
        <v>30482390199</v>
      </c>
      <c r="ED96" s="1">
        <v>40497</v>
      </c>
      <c r="EE96">
        <v>139.68</v>
      </c>
      <c r="EG96" s="1">
        <v>35535</v>
      </c>
      <c r="EH96" s="17">
        <v>0.67742050860000003</v>
      </c>
      <c r="EI96"/>
      <c r="EJ96" s="1">
        <v>43054</v>
      </c>
      <c r="EK96" s="4">
        <v>9199520</v>
      </c>
      <c r="EL96" s="4">
        <v>19298273</v>
      </c>
      <c r="EM96" s="4">
        <v>31895543</v>
      </c>
      <c r="EN96" s="4">
        <v>84457059</v>
      </c>
      <c r="EO96" s="4">
        <v>83660098</v>
      </c>
      <c r="EP96" s="4">
        <v>6927543</v>
      </c>
      <c r="EQ96" s="4">
        <v>81630246</v>
      </c>
      <c r="ER96" s="4">
        <v>2999406</v>
      </c>
      <c r="ES96" s="4">
        <v>22044962</v>
      </c>
      <c r="ET96" s="4">
        <v>182115584</v>
      </c>
      <c r="EU96" s="4">
        <v>75386773</v>
      </c>
      <c r="EV96" s="4">
        <v>3915062</v>
      </c>
      <c r="EW96" s="15">
        <v>410868188.97000003</v>
      </c>
      <c r="EX96" s="15">
        <v>82467908.480000019</v>
      </c>
      <c r="EY96" s="15">
        <v>55029179.089999996</v>
      </c>
      <c r="EZ96">
        <v>15396054.299999999</v>
      </c>
      <c r="FA96" s="15">
        <v>3915062.0700000003</v>
      </c>
      <c r="FB96" s="16">
        <f t="shared" si="3"/>
        <v>594330549</v>
      </c>
      <c r="FE96" s="1">
        <v>43056</v>
      </c>
      <c r="FF96">
        <v>488.03</v>
      </c>
      <c r="FG96" s="1"/>
      <c r="FH96" s="1">
        <v>43023</v>
      </c>
      <c r="FI96" s="3">
        <v>377200</v>
      </c>
    </row>
    <row r="97" spans="1:165" x14ac:dyDescent="0.25">
      <c r="A97" s="1">
        <v>43084</v>
      </c>
      <c r="B97" s="8">
        <v>2486784.52</v>
      </c>
      <c r="E97" s="1">
        <v>43084</v>
      </c>
      <c r="F97" s="8">
        <v>604315.56000000006</v>
      </c>
      <c r="H97" s="1">
        <v>42719</v>
      </c>
      <c r="I97">
        <v>0.52966100000000005</v>
      </c>
      <c r="K97" s="1">
        <v>43115</v>
      </c>
      <c r="L97">
        <v>1005276.13</v>
      </c>
      <c r="M97">
        <v>214507620.53</v>
      </c>
      <c r="N97">
        <v>33578.699999999997</v>
      </c>
      <c r="O97">
        <v>215550062.80000001</v>
      </c>
      <c r="Q97" s="1">
        <v>41821</v>
      </c>
      <c r="R97">
        <v>90346.67</v>
      </c>
      <c r="S97">
        <v>170813.33</v>
      </c>
      <c r="T97">
        <v>80466.67</v>
      </c>
      <c r="U97">
        <v>-15230</v>
      </c>
      <c r="V97">
        <v>5487293.3300000001</v>
      </c>
      <c r="W97">
        <v>-104603.33</v>
      </c>
      <c r="X97">
        <v>-11020</v>
      </c>
      <c r="Z97" s="23">
        <v>42005</v>
      </c>
      <c r="AA97" s="24">
        <v>136.93</v>
      </c>
      <c r="AB97" s="24">
        <v>3.03</v>
      </c>
      <c r="AC97" s="24"/>
      <c r="AD97" s="1">
        <v>43084</v>
      </c>
      <c r="AE97">
        <v>31.432478700000001</v>
      </c>
      <c r="AG97" s="30">
        <v>42719</v>
      </c>
      <c r="AH97" s="31">
        <v>30365.58</v>
      </c>
      <c r="AJ97" s="1">
        <v>43084</v>
      </c>
      <c r="AK97" s="28">
        <v>255681.01</v>
      </c>
      <c r="AL97" s="28">
        <v>174980047.66</v>
      </c>
      <c r="AM97" s="28">
        <v>7250.98</v>
      </c>
      <c r="AO97" s="1">
        <v>41835</v>
      </c>
      <c r="AP97">
        <v>6.49</v>
      </c>
      <c r="AQ97">
        <v>0.36</v>
      </c>
      <c r="AS97" s="1">
        <v>38336</v>
      </c>
      <c r="AT97">
        <v>2.5</v>
      </c>
      <c r="AU97">
        <v>2.1999999999999999E-2</v>
      </c>
      <c r="AV97">
        <v>0.15723000000000001</v>
      </c>
      <c r="AW97">
        <v>923526</v>
      </c>
      <c r="AY97" s="1">
        <v>41623</v>
      </c>
      <c r="AZ97">
        <v>18211488000</v>
      </c>
      <c r="BA97">
        <v>0.4</v>
      </c>
      <c r="BB97" s="3">
        <v>3704</v>
      </c>
      <c r="BC97">
        <v>17996.55</v>
      </c>
      <c r="BD97">
        <v>1871630000</v>
      </c>
      <c r="BE97">
        <v>17679000</v>
      </c>
      <c r="BF97">
        <v>3901623000</v>
      </c>
      <c r="BG97">
        <v>8985524000</v>
      </c>
      <c r="BH97">
        <v>3435031000</v>
      </c>
      <c r="BI97">
        <v>14776457000</v>
      </c>
      <c r="BK97" s="1">
        <v>39736</v>
      </c>
      <c r="BL97">
        <v>0</v>
      </c>
      <c r="BM97">
        <v>0</v>
      </c>
      <c r="BN97">
        <v>222297152</v>
      </c>
      <c r="BO97">
        <v>17950464</v>
      </c>
      <c r="BP97">
        <v>0</v>
      </c>
      <c r="BQ97">
        <v>0</v>
      </c>
      <c r="BR97">
        <v>162022</v>
      </c>
      <c r="BS97">
        <v>0</v>
      </c>
      <c r="BT97">
        <v>0</v>
      </c>
      <c r="BU97">
        <v>0</v>
      </c>
      <c r="BV97">
        <v>0</v>
      </c>
      <c r="BW97">
        <v>48721018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153009857</v>
      </c>
      <c r="CE97">
        <v>0</v>
      </c>
      <c r="CF97">
        <v>2453791</v>
      </c>
      <c r="CH97" s="27">
        <v>43070</v>
      </c>
      <c r="CI97" s="28">
        <v>577802.80000000005</v>
      </c>
      <c r="CJ97">
        <f t="shared" si="4"/>
        <v>577802800000</v>
      </c>
      <c r="CL97" s="1">
        <v>43084</v>
      </c>
      <c r="CM97">
        <v>24.49</v>
      </c>
      <c r="CN97" s="1"/>
      <c r="CO97" s="1">
        <v>41988</v>
      </c>
      <c r="CP97">
        <v>1.78</v>
      </c>
      <c r="CR97" s="1">
        <v>37240</v>
      </c>
      <c r="CS97">
        <v>10.624729118939999</v>
      </c>
      <c r="CU97" s="1">
        <v>41958</v>
      </c>
      <c r="CV97">
        <v>908.11444444444396</v>
      </c>
      <c r="CW97">
        <v>719.74950000000001</v>
      </c>
      <c r="CX97">
        <v>665.36095238095197</v>
      </c>
      <c r="CY97">
        <v>819.48919999999998</v>
      </c>
      <c r="DA97" s="1">
        <v>44058</v>
      </c>
      <c r="DB97">
        <v>612.29</v>
      </c>
      <c r="DC97">
        <v>447.68</v>
      </c>
      <c r="DD97">
        <v>1266.8900000000001</v>
      </c>
      <c r="DG97" s="1">
        <v>39066</v>
      </c>
      <c r="DH97">
        <v>0.62</v>
      </c>
      <c r="DJ97" s="1">
        <v>34469</v>
      </c>
      <c r="DK97">
        <v>8784.0300000000007</v>
      </c>
      <c r="DM97" s="1">
        <v>42019</v>
      </c>
      <c r="DN97">
        <v>788</v>
      </c>
      <c r="DP97" s="11">
        <v>39462</v>
      </c>
      <c r="DQ97">
        <v>332693670100</v>
      </c>
      <c r="DS97" s="1">
        <v>39431</v>
      </c>
      <c r="DT97">
        <v>146667162</v>
      </c>
      <c r="DU97">
        <v>289882692</v>
      </c>
      <c r="DV97">
        <v>-143215530</v>
      </c>
      <c r="DX97" s="1">
        <v>41988</v>
      </c>
      <c r="DY97">
        <v>17289831724</v>
      </c>
      <c r="DZ97">
        <v>17314237984</v>
      </c>
      <c r="EA97">
        <v>-24406260</v>
      </c>
      <c r="EB97">
        <v>34604069708</v>
      </c>
      <c r="ED97" s="1">
        <v>40527</v>
      </c>
      <c r="EE97">
        <v>136.69</v>
      </c>
      <c r="EG97" s="1">
        <v>35565</v>
      </c>
      <c r="EH97" s="17">
        <v>0.2117349476</v>
      </c>
      <c r="EI97"/>
      <c r="EJ97" s="1">
        <v>43084</v>
      </c>
      <c r="EK97" s="4">
        <v>12296714</v>
      </c>
      <c r="EL97" s="4">
        <v>18600533</v>
      </c>
      <c r="EM97" s="4">
        <v>31202068</v>
      </c>
      <c r="EN97" s="4">
        <v>84769477</v>
      </c>
      <c r="EO97" s="4">
        <v>82759702</v>
      </c>
      <c r="EP97" s="4">
        <v>5731415</v>
      </c>
      <c r="EQ97" s="4">
        <v>91090555</v>
      </c>
      <c r="ER97" s="4">
        <v>2717864</v>
      </c>
      <c r="ES97" s="4">
        <v>17396209</v>
      </c>
      <c r="ET97" s="4">
        <v>127316310</v>
      </c>
      <c r="EU97" s="4">
        <v>77207667</v>
      </c>
      <c r="EV97" s="4">
        <v>2136721</v>
      </c>
      <c r="EW97" s="15">
        <v>364678421.18000001</v>
      </c>
      <c r="EX97" s="15">
        <v>83586702.710000038</v>
      </c>
      <c r="EY97" s="15">
        <v>46884403.610000007</v>
      </c>
      <c r="EZ97">
        <v>16386390.300000001</v>
      </c>
      <c r="FA97" s="15">
        <v>2136721.56</v>
      </c>
      <c r="FB97" s="16">
        <f t="shared" si="3"/>
        <v>540928521</v>
      </c>
      <c r="FE97" s="1">
        <v>43086</v>
      </c>
      <c r="FF97">
        <v>392.74</v>
      </c>
      <c r="FG97" s="1"/>
      <c r="FH97" s="1">
        <v>43054</v>
      </c>
      <c r="FI97" t="s">
        <v>196</v>
      </c>
    </row>
    <row r="98" spans="1:165" x14ac:dyDescent="0.25">
      <c r="A98" s="1">
        <v>43115</v>
      </c>
      <c r="B98" s="8">
        <v>5177078.71</v>
      </c>
      <c r="E98" s="1">
        <v>43115</v>
      </c>
      <c r="F98" s="8">
        <v>449568.37</v>
      </c>
      <c r="H98" s="1">
        <v>42750</v>
      </c>
      <c r="I98">
        <v>0.53694160000000002</v>
      </c>
      <c r="K98" s="1">
        <v>43146</v>
      </c>
      <c r="L98">
        <v>807161.94</v>
      </c>
      <c r="M98">
        <v>176982716.06</v>
      </c>
      <c r="N98">
        <v>155576.09</v>
      </c>
      <c r="O98">
        <v>177973454.09</v>
      </c>
      <c r="Q98" s="1">
        <v>41791</v>
      </c>
      <c r="R98">
        <v>-165786.67000000001</v>
      </c>
      <c r="S98">
        <v>-199903.33</v>
      </c>
      <c r="T98">
        <v>-34116.67</v>
      </c>
      <c r="U98">
        <v>-21836.67</v>
      </c>
      <c r="V98">
        <v>5286606.67</v>
      </c>
      <c r="W98">
        <v>-85496.67</v>
      </c>
      <c r="X98">
        <v>-8013.33</v>
      </c>
      <c r="Z98" s="21">
        <v>41974</v>
      </c>
      <c r="AA98" s="22">
        <v>170.85</v>
      </c>
      <c r="AB98" s="22">
        <v>3.03</v>
      </c>
      <c r="AC98" s="22"/>
      <c r="AD98" s="1">
        <v>43115</v>
      </c>
      <c r="AE98">
        <v>32.480378199999997</v>
      </c>
      <c r="AG98" s="30">
        <v>42750</v>
      </c>
      <c r="AH98" s="31">
        <v>63023.59</v>
      </c>
      <c r="AJ98" s="1">
        <v>43115</v>
      </c>
      <c r="AK98" s="28">
        <v>310588.48</v>
      </c>
      <c r="AL98" s="28">
        <v>198697669.81</v>
      </c>
      <c r="AM98" s="28">
        <v>50819.43</v>
      </c>
      <c r="AO98" s="1">
        <v>41805</v>
      </c>
      <c r="AP98">
        <v>4.83</v>
      </c>
      <c r="AQ98">
        <v>0.63</v>
      </c>
      <c r="AS98" s="1">
        <v>38367</v>
      </c>
      <c r="AT98">
        <v>2.5</v>
      </c>
      <c r="AU98">
        <v>2.1999999999999999E-2</v>
      </c>
      <c r="AV98">
        <v>0.15928</v>
      </c>
      <c r="AW98">
        <v>959124</v>
      </c>
      <c r="AY98" s="1">
        <v>41593</v>
      </c>
      <c r="AZ98">
        <v>18211488000</v>
      </c>
      <c r="BA98">
        <v>0.4</v>
      </c>
      <c r="BB98" s="3">
        <v>3704</v>
      </c>
      <c r="BC98">
        <v>17996.55</v>
      </c>
      <c r="BD98">
        <v>1871630000</v>
      </c>
      <c r="BE98">
        <v>17679000</v>
      </c>
      <c r="BF98">
        <v>3901623000</v>
      </c>
      <c r="BG98">
        <v>8985524000</v>
      </c>
      <c r="BH98">
        <v>3435031000</v>
      </c>
      <c r="BI98">
        <v>14776457000</v>
      </c>
      <c r="BK98" s="1">
        <v>39767</v>
      </c>
      <c r="BL98">
        <v>0</v>
      </c>
      <c r="BM98">
        <v>0</v>
      </c>
      <c r="BN98">
        <v>119316024</v>
      </c>
      <c r="BO98">
        <v>11575469</v>
      </c>
      <c r="BP98">
        <v>0</v>
      </c>
      <c r="BQ98">
        <v>0</v>
      </c>
      <c r="BR98">
        <v>82192</v>
      </c>
      <c r="BS98">
        <v>0</v>
      </c>
      <c r="BT98">
        <v>0</v>
      </c>
      <c r="BU98">
        <v>0</v>
      </c>
      <c r="BV98">
        <v>0</v>
      </c>
      <c r="BW98">
        <v>59375436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47403335</v>
      </c>
      <c r="CE98">
        <v>0</v>
      </c>
      <c r="CF98">
        <v>879592</v>
      </c>
      <c r="CH98" s="27">
        <v>43101</v>
      </c>
      <c r="CI98" s="28">
        <v>552718.5</v>
      </c>
      <c r="CJ98">
        <f t="shared" si="4"/>
        <v>552718500000</v>
      </c>
      <c r="CL98" s="1">
        <v>43115</v>
      </c>
      <c r="CM98">
        <v>9.8800000000000008</v>
      </c>
      <c r="CN98" s="1"/>
      <c r="CO98" s="1">
        <v>41958</v>
      </c>
      <c r="CP98">
        <v>1.51</v>
      </c>
      <c r="CR98" s="1">
        <v>37271</v>
      </c>
      <c r="CS98">
        <v>11.063147508633399</v>
      </c>
      <c r="CU98" s="1">
        <v>41927</v>
      </c>
      <c r="CV98">
        <v>914.46055555555495</v>
      </c>
      <c r="CW98">
        <v>723.55150000000003</v>
      </c>
      <c r="CX98">
        <v>669.38047619047597</v>
      </c>
      <c r="CY98">
        <v>825.35559999999998</v>
      </c>
      <c r="DA98" s="1">
        <v>44089</v>
      </c>
      <c r="DB98">
        <v>619.39</v>
      </c>
      <c r="DC98">
        <v>456.99</v>
      </c>
      <c r="DD98">
        <v>1266.8900000000001</v>
      </c>
      <c r="DG98" s="1">
        <v>39097</v>
      </c>
      <c r="DH98">
        <v>0.49</v>
      </c>
      <c r="DJ98" s="1">
        <v>34500</v>
      </c>
      <c r="DK98">
        <v>13532.65</v>
      </c>
      <c r="DM98" s="1">
        <v>41988</v>
      </c>
      <c r="DN98">
        <v>724</v>
      </c>
      <c r="DP98" s="11">
        <v>39493</v>
      </c>
      <c r="DQ98">
        <v>333276785400</v>
      </c>
      <c r="DS98" s="1">
        <v>39462</v>
      </c>
      <c r="DT98">
        <v>161304137</v>
      </c>
      <c r="DU98">
        <v>95467752</v>
      </c>
      <c r="DV98">
        <v>65836385</v>
      </c>
      <c r="DX98" s="1">
        <v>41958</v>
      </c>
      <c r="DY98">
        <v>15506384370</v>
      </c>
      <c r="DZ98">
        <v>18191864947</v>
      </c>
      <c r="EA98">
        <v>-2685480577</v>
      </c>
      <c r="EB98">
        <v>33698249317</v>
      </c>
      <c r="ED98" s="1">
        <v>40558</v>
      </c>
      <c r="EE98">
        <v>132.66</v>
      </c>
      <c r="EG98" s="1">
        <v>35596</v>
      </c>
      <c r="EH98" s="17">
        <v>0.74446965399999998</v>
      </c>
      <c r="EI98"/>
      <c r="EJ98" s="1">
        <v>43115</v>
      </c>
      <c r="EK98" s="4">
        <v>34014863</v>
      </c>
      <c r="EL98" s="4">
        <v>17890894</v>
      </c>
      <c r="EM98" s="4">
        <v>32376102</v>
      </c>
      <c r="EN98" s="4">
        <v>104477452</v>
      </c>
      <c r="EO98" s="4">
        <v>79573554</v>
      </c>
      <c r="EP98" s="4">
        <v>6485599</v>
      </c>
      <c r="EQ98" s="4">
        <v>91478227</v>
      </c>
      <c r="ER98" s="4">
        <v>2664076</v>
      </c>
      <c r="ES98" s="4">
        <v>19224552</v>
      </c>
      <c r="ET98" s="4">
        <v>128138644</v>
      </c>
      <c r="EU98" s="4">
        <v>71240373</v>
      </c>
      <c r="EV98" s="4">
        <v>2248350</v>
      </c>
      <c r="EW98" s="15">
        <v>378090284.60000002</v>
      </c>
      <c r="EX98" s="15">
        <v>82288485.689999983</v>
      </c>
      <c r="EY98" s="15">
        <v>52302984.93</v>
      </c>
      <c r="EZ98">
        <v>18642566.200000003</v>
      </c>
      <c r="FA98" s="15">
        <v>2248350.6500000004</v>
      </c>
      <c r="FB98" s="16">
        <f t="shared" ref="FB98:FB129" si="5">SUM(EL98:EV98)</f>
        <v>555797823</v>
      </c>
      <c r="FE98" s="1">
        <v>43117</v>
      </c>
      <c r="FF98">
        <v>490.91</v>
      </c>
      <c r="FG98" s="1"/>
      <c r="FH98" s="1">
        <v>43084</v>
      </c>
      <c r="FI98" t="s">
        <v>197</v>
      </c>
    </row>
    <row r="99" spans="1:165" x14ac:dyDescent="0.25">
      <c r="A99" s="1">
        <v>43146</v>
      </c>
      <c r="B99" s="8">
        <v>12640792.52</v>
      </c>
      <c r="E99" s="1">
        <v>43146</v>
      </c>
      <c r="F99" s="8">
        <v>468640.16</v>
      </c>
      <c r="H99" s="1">
        <v>42781</v>
      </c>
      <c r="I99">
        <v>0.53694160000000002</v>
      </c>
      <c r="K99" s="1">
        <v>43174</v>
      </c>
      <c r="L99">
        <v>692870.45</v>
      </c>
      <c r="M99">
        <v>154193252.66999999</v>
      </c>
      <c r="N99">
        <v>99631.85</v>
      </c>
      <c r="O99">
        <v>154987418.13</v>
      </c>
      <c r="Q99" s="1">
        <v>41760</v>
      </c>
      <c r="R99">
        <v>-165786.67000000001</v>
      </c>
      <c r="S99">
        <v>-199903.33</v>
      </c>
      <c r="T99">
        <v>-34116.67</v>
      </c>
      <c r="U99">
        <v>-21836.67</v>
      </c>
      <c r="V99">
        <v>5286606.67</v>
      </c>
      <c r="W99">
        <v>-85496.67</v>
      </c>
      <c r="X99">
        <v>-8013.33</v>
      </c>
      <c r="Z99" s="23">
        <v>41944</v>
      </c>
      <c r="AA99" s="24">
        <v>198.47</v>
      </c>
      <c r="AB99" s="24">
        <v>3.01</v>
      </c>
      <c r="AC99" s="24"/>
      <c r="AD99" s="1">
        <v>43146</v>
      </c>
      <c r="AE99">
        <v>32.480378199999997</v>
      </c>
      <c r="AG99" s="30">
        <v>42781</v>
      </c>
      <c r="AH99" s="31">
        <v>27139.589999999997</v>
      </c>
      <c r="AJ99" s="1">
        <v>43146</v>
      </c>
      <c r="AK99" s="28">
        <v>238739.32</v>
      </c>
      <c r="AL99" s="28">
        <v>220122194.75999999</v>
      </c>
      <c r="AM99" s="28">
        <v>13864.76</v>
      </c>
      <c r="AO99" s="1">
        <v>41774</v>
      </c>
      <c r="AP99">
        <v>6.17</v>
      </c>
      <c r="AQ99">
        <v>2.27</v>
      </c>
      <c r="AS99" s="1">
        <v>38398</v>
      </c>
      <c r="AT99">
        <v>2.5</v>
      </c>
      <c r="AU99">
        <v>2.1999999999999999E-2</v>
      </c>
      <c r="AV99">
        <v>0.15928</v>
      </c>
      <c r="AW99">
        <v>959124</v>
      </c>
      <c r="AY99" s="1">
        <v>41562</v>
      </c>
      <c r="AZ99">
        <v>18211488000</v>
      </c>
      <c r="BA99">
        <v>0.4</v>
      </c>
      <c r="BB99" s="3">
        <v>3704</v>
      </c>
      <c r="BC99">
        <v>17996.55</v>
      </c>
      <c r="BD99">
        <v>1871630000</v>
      </c>
      <c r="BE99">
        <v>17679000</v>
      </c>
      <c r="BF99">
        <v>3901623000</v>
      </c>
      <c r="BG99">
        <v>8985524000</v>
      </c>
      <c r="BH99">
        <v>3435031000</v>
      </c>
      <c r="BI99">
        <v>14776457000</v>
      </c>
      <c r="BK99" s="1">
        <v>39797</v>
      </c>
      <c r="BL99">
        <v>0</v>
      </c>
      <c r="BM99">
        <v>0</v>
      </c>
      <c r="BN99">
        <v>127504683</v>
      </c>
      <c r="BO99">
        <v>19172783</v>
      </c>
      <c r="BP99">
        <v>0</v>
      </c>
      <c r="BQ99">
        <v>0</v>
      </c>
      <c r="BR99">
        <v>87024</v>
      </c>
      <c r="BS99">
        <v>0</v>
      </c>
      <c r="BT99">
        <v>0</v>
      </c>
      <c r="BU99">
        <v>0</v>
      </c>
      <c r="BV99">
        <v>0</v>
      </c>
      <c r="BW99">
        <v>52973995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54460182</v>
      </c>
      <c r="CE99">
        <v>0</v>
      </c>
      <c r="CF99">
        <v>810699</v>
      </c>
      <c r="CH99" s="27">
        <v>43132</v>
      </c>
      <c r="CI99" s="28">
        <v>540147.69999999995</v>
      </c>
      <c r="CJ99">
        <f t="shared" si="4"/>
        <v>540147699999.99994</v>
      </c>
      <c r="CL99" s="1">
        <v>43146</v>
      </c>
      <c r="CM99">
        <v>4.21</v>
      </c>
      <c r="CN99" s="1"/>
      <c r="CO99" s="1">
        <v>41927</v>
      </c>
      <c r="CP99">
        <v>1.42</v>
      </c>
      <c r="CR99" s="1">
        <v>37302</v>
      </c>
      <c r="CS99">
        <v>12.5022847742643</v>
      </c>
      <c r="CU99" s="1">
        <v>41897</v>
      </c>
      <c r="CV99">
        <v>912.44722222222197</v>
      </c>
      <c r="CW99">
        <v>723.55449999999996</v>
      </c>
      <c r="CX99">
        <v>669.275714285714</v>
      </c>
      <c r="CY99">
        <v>824.67039999999997</v>
      </c>
      <c r="DA99" s="1">
        <v>44119</v>
      </c>
      <c r="DB99">
        <v>624.47</v>
      </c>
      <c r="DC99">
        <v>463.66</v>
      </c>
      <c r="DD99">
        <v>1266.8900000000001</v>
      </c>
      <c r="DG99" s="1">
        <v>39128</v>
      </c>
      <c r="DH99">
        <v>0.42</v>
      </c>
      <c r="DJ99" s="1">
        <v>34530</v>
      </c>
      <c r="DK99">
        <v>131.03</v>
      </c>
      <c r="DM99" s="1">
        <v>41958</v>
      </c>
      <c r="DN99">
        <v>724</v>
      </c>
      <c r="DP99" s="11">
        <v>39522</v>
      </c>
      <c r="DQ99">
        <v>333378163200</v>
      </c>
      <c r="DS99" s="1">
        <v>39493</v>
      </c>
      <c r="DT99">
        <v>145750564</v>
      </c>
      <c r="DU99">
        <v>253505601</v>
      </c>
      <c r="DV99">
        <v>-107755037</v>
      </c>
      <c r="DX99" s="1">
        <v>41927</v>
      </c>
      <c r="DY99">
        <v>18169787901</v>
      </c>
      <c r="DZ99">
        <v>19635310320</v>
      </c>
      <c r="EA99">
        <v>-1465522419</v>
      </c>
      <c r="EB99">
        <v>37805098221</v>
      </c>
      <c r="ED99" s="1">
        <v>40589</v>
      </c>
      <c r="EE99">
        <v>136.18</v>
      </c>
      <c r="EG99" s="1">
        <v>35626</v>
      </c>
      <c r="EH99" s="17">
        <v>9.2195087600000003E-2</v>
      </c>
      <c r="EI99"/>
      <c r="EJ99" s="1">
        <v>43146</v>
      </c>
      <c r="EK99" s="4">
        <v>102347262</v>
      </c>
      <c r="EL99" s="4">
        <v>15242873</v>
      </c>
      <c r="EM99" s="4">
        <v>37106852</v>
      </c>
      <c r="EN99" s="4">
        <v>72506814</v>
      </c>
      <c r="EO99" s="4">
        <v>74038325</v>
      </c>
      <c r="EP99" s="4">
        <v>4438748</v>
      </c>
      <c r="EQ99" s="4">
        <v>71477144</v>
      </c>
      <c r="ER99" s="4">
        <v>2587332</v>
      </c>
      <c r="ES99" s="4">
        <v>15199807</v>
      </c>
      <c r="ET99" s="4">
        <v>137074101</v>
      </c>
      <c r="EU99" s="4">
        <v>64121842</v>
      </c>
      <c r="EV99" s="4">
        <v>1894384</v>
      </c>
      <c r="EW99" s="15">
        <v>343825681.58999997</v>
      </c>
      <c r="EX99" s="15">
        <v>72563658.680000007</v>
      </c>
      <c r="EY99" s="15">
        <v>38715871.430000007</v>
      </c>
      <c r="EZ99">
        <v>14667877.830000002</v>
      </c>
      <c r="FA99" s="15">
        <v>1894962.56</v>
      </c>
      <c r="FB99" s="16">
        <f t="shared" si="5"/>
        <v>495688222</v>
      </c>
      <c r="FE99" s="1">
        <v>43148</v>
      </c>
      <c r="FF99">
        <v>321.83</v>
      </c>
      <c r="FG99" s="1"/>
      <c r="FH99" s="1">
        <v>43115</v>
      </c>
      <c r="FI99" s="3">
        <v>4210</v>
      </c>
    </row>
    <row r="100" spans="1:165" x14ac:dyDescent="0.25">
      <c r="A100" s="1">
        <v>43174</v>
      </c>
      <c r="B100" s="8">
        <v>27064501.800000001</v>
      </c>
      <c r="E100" s="1">
        <v>43174</v>
      </c>
      <c r="F100" s="8">
        <v>390868.28</v>
      </c>
      <c r="H100" s="1">
        <v>42809</v>
      </c>
      <c r="I100">
        <v>0.53694160000000002</v>
      </c>
      <c r="K100" s="1">
        <v>43205</v>
      </c>
      <c r="L100">
        <v>1066998.78</v>
      </c>
      <c r="M100">
        <v>166411414.13999999</v>
      </c>
      <c r="N100">
        <v>81671.61</v>
      </c>
      <c r="O100">
        <v>167560084.53</v>
      </c>
      <c r="Q100" s="1">
        <v>41730</v>
      </c>
      <c r="R100">
        <v>-165786.67000000001</v>
      </c>
      <c r="S100">
        <v>-199903.33</v>
      </c>
      <c r="T100">
        <v>-34116.67</v>
      </c>
      <c r="U100">
        <v>-21836.67</v>
      </c>
      <c r="V100">
        <v>5286606.67</v>
      </c>
      <c r="W100">
        <v>-85496.67</v>
      </c>
      <c r="X100">
        <v>-8013.33</v>
      </c>
      <c r="Z100" s="21">
        <v>41913</v>
      </c>
      <c r="AA100" s="22">
        <v>219.8</v>
      </c>
      <c r="AB100" s="22">
        <v>2.96</v>
      </c>
      <c r="AC100" s="22"/>
      <c r="AD100" s="1">
        <v>43174</v>
      </c>
      <c r="AE100">
        <v>32.480378199999997</v>
      </c>
      <c r="AG100" s="30">
        <v>42809</v>
      </c>
      <c r="AH100" s="31">
        <v>27262.589999999997</v>
      </c>
      <c r="AJ100" s="1">
        <v>43174</v>
      </c>
      <c r="AK100" s="28">
        <v>153854.87</v>
      </c>
      <c r="AL100" s="28">
        <v>211052800.46000001</v>
      </c>
      <c r="AM100" s="28">
        <v>21180.17</v>
      </c>
      <c r="AO100" s="1">
        <v>41744</v>
      </c>
      <c r="AP100">
        <v>-1.1299999999999999</v>
      </c>
      <c r="AQ100">
        <v>-3.49</v>
      </c>
      <c r="AS100" s="1">
        <v>38426</v>
      </c>
      <c r="AT100">
        <v>2.5</v>
      </c>
      <c r="AU100">
        <v>2.1999999999999999E-2</v>
      </c>
      <c r="AV100">
        <v>0.15928</v>
      </c>
      <c r="AW100">
        <v>959124</v>
      </c>
      <c r="AY100" s="1">
        <v>41532</v>
      </c>
      <c r="AZ100">
        <v>18211488000</v>
      </c>
      <c r="BA100">
        <v>0.4</v>
      </c>
      <c r="BB100" s="3">
        <v>3704</v>
      </c>
      <c r="BC100">
        <v>17996.55</v>
      </c>
      <c r="BD100">
        <v>1871630000</v>
      </c>
      <c r="BE100">
        <v>17679000</v>
      </c>
      <c r="BF100">
        <v>3901623000</v>
      </c>
      <c r="BG100">
        <v>8985524000</v>
      </c>
      <c r="BH100">
        <v>3435031000</v>
      </c>
      <c r="BI100">
        <v>14776457000</v>
      </c>
      <c r="BK100" s="1">
        <v>39828</v>
      </c>
      <c r="BL100">
        <v>0</v>
      </c>
      <c r="BM100">
        <v>0</v>
      </c>
      <c r="BN100">
        <v>50040535</v>
      </c>
      <c r="BO100">
        <v>2646975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17843494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28610204</v>
      </c>
      <c r="CE100">
        <v>0</v>
      </c>
      <c r="CF100">
        <v>939862</v>
      </c>
      <c r="CH100" s="27">
        <v>43160</v>
      </c>
      <c r="CI100" s="28">
        <v>589594.19999999995</v>
      </c>
      <c r="CJ100">
        <f t="shared" si="4"/>
        <v>589594200000</v>
      </c>
      <c r="CL100" s="1">
        <v>43174</v>
      </c>
      <c r="CM100">
        <v>14.7</v>
      </c>
      <c r="CN100" s="1"/>
      <c r="CO100" s="1">
        <v>41897</v>
      </c>
      <c r="CP100" s="3">
        <v>1.56999</v>
      </c>
      <c r="CQ100" s="3"/>
      <c r="CR100" s="1">
        <v>37330</v>
      </c>
      <c r="CS100">
        <v>12.9221004611494</v>
      </c>
      <c r="CU100" s="1">
        <v>41866</v>
      </c>
      <c r="CV100">
        <v>901.97333333333302</v>
      </c>
      <c r="CW100">
        <v>720.16849999999999</v>
      </c>
      <c r="CX100">
        <v>666.19571428571396</v>
      </c>
      <c r="CY100">
        <v>817.89080000000001</v>
      </c>
      <c r="DA100" s="1">
        <v>44150</v>
      </c>
      <c r="DB100">
        <v>627.97</v>
      </c>
      <c r="DC100">
        <v>468.35</v>
      </c>
      <c r="DD100">
        <v>1266.51</v>
      </c>
      <c r="DG100" s="1">
        <v>39156</v>
      </c>
      <c r="DH100">
        <v>0.44</v>
      </c>
      <c r="DJ100" s="1">
        <v>34561</v>
      </c>
      <c r="DK100">
        <v>56.46</v>
      </c>
      <c r="DM100" s="1">
        <v>41927</v>
      </c>
      <c r="DN100">
        <v>724</v>
      </c>
      <c r="DP100" s="11">
        <v>39553</v>
      </c>
      <c r="DQ100">
        <v>330630886300</v>
      </c>
      <c r="DS100" s="1">
        <v>39522</v>
      </c>
      <c r="DT100">
        <v>99110620</v>
      </c>
      <c r="DU100">
        <v>533142857</v>
      </c>
      <c r="DV100">
        <v>-434032237</v>
      </c>
      <c r="DX100" s="1">
        <v>41897</v>
      </c>
      <c r="DY100">
        <v>19370174258</v>
      </c>
      <c r="DZ100">
        <v>20722266356</v>
      </c>
      <c r="EA100">
        <v>-1352092098</v>
      </c>
      <c r="EB100">
        <v>40092440614</v>
      </c>
      <c r="ED100" s="1">
        <v>40617</v>
      </c>
      <c r="EE100">
        <v>144.93</v>
      </c>
      <c r="EG100" s="1">
        <v>35657</v>
      </c>
      <c r="EH100" s="17">
        <v>9.2813297599999997E-2</v>
      </c>
      <c r="EI100"/>
      <c r="EJ100" s="1">
        <v>43174</v>
      </c>
      <c r="EK100" s="4">
        <v>58160176</v>
      </c>
      <c r="EL100" s="4">
        <v>14917094</v>
      </c>
      <c r="EM100" s="4">
        <v>28378705</v>
      </c>
      <c r="EN100" s="4">
        <v>69102406</v>
      </c>
      <c r="EO100" s="4">
        <v>72121187</v>
      </c>
      <c r="EP100" s="4">
        <v>4269495</v>
      </c>
      <c r="EQ100" s="4">
        <v>64876546</v>
      </c>
      <c r="ER100" s="4">
        <v>2968852</v>
      </c>
      <c r="ES100" s="4">
        <v>19075581</v>
      </c>
      <c r="ET100" s="4">
        <v>157410041</v>
      </c>
      <c r="EU100" s="4">
        <v>53600524</v>
      </c>
      <c r="EV100" s="4">
        <v>1741746</v>
      </c>
      <c r="EW100" s="15">
        <v>348320724.87</v>
      </c>
      <c r="EX100" s="15">
        <v>68575601.000000015</v>
      </c>
      <c r="EY100" s="15">
        <v>36009049.690000005</v>
      </c>
      <c r="EZ100">
        <v>13732340.98</v>
      </c>
      <c r="FA100" s="15">
        <v>1741746.06</v>
      </c>
      <c r="FB100" s="16">
        <f t="shared" si="5"/>
        <v>488462177</v>
      </c>
      <c r="FE100" s="1">
        <v>43176</v>
      </c>
      <c r="FF100">
        <f>ROUND(AVERAGE(FF101,FF103,FF109,FF105,FF106,FF108),2)</f>
        <v>287.98</v>
      </c>
      <c r="FG100" s="1"/>
      <c r="FH100" s="1">
        <v>43146</v>
      </c>
      <c r="FI100" t="s">
        <v>198</v>
      </c>
    </row>
    <row r="101" spans="1:165" x14ac:dyDescent="0.25">
      <c r="A101" s="1">
        <v>43205</v>
      </c>
      <c r="B101" s="8">
        <v>10688736.84</v>
      </c>
      <c r="E101" s="1">
        <v>43205</v>
      </c>
      <c r="F101" s="8">
        <v>417302.89</v>
      </c>
      <c r="H101" s="1">
        <v>42840</v>
      </c>
      <c r="I101">
        <v>0.53694160000000002</v>
      </c>
      <c r="K101" s="1">
        <v>43235</v>
      </c>
      <c r="L101">
        <v>715388.16</v>
      </c>
      <c r="M101">
        <v>248971846.46000001</v>
      </c>
      <c r="N101">
        <v>69814.460000000006</v>
      </c>
      <c r="O101">
        <v>249758048.88</v>
      </c>
      <c r="Q101" s="1">
        <v>41699</v>
      </c>
      <c r="R101">
        <v>-98936.67</v>
      </c>
      <c r="S101">
        <v>-72023.33</v>
      </c>
      <c r="T101">
        <v>26913.33</v>
      </c>
      <c r="U101">
        <v>27313.33</v>
      </c>
      <c r="V101">
        <v>5313706.67</v>
      </c>
      <c r="W101">
        <v>-72436.67</v>
      </c>
      <c r="X101">
        <v>-180</v>
      </c>
      <c r="Z101" s="23">
        <v>41883</v>
      </c>
      <c r="AA101" s="24">
        <v>232.3</v>
      </c>
      <c r="AB101" s="24">
        <v>2.96</v>
      </c>
      <c r="AC101" s="24"/>
      <c r="AD101" s="1">
        <v>43205</v>
      </c>
      <c r="AE101">
        <v>32.480378199999997</v>
      </c>
      <c r="AG101" s="30">
        <v>42840</v>
      </c>
      <c r="AH101" s="31">
        <v>26712.589999999997</v>
      </c>
      <c r="AJ101" s="1">
        <v>43205</v>
      </c>
      <c r="AK101" s="28">
        <v>198652.21</v>
      </c>
      <c r="AL101" s="28">
        <v>217733022.31999999</v>
      </c>
      <c r="AM101" s="28">
        <v>20940.8</v>
      </c>
      <c r="AO101" s="1">
        <v>41713</v>
      </c>
      <c r="AP101">
        <v>1.49</v>
      </c>
      <c r="AQ101">
        <v>-0.67</v>
      </c>
      <c r="AS101" s="1">
        <v>38457</v>
      </c>
      <c r="AT101">
        <v>2.5</v>
      </c>
      <c r="AU101">
        <v>2.1999999999999999E-2</v>
      </c>
      <c r="AV101">
        <v>0.15928</v>
      </c>
      <c r="AW101">
        <v>959124</v>
      </c>
      <c r="AY101" s="1">
        <v>41501</v>
      </c>
      <c r="AZ101">
        <v>18211488000</v>
      </c>
      <c r="BA101">
        <v>0.4</v>
      </c>
      <c r="BB101" s="3">
        <v>3704</v>
      </c>
      <c r="BC101">
        <v>17996.55</v>
      </c>
      <c r="BD101">
        <v>1871630000</v>
      </c>
      <c r="BE101">
        <v>17679000</v>
      </c>
      <c r="BF101">
        <v>3901623000</v>
      </c>
      <c r="BG101">
        <v>8985524000</v>
      </c>
      <c r="BH101">
        <v>3435031000</v>
      </c>
      <c r="BI101">
        <v>14776457000</v>
      </c>
      <c r="BK101" s="1">
        <v>39859</v>
      </c>
      <c r="BL101">
        <v>0</v>
      </c>
      <c r="BM101">
        <v>0</v>
      </c>
      <c r="BN101">
        <v>89383291</v>
      </c>
      <c r="BO101">
        <v>9347815</v>
      </c>
      <c r="BP101">
        <v>0</v>
      </c>
      <c r="BQ101">
        <v>0</v>
      </c>
      <c r="BR101">
        <v>85265</v>
      </c>
      <c r="BS101">
        <v>0</v>
      </c>
      <c r="BT101">
        <v>0</v>
      </c>
      <c r="BU101">
        <v>0</v>
      </c>
      <c r="BV101">
        <v>0</v>
      </c>
      <c r="BW101">
        <v>60083204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18987057</v>
      </c>
      <c r="CE101">
        <v>0</v>
      </c>
      <c r="CF101">
        <v>879950</v>
      </c>
      <c r="CH101" s="27">
        <v>43191</v>
      </c>
      <c r="CI101" s="28">
        <v>587819.4</v>
      </c>
      <c r="CJ101">
        <f t="shared" si="4"/>
        <v>587819400000</v>
      </c>
      <c r="CL101" s="1">
        <v>43205</v>
      </c>
      <c r="CM101">
        <v>21.38</v>
      </c>
      <c r="CN101" s="1"/>
      <c r="CO101" s="1">
        <v>41866</v>
      </c>
      <c r="CP101">
        <v>1.25</v>
      </c>
      <c r="CR101" s="1">
        <v>37361</v>
      </c>
      <c r="CS101">
        <v>12.511135306344601</v>
      </c>
      <c r="CU101" s="1">
        <v>41835</v>
      </c>
      <c r="CV101">
        <v>903.02111111111105</v>
      </c>
      <c r="CW101">
        <v>721.51049999999998</v>
      </c>
      <c r="CX101">
        <v>667.54047619047606</v>
      </c>
      <c r="CY101">
        <v>820.33879999999999</v>
      </c>
      <c r="DA101" s="1">
        <v>44180</v>
      </c>
      <c r="DB101">
        <v>640.02</v>
      </c>
      <c r="DC101">
        <v>485.4</v>
      </c>
      <c r="DD101">
        <v>1261.83</v>
      </c>
      <c r="DG101" s="1">
        <v>39187</v>
      </c>
      <c r="DH101">
        <v>0.26</v>
      </c>
      <c r="DJ101" s="1">
        <v>34592</v>
      </c>
      <c r="DK101">
        <v>57.06</v>
      </c>
      <c r="DM101" s="1">
        <v>41897</v>
      </c>
      <c r="DN101">
        <v>724</v>
      </c>
      <c r="DP101" s="11">
        <v>39583</v>
      </c>
      <c r="DQ101">
        <v>328622913000</v>
      </c>
      <c r="DS101" s="1">
        <v>39553</v>
      </c>
      <c r="DT101">
        <v>115696116</v>
      </c>
      <c r="DU101">
        <v>311881100</v>
      </c>
      <c r="DV101">
        <v>-196184984</v>
      </c>
      <c r="DX101" s="1">
        <v>41866</v>
      </c>
      <c r="DY101">
        <v>19224653901</v>
      </c>
      <c r="DZ101">
        <v>19437036957</v>
      </c>
      <c r="EA101">
        <v>-212383056</v>
      </c>
      <c r="EB101">
        <v>38661690858</v>
      </c>
      <c r="ED101" s="1">
        <v>40648</v>
      </c>
      <c r="EE101">
        <v>139.88999999999999</v>
      </c>
      <c r="EG101" s="1">
        <v>35688</v>
      </c>
      <c r="EH101" s="17">
        <v>0.4840080645</v>
      </c>
      <c r="EI101"/>
      <c r="EJ101" s="1">
        <v>43205</v>
      </c>
      <c r="EK101" s="4">
        <v>59012412</v>
      </c>
      <c r="EL101" s="4">
        <v>16888349</v>
      </c>
      <c r="EM101" s="4">
        <v>28219444</v>
      </c>
      <c r="EN101" s="4">
        <v>75315302</v>
      </c>
      <c r="EO101" s="4">
        <v>80503858</v>
      </c>
      <c r="EP101" s="4">
        <v>5328511</v>
      </c>
      <c r="EQ101" s="4">
        <v>72397032</v>
      </c>
      <c r="ER101" s="4">
        <v>3077698</v>
      </c>
      <c r="ES101" s="4">
        <v>16747300</v>
      </c>
      <c r="ET101" s="4">
        <v>146789427</v>
      </c>
      <c r="EU101" s="4">
        <v>55798192</v>
      </c>
      <c r="EV101" s="4">
        <v>2242525</v>
      </c>
      <c r="EW101" s="15">
        <v>341352999.47999996</v>
      </c>
      <c r="EX101" s="15">
        <v>83548305.369999975</v>
      </c>
      <c r="EY101" s="15">
        <v>38323796.909999989</v>
      </c>
      <c r="EZ101">
        <v>15028395.92</v>
      </c>
      <c r="FA101" s="15">
        <v>2242525.23</v>
      </c>
      <c r="FB101" s="16">
        <f t="shared" si="5"/>
        <v>503307638</v>
      </c>
      <c r="FE101" s="1">
        <v>43207</v>
      </c>
      <c r="FF101">
        <v>223.7</v>
      </c>
      <c r="FG101" s="1"/>
      <c r="FH101" s="1">
        <v>43174</v>
      </c>
      <c r="FI101" t="s">
        <v>199</v>
      </c>
    </row>
    <row r="102" spans="1:165" x14ac:dyDescent="0.25">
      <c r="A102" s="1">
        <v>43235</v>
      </c>
      <c r="B102" s="8">
        <v>9783277.3100000005</v>
      </c>
      <c r="E102" s="1">
        <v>43235</v>
      </c>
      <c r="F102" s="8">
        <v>425299.56</v>
      </c>
      <c r="H102" s="1">
        <v>42870</v>
      </c>
      <c r="I102">
        <v>0.53694160000000002</v>
      </c>
      <c r="K102" s="1">
        <v>43266</v>
      </c>
      <c r="L102">
        <v>1107059.49</v>
      </c>
      <c r="M102">
        <v>312398532.44999999</v>
      </c>
      <c r="N102">
        <v>35817.800000000003</v>
      </c>
      <c r="O102">
        <v>313541724.74000001</v>
      </c>
      <c r="Q102" s="1">
        <v>41671</v>
      </c>
      <c r="R102">
        <v>-98936.67</v>
      </c>
      <c r="S102">
        <v>-72023.33</v>
      </c>
      <c r="T102">
        <v>26913.33</v>
      </c>
      <c r="U102">
        <v>27313.33</v>
      </c>
      <c r="V102">
        <v>5313706.67</v>
      </c>
      <c r="W102">
        <v>-72436.67</v>
      </c>
      <c r="X102">
        <v>-180</v>
      </c>
      <c r="Z102" s="21">
        <v>41852</v>
      </c>
      <c r="AA102" s="22">
        <v>236.02</v>
      </c>
      <c r="AB102" s="22">
        <v>2.96</v>
      </c>
      <c r="AC102" s="22"/>
      <c r="AD102" s="1">
        <v>43235</v>
      </c>
      <c r="AE102">
        <v>32.480378199999997</v>
      </c>
      <c r="AG102" s="30">
        <v>42870</v>
      </c>
      <c r="AH102" s="31">
        <v>27452.589999999997</v>
      </c>
      <c r="AJ102" s="1">
        <v>43235</v>
      </c>
      <c r="AK102" s="28">
        <v>184460.46</v>
      </c>
      <c r="AL102" s="28">
        <v>238041101.46000001</v>
      </c>
      <c r="AM102" s="28">
        <v>9621.6299999999992</v>
      </c>
      <c r="AO102" s="1">
        <v>41685</v>
      </c>
      <c r="AP102">
        <v>2.78</v>
      </c>
      <c r="AQ102">
        <v>0.74</v>
      </c>
      <c r="AS102" s="1">
        <v>38487</v>
      </c>
      <c r="AT102">
        <v>2.5</v>
      </c>
      <c r="AU102">
        <v>2.1999999999999999E-2</v>
      </c>
      <c r="AV102">
        <v>0.15928</v>
      </c>
      <c r="AW102">
        <v>959124</v>
      </c>
      <c r="AY102" s="1">
        <v>41470</v>
      </c>
      <c r="AZ102">
        <v>18211488000</v>
      </c>
      <c r="BA102">
        <v>0.4</v>
      </c>
      <c r="BB102" s="3">
        <v>3704</v>
      </c>
      <c r="BC102">
        <v>17996.55</v>
      </c>
      <c r="BD102">
        <v>1871630000</v>
      </c>
      <c r="BE102">
        <v>17679000</v>
      </c>
      <c r="BF102">
        <v>3901623000</v>
      </c>
      <c r="BG102">
        <v>8985524000</v>
      </c>
      <c r="BH102">
        <v>3435031000</v>
      </c>
      <c r="BI102">
        <v>14776457000</v>
      </c>
      <c r="BK102" s="1">
        <v>39887</v>
      </c>
      <c r="BL102">
        <v>0</v>
      </c>
      <c r="BM102">
        <v>0</v>
      </c>
      <c r="BN102">
        <v>75294265</v>
      </c>
      <c r="BO102">
        <v>8496190</v>
      </c>
      <c r="BP102">
        <v>0</v>
      </c>
      <c r="BQ102">
        <v>0</v>
      </c>
      <c r="BR102">
        <v>80594</v>
      </c>
      <c r="BS102">
        <v>0</v>
      </c>
      <c r="BT102">
        <v>0</v>
      </c>
      <c r="BU102">
        <v>0</v>
      </c>
      <c r="BV102">
        <v>0</v>
      </c>
      <c r="BW102">
        <v>28534441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35856362</v>
      </c>
      <c r="CE102">
        <v>0</v>
      </c>
      <c r="CF102">
        <v>2326678</v>
      </c>
      <c r="CH102" s="27">
        <v>43221</v>
      </c>
      <c r="CI102" s="28">
        <v>562261.5</v>
      </c>
      <c r="CJ102">
        <f t="shared" si="4"/>
        <v>562261500000</v>
      </c>
      <c r="CL102" s="1">
        <v>43235</v>
      </c>
      <c r="CM102">
        <v>33.75</v>
      </c>
      <c r="CN102" s="1"/>
      <c r="CO102" s="1">
        <v>41835</v>
      </c>
      <c r="CP102">
        <v>1.01</v>
      </c>
      <c r="CR102" s="1">
        <v>37391</v>
      </c>
      <c r="CS102">
        <v>11.8795647637501</v>
      </c>
      <c r="CU102" s="1">
        <v>41805</v>
      </c>
      <c r="CV102">
        <v>902.19222222222197</v>
      </c>
      <c r="CW102">
        <v>720.45899999999995</v>
      </c>
      <c r="CX102">
        <v>665.14761904761895</v>
      </c>
      <c r="CY102">
        <v>818.71360000000004</v>
      </c>
      <c r="DA102" s="1">
        <v>44211</v>
      </c>
      <c r="DB102">
        <v>659.03</v>
      </c>
      <c r="DC102">
        <v>502.43</v>
      </c>
      <c r="DD102">
        <v>1290.0899999999999</v>
      </c>
      <c r="DG102" s="1">
        <v>39217</v>
      </c>
      <c r="DH102">
        <v>0.26</v>
      </c>
      <c r="DJ102" s="1">
        <v>34622</v>
      </c>
      <c r="DK102">
        <v>60.3</v>
      </c>
      <c r="DM102" s="1">
        <v>41866</v>
      </c>
      <c r="DN102">
        <v>724</v>
      </c>
      <c r="DP102" s="11">
        <v>39614</v>
      </c>
      <c r="DQ102">
        <v>325118830300</v>
      </c>
      <c r="DS102" s="1">
        <v>39583</v>
      </c>
      <c r="DT102">
        <v>276960835</v>
      </c>
      <c r="DU102">
        <v>570704593</v>
      </c>
      <c r="DV102">
        <v>-293743758</v>
      </c>
      <c r="DX102" s="1">
        <v>41835</v>
      </c>
      <c r="DY102">
        <v>21921458082</v>
      </c>
      <c r="DZ102">
        <v>21610393823</v>
      </c>
      <c r="EA102">
        <v>311064259</v>
      </c>
      <c r="EB102">
        <v>43531851905</v>
      </c>
      <c r="ED102" s="1">
        <v>40678</v>
      </c>
      <c r="EE102">
        <v>143.22999999999999</v>
      </c>
      <c r="EG102" s="1">
        <v>35718</v>
      </c>
      <c r="EH102" s="17">
        <v>0.36702506959999998</v>
      </c>
      <c r="EI102"/>
      <c r="EJ102" s="1">
        <v>43235</v>
      </c>
      <c r="EK102" s="4">
        <v>42608607</v>
      </c>
      <c r="EL102" s="4">
        <v>17945929</v>
      </c>
      <c r="EM102" s="4">
        <v>29525352</v>
      </c>
      <c r="EN102" s="4">
        <v>71396011</v>
      </c>
      <c r="EO102" s="4">
        <v>78785542</v>
      </c>
      <c r="EP102" s="4">
        <v>5328030</v>
      </c>
      <c r="EQ102" s="4">
        <v>65318513</v>
      </c>
      <c r="ER102" s="4">
        <v>2625483</v>
      </c>
      <c r="ES102" s="4">
        <v>16865838</v>
      </c>
      <c r="ET102" s="4">
        <v>149754467</v>
      </c>
      <c r="EU102" s="4">
        <v>63263611</v>
      </c>
      <c r="EV102" s="4">
        <v>1751302</v>
      </c>
      <c r="EW102" s="15">
        <v>262348765.09</v>
      </c>
      <c r="EX102" s="15">
        <v>75969646.379999995</v>
      </c>
      <c r="EY102" s="15">
        <v>122568578.50999999</v>
      </c>
      <c r="EZ102">
        <v>14607312.209999997</v>
      </c>
      <c r="FA102" s="15">
        <v>1751358.1099999999</v>
      </c>
      <c r="FB102" s="16">
        <f t="shared" si="5"/>
        <v>502560078</v>
      </c>
      <c r="FE102" s="1">
        <v>43237</v>
      </c>
      <c r="FF102">
        <f>1943.64-ROUND(AVERAGE(FF101,FF103,FF109,FF105,FF106,FF108),2)</f>
        <v>1655.66</v>
      </c>
      <c r="FG102" s="1"/>
      <c r="FH102" s="1">
        <v>43205</v>
      </c>
      <c r="FI102" t="s">
        <v>200</v>
      </c>
    </row>
    <row r="103" spans="1:165" x14ac:dyDescent="0.25">
      <c r="A103" s="1">
        <v>43266</v>
      </c>
      <c r="B103" s="8">
        <v>5412923.8299999991</v>
      </c>
      <c r="E103" s="1">
        <v>43266</v>
      </c>
      <c r="F103" s="8">
        <v>467036.02999999997</v>
      </c>
      <c r="H103" s="1">
        <v>42901</v>
      </c>
      <c r="I103">
        <v>0.53694160000000002</v>
      </c>
      <c r="K103" s="1">
        <v>43296</v>
      </c>
      <c r="L103">
        <v>865539.37</v>
      </c>
      <c r="M103">
        <v>298946961.56999999</v>
      </c>
      <c r="N103">
        <v>35682.93</v>
      </c>
      <c r="O103">
        <v>299853684.74000001</v>
      </c>
      <c r="Q103" s="1">
        <v>41640</v>
      </c>
      <c r="R103">
        <v>-98936.67</v>
      </c>
      <c r="S103">
        <v>-72023.33</v>
      </c>
      <c r="T103">
        <v>26913.33</v>
      </c>
      <c r="U103">
        <v>27313.33</v>
      </c>
      <c r="V103">
        <v>5313706.67</v>
      </c>
      <c r="W103">
        <v>-72436.67</v>
      </c>
      <c r="X103">
        <v>-180</v>
      </c>
      <c r="Z103" s="23">
        <v>41821</v>
      </c>
      <c r="AA103" s="24">
        <v>242.95</v>
      </c>
      <c r="AB103" s="24">
        <v>2.96</v>
      </c>
      <c r="AC103" s="24"/>
      <c r="AD103" s="1">
        <v>43266</v>
      </c>
      <c r="AE103">
        <v>32.480378199999997</v>
      </c>
      <c r="AG103" s="30">
        <v>42901</v>
      </c>
      <c r="AH103" s="31">
        <v>27272.589999999997</v>
      </c>
      <c r="AJ103" s="1">
        <v>43266</v>
      </c>
      <c r="AK103" s="28">
        <v>154027.81</v>
      </c>
      <c r="AL103" s="28">
        <v>236348707.97</v>
      </c>
      <c r="AM103" s="28">
        <v>14431.36</v>
      </c>
      <c r="AO103" s="1">
        <v>41654</v>
      </c>
      <c r="AP103">
        <v>2.61</v>
      </c>
      <c r="AQ103">
        <v>-2.75</v>
      </c>
      <c r="AS103" s="1">
        <v>38518</v>
      </c>
      <c r="AT103">
        <v>2.5</v>
      </c>
      <c r="AU103">
        <v>2.1999999999999999E-2</v>
      </c>
      <c r="AV103">
        <v>0.15928</v>
      </c>
      <c r="AW103">
        <v>959124</v>
      </c>
      <c r="AY103" s="1">
        <v>41440</v>
      </c>
      <c r="AZ103">
        <v>18211488000</v>
      </c>
      <c r="BA103">
        <v>0.4</v>
      </c>
      <c r="BB103" s="3">
        <v>3704</v>
      </c>
      <c r="BC103">
        <v>17996.55</v>
      </c>
      <c r="BD103">
        <v>1871630000</v>
      </c>
      <c r="BE103">
        <v>17679000</v>
      </c>
      <c r="BF103">
        <v>3901623000</v>
      </c>
      <c r="BG103">
        <v>8985524000</v>
      </c>
      <c r="BH103">
        <v>3435031000</v>
      </c>
      <c r="BI103">
        <v>14776457000</v>
      </c>
      <c r="BK103" s="1">
        <v>39918</v>
      </c>
      <c r="BL103">
        <v>0</v>
      </c>
      <c r="BM103">
        <v>0</v>
      </c>
      <c r="BN103">
        <v>35043447</v>
      </c>
      <c r="BO103">
        <v>7010898</v>
      </c>
      <c r="BP103">
        <v>0</v>
      </c>
      <c r="BQ103">
        <v>0</v>
      </c>
      <c r="BR103">
        <v>79457</v>
      </c>
      <c r="BS103">
        <v>0</v>
      </c>
      <c r="BT103">
        <v>0</v>
      </c>
      <c r="BU103">
        <v>0</v>
      </c>
      <c r="BV103">
        <v>0</v>
      </c>
      <c r="BW103">
        <v>26603394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1349698</v>
      </c>
      <c r="CH103" s="27">
        <v>43252</v>
      </c>
      <c r="CI103" s="28">
        <v>584372.80000000005</v>
      </c>
      <c r="CJ103">
        <f t="shared" si="4"/>
        <v>584372800000</v>
      </c>
      <c r="CL103" s="1">
        <v>43266</v>
      </c>
      <c r="CM103">
        <v>52.31</v>
      </c>
      <c r="CN103" s="1"/>
      <c r="CO103" s="1">
        <v>41805</v>
      </c>
      <c r="CP103">
        <v>1.4</v>
      </c>
      <c r="CR103" s="1">
        <v>37422</v>
      </c>
      <c r="CS103">
        <v>11.5743035590363</v>
      </c>
      <c r="CU103" s="1">
        <v>41774</v>
      </c>
      <c r="CV103">
        <v>902.69555555555496</v>
      </c>
      <c r="CW103">
        <v>721.90099999999995</v>
      </c>
      <c r="CX103">
        <v>666.70952380952303</v>
      </c>
      <c r="CY103">
        <v>820.41759999999999</v>
      </c>
      <c r="DA103" s="1">
        <v>44242</v>
      </c>
      <c r="DB103">
        <v>669.05</v>
      </c>
      <c r="DC103">
        <v>515.4</v>
      </c>
      <c r="DD103">
        <v>1290.48</v>
      </c>
      <c r="DG103" s="1">
        <v>39248</v>
      </c>
      <c r="DH103">
        <v>0.31</v>
      </c>
      <c r="DJ103" s="1">
        <v>34653</v>
      </c>
      <c r="DK103">
        <v>65.36</v>
      </c>
      <c r="DM103" s="1">
        <v>41835</v>
      </c>
      <c r="DN103">
        <v>724</v>
      </c>
      <c r="DP103" s="11">
        <v>39644</v>
      </c>
      <c r="DQ103">
        <v>323948566800</v>
      </c>
      <c r="DS103" s="1">
        <v>39614</v>
      </c>
      <c r="DT103">
        <v>188712247</v>
      </c>
      <c r="DU103">
        <v>369296059</v>
      </c>
      <c r="DV103">
        <v>-180583812</v>
      </c>
      <c r="DX103" s="1">
        <v>41805</v>
      </c>
      <c r="DY103">
        <v>20288075461</v>
      </c>
      <c r="DZ103">
        <v>18260985106</v>
      </c>
      <c r="EA103">
        <v>2027090355</v>
      </c>
      <c r="EB103">
        <v>38549060567</v>
      </c>
      <c r="ED103" s="1">
        <v>40709</v>
      </c>
      <c r="EE103">
        <v>141.75</v>
      </c>
      <c r="EG103" s="1">
        <v>35749</v>
      </c>
      <c r="EH103" s="17">
        <v>0.63663655299999999</v>
      </c>
      <c r="EI103"/>
      <c r="EJ103" s="1">
        <v>43266</v>
      </c>
      <c r="EK103" s="4">
        <v>24306844</v>
      </c>
      <c r="EL103" s="4">
        <v>14614328</v>
      </c>
      <c r="EM103" s="4">
        <v>29116775</v>
      </c>
      <c r="EN103" s="4">
        <v>80380451</v>
      </c>
      <c r="EO103" s="4">
        <v>75098461</v>
      </c>
      <c r="EP103" s="4">
        <v>4820608</v>
      </c>
      <c r="EQ103" s="4">
        <v>65081997</v>
      </c>
      <c r="ER103" s="4">
        <v>2979761</v>
      </c>
      <c r="ES103" s="4">
        <v>18291148</v>
      </c>
      <c r="ET103" s="4">
        <v>179538112</v>
      </c>
      <c r="EU103" s="4">
        <v>145001634</v>
      </c>
      <c r="EV103" s="4">
        <v>2419435</v>
      </c>
      <c r="EW103" s="15">
        <v>349444262.62999994</v>
      </c>
      <c r="EX103" s="15">
        <v>69638024.820000008</v>
      </c>
      <c r="EY103" s="15">
        <v>156011923.40000004</v>
      </c>
      <c r="EZ103">
        <v>14790436.949999999</v>
      </c>
      <c r="FA103" s="15">
        <v>2419528.7200000002</v>
      </c>
      <c r="FB103" s="16">
        <f t="shared" si="5"/>
        <v>617342710</v>
      </c>
      <c r="FE103" s="1">
        <v>43268</v>
      </c>
      <c r="FF103">
        <v>28.1</v>
      </c>
      <c r="FG103" s="1"/>
      <c r="FH103" s="1">
        <v>43235</v>
      </c>
      <c r="FI103" t="s">
        <v>201</v>
      </c>
    </row>
    <row r="104" spans="1:165" x14ac:dyDescent="0.25">
      <c r="A104" s="1">
        <v>43296</v>
      </c>
      <c r="B104" s="8">
        <v>3098383.16</v>
      </c>
      <c r="E104" s="1">
        <v>43296</v>
      </c>
      <c r="F104" s="8">
        <v>393026.29000000004</v>
      </c>
      <c r="H104" s="1">
        <v>42931</v>
      </c>
      <c r="I104">
        <v>0.53694160000000002</v>
      </c>
      <c r="K104" s="1">
        <v>43327</v>
      </c>
      <c r="L104">
        <v>962295.08</v>
      </c>
      <c r="M104">
        <v>354948669.79000002</v>
      </c>
      <c r="N104">
        <v>30634.48</v>
      </c>
      <c r="O104">
        <v>355949042.91000003</v>
      </c>
      <c r="Q104" s="1">
        <v>41609</v>
      </c>
      <c r="R104">
        <v>12250</v>
      </c>
      <c r="S104">
        <v>41443.33</v>
      </c>
      <c r="T104">
        <v>29196.67</v>
      </c>
      <c r="U104">
        <v>12620</v>
      </c>
      <c r="V104">
        <v>5225070</v>
      </c>
      <c r="W104">
        <v>-59996.67</v>
      </c>
      <c r="X104">
        <v>-11466.67</v>
      </c>
      <c r="Z104" s="21">
        <v>41791</v>
      </c>
      <c r="AA104" s="22">
        <v>250.22</v>
      </c>
      <c r="AB104" s="22">
        <v>2.97</v>
      </c>
      <c r="AC104" s="22"/>
      <c r="AD104" s="1">
        <v>43296</v>
      </c>
      <c r="AE104">
        <v>32.480378199999997</v>
      </c>
      <c r="AG104" s="30">
        <v>42931</v>
      </c>
      <c r="AH104" s="31">
        <v>27201.589999999997</v>
      </c>
      <c r="AJ104" s="1">
        <v>43296</v>
      </c>
      <c r="AK104" s="28">
        <v>242644.12</v>
      </c>
      <c r="AL104" s="28">
        <v>249037398.28999999</v>
      </c>
      <c r="AM104" s="28">
        <v>47152.9</v>
      </c>
      <c r="AO104" s="1">
        <v>41623</v>
      </c>
      <c r="AP104">
        <v>1.27</v>
      </c>
      <c r="AQ104">
        <v>-3.22</v>
      </c>
      <c r="AS104" s="1">
        <v>38548</v>
      </c>
      <c r="AT104">
        <v>2.5</v>
      </c>
      <c r="AU104">
        <v>2.1999999999999999E-2</v>
      </c>
      <c r="AV104">
        <v>0.15928</v>
      </c>
      <c r="AW104">
        <v>959124</v>
      </c>
      <c r="AY104" s="1">
        <v>41409</v>
      </c>
      <c r="AZ104">
        <v>18211488000</v>
      </c>
      <c r="BA104">
        <v>0.4</v>
      </c>
      <c r="BB104" s="3">
        <v>3704</v>
      </c>
      <c r="BC104">
        <v>17996.55</v>
      </c>
      <c r="BD104">
        <v>1871630000</v>
      </c>
      <c r="BE104">
        <v>17679000</v>
      </c>
      <c r="BF104">
        <v>3901623000</v>
      </c>
      <c r="BG104">
        <v>8985524000</v>
      </c>
      <c r="BH104">
        <v>3435031000</v>
      </c>
      <c r="BI104">
        <v>14776457000</v>
      </c>
      <c r="BK104" s="1">
        <v>39948</v>
      </c>
      <c r="BL104">
        <v>0</v>
      </c>
      <c r="BM104">
        <v>0</v>
      </c>
      <c r="BN104">
        <v>30825960</v>
      </c>
      <c r="BO104">
        <v>15240769</v>
      </c>
      <c r="BP104">
        <v>0</v>
      </c>
      <c r="BQ104">
        <v>0</v>
      </c>
      <c r="BR104">
        <v>49675</v>
      </c>
      <c r="BS104">
        <v>0</v>
      </c>
      <c r="BT104">
        <v>0</v>
      </c>
      <c r="BU104">
        <v>0</v>
      </c>
      <c r="BV104">
        <v>0</v>
      </c>
      <c r="BW104">
        <v>5881963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8812375</v>
      </c>
      <c r="CE104">
        <v>0</v>
      </c>
      <c r="CF104">
        <v>841178</v>
      </c>
      <c r="CH104" s="27">
        <v>43282</v>
      </c>
      <c r="CI104" s="28">
        <v>592283.9</v>
      </c>
      <c r="CJ104">
        <f t="shared" si="4"/>
        <v>592283900000</v>
      </c>
      <c r="CL104" s="1">
        <v>43296</v>
      </c>
      <c r="CM104">
        <v>39.76</v>
      </c>
      <c r="CN104" s="1"/>
      <c r="CO104" s="1">
        <v>41774</v>
      </c>
      <c r="CP104">
        <v>1.46</v>
      </c>
      <c r="CR104" s="1">
        <v>37452</v>
      </c>
      <c r="CS104">
        <v>11.863823933975199</v>
      </c>
      <c r="CU104" s="1">
        <v>41744</v>
      </c>
      <c r="CV104">
        <v>902.56999999999903</v>
      </c>
      <c r="CW104">
        <v>724.34249999999997</v>
      </c>
      <c r="CX104">
        <v>667.76</v>
      </c>
      <c r="CY104">
        <v>821.39239999999995</v>
      </c>
      <c r="DA104" s="1">
        <v>44270</v>
      </c>
      <c r="DB104">
        <v>679.69</v>
      </c>
      <c r="DC104">
        <v>528.17999999999995</v>
      </c>
      <c r="DD104">
        <v>1294.3499999999999</v>
      </c>
      <c r="DG104" s="1">
        <v>39278</v>
      </c>
      <c r="DH104">
        <v>0.32</v>
      </c>
      <c r="DJ104" s="1">
        <v>34683</v>
      </c>
      <c r="DK104">
        <v>53.25</v>
      </c>
      <c r="DM104" s="1">
        <v>41805</v>
      </c>
      <c r="DN104">
        <v>724</v>
      </c>
      <c r="DP104" s="11">
        <v>39675</v>
      </c>
      <c r="DQ104">
        <v>330708526800</v>
      </c>
      <c r="DS104" s="1">
        <v>39644</v>
      </c>
      <c r="DT104">
        <v>312662270</v>
      </c>
      <c r="DU104">
        <v>354393493</v>
      </c>
      <c r="DV104">
        <v>-41731223</v>
      </c>
      <c r="DX104" s="1">
        <v>41774</v>
      </c>
      <c r="DY104">
        <v>20540376531</v>
      </c>
      <c r="DZ104">
        <v>20229371571</v>
      </c>
      <c r="EA104">
        <v>311004960</v>
      </c>
      <c r="EB104">
        <v>40769748102</v>
      </c>
      <c r="ED104" s="1">
        <v>40739</v>
      </c>
      <c r="EE104">
        <v>145.19</v>
      </c>
      <c r="EG104" s="1">
        <v>35779</v>
      </c>
      <c r="EH104" s="17">
        <v>0.84024889089999999</v>
      </c>
      <c r="EI104"/>
      <c r="EJ104" s="1">
        <v>43296</v>
      </c>
      <c r="EK104" s="4">
        <v>21790908</v>
      </c>
      <c r="EL104" s="4">
        <v>16139096</v>
      </c>
      <c r="EM104" s="4">
        <v>28759167</v>
      </c>
      <c r="EN104" s="4">
        <v>77752949</v>
      </c>
      <c r="EO104" s="4">
        <v>94401947</v>
      </c>
      <c r="EP104" s="4">
        <v>4916939</v>
      </c>
      <c r="EQ104" s="4">
        <v>86424229</v>
      </c>
      <c r="ER104" s="4">
        <v>2724120</v>
      </c>
      <c r="ES104" s="4">
        <v>18704962</v>
      </c>
      <c r="ET104" s="4">
        <v>195813588</v>
      </c>
      <c r="EU104" s="4">
        <v>74899839</v>
      </c>
      <c r="EV104" s="4">
        <v>2168296</v>
      </c>
      <c r="EW104" s="15">
        <v>336076032.77000004</v>
      </c>
      <c r="EX104" s="15">
        <v>89311956.300000012</v>
      </c>
      <c r="EY104" s="15">
        <v>131156980.89999999</v>
      </c>
      <c r="EZ104">
        <v>16293510.500000002</v>
      </c>
      <c r="FA104" s="15">
        <v>2168296.38</v>
      </c>
      <c r="FB104" s="16">
        <f t="shared" si="5"/>
        <v>602705132</v>
      </c>
      <c r="FE104" s="1">
        <v>43298</v>
      </c>
      <c r="FF104">
        <v>1225.1300000000001</v>
      </c>
      <c r="FG104" s="1"/>
      <c r="FH104" s="1">
        <v>43266</v>
      </c>
      <c r="FI104" t="s">
        <v>202</v>
      </c>
    </row>
    <row r="105" spans="1:165" x14ac:dyDescent="0.25">
      <c r="A105" s="1">
        <v>43327</v>
      </c>
      <c r="B105" s="8">
        <v>3259599.63</v>
      </c>
      <c r="E105" s="1">
        <v>43327</v>
      </c>
      <c r="F105" s="8">
        <v>425064.94999999995</v>
      </c>
      <c r="H105" s="1">
        <v>42962</v>
      </c>
      <c r="I105">
        <v>0.53694160000000002</v>
      </c>
      <c r="K105" s="1">
        <v>43358</v>
      </c>
      <c r="L105">
        <v>791318.46</v>
      </c>
      <c r="M105">
        <v>342461760.81999999</v>
      </c>
      <c r="N105">
        <v>18613.189999999999</v>
      </c>
      <c r="O105">
        <v>343276842.47000003</v>
      </c>
      <c r="Q105" s="1">
        <v>41579</v>
      </c>
      <c r="R105">
        <v>12250</v>
      </c>
      <c r="S105">
        <v>41443.33</v>
      </c>
      <c r="T105">
        <v>29196.67</v>
      </c>
      <c r="U105">
        <v>12620</v>
      </c>
      <c r="V105">
        <v>5225070</v>
      </c>
      <c r="W105">
        <v>-59996.67</v>
      </c>
      <c r="X105">
        <v>-11466.67</v>
      </c>
      <c r="Z105" s="23">
        <v>41760</v>
      </c>
      <c r="AA105" s="24">
        <v>242.34</v>
      </c>
      <c r="AB105" s="24">
        <v>2.98</v>
      </c>
      <c r="AC105" s="24"/>
      <c r="AD105" s="1">
        <v>43327</v>
      </c>
      <c r="AE105">
        <v>32.480378199999997</v>
      </c>
      <c r="AG105" s="30">
        <v>42962</v>
      </c>
      <c r="AH105" s="31">
        <v>27808.589999999997</v>
      </c>
      <c r="AJ105" s="1">
        <v>43327</v>
      </c>
      <c r="AK105" s="28">
        <v>223455.48</v>
      </c>
      <c r="AL105" s="28">
        <v>271482735.47000003</v>
      </c>
      <c r="AM105" s="28">
        <v>27246.47</v>
      </c>
      <c r="AO105" s="1">
        <v>41593</v>
      </c>
      <c r="AP105">
        <v>-0.57999999999999996</v>
      </c>
      <c r="AQ105">
        <v>-6.16</v>
      </c>
      <c r="AS105" s="1">
        <v>38579</v>
      </c>
      <c r="AT105">
        <v>2.5</v>
      </c>
      <c r="AU105">
        <v>2.1999999999999999E-2</v>
      </c>
      <c r="AV105">
        <v>0.15928</v>
      </c>
      <c r="AW105">
        <v>959124</v>
      </c>
      <c r="AY105" s="1">
        <v>41379</v>
      </c>
      <c r="AZ105">
        <v>18211488000</v>
      </c>
      <c r="BA105">
        <v>0.4</v>
      </c>
      <c r="BB105" s="3">
        <v>3704</v>
      </c>
      <c r="BC105">
        <v>17996.55</v>
      </c>
      <c r="BD105">
        <v>1871630000</v>
      </c>
      <c r="BE105">
        <v>17679000</v>
      </c>
      <c r="BF105">
        <v>3901623000</v>
      </c>
      <c r="BG105">
        <v>8985524000</v>
      </c>
      <c r="BH105">
        <v>3435031000</v>
      </c>
      <c r="BI105">
        <v>14776457000</v>
      </c>
      <c r="BK105" s="1">
        <v>39979</v>
      </c>
      <c r="BL105">
        <v>0</v>
      </c>
      <c r="BM105">
        <v>0</v>
      </c>
      <c r="BN105">
        <v>26385052</v>
      </c>
      <c r="BO105">
        <v>8709507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6812358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9197625</v>
      </c>
      <c r="CE105">
        <v>0</v>
      </c>
      <c r="CF105">
        <v>1665562</v>
      </c>
      <c r="CH105" s="27">
        <v>43313</v>
      </c>
      <c r="CI105" s="28">
        <v>599113.69999999995</v>
      </c>
      <c r="CJ105">
        <f t="shared" si="4"/>
        <v>599113700000</v>
      </c>
      <c r="CL105" s="1">
        <v>43327</v>
      </c>
      <c r="CM105">
        <v>25.68</v>
      </c>
      <c r="CN105" s="1"/>
      <c r="CO105" s="1">
        <v>41744</v>
      </c>
      <c r="CP105">
        <v>1.67</v>
      </c>
      <c r="CR105" s="1">
        <v>37483</v>
      </c>
      <c r="CS105">
        <v>11.7242381667554</v>
      </c>
      <c r="CU105" s="1">
        <v>41713</v>
      </c>
      <c r="CV105">
        <v>905.89222222222202</v>
      </c>
      <c r="CW105">
        <v>724.84849999999994</v>
      </c>
      <c r="CX105">
        <v>668.05095238095203</v>
      </c>
      <c r="CY105">
        <v>823.71400000000006</v>
      </c>
      <c r="DA105" s="1">
        <v>44301</v>
      </c>
      <c r="DB105">
        <v>696.54</v>
      </c>
      <c r="DC105">
        <v>537.84</v>
      </c>
      <c r="DD105">
        <v>1338.75</v>
      </c>
      <c r="DG105" s="1">
        <v>39309</v>
      </c>
      <c r="DH105">
        <v>0.59</v>
      </c>
      <c r="DJ105" s="1">
        <v>34714</v>
      </c>
      <c r="DK105">
        <v>46.25</v>
      </c>
      <c r="DM105" s="1">
        <v>41774</v>
      </c>
      <c r="DN105">
        <v>724</v>
      </c>
      <c r="DP105" s="11">
        <v>39706</v>
      </c>
      <c r="DQ105">
        <v>371606602400</v>
      </c>
      <c r="DS105" s="1">
        <v>39675</v>
      </c>
      <c r="DT105">
        <v>353218744</v>
      </c>
      <c r="DU105">
        <v>561037327</v>
      </c>
      <c r="DV105">
        <v>-207818583</v>
      </c>
      <c r="DX105" s="1">
        <v>41744</v>
      </c>
      <c r="DY105">
        <v>19577249934</v>
      </c>
      <c r="DZ105">
        <v>19352300589</v>
      </c>
      <c r="EA105">
        <v>224949345</v>
      </c>
      <c r="EB105">
        <v>38929550523</v>
      </c>
      <c r="ED105" s="1">
        <v>40770</v>
      </c>
      <c r="EE105">
        <v>147.51</v>
      </c>
      <c r="EG105" s="1">
        <v>35810</v>
      </c>
      <c r="EH105" s="17">
        <v>0.95816603180000004</v>
      </c>
      <c r="EI105"/>
      <c r="EJ105" s="1">
        <v>43327</v>
      </c>
      <c r="EK105" s="4">
        <v>17415946</v>
      </c>
      <c r="EL105" s="4">
        <v>16014085</v>
      </c>
      <c r="EM105" s="4">
        <v>31489990</v>
      </c>
      <c r="EN105" s="4">
        <v>81578856</v>
      </c>
      <c r="EO105" s="4">
        <v>91758501</v>
      </c>
      <c r="EP105" s="4">
        <v>4995113</v>
      </c>
      <c r="EQ105" s="4">
        <v>83593081</v>
      </c>
      <c r="ER105" s="4">
        <v>2967267</v>
      </c>
      <c r="ES105" s="4">
        <v>20633096</v>
      </c>
      <c r="ET105" s="4">
        <v>242678745</v>
      </c>
      <c r="EU105" s="4">
        <v>74406058</v>
      </c>
      <c r="EV105" s="4">
        <v>2341337</v>
      </c>
      <c r="EW105" s="15">
        <v>324634084.00999999</v>
      </c>
      <c r="EX105" s="15">
        <v>82586151.759999976</v>
      </c>
      <c r="EY105" s="15">
        <v>198103094.70000005</v>
      </c>
      <c r="EZ105">
        <v>16190417.829999996</v>
      </c>
      <c r="FA105" s="15">
        <v>2366334.0300000003</v>
      </c>
      <c r="FB105" s="16">
        <f t="shared" si="5"/>
        <v>652456129</v>
      </c>
      <c r="FE105" s="1">
        <v>43329</v>
      </c>
      <c r="FF105">
        <v>121.65</v>
      </c>
      <c r="FG105" s="1"/>
      <c r="FH105" s="1">
        <v>43296</v>
      </c>
      <c r="FI105" s="3">
        <v>25680</v>
      </c>
    </row>
    <row r="106" spans="1:165" x14ac:dyDescent="0.25">
      <c r="A106" s="1">
        <v>43358</v>
      </c>
      <c r="B106" s="8">
        <v>2844681.32</v>
      </c>
      <c r="E106" s="1">
        <v>43358</v>
      </c>
      <c r="F106" s="8">
        <v>425004.51</v>
      </c>
      <c r="H106" s="1">
        <v>42993</v>
      </c>
      <c r="I106">
        <v>0.53694160000000002</v>
      </c>
      <c r="K106" s="1">
        <v>43388</v>
      </c>
      <c r="L106">
        <v>1030678.13</v>
      </c>
      <c r="M106">
        <v>311413442.75</v>
      </c>
      <c r="N106">
        <v>21805.17</v>
      </c>
      <c r="O106">
        <v>312469408.94999999</v>
      </c>
      <c r="Q106" s="1">
        <v>41548</v>
      </c>
      <c r="R106">
        <v>12250</v>
      </c>
      <c r="S106">
        <v>41443.33</v>
      </c>
      <c r="T106">
        <v>29196.67</v>
      </c>
      <c r="U106">
        <v>12620</v>
      </c>
      <c r="V106">
        <v>5225070</v>
      </c>
      <c r="W106">
        <v>-59996.67</v>
      </c>
      <c r="X106">
        <v>-11466.67</v>
      </c>
      <c r="Z106" s="21">
        <v>41730</v>
      </c>
      <c r="AA106" s="22">
        <v>239.83</v>
      </c>
      <c r="AB106" s="22">
        <v>2.99</v>
      </c>
      <c r="AC106" s="22"/>
      <c r="AD106" s="1">
        <v>43358</v>
      </c>
      <c r="AE106">
        <v>32.480378199999997</v>
      </c>
      <c r="AG106" s="30">
        <v>42993</v>
      </c>
      <c r="AH106" s="31">
        <v>27138.589999999997</v>
      </c>
      <c r="AJ106" s="1">
        <v>43358</v>
      </c>
      <c r="AK106" s="28">
        <v>282882.31</v>
      </c>
      <c r="AL106" s="28">
        <v>290532107.19999999</v>
      </c>
      <c r="AM106" s="28">
        <v>38534.620000000003</v>
      </c>
      <c r="AO106" s="1">
        <v>41562</v>
      </c>
      <c r="AP106">
        <v>1.47</v>
      </c>
      <c r="AQ106">
        <v>-1.1299999999999999</v>
      </c>
      <c r="AS106" s="1">
        <v>38610</v>
      </c>
      <c r="AT106">
        <v>2.5</v>
      </c>
      <c r="AU106">
        <v>2.1999999999999999E-2</v>
      </c>
      <c r="AV106">
        <v>0.15928</v>
      </c>
      <c r="AW106">
        <v>959124</v>
      </c>
      <c r="AY106" s="1">
        <v>41348</v>
      </c>
      <c r="AZ106">
        <v>18211488000</v>
      </c>
      <c r="BA106">
        <v>0.4</v>
      </c>
      <c r="BB106" s="3">
        <v>3704</v>
      </c>
      <c r="BC106">
        <v>17996.55</v>
      </c>
      <c r="BD106">
        <v>1871630000</v>
      </c>
      <c r="BE106">
        <v>17679000</v>
      </c>
      <c r="BF106">
        <v>3901623000</v>
      </c>
      <c r="BG106">
        <v>8985524000</v>
      </c>
      <c r="BH106">
        <v>3435031000</v>
      </c>
      <c r="BI106">
        <v>14776457000</v>
      </c>
      <c r="BK106" s="1">
        <v>40009</v>
      </c>
      <c r="BL106">
        <v>0</v>
      </c>
      <c r="BM106">
        <v>0</v>
      </c>
      <c r="BN106">
        <v>66541621</v>
      </c>
      <c r="BO106">
        <v>12527591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33161010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13094835</v>
      </c>
      <c r="CE106">
        <v>6921504</v>
      </c>
      <c r="CF106">
        <v>836681</v>
      </c>
      <c r="CH106" s="27">
        <v>43344</v>
      </c>
      <c r="CI106" s="28">
        <v>576470.30000000005</v>
      </c>
      <c r="CJ106">
        <f t="shared" si="4"/>
        <v>576470300000</v>
      </c>
      <c r="CL106" s="1">
        <v>43358</v>
      </c>
      <c r="CM106">
        <v>31.2</v>
      </c>
      <c r="CN106" s="1"/>
      <c r="CO106" s="1">
        <v>41713</v>
      </c>
      <c r="CP106">
        <v>1.92</v>
      </c>
      <c r="CR106" s="1">
        <v>37514</v>
      </c>
      <c r="CS106">
        <v>11.4873035066505</v>
      </c>
      <c r="CU106" s="1">
        <v>41685</v>
      </c>
      <c r="CV106">
        <v>891.49277777777695</v>
      </c>
      <c r="CW106">
        <v>721.95699999999999</v>
      </c>
      <c r="CX106">
        <v>665.92190476190399</v>
      </c>
      <c r="CY106">
        <v>815.89480000000003</v>
      </c>
      <c r="DA106" s="1">
        <v>44331</v>
      </c>
      <c r="DB106">
        <v>707.48</v>
      </c>
      <c r="DC106">
        <v>552.1</v>
      </c>
      <c r="DD106">
        <v>1338.75</v>
      </c>
      <c r="DG106" s="1">
        <v>39340</v>
      </c>
      <c r="DH106">
        <v>0.25</v>
      </c>
      <c r="DJ106" s="1">
        <v>34745</v>
      </c>
      <c r="DK106">
        <v>56.54</v>
      </c>
      <c r="DM106" s="1">
        <v>41744</v>
      </c>
      <c r="DN106">
        <v>724</v>
      </c>
      <c r="DP106" s="11">
        <v>39736</v>
      </c>
      <c r="DQ106">
        <v>428558894099.99902</v>
      </c>
      <c r="DS106" s="1">
        <v>39706</v>
      </c>
      <c r="DT106">
        <v>337861148</v>
      </c>
      <c r="DU106">
        <v>378056896</v>
      </c>
      <c r="DV106">
        <v>-40195748</v>
      </c>
      <c r="DX106" s="1">
        <v>41713</v>
      </c>
      <c r="DY106">
        <v>17467727891</v>
      </c>
      <c r="DZ106">
        <v>17640547408</v>
      </c>
      <c r="EA106">
        <v>-172819517</v>
      </c>
      <c r="EB106">
        <v>35108275299</v>
      </c>
      <c r="ED106" s="1">
        <v>40801</v>
      </c>
      <c r="EE106">
        <v>142.30000000000001</v>
      </c>
      <c r="EG106" s="1">
        <v>35841</v>
      </c>
      <c r="EH106" s="17">
        <v>0.18016058090000001</v>
      </c>
      <c r="EI106"/>
      <c r="EJ106" s="1">
        <v>43358</v>
      </c>
      <c r="EK106" s="4">
        <v>13185359</v>
      </c>
      <c r="EL106" s="4">
        <v>16605965</v>
      </c>
      <c r="EM106" s="4">
        <v>29833125</v>
      </c>
      <c r="EN106" s="4">
        <v>80311389</v>
      </c>
      <c r="EO106" s="4">
        <v>97231740</v>
      </c>
      <c r="EP106" s="4">
        <v>5568285</v>
      </c>
      <c r="EQ106" s="4">
        <v>90966733</v>
      </c>
      <c r="ER106" s="4">
        <v>3229430</v>
      </c>
      <c r="ES106" s="4">
        <v>20991581</v>
      </c>
      <c r="ET106" s="4">
        <v>246204885</v>
      </c>
      <c r="EU106" s="4">
        <v>80429178</v>
      </c>
      <c r="EV106" s="4">
        <v>2039392</v>
      </c>
      <c r="EW106" s="15">
        <v>355267717.53999996</v>
      </c>
      <c r="EX106" s="15">
        <v>89174294.790000007</v>
      </c>
      <c r="EY106" s="15">
        <v>181390724.27000001</v>
      </c>
      <c r="EZ106">
        <v>16655824.899999999</v>
      </c>
      <c r="FA106" s="15">
        <v>2039392.8000000003</v>
      </c>
      <c r="FB106" s="16">
        <f t="shared" si="5"/>
        <v>673411703</v>
      </c>
      <c r="FE106" s="1">
        <v>43360</v>
      </c>
      <c r="FF106">
        <v>1141.3900000000001</v>
      </c>
      <c r="FG106" s="1"/>
      <c r="FH106" s="1">
        <v>43327</v>
      </c>
      <c r="FI106" t="s">
        <v>203</v>
      </c>
    </row>
    <row r="107" spans="1:165" x14ac:dyDescent="0.25">
      <c r="A107" s="1">
        <v>43388</v>
      </c>
      <c r="B107" s="8">
        <v>1999829.17</v>
      </c>
      <c r="E107" s="1">
        <v>43388</v>
      </c>
      <c r="F107" s="8">
        <v>431376.08999999997</v>
      </c>
      <c r="H107" s="1">
        <v>43023</v>
      </c>
      <c r="I107">
        <v>0.53694160000000002</v>
      </c>
      <c r="K107" s="1">
        <v>43419</v>
      </c>
      <c r="L107">
        <v>1861067.25</v>
      </c>
      <c r="M107">
        <v>395388132.75</v>
      </c>
      <c r="N107">
        <v>3787.73</v>
      </c>
      <c r="O107">
        <v>397253747.73000002</v>
      </c>
      <c r="Q107" s="1">
        <v>41518</v>
      </c>
      <c r="R107">
        <v>-13366.67</v>
      </c>
      <c r="S107">
        <v>7183.33</v>
      </c>
      <c r="T107">
        <v>20550</v>
      </c>
      <c r="U107">
        <v>6713.33</v>
      </c>
      <c r="V107">
        <v>5095290</v>
      </c>
      <c r="W107">
        <v>-80373.33</v>
      </c>
      <c r="X107">
        <v>-27106.67</v>
      </c>
      <c r="Z107" s="23">
        <v>41699</v>
      </c>
      <c r="AA107" s="24">
        <v>251.79</v>
      </c>
      <c r="AB107" s="24">
        <v>2.98</v>
      </c>
      <c r="AC107" s="24"/>
      <c r="AD107" s="1">
        <v>43388</v>
      </c>
      <c r="AE107">
        <v>32.480378199999997</v>
      </c>
      <c r="AG107" s="30">
        <v>43023</v>
      </c>
      <c r="AH107" s="31">
        <v>27518.589999999997</v>
      </c>
      <c r="AJ107" s="1">
        <v>43388</v>
      </c>
      <c r="AK107" s="28">
        <v>302959.76</v>
      </c>
      <c r="AL107" s="28">
        <v>286639846.43000001</v>
      </c>
      <c r="AM107" s="28">
        <v>23909.23</v>
      </c>
      <c r="AO107" s="1">
        <v>41532</v>
      </c>
      <c r="AP107">
        <v>4.47</v>
      </c>
      <c r="AQ107">
        <v>2.4</v>
      </c>
      <c r="AS107" s="1">
        <v>38640</v>
      </c>
      <c r="AT107">
        <v>2.5</v>
      </c>
      <c r="AU107">
        <v>2.1999999999999999E-2</v>
      </c>
      <c r="AV107">
        <v>0.15928</v>
      </c>
      <c r="AW107">
        <v>959124</v>
      </c>
      <c r="AY107" s="1">
        <v>41320</v>
      </c>
      <c r="AZ107">
        <v>18211488000</v>
      </c>
      <c r="BA107">
        <v>0.4</v>
      </c>
      <c r="BB107" s="3">
        <v>3704</v>
      </c>
      <c r="BC107">
        <v>17996.55</v>
      </c>
      <c r="BD107">
        <v>1871630000</v>
      </c>
      <c r="BE107">
        <v>17679000</v>
      </c>
      <c r="BF107">
        <v>3901623000</v>
      </c>
      <c r="BG107">
        <v>8985524000</v>
      </c>
      <c r="BH107">
        <v>3435031000</v>
      </c>
      <c r="BI107">
        <v>14776457000</v>
      </c>
      <c r="BK107" s="1">
        <v>40040</v>
      </c>
      <c r="BL107">
        <v>0</v>
      </c>
      <c r="BM107">
        <v>0</v>
      </c>
      <c r="BN107">
        <v>27318353</v>
      </c>
      <c r="BO107">
        <v>6395700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6351465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7389176</v>
      </c>
      <c r="CE107">
        <v>4828666</v>
      </c>
      <c r="CF107">
        <v>2353346</v>
      </c>
      <c r="CH107" s="27">
        <v>43374</v>
      </c>
      <c r="CI107" s="28">
        <v>612014.6</v>
      </c>
      <c r="CJ107">
        <f t="shared" si="4"/>
        <v>612014600000</v>
      </c>
      <c r="CL107" s="1">
        <v>43388</v>
      </c>
      <c r="CM107">
        <v>57.87</v>
      </c>
      <c r="CN107" s="1"/>
      <c r="CO107" s="1">
        <v>41685</v>
      </c>
      <c r="CP107">
        <v>1.69</v>
      </c>
      <c r="CR107" s="1">
        <v>37544</v>
      </c>
      <c r="CS107">
        <v>11.1763856117879</v>
      </c>
      <c r="CU107" s="1">
        <v>41654</v>
      </c>
      <c r="CV107">
        <v>887.21444444444398</v>
      </c>
      <c r="CW107">
        <v>720.17049999999995</v>
      </c>
      <c r="CX107">
        <v>663.80904761904696</v>
      </c>
      <c r="CY107">
        <v>812.46680000000003</v>
      </c>
      <c r="DA107" s="1">
        <v>44362</v>
      </c>
      <c r="DB107">
        <v>714.55</v>
      </c>
      <c r="DC107">
        <v>561.32000000000005</v>
      </c>
      <c r="DD107">
        <v>1338.75</v>
      </c>
      <c r="DG107" s="1">
        <v>39370</v>
      </c>
      <c r="DH107">
        <v>0.3</v>
      </c>
      <c r="DJ107" s="1">
        <v>34773</v>
      </c>
      <c r="DK107">
        <v>57.98</v>
      </c>
      <c r="DM107" s="1">
        <v>41713</v>
      </c>
      <c r="DN107">
        <v>724</v>
      </c>
      <c r="DP107" s="11">
        <v>39767</v>
      </c>
      <c r="DQ107">
        <v>441176088400</v>
      </c>
      <c r="DS107" s="1">
        <v>39736</v>
      </c>
      <c r="DT107">
        <v>340607751</v>
      </c>
      <c r="DU107">
        <v>390152486</v>
      </c>
      <c r="DV107">
        <v>-49544735</v>
      </c>
      <c r="DX107" s="1">
        <v>41685</v>
      </c>
      <c r="DY107">
        <v>15825850012</v>
      </c>
      <c r="DZ107">
        <v>18190582391</v>
      </c>
      <c r="EA107">
        <v>-2364732379</v>
      </c>
      <c r="EB107">
        <v>34016432403</v>
      </c>
      <c r="ED107" s="1">
        <v>40831</v>
      </c>
      <c r="EE107">
        <v>142.02000000000001</v>
      </c>
      <c r="EG107" s="1">
        <v>35869</v>
      </c>
      <c r="EH107" s="17">
        <v>0.189337387</v>
      </c>
      <c r="EI107"/>
      <c r="EJ107" s="1">
        <v>43388</v>
      </c>
      <c r="EK107" s="4">
        <v>13312321</v>
      </c>
      <c r="EL107" s="4">
        <v>19132622</v>
      </c>
      <c r="EM107" s="4">
        <v>30586430</v>
      </c>
      <c r="EN107" s="4">
        <v>79781156</v>
      </c>
      <c r="EO107" s="4">
        <v>96583466</v>
      </c>
      <c r="EP107" s="4">
        <v>5757428</v>
      </c>
      <c r="EQ107" s="4">
        <v>91515147</v>
      </c>
      <c r="ER107" s="4">
        <v>3548460</v>
      </c>
      <c r="ES107" s="4">
        <v>20834547</v>
      </c>
      <c r="ET107" s="4">
        <v>154964784</v>
      </c>
      <c r="EU107" s="4">
        <v>84102378</v>
      </c>
      <c r="EV107" s="4">
        <v>2484609</v>
      </c>
      <c r="EW107" s="15">
        <v>314690664.1500001</v>
      </c>
      <c r="EX107" s="15">
        <v>86174965.239999995</v>
      </c>
      <c r="EY107" s="15">
        <v>144529799.28000003</v>
      </c>
      <c r="EZ107">
        <v>16398706.399999999</v>
      </c>
      <c r="FA107" s="15">
        <v>2485159.6899999995</v>
      </c>
      <c r="FB107" s="16">
        <f t="shared" si="5"/>
        <v>589291027</v>
      </c>
      <c r="FE107" s="1">
        <v>43390</v>
      </c>
      <c r="FF107">
        <v>12079.6</v>
      </c>
      <c r="FG107" s="1"/>
      <c r="FH107" s="1">
        <v>43358</v>
      </c>
      <c r="FI107" t="s">
        <v>204</v>
      </c>
    </row>
    <row r="108" spans="1:165" x14ac:dyDescent="0.25">
      <c r="A108" s="1">
        <v>43419</v>
      </c>
      <c r="B108" s="8">
        <v>1783751.5</v>
      </c>
      <c r="E108" s="1">
        <v>43419</v>
      </c>
      <c r="F108" s="8">
        <v>414146.66000000003</v>
      </c>
      <c r="H108" s="1">
        <v>43054</v>
      </c>
      <c r="I108">
        <v>0.53694160000000002</v>
      </c>
      <c r="K108" s="1">
        <v>43449</v>
      </c>
      <c r="L108">
        <v>1965087.99</v>
      </c>
      <c r="M108">
        <v>358148203.5</v>
      </c>
      <c r="N108">
        <v>11257.74</v>
      </c>
      <c r="O108">
        <v>360137333.81999999</v>
      </c>
      <c r="Q108" s="1">
        <v>41487</v>
      </c>
      <c r="R108">
        <v>-13366.67</v>
      </c>
      <c r="S108">
        <v>7183.33</v>
      </c>
      <c r="T108">
        <v>20550</v>
      </c>
      <c r="U108">
        <v>6713.33</v>
      </c>
      <c r="V108">
        <v>5095290</v>
      </c>
      <c r="W108">
        <v>-80373.33</v>
      </c>
      <c r="X108">
        <v>-27106.67</v>
      </c>
      <c r="Z108" s="21">
        <v>41671</v>
      </c>
      <c r="AA108" s="22">
        <v>257.24</v>
      </c>
      <c r="AB108" s="22">
        <v>2.96</v>
      </c>
      <c r="AC108" s="22"/>
      <c r="AD108" s="1">
        <v>43419</v>
      </c>
      <c r="AE108">
        <v>32.480378199999997</v>
      </c>
      <c r="AG108" s="30">
        <v>43054</v>
      </c>
      <c r="AH108" s="31">
        <v>27281.589999999997</v>
      </c>
      <c r="AJ108" s="1">
        <v>43419</v>
      </c>
      <c r="AK108" s="28">
        <v>313138.21000000002</v>
      </c>
      <c r="AL108" s="28">
        <v>316723981.75999999</v>
      </c>
      <c r="AM108" s="28">
        <v>22875.7</v>
      </c>
      <c r="AO108" s="1">
        <v>41501</v>
      </c>
      <c r="AP108">
        <v>4.7</v>
      </c>
      <c r="AQ108">
        <v>0.02</v>
      </c>
      <c r="AS108" s="1">
        <v>38671</v>
      </c>
      <c r="AT108">
        <v>2.5</v>
      </c>
      <c r="AU108">
        <v>2.1999999999999999E-2</v>
      </c>
      <c r="AV108">
        <v>0.15928</v>
      </c>
      <c r="AW108">
        <v>959124</v>
      </c>
      <c r="AY108" s="1">
        <v>41289</v>
      </c>
      <c r="AZ108">
        <v>18211488000</v>
      </c>
      <c r="BA108">
        <v>0.4</v>
      </c>
      <c r="BB108" s="3">
        <v>3704</v>
      </c>
      <c r="BC108">
        <v>17996.55</v>
      </c>
      <c r="BD108">
        <v>1871630000</v>
      </c>
      <c r="BE108">
        <v>17679000</v>
      </c>
      <c r="BF108">
        <v>3901623000</v>
      </c>
      <c r="BG108">
        <v>8985524000</v>
      </c>
      <c r="BH108">
        <v>3435031000</v>
      </c>
      <c r="BI108">
        <v>14776457000</v>
      </c>
      <c r="BK108" s="1">
        <v>40071</v>
      </c>
      <c r="BL108">
        <v>0</v>
      </c>
      <c r="BM108">
        <v>0</v>
      </c>
      <c r="BN108">
        <v>58699562</v>
      </c>
      <c r="BO108">
        <v>9830960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18231942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19661874</v>
      </c>
      <c r="CE108">
        <v>9073800</v>
      </c>
      <c r="CF108">
        <v>1900986</v>
      </c>
      <c r="CH108" s="27">
        <v>43405</v>
      </c>
      <c r="CI108" s="28">
        <v>607482</v>
      </c>
      <c r="CJ108">
        <f t="shared" si="4"/>
        <v>607482000000</v>
      </c>
      <c r="CL108" s="1">
        <v>43419</v>
      </c>
      <c r="CM108">
        <v>-30.5</v>
      </c>
      <c r="CN108" s="1"/>
      <c r="CO108" s="1">
        <v>41654</v>
      </c>
      <c r="CP108">
        <v>1.55</v>
      </c>
      <c r="CR108" s="1">
        <v>37575</v>
      </c>
      <c r="CS108">
        <v>10.905428735852601</v>
      </c>
      <c r="CU108" s="1">
        <v>41623</v>
      </c>
      <c r="CV108">
        <v>882.53166666666596</v>
      </c>
      <c r="CW108">
        <v>718.32500000000005</v>
      </c>
      <c r="CX108">
        <v>664.57714285714201</v>
      </c>
      <c r="CY108">
        <v>808.78279999999995</v>
      </c>
      <c r="DA108" s="1">
        <v>44392</v>
      </c>
      <c r="DB108">
        <v>724.49</v>
      </c>
      <c r="DC108">
        <v>568.16</v>
      </c>
      <c r="DD108">
        <v>1360.7</v>
      </c>
      <c r="DG108" s="1">
        <v>39401</v>
      </c>
      <c r="DH108">
        <v>0.43</v>
      </c>
      <c r="DJ108" s="1">
        <v>34804</v>
      </c>
      <c r="DK108">
        <v>85.47</v>
      </c>
      <c r="DM108" s="1">
        <v>41685</v>
      </c>
      <c r="DN108">
        <v>724</v>
      </c>
      <c r="DP108" s="11">
        <v>39797</v>
      </c>
      <c r="DQ108">
        <v>463994015200</v>
      </c>
      <c r="DS108" s="1">
        <v>39767</v>
      </c>
      <c r="DT108">
        <v>290545734</v>
      </c>
      <c r="DU108">
        <v>137381091</v>
      </c>
      <c r="DV108">
        <v>153164643</v>
      </c>
      <c r="DX108" s="1">
        <v>41654</v>
      </c>
      <c r="DY108">
        <v>15741666773</v>
      </c>
      <c r="DZ108">
        <v>20238121344</v>
      </c>
      <c r="EA108">
        <v>-4496454571</v>
      </c>
      <c r="EB108">
        <v>35979788117</v>
      </c>
      <c r="ED108" s="1">
        <v>40862</v>
      </c>
      <c r="EE108">
        <v>141.87</v>
      </c>
      <c r="EG108" s="1">
        <v>35900</v>
      </c>
      <c r="EH108" s="17">
        <v>0.1259863853</v>
      </c>
      <c r="EI108"/>
      <c r="EJ108" s="1">
        <v>43419</v>
      </c>
      <c r="EK108" s="4">
        <v>10939147</v>
      </c>
      <c r="EL108" s="4">
        <v>22458324</v>
      </c>
      <c r="EM108" s="4">
        <v>28109604</v>
      </c>
      <c r="EN108" s="4">
        <v>86507168</v>
      </c>
      <c r="EO108" s="4">
        <v>100494957</v>
      </c>
      <c r="EP108" s="4">
        <v>7553214</v>
      </c>
      <c r="EQ108" s="4">
        <v>92093180</v>
      </c>
      <c r="ER108" s="4">
        <v>3062787</v>
      </c>
      <c r="ES108" s="4">
        <v>22363361</v>
      </c>
      <c r="ET108" s="4">
        <v>237686415</v>
      </c>
      <c r="EU108" s="4">
        <v>90552527</v>
      </c>
      <c r="EV108" s="4">
        <v>2928974</v>
      </c>
      <c r="EW108" s="15">
        <v>325857088.70000005</v>
      </c>
      <c r="EX108" s="15">
        <v>94043171.559999987</v>
      </c>
      <c r="EY108" s="15">
        <v>217006984.81</v>
      </c>
      <c r="EZ108">
        <v>16621434.580000002</v>
      </c>
      <c r="FA108" s="15">
        <v>2930064.74</v>
      </c>
      <c r="FB108" s="16">
        <f t="shared" si="5"/>
        <v>693810511</v>
      </c>
      <c r="FE108" s="1">
        <v>43421</v>
      </c>
      <c r="FF108">
        <v>132.12</v>
      </c>
      <c r="FG108" s="1"/>
      <c r="FH108" s="1">
        <v>43388</v>
      </c>
      <c r="FI108" t="s">
        <v>205</v>
      </c>
    </row>
    <row r="109" spans="1:165" x14ac:dyDescent="0.25">
      <c r="A109" s="1">
        <v>43449</v>
      </c>
      <c r="B109" s="8">
        <v>3773213.3999999994</v>
      </c>
      <c r="E109" s="1">
        <v>43449</v>
      </c>
      <c r="F109" s="8">
        <v>499031.95</v>
      </c>
      <c r="H109" s="1">
        <v>43084</v>
      </c>
      <c r="I109">
        <v>0.53694160000000002</v>
      </c>
      <c r="K109" s="1">
        <v>43480</v>
      </c>
      <c r="L109">
        <v>1762263.1</v>
      </c>
      <c r="M109">
        <v>367349696.86000001</v>
      </c>
      <c r="N109">
        <v>34062.21</v>
      </c>
      <c r="O109">
        <v>369147772.17000002</v>
      </c>
      <c r="Q109" s="1">
        <v>41456</v>
      </c>
      <c r="R109">
        <v>-13366.67</v>
      </c>
      <c r="S109">
        <v>7183.33</v>
      </c>
      <c r="T109">
        <v>20550</v>
      </c>
      <c r="U109">
        <v>6713.33</v>
      </c>
      <c r="V109">
        <v>5095290</v>
      </c>
      <c r="W109">
        <v>-80373.33</v>
      </c>
      <c r="X109">
        <v>-27106.67</v>
      </c>
      <c r="Z109" s="23">
        <v>41640</v>
      </c>
      <c r="AA109" s="24">
        <v>258.98</v>
      </c>
      <c r="AB109" s="24">
        <v>2.96</v>
      </c>
      <c r="AC109" s="24"/>
      <c r="AD109" s="1">
        <v>43449</v>
      </c>
      <c r="AE109">
        <v>32.480378199999997</v>
      </c>
      <c r="AG109" s="30">
        <v>43084</v>
      </c>
      <c r="AH109" s="31">
        <v>27281.589999999997</v>
      </c>
      <c r="AJ109" s="1">
        <v>43449</v>
      </c>
      <c r="AK109" s="28">
        <v>206772.11</v>
      </c>
      <c r="AL109" s="28">
        <v>299244291.12</v>
      </c>
      <c r="AM109" s="28">
        <v>21816.29</v>
      </c>
      <c r="AO109" s="1">
        <v>41470</v>
      </c>
      <c r="AP109">
        <v>3.4</v>
      </c>
      <c r="AQ109">
        <v>-0.88</v>
      </c>
      <c r="AS109" s="1">
        <v>38701</v>
      </c>
      <c r="AT109">
        <v>2.5</v>
      </c>
      <c r="AU109">
        <v>2.1999999999999999E-2</v>
      </c>
      <c r="AV109">
        <v>0.15928</v>
      </c>
      <c r="AW109">
        <v>959124</v>
      </c>
      <c r="AY109" s="1">
        <v>41258</v>
      </c>
      <c r="AZ109">
        <v>14775476000</v>
      </c>
      <c r="BA109">
        <v>0.4</v>
      </c>
      <c r="BB109" s="3">
        <v>3704</v>
      </c>
      <c r="BC109">
        <v>14818.48</v>
      </c>
      <c r="BD109">
        <v>1632246000</v>
      </c>
      <c r="BE109">
        <v>15686000</v>
      </c>
      <c r="BF109">
        <v>3142392000</v>
      </c>
      <c r="BG109">
        <v>7559371000</v>
      </c>
      <c r="BH109">
        <v>2425781000</v>
      </c>
      <c r="BI109">
        <v>12349695000</v>
      </c>
      <c r="BK109" s="1">
        <v>40101</v>
      </c>
      <c r="BL109">
        <v>0</v>
      </c>
      <c r="BM109">
        <v>0</v>
      </c>
      <c r="BN109">
        <v>54871460</v>
      </c>
      <c r="BO109">
        <v>15382961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19224722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11723772</v>
      </c>
      <c r="CE109">
        <v>6483375</v>
      </c>
      <c r="CF109">
        <v>2056630</v>
      </c>
      <c r="CH109" s="27">
        <v>43435</v>
      </c>
      <c r="CI109" s="28">
        <v>599862.19999999995</v>
      </c>
      <c r="CJ109">
        <f t="shared" si="4"/>
        <v>599862200000</v>
      </c>
      <c r="CL109" s="1">
        <v>43449</v>
      </c>
      <c r="CM109">
        <v>-11.48</v>
      </c>
      <c r="CN109" s="1"/>
      <c r="CO109" s="1">
        <v>41623</v>
      </c>
      <c r="CP109">
        <v>1.92</v>
      </c>
      <c r="CR109" s="1">
        <v>37605</v>
      </c>
      <c r="CS109">
        <v>10.502571068206001</v>
      </c>
      <c r="CU109" s="1">
        <v>41593</v>
      </c>
      <c r="CV109">
        <v>880.44111111111101</v>
      </c>
      <c r="CW109">
        <v>717.18049999999903</v>
      </c>
      <c r="CX109">
        <v>663.09809523809497</v>
      </c>
      <c r="CY109">
        <v>806.56</v>
      </c>
      <c r="DA109" s="1">
        <v>44423</v>
      </c>
      <c r="DB109">
        <v>731.37</v>
      </c>
      <c r="DC109">
        <v>577.14</v>
      </c>
      <c r="DD109">
        <v>1360.7</v>
      </c>
      <c r="DG109" s="1">
        <v>39431</v>
      </c>
      <c r="DH109">
        <v>0.97</v>
      </c>
      <c r="DJ109" s="1">
        <v>34834</v>
      </c>
      <c r="DK109">
        <v>61.05</v>
      </c>
      <c r="DM109" s="1">
        <v>41654</v>
      </c>
      <c r="DN109">
        <v>724</v>
      </c>
      <c r="DP109" s="11">
        <v>39828</v>
      </c>
      <c r="DQ109">
        <v>434026554800</v>
      </c>
      <c r="DS109" s="1">
        <v>39797</v>
      </c>
      <c r="DT109">
        <v>213545606</v>
      </c>
      <c r="DU109">
        <v>147301430</v>
      </c>
      <c r="DV109">
        <v>66244176</v>
      </c>
      <c r="DX109" s="1">
        <v>41623</v>
      </c>
      <c r="DY109">
        <v>19537523486</v>
      </c>
      <c r="DZ109">
        <v>18352387728</v>
      </c>
      <c r="EA109">
        <v>1185135758</v>
      </c>
      <c r="EB109">
        <v>37889911214</v>
      </c>
      <c r="ED109" s="1">
        <v>40892</v>
      </c>
      <c r="EE109">
        <v>139.22999999999999</v>
      </c>
      <c r="EG109" s="1">
        <v>35930</v>
      </c>
      <c r="EH109" s="17">
        <v>0.1352987735</v>
      </c>
      <c r="EI109"/>
      <c r="EJ109" s="1">
        <v>43449</v>
      </c>
      <c r="EK109" s="4">
        <v>19597870</v>
      </c>
      <c r="EL109" s="4">
        <v>18952573</v>
      </c>
      <c r="EM109" s="4">
        <v>29675942</v>
      </c>
      <c r="EN109" s="4">
        <v>90255098</v>
      </c>
      <c r="EO109" s="4">
        <v>97435776</v>
      </c>
      <c r="EP109" s="4">
        <v>6050397</v>
      </c>
      <c r="EQ109" s="4">
        <v>98845518</v>
      </c>
      <c r="ER109" s="4">
        <v>2880185</v>
      </c>
      <c r="ES109" s="4">
        <v>18492187</v>
      </c>
      <c r="ET109" s="4">
        <v>197231656</v>
      </c>
      <c r="EU109" s="4">
        <v>83271825</v>
      </c>
      <c r="EV109" s="4">
        <v>4423511</v>
      </c>
      <c r="EW109" s="15">
        <v>313770825.42000002</v>
      </c>
      <c r="EX109" s="15">
        <v>99172831.87999998</v>
      </c>
      <c r="EY109" s="15">
        <v>179229839.60000002</v>
      </c>
      <c r="EZ109">
        <v>17620744.879999999</v>
      </c>
      <c r="FA109" s="15">
        <v>4423511.8500000006</v>
      </c>
      <c r="FB109" s="16">
        <f t="shared" si="5"/>
        <v>647514668</v>
      </c>
      <c r="FE109" s="1">
        <v>43451</v>
      </c>
      <c r="FF109">
        <v>80.930000000000007</v>
      </c>
      <c r="FG109" s="1"/>
      <c r="FH109" s="1">
        <v>43419</v>
      </c>
      <c r="FI109" s="3">
        <v>-11480</v>
      </c>
    </row>
    <row r="110" spans="1:165" x14ac:dyDescent="0.25">
      <c r="A110" s="1">
        <v>43480</v>
      </c>
      <c r="B110" s="8">
        <v>6325680.4299999997</v>
      </c>
      <c r="E110" s="1">
        <v>43480</v>
      </c>
      <c r="F110" s="8">
        <v>515131.92000000004</v>
      </c>
      <c r="H110" s="1">
        <v>43115</v>
      </c>
      <c r="I110">
        <v>0.53856099999999996</v>
      </c>
      <c r="K110" s="1">
        <v>43511</v>
      </c>
      <c r="L110">
        <v>2095077.93</v>
      </c>
      <c r="M110">
        <v>321708889.44999999</v>
      </c>
      <c r="N110">
        <v>133719.31</v>
      </c>
      <c r="O110">
        <v>323939680.44</v>
      </c>
      <c r="Q110" s="1">
        <v>41426</v>
      </c>
      <c r="R110">
        <v>-195580</v>
      </c>
      <c r="S110">
        <v>-168270</v>
      </c>
      <c r="T110">
        <v>27306.67</v>
      </c>
      <c r="U110">
        <v>-4916.67</v>
      </c>
      <c r="V110">
        <v>4955310</v>
      </c>
      <c r="W110">
        <v>-103413.33</v>
      </c>
      <c r="X110">
        <v>-38406.67</v>
      </c>
      <c r="Z110" s="21">
        <v>41609</v>
      </c>
      <c r="AA110" s="22">
        <v>259.49</v>
      </c>
      <c r="AB110" s="22">
        <v>2.95</v>
      </c>
      <c r="AC110" s="22"/>
      <c r="AD110" s="1">
        <v>43480</v>
      </c>
      <c r="AE110">
        <v>34.518789599999998</v>
      </c>
      <c r="AG110" s="30">
        <v>43115</v>
      </c>
      <c r="AH110" s="31">
        <v>74893.67</v>
      </c>
      <c r="AJ110" s="1">
        <v>43480</v>
      </c>
      <c r="AK110" s="28">
        <v>228446.55</v>
      </c>
      <c r="AL110" s="28">
        <v>296363855.56</v>
      </c>
      <c r="AM110" s="28">
        <v>26665.59</v>
      </c>
      <c r="AO110" s="1">
        <v>41440</v>
      </c>
      <c r="AP110">
        <v>3.36</v>
      </c>
      <c r="AQ110">
        <v>-0.34</v>
      </c>
      <c r="AS110" s="1">
        <v>38732</v>
      </c>
      <c r="AT110">
        <v>2.5</v>
      </c>
      <c r="AU110">
        <v>2.1999999999999999E-2</v>
      </c>
      <c r="AV110">
        <v>0.16037999999999999</v>
      </c>
      <c r="AW110">
        <v>978824</v>
      </c>
      <c r="AY110" s="1">
        <v>41228</v>
      </c>
      <c r="AZ110">
        <v>14775476000</v>
      </c>
      <c r="BA110">
        <v>0.4</v>
      </c>
      <c r="BB110" s="3">
        <v>3704</v>
      </c>
      <c r="BC110">
        <v>14818.48</v>
      </c>
      <c r="BD110">
        <v>1632246000</v>
      </c>
      <c r="BE110">
        <v>15686000</v>
      </c>
      <c r="BF110">
        <v>3142392000</v>
      </c>
      <c r="BG110">
        <v>7559371000</v>
      </c>
      <c r="BH110">
        <v>2425781000</v>
      </c>
      <c r="BI110">
        <v>12349695000</v>
      </c>
      <c r="BK110" s="1">
        <v>40132</v>
      </c>
      <c r="BL110">
        <v>0</v>
      </c>
      <c r="BM110">
        <v>0</v>
      </c>
      <c r="BN110">
        <v>41259343</v>
      </c>
      <c r="BO110">
        <v>13767478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24553582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1697418</v>
      </c>
      <c r="CE110">
        <v>0</v>
      </c>
      <c r="CF110">
        <v>1240865</v>
      </c>
      <c r="CH110" s="27">
        <v>43466</v>
      </c>
      <c r="CI110" s="28">
        <v>578268.69999999995</v>
      </c>
      <c r="CJ110">
        <f t="shared" si="4"/>
        <v>578268700000</v>
      </c>
      <c r="CL110" s="1">
        <v>43480</v>
      </c>
      <c r="CM110">
        <v>-18.829999999999998</v>
      </c>
      <c r="CN110" s="1"/>
      <c r="CO110" s="1">
        <v>41593</v>
      </c>
      <c r="CP110">
        <v>1.54</v>
      </c>
      <c r="CR110" s="1">
        <v>37636</v>
      </c>
      <c r="CS110">
        <v>11.171532150352901</v>
      </c>
      <c r="CU110" s="1">
        <v>41562</v>
      </c>
      <c r="CV110">
        <v>866.33777777777698</v>
      </c>
      <c r="CW110">
        <v>702.44550000000004</v>
      </c>
      <c r="CX110">
        <v>646.33000000000004</v>
      </c>
      <c r="CY110">
        <v>792.87959999999998</v>
      </c>
      <c r="DA110" s="1">
        <v>44454</v>
      </c>
      <c r="DB110">
        <v>732.61</v>
      </c>
      <c r="DC110">
        <v>578.82000000000005</v>
      </c>
      <c r="DD110">
        <v>1360.7</v>
      </c>
      <c r="DG110" s="1">
        <v>39462</v>
      </c>
      <c r="DH110">
        <v>0.69</v>
      </c>
      <c r="DJ110" s="1">
        <v>34865</v>
      </c>
      <c r="DK110">
        <v>60.84</v>
      </c>
      <c r="DM110" s="1">
        <v>41623</v>
      </c>
      <c r="DN110">
        <v>678</v>
      </c>
      <c r="DP110" s="11">
        <v>39859</v>
      </c>
      <c r="DQ110">
        <v>432197376000</v>
      </c>
      <c r="DS110" s="1">
        <v>39828</v>
      </c>
      <c r="DT110">
        <v>156542866</v>
      </c>
      <c r="DU110">
        <v>94952507</v>
      </c>
      <c r="DV110">
        <v>61590359</v>
      </c>
      <c r="DX110" s="1">
        <v>41593</v>
      </c>
      <c r="DY110">
        <v>18918406070</v>
      </c>
      <c r="DZ110">
        <v>19280001764</v>
      </c>
      <c r="EA110">
        <v>-361595694</v>
      </c>
      <c r="EB110">
        <v>38198407834</v>
      </c>
      <c r="ED110" s="1">
        <v>40923</v>
      </c>
      <c r="EE110">
        <v>133.34</v>
      </c>
      <c r="EG110" s="1">
        <v>35961</v>
      </c>
      <c r="EH110" s="17">
        <v>0.38305375590000001</v>
      </c>
      <c r="EI110"/>
      <c r="EJ110" s="1">
        <v>43480</v>
      </c>
      <c r="EK110" s="4">
        <v>41313455</v>
      </c>
      <c r="EL110" s="4">
        <v>14349420</v>
      </c>
      <c r="EM110" s="4">
        <v>31108553</v>
      </c>
      <c r="EN110" s="4">
        <v>110678402</v>
      </c>
      <c r="EO110" s="4">
        <v>88947578</v>
      </c>
      <c r="EP110" s="4">
        <v>6272563</v>
      </c>
      <c r="EQ110" s="4">
        <v>96768235</v>
      </c>
      <c r="ER110" s="4">
        <v>2819425</v>
      </c>
      <c r="ES110" s="4">
        <v>19471242</v>
      </c>
      <c r="ET110" s="4">
        <v>198816601</v>
      </c>
      <c r="EU110" s="4">
        <v>74397319</v>
      </c>
      <c r="EV110" s="4">
        <v>3552012</v>
      </c>
      <c r="EW110" s="15">
        <v>319864492.55999994</v>
      </c>
      <c r="EX110" s="15">
        <v>82403421.399999961</v>
      </c>
      <c r="EY110" s="15">
        <v>185965844.91</v>
      </c>
      <c r="EZ110">
        <v>19397291.140000001</v>
      </c>
      <c r="FA110" s="15">
        <v>3586421.5199999996</v>
      </c>
      <c r="FB110" s="16">
        <f t="shared" si="5"/>
        <v>647181350</v>
      </c>
      <c r="FE110" s="1">
        <v>43482</v>
      </c>
      <c r="FF110">
        <v>113.78</v>
      </c>
      <c r="FG110" s="1"/>
      <c r="FH110" s="1">
        <v>43449</v>
      </c>
      <c r="FI110" t="s">
        <v>206</v>
      </c>
    </row>
    <row r="111" spans="1:165" x14ac:dyDescent="0.25">
      <c r="A111" s="1">
        <v>43511</v>
      </c>
      <c r="B111" s="8">
        <v>14629483.910000002</v>
      </c>
      <c r="E111" s="1">
        <v>43511</v>
      </c>
      <c r="F111" s="8">
        <v>569535.89</v>
      </c>
      <c r="H111" s="1">
        <v>43146</v>
      </c>
      <c r="I111">
        <v>0.53856099999999996</v>
      </c>
      <c r="K111" s="1">
        <v>43539</v>
      </c>
      <c r="L111">
        <v>1505756.23</v>
      </c>
      <c r="M111">
        <v>315596310.49000001</v>
      </c>
      <c r="N111">
        <v>76233.31</v>
      </c>
      <c r="O111">
        <v>317179995.02999997</v>
      </c>
      <c r="Q111" s="1">
        <v>41395</v>
      </c>
      <c r="R111">
        <v>-195580</v>
      </c>
      <c r="S111">
        <v>-168270</v>
      </c>
      <c r="T111">
        <v>27306.67</v>
      </c>
      <c r="U111">
        <v>-4916.67</v>
      </c>
      <c r="V111">
        <v>4955310</v>
      </c>
      <c r="W111">
        <v>-103413.33</v>
      </c>
      <c r="X111">
        <v>-38406.67</v>
      </c>
      <c r="Z111" s="23">
        <v>41579</v>
      </c>
      <c r="AA111" s="24">
        <v>245.97</v>
      </c>
      <c r="AB111" s="24">
        <v>2.84</v>
      </c>
      <c r="AC111" s="24"/>
      <c r="AD111" s="1">
        <v>43511</v>
      </c>
      <c r="AE111">
        <v>34.518789599999998</v>
      </c>
      <c r="AG111" s="30">
        <v>43146</v>
      </c>
      <c r="AH111" s="31">
        <v>27602.67</v>
      </c>
      <c r="AJ111" s="1">
        <v>43511</v>
      </c>
      <c r="AK111" s="28">
        <v>158215.47</v>
      </c>
      <c r="AL111" s="28">
        <v>317241501.44</v>
      </c>
      <c r="AM111" s="28">
        <v>16436.79</v>
      </c>
      <c r="AO111" s="1">
        <v>41409</v>
      </c>
      <c r="AP111">
        <v>3.56</v>
      </c>
      <c r="AQ111">
        <v>-1.18</v>
      </c>
      <c r="AS111" s="1">
        <v>38763</v>
      </c>
      <c r="AT111">
        <v>2.5</v>
      </c>
      <c r="AU111">
        <v>2.1999999999999999E-2</v>
      </c>
      <c r="AV111">
        <v>0.16037999999999999</v>
      </c>
      <c r="AW111">
        <v>978824</v>
      </c>
      <c r="AY111" s="1">
        <v>41197</v>
      </c>
      <c r="AZ111">
        <v>14775476000</v>
      </c>
      <c r="BA111">
        <v>0.4</v>
      </c>
      <c r="BB111" s="3">
        <v>3704</v>
      </c>
      <c r="BC111">
        <v>14818.48</v>
      </c>
      <c r="BD111">
        <v>1632246000</v>
      </c>
      <c r="BE111">
        <v>15686000</v>
      </c>
      <c r="BF111">
        <v>3142392000</v>
      </c>
      <c r="BG111">
        <v>7559371000</v>
      </c>
      <c r="BH111">
        <v>2425781000</v>
      </c>
      <c r="BI111">
        <v>12349695000</v>
      </c>
      <c r="BK111" s="1">
        <v>40162</v>
      </c>
      <c r="BL111">
        <v>0</v>
      </c>
      <c r="BM111">
        <v>0</v>
      </c>
      <c r="BN111">
        <v>27513080</v>
      </c>
      <c r="BO111">
        <v>14273449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12253971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985660</v>
      </c>
      <c r="CH111" s="27">
        <v>43497</v>
      </c>
      <c r="CI111" s="28">
        <v>576069.69999999995</v>
      </c>
      <c r="CJ111">
        <f t="shared" si="4"/>
        <v>576069700000</v>
      </c>
      <c r="CL111" s="1">
        <v>43511</v>
      </c>
      <c r="CM111">
        <v>-16.079999999999998</v>
      </c>
      <c r="CN111" s="1"/>
      <c r="CO111" s="1">
        <v>41562</v>
      </c>
      <c r="CP111" s="3">
        <v>1.5699000000000001</v>
      </c>
      <c r="CQ111" s="3"/>
      <c r="CR111" s="1">
        <v>37667</v>
      </c>
      <c r="CS111">
        <v>11.5907578206712</v>
      </c>
      <c r="CU111" s="1">
        <v>41532</v>
      </c>
      <c r="CV111">
        <v>863.74111111111097</v>
      </c>
      <c r="CW111">
        <v>697.72149999999999</v>
      </c>
      <c r="CX111">
        <v>640.72095238095199</v>
      </c>
      <c r="CY111">
        <v>789.15120000000002</v>
      </c>
      <c r="DA111" s="1">
        <v>44484</v>
      </c>
      <c r="DB111">
        <v>735.54</v>
      </c>
      <c r="DC111">
        <v>582.58000000000004</v>
      </c>
      <c r="DD111">
        <v>1360.7</v>
      </c>
      <c r="DG111" s="1">
        <v>39493</v>
      </c>
      <c r="DH111">
        <v>0.48</v>
      </c>
      <c r="DJ111" s="1">
        <v>34895</v>
      </c>
      <c r="DK111">
        <v>60.53</v>
      </c>
      <c r="DM111" s="1">
        <v>41593</v>
      </c>
      <c r="DN111">
        <v>678</v>
      </c>
      <c r="DP111" s="11">
        <v>39887</v>
      </c>
      <c r="DQ111">
        <v>440519754400</v>
      </c>
      <c r="DS111" s="1">
        <v>39859</v>
      </c>
      <c r="DT111">
        <v>107658584</v>
      </c>
      <c r="DU111">
        <v>26304066</v>
      </c>
      <c r="DV111">
        <v>81354518</v>
      </c>
      <c r="DX111" s="1">
        <v>41562</v>
      </c>
      <c r="DY111">
        <v>20636722332</v>
      </c>
      <c r="DZ111">
        <v>23201590344</v>
      </c>
      <c r="EA111">
        <v>-2564868012</v>
      </c>
      <c r="EB111">
        <v>43838312676</v>
      </c>
      <c r="ED111" s="1">
        <v>40954</v>
      </c>
      <c r="EE111">
        <v>135.35</v>
      </c>
      <c r="EG111" s="1">
        <v>35991</v>
      </c>
      <c r="EH111" s="17">
        <v>-0.1675774625</v>
      </c>
      <c r="EI111"/>
      <c r="EJ111" s="1">
        <v>43511</v>
      </c>
      <c r="EK111" s="4">
        <v>114017557</v>
      </c>
      <c r="EL111" s="4">
        <v>14917244</v>
      </c>
      <c r="EM111" s="4">
        <v>35895700</v>
      </c>
      <c r="EN111" s="4">
        <v>82931222</v>
      </c>
      <c r="EO111" s="4">
        <v>85606322</v>
      </c>
      <c r="EP111" s="4">
        <v>5517163</v>
      </c>
      <c r="EQ111" s="4">
        <v>85440395</v>
      </c>
      <c r="ER111" s="4">
        <v>2660019</v>
      </c>
      <c r="ES111" s="4">
        <v>18401647</v>
      </c>
      <c r="ET111" s="4">
        <v>169291922</v>
      </c>
      <c r="EU111" s="4">
        <v>71311356</v>
      </c>
      <c r="EV111" s="4">
        <v>4158166</v>
      </c>
      <c r="EW111" s="15">
        <v>292866635.44</v>
      </c>
      <c r="EX111" s="15">
        <v>79028634.300000012</v>
      </c>
      <c r="EY111" s="15">
        <v>153268084.42000002</v>
      </c>
      <c r="EZ111">
        <v>15299812.370000001</v>
      </c>
      <c r="FA111" s="15">
        <v>4158166.1099999994</v>
      </c>
      <c r="FB111" s="16">
        <f t="shared" si="5"/>
        <v>576131156</v>
      </c>
      <c r="FE111" s="1">
        <v>43513</v>
      </c>
      <c r="FF111">
        <v>2167.86</v>
      </c>
      <c r="FG111" s="1"/>
      <c r="FH111" s="1">
        <v>43480</v>
      </c>
      <c r="FI111" s="3">
        <v>-16080</v>
      </c>
    </row>
    <row r="112" spans="1:165" x14ac:dyDescent="0.25">
      <c r="A112" s="1">
        <v>43539</v>
      </c>
      <c r="B112" s="8">
        <v>24074031.739999998</v>
      </c>
      <c r="E112" s="1">
        <v>43539</v>
      </c>
      <c r="F112" s="8">
        <v>550047.33000000007</v>
      </c>
      <c r="H112" s="1">
        <v>43174</v>
      </c>
      <c r="I112">
        <v>0.53856099999999996</v>
      </c>
      <c r="K112" s="1">
        <v>43570</v>
      </c>
      <c r="L112">
        <v>1143873.79</v>
      </c>
      <c r="M112">
        <v>315232153.73000002</v>
      </c>
      <c r="N112">
        <v>80523.240000000005</v>
      </c>
      <c r="O112">
        <v>316460650.75999999</v>
      </c>
      <c r="Q112" s="1">
        <v>41365</v>
      </c>
      <c r="R112">
        <v>-195580</v>
      </c>
      <c r="S112">
        <v>-168270</v>
      </c>
      <c r="T112">
        <v>27306.67</v>
      </c>
      <c r="U112">
        <v>-4916.67</v>
      </c>
      <c r="V112">
        <v>4955310</v>
      </c>
      <c r="W112">
        <v>-103413.33</v>
      </c>
      <c r="X112">
        <v>-38406.67</v>
      </c>
      <c r="Z112" s="21">
        <v>41548</v>
      </c>
      <c r="AA112" s="22">
        <v>239.44</v>
      </c>
      <c r="AB112" s="22">
        <v>2.83</v>
      </c>
      <c r="AC112" s="22"/>
      <c r="AD112" s="1">
        <v>43539</v>
      </c>
      <c r="AE112">
        <v>34.518789599999998</v>
      </c>
      <c r="AG112" s="30">
        <v>43174</v>
      </c>
      <c r="AH112" s="31">
        <v>27597.67</v>
      </c>
      <c r="AJ112" s="1">
        <v>43539</v>
      </c>
      <c r="AK112" s="28">
        <v>240074.89</v>
      </c>
      <c r="AL112" s="28">
        <v>263100642.15000001</v>
      </c>
      <c r="AM112" s="28">
        <v>21260.959999999999</v>
      </c>
      <c r="AO112" s="1">
        <v>41379</v>
      </c>
      <c r="AP112">
        <v>1.97</v>
      </c>
      <c r="AQ112">
        <v>-1.64</v>
      </c>
      <c r="AS112" s="1">
        <v>38791</v>
      </c>
      <c r="AT112">
        <v>2.5</v>
      </c>
      <c r="AU112">
        <v>2.1999999999999999E-2</v>
      </c>
      <c r="AV112">
        <v>0.16037999999999999</v>
      </c>
      <c r="AW112">
        <v>978824</v>
      </c>
      <c r="AY112" s="1">
        <v>41167</v>
      </c>
      <c r="AZ112">
        <v>14775476000</v>
      </c>
      <c r="BA112">
        <v>0.4</v>
      </c>
      <c r="BB112" s="3">
        <v>3704</v>
      </c>
      <c r="BC112">
        <v>14818.48</v>
      </c>
      <c r="BD112">
        <v>1632246000</v>
      </c>
      <c r="BE112">
        <v>15686000</v>
      </c>
      <c r="BF112">
        <v>3142392000</v>
      </c>
      <c r="BG112">
        <v>7559371000</v>
      </c>
      <c r="BH112">
        <v>2425781000</v>
      </c>
      <c r="BI112">
        <v>12349695000</v>
      </c>
      <c r="BK112" s="1">
        <v>40193</v>
      </c>
      <c r="BL112">
        <v>0</v>
      </c>
      <c r="BM112">
        <v>0</v>
      </c>
      <c r="BN112">
        <v>61783854</v>
      </c>
      <c r="BO112">
        <v>49522890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11566677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694287</v>
      </c>
      <c r="CH112" s="27">
        <v>43525</v>
      </c>
      <c r="CI112" s="28">
        <v>601715.6</v>
      </c>
      <c r="CJ112">
        <f t="shared" si="4"/>
        <v>601715600000</v>
      </c>
      <c r="CL112" s="1">
        <v>43539</v>
      </c>
      <c r="CM112">
        <v>11.98</v>
      </c>
      <c r="CN112" s="1"/>
      <c r="CO112" s="1">
        <v>41532</v>
      </c>
      <c r="CP112">
        <v>1.35</v>
      </c>
      <c r="CR112" s="1">
        <v>37695</v>
      </c>
      <c r="CS112">
        <v>12.121784281331101</v>
      </c>
      <c r="CU112" s="1">
        <v>41501</v>
      </c>
      <c r="CV112">
        <v>851.32222222222197</v>
      </c>
      <c r="CW112">
        <v>688.46550000000002</v>
      </c>
      <c r="CX112">
        <v>632.50666666666598</v>
      </c>
      <c r="CY112">
        <v>778.04279999999903</v>
      </c>
      <c r="DA112" s="1">
        <v>44515</v>
      </c>
      <c r="DB112">
        <v>745.54</v>
      </c>
      <c r="DC112">
        <v>602.44000000000005</v>
      </c>
      <c r="DD112">
        <v>1336.21</v>
      </c>
      <c r="DG112" s="1">
        <v>39522</v>
      </c>
      <c r="DH112">
        <v>0.51</v>
      </c>
      <c r="DJ112" s="1">
        <v>34926</v>
      </c>
      <c r="DK112">
        <v>51.11</v>
      </c>
      <c r="DM112" s="1">
        <v>41562</v>
      </c>
      <c r="DN112">
        <v>678</v>
      </c>
      <c r="DP112" s="11">
        <v>39918</v>
      </c>
      <c r="DQ112">
        <v>420306366800</v>
      </c>
      <c r="DS112" s="1">
        <v>39887</v>
      </c>
      <c r="DT112">
        <v>122638294</v>
      </c>
      <c r="DU112">
        <v>131114319</v>
      </c>
      <c r="DV112">
        <v>-8476025</v>
      </c>
      <c r="DX112" s="1">
        <v>41532</v>
      </c>
      <c r="DY112">
        <v>20745602464</v>
      </c>
      <c r="DZ112">
        <v>19035573348</v>
      </c>
      <c r="EA112">
        <v>1710029116</v>
      </c>
      <c r="EB112">
        <v>39781175812</v>
      </c>
      <c r="ED112" s="1">
        <v>40983</v>
      </c>
      <c r="EE112">
        <v>146.35</v>
      </c>
      <c r="EG112" s="1">
        <v>36022</v>
      </c>
      <c r="EH112" s="17">
        <v>-0.15505025650000001</v>
      </c>
      <c r="EI112"/>
      <c r="EJ112" s="1">
        <v>43539</v>
      </c>
      <c r="EK112" s="4">
        <v>61173676</v>
      </c>
      <c r="EL112" s="4">
        <v>19998158</v>
      </c>
      <c r="EM112" s="4">
        <v>27396451</v>
      </c>
      <c r="EN112" s="4">
        <v>70496662</v>
      </c>
      <c r="EO112" s="4">
        <v>78638751</v>
      </c>
      <c r="EP112" s="4">
        <v>4946122</v>
      </c>
      <c r="EQ112" s="4">
        <v>76911944</v>
      </c>
      <c r="ER112" s="4">
        <v>2823061</v>
      </c>
      <c r="ES112" s="4">
        <v>17560705</v>
      </c>
      <c r="ET112" s="4">
        <v>185781601</v>
      </c>
      <c r="EU112" s="4">
        <v>68014094</v>
      </c>
      <c r="EV112" s="4">
        <v>3677158</v>
      </c>
      <c r="EW112" s="15">
        <v>313486465.81</v>
      </c>
      <c r="EX112" s="15">
        <v>73512553.729999989</v>
      </c>
      <c r="EY112" s="15">
        <v>114145124.27</v>
      </c>
      <c r="EZ112">
        <v>14438644.869999999</v>
      </c>
      <c r="FA112" s="15">
        <v>3677425.1500000004</v>
      </c>
      <c r="FB112" s="16">
        <f t="shared" si="5"/>
        <v>556244707</v>
      </c>
      <c r="FE112" s="1">
        <v>43541</v>
      </c>
      <c r="FF112">
        <v>52.13</v>
      </c>
      <c r="FG112" s="1"/>
      <c r="FH112" s="1">
        <v>43511</v>
      </c>
      <c r="FI112" t="s">
        <v>207</v>
      </c>
    </row>
    <row r="113" spans="1:165" x14ac:dyDescent="0.25">
      <c r="A113" s="1">
        <v>43570</v>
      </c>
      <c r="B113" s="8">
        <v>14042677.889999999</v>
      </c>
      <c r="E113" s="1">
        <v>43570</v>
      </c>
      <c r="F113" s="8">
        <v>557644.28</v>
      </c>
      <c r="H113" s="1">
        <v>43205</v>
      </c>
      <c r="I113">
        <v>0.53856099999999996</v>
      </c>
      <c r="K113" s="1">
        <v>43600</v>
      </c>
      <c r="L113">
        <v>2126884</v>
      </c>
      <c r="M113">
        <v>305578736.67000002</v>
      </c>
      <c r="N113">
        <v>69599.5</v>
      </c>
      <c r="O113">
        <v>307788713.83999997</v>
      </c>
      <c r="Q113" s="1">
        <v>41334</v>
      </c>
      <c r="R113">
        <v>91423.33</v>
      </c>
      <c r="S113">
        <v>116293.33</v>
      </c>
      <c r="T113">
        <v>24870</v>
      </c>
      <c r="U113">
        <v>50243.33</v>
      </c>
      <c r="V113">
        <v>5001793.33</v>
      </c>
      <c r="W113">
        <v>-88190</v>
      </c>
      <c r="X113">
        <v>-7746.67</v>
      </c>
      <c r="Z113" s="23">
        <v>41518</v>
      </c>
      <c r="AA113" s="24">
        <v>256.42</v>
      </c>
      <c r="AB113" s="24">
        <v>2.83</v>
      </c>
      <c r="AC113" s="24"/>
      <c r="AD113" s="1">
        <v>43570</v>
      </c>
      <c r="AE113">
        <v>34.518789599999998</v>
      </c>
      <c r="AG113" s="30">
        <v>43205</v>
      </c>
      <c r="AH113" s="31">
        <v>27960.67</v>
      </c>
      <c r="AJ113" s="1">
        <v>43570</v>
      </c>
      <c r="AK113" s="28">
        <v>145114.92000000001</v>
      </c>
      <c r="AL113" s="28">
        <v>232620940.66999999</v>
      </c>
      <c r="AM113" s="28">
        <v>9280.73</v>
      </c>
      <c r="AO113" s="1">
        <v>41348</v>
      </c>
      <c r="AP113">
        <v>3.71</v>
      </c>
      <c r="AQ113">
        <v>-0.26</v>
      </c>
      <c r="AS113" s="1">
        <v>38822</v>
      </c>
      <c r="AT113">
        <v>2.5</v>
      </c>
      <c r="AU113">
        <v>2.1999999999999999E-2</v>
      </c>
      <c r="AV113">
        <v>0.16037999999999999</v>
      </c>
      <c r="AW113">
        <v>978824</v>
      </c>
      <c r="AY113" s="1">
        <v>41136</v>
      </c>
      <c r="AZ113">
        <v>14775476000</v>
      </c>
      <c r="BA113">
        <v>0.4</v>
      </c>
      <c r="BB113" s="3">
        <v>3704</v>
      </c>
      <c r="BC113">
        <v>14818.48</v>
      </c>
      <c r="BD113">
        <v>1632246000</v>
      </c>
      <c r="BE113">
        <v>15686000</v>
      </c>
      <c r="BF113">
        <v>3142392000</v>
      </c>
      <c r="BG113">
        <v>7559371000</v>
      </c>
      <c r="BH113">
        <v>2425781000</v>
      </c>
      <c r="BI113">
        <v>12349695000</v>
      </c>
      <c r="BK113" s="1">
        <v>40224</v>
      </c>
      <c r="BL113">
        <v>0</v>
      </c>
      <c r="BM113">
        <v>0</v>
      </c>
      <c r="BN113">
        <v>77276499</v>
      </c>
      <c r="BO113">
        <v>33828667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41758723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1689109</v>
      </c>
      <c r="CH113" s="27">
        <v>43556</v>
      </c>
      <c r="CI113" s="28">
        <v>612995.4</v>
      </c>
      <c r="CJ113">
        <f t="shared" si="4"/>
        <v>612995400000</v>
      </c>
      <c r="CL113" s="1">
        <v>43570</v>
      </c>
      <c r="CM113">
        <v>35.719000000000001</v>
      </c>
      <c r="CN113" s="1"/>
      <c r="CO113" s="1">
        <v>41501</v>
      </c>
      <c r="CP113">
        <v>1.24</v>
      </c>
      <c r="CR113" s="1">
        <v>37726</v>
      </c>
      <c r="CS113">
        <v>12.446533490011699</v>
      </c>
      <c r="CU113" s="1">
        <v>41470</v>
      </c>
      <c r="CV113">
        <v>854.72555555555505</v>
      </c>
      <c r="CW113">
        <v>689.40800000000002</v>
      </c>
      <c r="CX113">
        <v>633.46190476190395</v>
      </c>
      <c r="CY113">
        <v>781.43719999999996</v>
      </c>
      <c r="DA113" s="1">
        <v>44545</v>
      </c>
      <c r="DB113">
        <v>755.61</v>
      </c>
      <c r="DC113">
        <v>610.52</v>
      </c>
      <c r="DD113">
        <v>1354.52</v>
      </c>
      <c r="DG113" s="1">
        <v>39553</v>
      </c>
      <c r="DH113">
        <v>0.64</v>
      </c>
      <c r="DJ113" s="1">
        <v>34957</v>
      </c>
      <c r="DK113">
        <v>51</v>
      </c>
      <c r="DM113" s="1">
        <v>41532</v>
      </c>
      <c r="DN113">
        <v>678</v>
      </c>
      <c r="DP113" s="11">
        <v>39948</v>
      </c>
      <c r="DQ113">
        <v>402419577600</v>
      </c>
      <c r="DS113" s="1">
        <v>39918</v>
      </c>
      <c r="DT113">
        <v>66710904</v>
      </c>
      <c r="DU113">
        <v>82505891</v>
      </c>
      <c r="DV113">
        <v>-15794987</v>
      </c>
      <c r="DX113" s="1">
        <v>41501</v>
      </c>
      <c r="DY113">
        <v>21214505830</v>
      </c>
      <c r="DZ113">
        <v>20364218693</v>
      </c>
      <c r="EA113">
        <v>850287137</v>
      </c>
      <c r="EB113">
        <v>41578724523</v>
      </c>
      <c r="ED113" s="1">
        <v>41014</v>
      </c>
      <c r="EE113">
        <v>139.85</v>
      </c>
      <c r="EG113" s="1">
        <v>36053</v>
      </c>
      <c r="EH113" s="17">
        <v>-8.4397301999999993E-2</v>
      </c>
      <c r="EI113"/>
      <c r="EJ113" s="1">
        <v>43570</v>
      </c>
      <c r="EK113" s="4">
        <v>58401298</v>
      </c>
      <c r="EL113" s="4">
        <v>14351004</v>
      </c>
      <c r="EM113" s="4">
        <v>28617602</v>
      </c>
      <c r="EN113" s="4">
        <v>73784323</v>
      </c>
      <c r="EO113" s="4">
        <v>76837358</v>
      </c>
      <c r="EP113" s="4">
        <v>4627301</v>
      </c>
      <c r="EQ113" s="4">
        <v>82420756</v>
      </c>
      <c r="ER113" s="4">
        <v>3449354</v>
      </c>
      <c r="ES113" s="4">
        <v>19662512</v>
      </c>
      <c r="ET113" s="4">
        <v>202943745</v>
      </c>
      <c r="EU113" s="4">
        <v>70462318</v>
      </c>
      <c r="EV113" s="4">
        <v>2703565</v>
      </c>
      <c r="EW113" s="15">
        <v>394810708.60000002</v>
      </c>
      <c r="EX113" s="15">
        <v>80224837.310000002</v>
      </c>
      <c r="EY113" s="15">
        <v>36370022.780000001</v>
      </c>
      <c r="EZ113">
        <v>15036728.770000001</v>
      </c>
      <c r="FA113" s="15">
        <v>2704574.3600000003</v>
      </c>
      <c r="FB113" s="16">
        <f t="shared" si="5"/>
        <v>579859838</v>
      </c>
      <c r="FE113" s="1">
        <v>43572</v>
      </c>
      <c r="FF113">
        <v>2578.75</v>
      </c>
      <c r="FG113" s="1"/>
      <c r="FH113" s="1">
        <v>43539</v>
      </c>
      <c r="FI113" s="3">
        <v>35719</v>
      </c>
    </row>
    <row r="114" spans="1:165" x14ac:dyDescent="0.25">
      <c r="A114" s="1">
        <v>43600</v>
      </c>
      <c r="B114" s="8">
        <v>8384913.9299999997</v>
      </c>
      <c r="E114" s="1">
        <v>43600</v>
      </c>
      <c r="F114" s="8">
        <v>546038.09</v>
      </c>
      <c r="H114" s="1">
        <v>43235</v>
      </c>
      <c r="I114">
        <v>0.53856099999999996</v>
      </c>
      <c r="K114" s="1">
        <v>43631</v>
      </c>
      <c r="L114">
        <v>3448609.48</v>
      </c>
      <c r="M114">
        <v>349585429.68000001</v>
      </c>
      <c r="N114">
        <v>41434.74</v>
      </c>
      <c r="O114">
        <v>353078700.60000002</v>
      </c>
      <c r="Q114" s="1">
        <v>41306</v>
      </c>
      <c r="R114">
        <v>91423.33</v>
      </c>
      <c r="S114">
        <v>116293.33</v>
      </c>
      <c r="T114">
        <v>24870</v>
      </c>
      <c r="U114">
        <v>50243.33</v>
      </c>
      <c r="V114">
        <v>5001793.33</v>
      </c>
      <c r="W114">
        <v>-88190</v>
      </c>
      <c r="X114">
        <v>-7746.67</v>
      </c>
      <c r="Z114" s="21">
        <v>41487</v>
      </c>
      <c r="AA114" s="22">
        <v>263.25</v>
      </c>
      <c r="AB114" s="22">
        <v>2.84</v>
      </c>
      <c r="AC114" s="22"/>
      <c r="AD114" s="1">
        <v>43600</v>
      </c>
      <c r="AE114">
        <v>34.518789599999998</v>
      </c>
      <c r="AG114" s="30">
        <v>43235</v>
      </c>
      <c r="AH114" s="31">
        <v>27934.67</v>
      </c>
      <c r="AJ114" s="1">
        <v>43600</v>
      </c>
      <c r="AK114" s="28">
        <v>155712.67000000001</v>
      </c>
      <c r="AL114" s="28">
        <v>720496090.69000006</v>
      </c>
      <c r="AM114" s="28">
        <v>7782.48</v>
      </c>
      <c r="AO114" s="1">
        <v>41320</v>
      </c>
      <c r="AP114">
        <v>6.3</v>
      </c>
      <c r="AQ114">
        <v>1.81</v>
      </c>
      <c r="AS114" s="1">
        <v>38852</v>
      </c>
      <c r="AT114">
        <v>2.5</v>
      </c>
      <c r="AU114">
        <v>2.1999999999999999E-2</v>
      </c>
      <c r="AV114">
        <v>0.16037999999999999</v>
      </c>
      <c r="AW114">
        <v>978824</v>
      </c>
      <c r="AY114" s="1">
        <v>41105</v>
      </c>
      <c r="AZ114">
        <v>14775476000</v>
      </c>
      <c r="BA114">
        <v>0.4</v>
      </c>
      <c r="BB114" s="3">
        <v>3704</v>
      </c>
      <c r="BC114">
        <v>14818.48</v>
      </c>
      <c r="BD114">
        <v>1632246000</v>
      </c>
      <c r="BE114">
        <v>15686000</v>
      </c>
      <c r="BF114">
        <v>3142392000</v>
      </c>
      <c r="BG114">
        <v>7559371000</v>
      </c>
      <c r="BH114">
        <v>2425781000</v>
      </c>
      <c r="BI114">
        <v>12349695000</v>
      </c>
      <c r="BK114" s="1">
        <v>40252</v>
      </c>
      <c r="BL114">
        <v>0</v>
      </c>
      <c r="BM114">
        <v>0</v>
      </c>
      <c r="BN114">
        <v>67840014</v>
      </c>
      <c r="BO114">
        <v>17818672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20773074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28014839</v>
      </c>
      <c r="CE114">
        <v>0</v>
      </c>
      <c r="CF114">
        <v>1233429</v>
      </c>
      <c r="CH114" s="27">
        <v>43586</v>
      </c>
      <c r="CI114" s="28">
        <v>615256.9</v>
      </c>
      <c r="CJ114">
        <f t="shared" si="4"/>
        <v>615256900000</v>
      </c>
      <c r="CL114" s="1">
        <v>43600</v>
      </c>
      <c r="CM114">
        <v>24.15</v>
      </c>
      <c r="CN114" s="1"/>
      <c r="CO114" s="1">
        <v>41470</v>
      </c>
      <c r="CP114">
        <v>1.03</v>
      </c>
      <c r="CR114" s="1">
        <v>37756</v>
      </c>
      <c r="CS114">
        <v>12.858274688912701</v>
      </c>
      <c r="CU114" s="1">
        <v>41440</v>
      </c>
      <c r="CV114">
        <v>900.41</v>
      </c>
      <c r="CW114">
        <v>732.46100000000001</v>
      </c>
      <c r="CX114">
        <v>673.88142857142805</v>
      </c>
      <c r="CY114">
        <v>827.05679999999995</v>
      </c>
      <c r="DA114" s="1">
        <v>44576</v>
      </c>
      <c r="DB114">
        <v>760.67</v>
      </c>
      <c r="DC114">
        <v>617.29</v>
      </c>
      <c r="DD114">
        <v>1353.84</v>
      </c>
      <c r="DG114" s="1">
        <v>39583</v>
      </c>
      <c r="DH114">
        <v>0.96</v>
      </c>
      <c r="DJ114" s="1">
        <v>34987</v>
      </c>
      <c r="DK114">
        <v>44.11</v>
      </c>
      <c r="DM114" s="1">
        <v>41501</v>
      </c>
      <c r="DN114">
        <v>678</v>
      </c>
      <c r="DP114" s="11">
        <v>39979</v>
      </c>
      <c r="DQ114">
        <v>394391799200</v>
      </c>
      <c r="DS114" s="1">
        <v>39948</v>
      </c>
      <c r="DT114">
        <v>84625785</v>
      </c>
      <c r="DU114">
        <v>149331588</v>
      </c>
      <c r="DV114">
        <v>-64705803</v>
      </c>
      <c r="DX114" s="1">
        <v>41470</v>
      </c>
      <c r="DY114">
        <v>20357391663</v>
      </c>
      <c r="DZ114">
        <v>22867575854</v>
      </c>
      <c r="EA114">
        <v>-2510184191</v>
      </c>
      <c r="EB114">
        <v>43224967517</v>
      </c>
      <c r="ED114" s="1">
        <v>41044</v>
      </c>
      <c r="EE114">
        <v>144.56</v>
      </c>
      <c r="EG114" s="1">
        <v>36083</v>
      </c>
      <c r="EH114" s="17">
        <v>7.8386852600000001E-2</v>
      </c>
      <c r="EI114"/>
      <c r="EJ114" s="1">
        <v>43600</v>
      </c>
      <c r="EK114" s="4">
        <v>44608590</v>
      </c>
      <c r="EL114" s="4">
        <v>18050259</v>
      </c>
      <c r="EM114" s="4">
        <v>29246540</v>
      </c>
      <c r="EN114" s="4">
        <v>87376166</v>
      </c>
      <c r="EO114" s="4">
        <v>95978061</v>
      </c>
      <c r="EP114" s="4">
        <v>6918824</v>
      </c>
      <c r="EQ114" s="4">
        <v>89153671</v>
      </c>
      <c r="ER114" s="4">
        <v>2950227</v>
      </c>
      <c r="ES114" s="4">
        <v>19799202</v>
      </c>
      <c r="ET114" s="4">
        <v>183273136</v>
      </c>
      <c r="EU114" s="4">
        <v>70745476</v>
      </c>
      <c r="EV114" s="4">
        <v>7320971</v>
      </c>
      <c r="EW114" s="15">
        <v>423099296.35999995</v>
      </c>
      <c r="EX114" s="15">
        <v>92516255.699999973</v>
      </c>
      <c r="EY114" s="15">
        <v>26190911.540000003</v>
      </c>
      <c r="EZ114">
        <v>15704200.930000002</v>
      </c>
      <c r="FA114" s="15">
        <v>7409375.4100000001</v>
      </c>
      <c r="FB114" s="16">
        <f t="shared" si="5"/>
        <v>610812533</v>
      </c>
      <c r="FE114" s="1">
        <v>43602</v>
      </c>
      <c r="FF114">
        <v>10860.06</v>
      </c>
      <c r="FG114" s="1"/>
      <c r="FH114" s="1">
        <v>43570</v>
      </c>
      <c r="FI114" t="s">
        <v>208</v>
      </c>
    </row>
    <row r="115" spans="1:165" x14ac:dyDescent="0.25">
      <c r="A115" s="1">
        <v>43631</v>
      </c>
      <c r="B115" s="8">
        <v>6972103.0999999996</v>
      </c>
      <c r="E115" s="1">
        <v>43631</v>
      </c>
      <c r="F115" s="8">
        <v>572639.18999999994</v>
      </c>
      <c r="H115" s="1">
        <v>43266</v>
      </c>
      <c r="I115">
        <v>0.53856099999999996</v>
      </c>
      <c r="K115" s="1">
        <v>43661</v>
      </c>
      <c r="L115">
        <v>20345674.760000002</v>
      </c>
      <c r="M115">
        <v>333155036.26999998</v>
      </c>
      <c r="N115">
        <v>40858.99</v>
      </c>
      <c r="O115">
        <v>353543183.88999999</v>
      </c>
      <c r="Q115" s="1">
        <v>41275</v>
      </c>
      <c r="R115">
        <v>91423.33</v>
      </c>
      <c r="S115">
        <v>116293.33</v>
      </c>
      <c r="T115">
        <v>24870</v>
      </c>
      <c r="U115">
        <v>50243.33</v>
      </c>
      <c r="V115">
        <v>5001793.33</v>
      </c>
      <c r="W115">
        <v>-88190</v>
      </c>
      <c r="X115">
        <v>-7746.67</v>
      </c>
      <c r="Z115" s="23">
        <v>41456</v>
      </c>
      <c r="AA115" s="24">
        <v>238.29</v>
      </c>
      <c r="AB115" s="24">
        <v>2.84</v>
      </c>
      <c r="AC115" s="24"/>
      <c r="AD115" s="1">
        <v>43631</v>
      </c>
      <c r="AE115">
        <v>34.518789599999998</v>
      </c>
      <c r="AG115" s="30">
        <v>43266</v>
      </c>
      <c r="AH115" s="31">
        <v>27725.67</v>
      </c>
      <c r="AJ115" s="1">
        <v>43631</v>
      </c>
      <c r="AK115" s="28">
        <v>163125.92000000001</v>
      </c>
      <c r="AL115" s="28">
        <v>255240001.62</v>
      </c>
      <c r="AM115" s="28">
        <v>8457.7000000000007</v>
      </c>
      <c r="AO115" s="1">
        <v>41289</v>
      </c>
      <c r="AP115">
        <v>-1.46</v>
      </c>
      <c r="AQ115">
        <v>-6.38</v>
      </c>
      <c r="AS115" s="1">
        <v>38883</v>
      </c>
      <c r="AT115">
        <v>2.5</v>
      </c>
      <c r="AU115">
        <v>2.1999999999999999E-2</v>
      </c>
      <c r="AV115">
        <v>0.16037999999999999</v>
      </c>
      <c r="AW115">
        <v>978824</v>
      </c>
      <c r="AY115" s="1">
        <v>41075</v>
      </c>
      <c r="AZ115">
        <v>14775476000</v>
      </c>
      <c r="BA115">
        <v>0.4</v>
      </c>
      <c r="BB115" s="3">
        <v>3704</v>
      </c>
      <c r="BC115">
        <v>14818.48</v>
      </c>
      <c r="BD115">
        <v>1632246000</v>
      </c>
      <c r="BE115">
        <v>15686000</v>
      </c>
      <c r="BF115">
        <v>3142392000</v>
      </c>
      <c r="BG115">
        <v>7559371000</v>
      </c>
      <c r="BH115">
        <v>2425781000</v>
      </c>
      <c r="BI115">
        <v>12349695000</v>
      </c>
      <c r="BK115" s="1">
        <v>40283</v>
      </c>
      <c r="BL115">
        <v>0</v>
      </c>
      <c r="BM115">
        <v>0</v>
      </c>
      <c r="BN115">
        <v>57292497</v>
      </c>
      <c r="BO115">
        <v>30169474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12164237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11589975</v>
      </c>
      <c r="CE115">
        <v>337297</v>
      </c>
      <c r="CF115">
        <v>3031514</v>
      </c>
      <c r="CH115" s="27">
        <v>43617</v>
      </c>
      <c r="CI115" s="28">
        <v>596890.19999999995</v>
      </c>
      <c r="CJ115">
        <f t="shared" si="4"/>
        <v>596890200000</v>
      </c>
      <c r="CL115" s="1">
        <v>43631</v>
      </c>
      <c r="CM115">
        <v>27.09</v>
      </c>
      <c r="CN115" s="1"/>
      <c r="CO115" s="1">
        <v>41440</v>
      </c>
      <c r="CP115">
        <v>1.26</v>
      </c>
      <c r="CR115" s="1">
        <v>37787</v>
      </c>
      <c r="CS115">
        <v>12.988099665303</v>
      </c>
      <c r="CU115" s="1">
        <v>41409</v>
      </c>
      <c r="CV115">
        <v>849.82500000000005</v>
      </c>
      <c r="CW115">
        <v>689.72249999999997</v>
      </c>
      <c r="CX115">
        <v>637.78619047618997</v>
      </c>
      <c r="CY115">
        <v>777.33519999999999</v>
      </c>
      <c r="DA115" s="1">
        <v>44607</v>
      </c>
      <c r="DB115">
        <v>769.65</v>
      </c>
      <c r="DC115">
        <v>622.11</v>
      </c>
      <c r="DD115">
        <v>1378.75</v>
      </c>
      <c r="DG115" s="1">
        <v>39614</v>
      </c>
      <c r="DH115">
        <v>0.91</v>
      </c>
      <c r="DJ115" s="1">
        <v>35018</v>
      </c>
      <c r="DK115">
        <v>42.93</v>
      </c>
      <c r="DM115" s="1">
        <v>41470</v>
      </c>
      <c r="DN115">
        <v>678</v>
      </c>
      <c r="DP115" s="11">
        <v>40009</v>
      </c>
      <c r="DQ115">
        <v>400791206400</v>
      </c>
      <c r="DS115" s="1">
        <v>39979</v>
      </c>
      <c r="DT115">
        <v>85043470</v>
      </c>
      <c r="DU115">
        <v>138410820</v>
      </c>
      <c r="DV115">
        <v>-53367350</v>
      </c>
      <c r="DX115" s="1">
        <v>41440</v>
      </c>
      <c r="DY115">
        <v>19331841435</v>
      </c>
      <c r="DZ115">
        <v>18986750021</v>
      </c>
      <c r="EA115">
        <v>345091414</v>
      </c>
      <c r="EB115">
        <v>38318591456</v>
      </c>
      <c r="ED115" s="1">
        <v>41075</v>
      </c>
      <c r="EE115">
        <v>142.28</v>
      </c>
      <c r="EG115" s="1">
        <v>36114</v>
      </c>
      <c r="EH115" s="17">
        <v>-0.31870357869999999</v>
      </c>
      <c r="EI115"/>
      <c r="EJ115" s="1">
        <v>43631</v>
      </c>
      <c r="EK115" s="4">
        <v>29087657</v>
      </c>
      <c r="EL115" s="4">
        <v>17707783</v>
      </c>
      <c r="EM115" s="4">
        <v>36005868</v>
      </c>
      <c r="EN115" s="4">
        <v>82086213</v>
      </c>
      <c r="EO115" s="4">
        <v>95920697</v>
      </c>
      <c r="EP115" s="4">
        <v>4956022</v>
      </c>
      <c r="EQ115" s="4">
        <v>95016397</v>
      </c>
      <c r="ER115" s="4">
        <v>3611199</v>
      </c>
      <c r="ES115" s="4">
        <v>18788888</v>
      </c>
      <c r="ET115" s="4">
        <v>219363639</v>
      </c>
      <c r="EU115" s="4">
        <v>75720592</v>
      </c>
      <c r="EV115" s="4">
        <v>5222947</v>
      </c>
      <c r="EW115" s="15">
        <v>323682756.5399999</v>
      </c>
      <c r="EX115" s="15">
        <v>91506002.920000002</v>
      </c>
      <c r="EY115" s="15">
        <v>163967520.73000005</v>
      </c>
      <c r="EZ115">
        <v>14853650.329999998</v>
      </c>
      <c r="FA115" s="15">
        <v>5271687.82</v>
      </c>
      <c r="FB115" s="16">
        <f t="shared" si="5"/>
        <v>654400245</v>
      </c>
      <c r="FE115" s="1">
        <v>43633</v>
      </c>
      <c r="FF115">
        <v>287.98</v>
      </c>
      <c r="FG115" s="1"/>
      <c r="FH115" s="1">
        <v>43600</v>
      </c>
      <c r="FI115" t="s">
        <v>209</v>
      </c>
    </row>
    <row r="116" spans="1:165" x14ac:dyDescent="0.25">
      <c r="A116" s="1">
        <v>43661</v>
      </c>
      <c r="B116" s="8">
        <v>5970676.4799999995</v>
      </c>
      <c r="E116" s="1">
        <v>43661</v>
      </c>
      <c r="F116" s="8">
        <v>579695.77</v>
      </c>
      <c r="H116" s="1">
        <v>43296</v>
      </c>
      <c r="I116">
        <v>0.53856099999999996</v>
      </c>
      <c r="K116" s="1">
        <v>43692</v>
      </c>
      <c r="L116">
        <v>1615008.54</v>
      </c>
      <c r="M116">
        <v>347892268.95999998</v>
      </c>
      <c r="N116">
        <v>44026.11</v>
      </c>
      <c r="O116">
        <v>349596836.97000003</v>
      </c>
      <c r="Q116" s="1">
        <v>41244</v>
      </c>
      <c r="R116">
        <v>-12740</v>
      </c>
      <c r="S116">
        <v>31866.67</v>
      </c>
      <c r="T116">
        <v>44606.67</v>
      </c>
      <c r="U116">
        <v>-603.33000000000004</v>
      </c>
      <c r="V116">
        <v>5048813.33</v>
      </c>
      <c r="W116">
        <v>-92103.33</v>
      </c>
      <c r="X116">
        <v>-38373.33</v>
      </c>
      <c r="Z116" s="21">
        <v>41426</v>
      </c>
      <c r="AA116" s="22">
        <v>224.99</v>
      </c>
      <c r="AB116" s="22">
        <v>2.85</v>
      </c>
      <c r="AC116" s="22"/>
      <c r="AD116" s="1">
        <v>43661</v>
      </c>
      <c r="AE116">
        <v>34.518789599999998</v>
      </c>
      <c r="AG116" s="30">
        <v>43296</v>
      </c>
      <c r="AH116" s="31">
        <v>28029.67</v>
      </c>
      <c r="AJ116" s="1">
        <v>43661</v>
      </c>
      <c r="AK116" s="28">
        <v>705341.5</v>
      </c>
      <c r="AL116" s="28">
        <v>369399961.63</v>
      </c>
      <c r="AM116" s="28">
        <v>17168.38</v>
      </c>
      <c r="AO116" s="1">
        <v>41258</v>
      </c>
      <c r="AP116">
        <v>-2.2400000000000002</v>
      </c>
      <c r="AQ116">
        <v>-6.74</v>
      </c>
      <c r="AS116" s="1">
        <v>38913</v>
      </c>
      <c r="AT116">
        <v>2.5</v>
      </c>
      <c r="AU116">
        <v>2.1999999999999999E-2</v>
      </c>
      <c r="AV116">
        <v>0.16037999999999999</v>
      </c>
      <c r="AW116">
        <v>978824</v>
      </c>
      <c r="AY116" s="1">
        <v>41044</v>
      </c>
      <c r="AZ116">
        <v>14775476000</v>
      </c>
      <c r="BA116">
        <v>0.4</v>
      </c>
      <c r="BB116" s="3">
        <v>3704</v>
      </c>
      <c r="BC116">
        <v>14818.48</v>
      </c>
      <c r="BD116">
        <v>1632246000</v>
      </c>
      <c r="BE116">
        <v>15686000</v>
      </c>
      <c r="BF116">
        <v>3142392000</v>
      </c>
      <c r="BG116">
        <v>7559371000</v>
      </c>
      <c r="BH116">
        <v>2425781000</v>
      </c>
      <c r="BI116">
        <v>12349695000</v>
      </c>
      <c r="BK116" s="1">
        <v>40313</v>
      </c>
      <c r="BL116">
        <v>0</v>
      </c>
      <c r="BM116">
        <v>0</v>
      </c>
      <c r="BN116">
        <v>130757834</v>
      </c>
      <c r="BO116">
        <v>21546505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805</v>
      </c>
      <c r="BW116">
        <v>38909592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68304600</v>
      </c>
      <c r="CE116">
        <v>0</v>
      </c>
      <c r="CF116">
        <v>1996332</v>
      </c>
      <c r="CH116" s="27">
        <v>43647</v>
      </c>
      <c r="CI116" s="28">
        <v>631901.9</v>
      </c>
      <c r="CJ116">
        <f t="shared" si="4"/>
        <v>631901900000</v>
      </c>
      <c r="CL116" s="1">
        <v>43661</v>
      </c>
      <c r="CM116">
        <v>-23.86</v>
      </c>
      <c r="CN116" s="1"/>
      <c r="CO116" s="1">
        <v>41409</v>
      </c>
      <c r="CP116">
        <v>1.37</v>
      </c>
      <c r="CR116" s="1">
        <v>37817</v>
      </c>
      <c r="CS116">
        <v>12.7750839239089</v>
      </c>
      <c r="CU116" s="1">
        <v>41379</v>
      </c>
      <c r="CV116">
        <v>891.81666666666604</v>
      </c>
      <c r="CW116">
        <v>735.572</v>
      </c>
      <c r="CX116">
        <v>680.37809523809506</v>
      </c>
      <c r="CY116">
        <v>823.60519999999997</v>
      </c>
      <c r="DA116" s="1">
        <v>44635</v>
      </c>
      <c r="DB116">
        <v>772.19</v>
      </c>
      <c r="DC116">
        <v>625.4</v>
      </c>
      <c r="DD116">
        <v>1378.75</v>
      </c>
      <c r="DG116" s="1">
        <v>39644</v>
      </c>
      <c r="DH116">
        <v>0.57999999999999996</v>
      </c>
      <c r="DJ116" s="1">
        <v>35048</v>
      </c>
      <c r="DK116">
        <v>41.22</v>
      </c>
      <c r="DM116" s="1">
        <v>41440</v>
      </c>
      <c r="DN116">
        <v>678</v>
      </c>
      <c r="DP116" s="11">
        <v>40040</v>
      </c>
      <c r="DQ116">
        <v>398090828800</v>
      </c>
      <c r="DS116" s="1">
        <v>40009</v>
      </c>
      <c r="DT116">
        <v>128698355</v>
      </c>
      <c r="DU116">
        <v>263088056</v>
      </c>
      <c r="DV116">
        <v>-134389701</v>
      </c>
      <c r="DX116" s="1">
        <v>41409</v>
      </c>
      <c r="DY116">
        <v>21654862456</v>
      </c>
      <c r="DZ116">
        <v>21203755901</v>
      </c>
      <c r="EA116">
        <v>451106555</v>
      </c>
      <c r="EB116">
        <v>42858618357</v>
      </c>
      <c r="ED116" s="1">
        <v>41105</v>
      </c>
      <c r="EE116">
        <v>147.46</v>
      </c>
      <c r="EG116" s="1">
        <v>36144</v>
      </c>
      <c r="EH116" s="17">
        <v>0.44910179639999998</v>
      </c>
      <c r="EI116"/>
      <c r="EJ116" s="1">
        <v>43661</v>
      </c>
      <c r="EK116" s="4">
        <v>28006174</v>
      </c>
      <c r="EL116" s="4">
        <v>14725633</v>
      </c>
      <c r="EM116" s="4">
        <v>30091480</v>
      </c>
      <c r="EN116" s="4">
        <v>85677256</v>
      </c>
      <c r="EO116" s="4">
        <v>90135061</v>
      </c>
      <c r="EP116" s="4">
        <v>5605960</v>
      </c>
      <c r="EQ116" s="4">
        <v>99443842</v>
      </c>
      <c r="ER116" s="4">
        <v>2989414</v>
      </c>
      <c r="ES116" s="4">
        <v>22423901</v>
      </c>
      <c r="ET116" s="4">
        <v>206706298</v>
      </c>
      <c r="EU116" s="4">
        <v>75132854</v>
      </c>
      <c r="EV116" s="4">
        <v>23258592</v>
      </c>
      <c r="EW116" s="15">
        <v>385633700.94</v>
      </c>
      <c r="EX116" s="15">
        <v>87379462.220000014</v>
      </c>
      <c r="EY116" s="15">
        <v>86930566.699999988</v>
      </c>
      <c r="EZ116">
        <v>16368245.460000001</v>
      </c>
      <c r="FA116" s="15">
        <v>23292084.670000002</v>
      </c>
      <c r="FB116" s="16">
        <f t="shared" si="5"/>
        <v>656190291</v>
      </c>
      <c r="FE116" s="1">
        <v>43663</v>
      </c>
      <c r="FF116">
        <v>6.25</v>
      </c>
      <c r="FG116" s="1"/>
      <c r="FH116" s="1">
        <v>43631</v>
      </c>
      <c r="FI116" t="s">
        <v>210</v>
      </c>
    </row>
    <row r="117" spans="1:165" x14ac:dyDescent="0.25">
      <c r="A117" s="1">
        <v>43692</v>
      </c>
      <c r="B117" s="8">
        <v>3666847.1999999997</v>
      </c>
      <c r="E117" s="1">
        <v>43692</v>
      </c>
      <c r="F117" s="8">
        <v>518832.80000000005</v>
      </c>
      <c r="H117" s="1">
        <v>43327</v>
      </c>
      <c r="I117">
        <v>0.53856099999999996</v>
      </c>
      <c r="K117" s="1">
        <v>43723</v>
      </c>
      <c r="L117">
        <v>1678832.24</v>
      </c>
      <c r="M117">
        <v>364273830.19999999</v>
      </c>
      <c r="N117">
        <v>30241.82</v>
      </c>
      <c r="O117">
        <v>365984373.69999999</v>
      </c>
      <c r="Q117" s="1">
        <v>41214</v>
      </c>
      <c r="R117">
        <v>-12740</v>
      </c>
      <c r="S117">
        <v>31866.67</v>
      </c>
      <c r="T117">
        <v>44606.67</v>
      </c>
      <c r="U117">
        <v>-603.33000000000004</v>
      </c>
      <c r="V117">
        <v>5048813.33</v>
      </c>
      <c r="W117">
        <v>-92103.33</v>
      </c>
      <c r="X117">
        <v>-38373.33</v>
      </c>
      <c r="Z117" s="23">
        <v>41395</v>
      </c>
      <c r="AA117" s="24">
        <v>212.16</v>
      </c>
      <c r="AB117" s="24">
        <v>2.86</v>
      </c>
      <c r="AC117" s="24"/>
      <c r="AD117" s="1">
        <v>43692</v>
      </c>
      <c r="AE117">
        <v>34.518789599999998</v>
      </c>
      <c r="AG117" s="30">
        <v>43327</v>
      </c>
      <c r="AH117" s="31">
        <v>28202.67</v>
      </c>
      <c r="AJ117" s="1">
        <v>43692</v>
      </c>
      <c r="AK117" s="28">
        <v>913627.89</v>
      </c>
      <c r="AL117" s="28">
        <v>387612460.00999999</v>
      </c>
      <c r="AM117" s="28">
        <v>27297.06</v>
      </c>
      <c r="AO117" s="1">
        <v>41228</v>
      </c>
      <c r="AP117">
        <v>5.69</v>
      </c>
      <c r="AQ117">
        <v>1.34</v>
      </c>
      <c r="AS117" s="1">
        <v>38944</v>
      </c>
      <c r="AT117">
        <v>2.5</v>
      </c>
      <c r="AU117">
        <v>2.1999999999999999E-2</v>
      </c>
      <c r="AV117">
        <v>0.16037999999999999</v>
      </c>
      <c r="AW117">
        <v>978824</v>
      </c>
      <c r="AY117" s="1">
        <v>41014</v>
      </c>
      <c r="AZ117">
        <v>14775476000</v>
      </c>
      <c r="BA117">
        <v>0.4</v>
      </c>
      <c r="BB117" s="3">
        <v>3704</v>
      </c>
      <c r="BC117">
        <v>14818.48</v>
      </c>
      <c r="BD117">
        <v>1632246000</v>
      </c>
      <c r="BE117">
        <v>15686000</v>
      </c>
      <c r="BF117">
        <v>3142392000</v>
      </c>
      <c r="BG117">
        <v>7559371000</v>
      </c>
      <c r="BH117">
        <v>2425781000</v>
      </c>
      <c r="BI117">
        <v>12349695000</v>
      </c>
      <c r="BK117" s="1">
        <v>40344</v>
      </c>
      <c r="BL117">
        <v>0</v>
      </c>
      <c r="BM117">
        <v>0</v>
      </c>
      <c r="BN117">
        <v>129405603</v>
      </c>
      <c r="BO117">
        <v>19051806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36398465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68984994</v>
      </c>
      <c r="CE117">
        <v>2692410</v>
      </c>
      <c r="CF117">
        <v>2277928</v>
      </c>
      <c r="CH117" s="27">
        <v>43678</v>
      </c>
      <c r="CI117" s="28">
        <v>629481.80000000005</v>
      </c>
      <c r="CJ117">
        <f t="shared" si="4"/>
        <v>629481800000</v>
      </c>
      <c r="CL117" s="1">
        <v>43692</v>
      </c>
      <c r="CM117">
        <v>-20.87</v>
      </c>
      <c r="CN117" s="1"/>
      <c r="CO117" s="1">
        <v>41379</v>
      </c>
      <c r="CP117">
        <v>1.55</v>
      </c>
      <c r="CR117" s="1">
        <v>37848</v>
      </c>
      <c r="CS117">
        <v>13.0442804428044</v>
      </c>
      <c r="CU117" s="1">
        <v>41348</v>
      </c>
      <c r="CV117">
        <v>891.84222222222195</v>
      </c>
      <c r="CW117">
        <v>735.40549999999996</v>
      </c>
      <c r="CX117">
        <v>680.12857142857104</v>
      </c>
      <c r="CY117">
        <v>824.9384</v>
      </c>
      <c r="DA117" s="1">
        <v>44666</v>
      </c>
      <c r="DB117">
        <v>776.74</v>
      </c>
      <c r="DC117">
        <v>638.35</v>
      </c>
      <c r="DD117">
        <v>1353.52</v>
      </c>
      <c r="DG117" s="1">
        <v>39675</v>
      </c>
      <c r="DH117">
        <v>0.21</v>
      </c>
      <c r="DJ117" s="1">
        <v>35079</v>
      </c>
      <c r="DK117">
        <v>33.83</v>
      </c>
      <c r="DM117" s="1">
        <v>41409</v>
      </c>
      <c r="DN117">
        <v>678</v>
      </c>
      <c r="DP117" s="11">
        <v>40071</v>
      </c>
      <c r="DQ117">
        <v>403320454200</v>
      </c>
      <c r="DS117" s="1">
        <v>40040</v>
      </c>
      <c r="DT117">
        <v>106221724</v>
      </c>
      <c r="DU117">
        <v>189566842</v>
      </c>
      <c r="DV117">
        <v>-83345118</v>
      </c>
      <c r="DX117" s="1">
        <v>41379</v>
      </c>
      <c r="DY117">
        <v>20550843458</v>
      </c>
      <c r="DZ117">
        <v>21788737806</v>
      </c>
      <c r="EA117">
        <v>-1237894348</v>
      </c>
      <c r="EB117">
        <v>42339581264</v>
      </c>
      <c r="ED117" s="1">
        <v>41136</v>
      </c>
      <c r="EE117">
        <v>149.91</v>
      </c>
      <c r="EG117" s="1">
        <v>36175</v>
      </c>
      <c r="EH117" s="17">
        <v>0.8375423997</v>
      </c>
      <c r="EI117"/>
      <c r="EJ117" s="1">
        <v>43692</v>
      </c>
      <c r="EK117" s="4">
        <v>19500077</v>
      </c>
      <c r="EL117" s="4">
        <v>14711617</v>
      </c>
      <c r="EM117" s="4">
        <v>33520691</v>
      </c>
      <c r="EN117" s="4">
        <v>88117461</v>
      </c>
      <c r="EO117" s="4">
        <v>97751049</v>
      </c>
      <c r="EP117" s="4">
        <v>7508748</v>
      </c>
      <c r="EQ117" s="4">
        <v>103583464</v>
      </c>
      <c r="ER117" s="4">
        <v>3194672</v>
      </c>
      <c r="ES117" s="4">
        <v>22039615</v>
      </c>
      <c r="ET117" s="4">
        <v>221206079</v>
      </c>
      <c r="EU117" s="4">
        <v>77040820</v>
      </c>
      <c r="EV117" s="4">
        <v>3823657</v>
      </c>
      <c r="EW117" s="15">
        <v>379160807.25</v>
      </c>
      <c r="EX117" s="15">
        <v>97810862.559999987</v>
      </c>
      <c r="EY117" s="15">
        <v>114314085.29000001</v>
      </c>
      <c r="EZ117">
        <v>17698289.919999998</v>
      </c>
      <c r="FA117" s="15">
        <v>3841085.45</v>
      </c>
      <c r="FB117" s="16">
        <f t="shared" si="5"/>
        <v>672497873</v>
      </c>
      <c r="FE117" s="1">
        <v>43694</v>
      </c>
      <c r="FF117">
        <v>93.81</v>
      </c>
      <c r="FG117" s="1"/>
      <c r="FH117" s="1">
        <v>43661</v>
      </c>
      <c r="FI117" t="s">
        <v>211</v>
      </c>
    </row>
    <row r="118" spans="1:165" x14ac:dyDescent="0.25">
      <c r="A118" s="1">
        <v>43723</v>
      </c>
      <c r="B118" s="8">
        <v>4180241.04</v>
      </c>
      <c r="E118" s="1">
        <v>43723</v>
      </c>
      <c r="F118" s="8">
        <v>632470.13</v>
      </c>
      <c r="H118" s="1">
        <v>43358</v>
      </c>
      <c r="I118">
        <v>0.53856099999999996</v>
      </c>
      <c r="K118" s="1">
        <v>43753</v>
      </c>
      <c r="L118">
        <v>1679131.55</v>
      </c>
      <c r="M118">
        <v>355274620.80000001</v>
      </c>
      <c r="N118">
        <v>306036.23</v>
      </c>
      <c r="O118">
        <v>357260090.19999999</v>
      </c>
      <c r="Q118" s="1">
        <v>41183</v>
      </c>
      <c r="R118">
        <v>-12740</v>
      </c>
      <c r="S118">
        <v>31866.67</v>
      </c>
      <c r="T118">
        <v>44606.67</v>
      </c>
      <c r="U118">
        <v>-603.33000000000004</v>
      </c>
      <c r="V118">
        <v>5048813.33</v>
      </c>
      <c r="W118">
        <v>-92103.33</v>
      </c>
      <c r="X118">
        <v>-38373.33</v>
      </c>
      <c r="Z118" s="21">
        <v>41365</v>
      </c>
      <c r="AA118" s="22">
        <v>208.19</v>
      </c>
      <c r="AB118" s="22">
        <v>2.88</v>
      </c>
      <c r="AC118" s="22"/>
      <c r="AD118" s="1">
        <v>43723</v>
      </c>
      <c r="AE118">
        <v>34.518789599999998</v>
      </c>
      <c r="AG118" s="30">
        <v>43358</v>
      </c>
      <c r="AH118" s="31">
        <v>27745.67</v>
      </c>
      <c r="AJ118" s="1">
        <v>43723</v>
      </c>
      <c r="AK118" s="28">
        <v>1316793.03</v>
      </c>
      <c r="AL118" s="28">
        <v>410324376.43000001</v>
      </c>
      <c r="AM118" s="28">
        <v>13427.68</v>
      </c>
      <c r="AO118" s="1">
        <v>41197</v>
      </c>
      <c r="AP118">
        <v>0.74</v>
      </c>
      <c r="AQ118">
        <v>-2.35</v>
      </c>
      <c r="AS118" s="1">
        <v>38975</v>
      </c>
      <c r="AT118">
        <v>2.5</v>
      </c>
      <c r="AU118">
        <v>2.1999999999999999E-2</v>
      </c>
      <c r="AV118">
        <v>0.16037999999999999</v>
      </c>
      <c r="AW118">
        <v>978824</v>
      </c>
      <c r="AY118" s="1">
        <v>40983</v>
      </c>
      <c r="AZ118">
        <v>14775476000</v>
      </c>
      <c r="BA118">
        <v>0.4</v>
      </c>
      <c r="BB118" s="3">
        <v>3704</v>
      </c>
      <c r="BC118">
        <v>14818.48</v>
      </c>
      <c r="BD118">
        <v>1632246000</v>
      </c>
      <c r="BE118">
        <v>15686000</v>
      </c>
      <c r="BF118">
        <v>3142392000</v>
      </c>
      <c r="BG118">
        <v>7559371000</v>
      </c>
      <c r="BH118">
        <v>2425781000</v>
      </c>
      <c r="BI118">
        <v>12349695000</v>
      </c>
      <c r="BK118" s="1">
        <v>40374</v>
      </c>
      <c r="BL118">
        <v>0</v>
      </c>
      <c r="BM118">
        <v>0</v>
      </c>
      <c r="BN118">
        <v>117466900</v>
      </c>
      <c r="BO118">
        <v>27628496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7611051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78747667</v>
      </c>
      <c r="CE118">
        <v>1404746</v>
      </c>
      <c r="CF118">
        <v>2074940</v>
      </c>
      <c r="CH118" s="27">
        <v>43709</v>
      </c>
      <c r="CI118" s="28">
        <v>619164.80000000005</v>
      </c>
      <c r="CJ118">
        <f t="shared" si="4"/>
        <v>619164800000</v>
      </c>
      <c r="CL118" s="1">
        <v>43723</v>
      </c>
      <c r="CM118">
        <v>24.64</v>
      </c>
      <c r="CN118" s="1"/>
      <c r="CO118" s="1">
        <v>41348</v>
      </c>
      <c r="CP118">
        <v>1.47</v>
      </c>
      <c r="CR118" s="1">
        <v>37879</v>
      </c>
      <c r="CS118">
        <v>12.9601751744902</v>
      </c>
      <c r="CU118" s="1">
        <v>41320</v>
      </c>
      <c r="CV118">
        <v>891.79055555555499</v>
      </c>
      <c r="CW118">
        <v>738.86299999999903</v>
      </c>
      <c r="CX118">
        <v>681.30761904761903</v>
      </c>
      <c r="CY118">
        <v>824.51919999999996</v>
      </c>
      <c r="DA118" s="1">
        <v>44696</v>
      </c>
      <c r="DB118">
        <v>801.76</v>
      </c>
      <c r="DC118">
        <v>638.1</v>
      </c>
      <c r="DD118">
        <v>1471.68</v>
      </c>
      <c r="DG118" s="1">
        <v>39706</v>
      </c>
      <c r="DH118">
        <v>0.15</v>
      </c>
      <c r="DJ118" s="1">
        <v>35110</v>
      </c>
      <c r="DK118">
        <v>36.11</v>
      </c>
      <c r="DM118" s="1">
        <v>41379</v>
      </c>
      <c r="DN118">
        <v>678</v>
      </c>
      <c r="DP118" s="11">
        <v>40101</v>
      </c>
      <c r="DQ118">
        <v>401784223200</v>
      </c>
      <c r="DS118" s="1">
        <v>40071</v>
      </c>
      <c r="DT118">
        <v>111142161</v>
      </c>
      <c r="DU118">
        <v>300751205</v>
      </c>
      <c r="DV118">
        <v>-189609044</v>
      </c>
      <c r="DX118" s="1">
        <v>41348</v>
      </c>
      <c r="DY118">
        <v>18360470433</v>
      </c>
      <c r="DZ118">
        <v>19281997605</v>
      </c>
      <c r="EA118">
        <v>-921527172</v>
      </c>
      <c r="EB118">
        <v>37642468038</v>
      </c>
      <c r="ED118" s="1">
        <v>41167</v>
      </c>
      <c r="EE118">
        <v>141.6</v>
      </c>
      <c r="EG118" s="1">
        <v>36206</v>
      </c>
      <c r="EH118" s="17">
        <v>3.6112430031999998</v>
      </c>
      <c r="EI118" s="3"/>
      <c r="EJ118" s="1">
        <v>43723</v>
      </c>
      <c r="EK118" s="4">
        <v>20085140</v>
      </c>
      <c r="EL118" s="4">
        <v>16065316</v>
      </c>
      <c r="EM118" s="4">
        <v>33049942</v>
      </c>
      <c r="EN118" s="4">
        <v>84545792</v>
      </c>
      <c r="EO118" s="4">
        <v>99945293</v>
      </c>
      <c r="EP118" s="4">
        <v>6994811</v>
      </c>
      <c r="EQ118" s="4">
        <v>125473987</v>
      </c>
      <c r="ER118" s="4">
        <v>3287539</v>
      </c>
      <c r="ES118" s="4">
        <v>19766795</v>
      </c>
      <c r="ET118" s="4">
        <v>241478028</v>
      </c>
      <c r="EU118" s="4">
        <v>75664509</v>
      </c>
      <c r="EV118" s="4">
        <v>3907482</v>
      </c>
      <c r="EW118" s="15">
        <v>418937313.06000006</v>
      </c>
      <c r="EX118" s="15">
        <v>100673832.74000001</v>
      </c>
      <c r="EY118" s="15">
        <v>88277676.209999993</v>
      </c>
      <c r="EZ118">
        <v>15906740.6</v>
      </c>
      <c r="FA118" s="15">
        <v>3932950.3899999997</v>
      </c>
      <c r="FB118" s="16">
        <f t="shared" si="5"/>
        <v>710179494</v>
      </c>
      <c r="FE118" s="1">
        <v>43725</v>
      </c>
      <c r="FF118">
        <v>1228.1500000000001</v>
      </c>
      <c r="FG118" s="1"/>
      <c r="FH118" s="1">
        <v>43692</v>
      </c>
      <c r="FI118" t="s">
        <v>212</v>
      </c>
    </row>
    <row r="119" spans="1:165" x14ac:dyDescent="0.25">
      <c r="A119" s="1">
        <v>43753</v>
      </c>
      <c r="B119" s="8">
        <v>3305073.5300000003</v>
      </c>
      <c r="E119" s="1">
        <v>43753</v>
      </c>
      <c r="F119" s="8">
        <v>559728.8600000001</v>
      </c>
      <c r="H119" s="1">
        <v>43388</v>
      </c>
      <c r="I119">
        <v>0.53856099999999996</v>
      </c>
      <c r="K119" s="1">
        <v>43784</v>
      </c>
      <c r="L119">
        <v>2222233.61</v>
      </c>
      <c r="M119">
        <v>369643634.23000002</v>
      </c>
      <c r="N119">
        <v>567002.04</v>
      </c>
      <c r="O119">
        <v>372432869.88</v>
      </c>
      <c r="Q119" s="1">
        <v>41153</v>
      </c>
      <c r="R119">
        <v>-103010</v>
      </c>
      <c r="S119">
        <v>-67576.67</v>
      </c>
      <c r="T119">
        <v>35436.67</v>
      </c>
      <c r="U119">
        <v>9736.67</v>
      </c>
      <c r="V119">
        <v>5046920</v>
      </c>
      <c r="W119">
        <v>-100700</v>
      </c>
      <c r="X119">
        <v>-77543.33</v>
      </c>
      <c r="Z119" s="23">
        <v>41334</v>
      </c>
      <c r="AA119" s="24">
        <v>217.33</v>
      </c>
      <c r="AB119" s="24">
        <v>2.89</v>
      </c>
      <c r="AC119" s="24"/>
      <c r="AD119" s="1">
        <v>43753</v>
      </c>
      <c r="AE119">
        <v>34.518789599999998</v>
      </c>
      <c r="AG119" s="30">
        <v>43388</v>
      </c>
      <c r="AH119" s="31">
        <v>28272.67</v>
      </c>
      <c r="AJ119" s="1">
        <v>43753</v>
      </c>
      <c r="AK119" s="28">
        <v>1148619.8</v>
      </c>
      <c r="AL119" s="28">
        <v>493368678.75999999</v>
      </c>
      <c r="AM119" s="28">
        <v>29562.23</v>
      </c>
      <c r="AO119" s="1">
        <v>41167</v>
      </c>
      <c r="AP119">
        <v>1.56</v>
      </c>
      <c r="AQ119">
        <v>-0.27</v>
      </c>
      <c r="AS119" s="1">
        <v>39005</v>
      </c>
      <c r="AT119">
        <v>2.5</v>
      </c>
      <c r="AU119">
        <v>2.1999999999999999E-2</v>
      </c>
      <c r="AV119">
        <v>0.16037999999999999</v>
      </c>
      <c r="AW119">
        <v>978824</v>
      </c>
      <c r="AY119" s="1">
        <v>40954</v>
      </c>
      <c r="AZ119">
        <v>14775476000</v>
      </c>
      <c r="BA119">
        <v>0.4</v>
      </c>
      <c r="BB119" s="3">
        <v>3704</v>
      </c>
      <c r="BC119">
        <v>14818.48</v>
      </c>
      <c r="BD119">
        <v>1632246000</v>
      </c>
      <c r="BE119">
        <v>15686000</v>
      </c>
      <c r="BF119">
        <v>3142392000</v>
      </c>
      <c r="BG119">
        <v>7559371000</v>
      </c>
      <c r="BH119">
        <v>2425781000</v>
      </c>
      <c r="BI119">
        <v>12349695000</v>
      </c>
      <c r="BK119" s="1">
        <v>40405</v>
      </c>
      <c r="BL119">
        <v>0</v>
      </c>
      <c r="BM119">
        <v>0</v>
      </c>
      <c r="BN119">
        <v>172062295</v>
      </c>
      <c r="BO119">
        <v>25812383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18114750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125197367</v>
      </c>
      <c r="CE119">
        <v>0</v>
      </c>
      <c r="CF119">
        <v>2937795</v>
      </c>
      <c r="CH119" s="27">
        <v>43739</v>
      </c>
      <c r="CI119" s="28">
        <v>650447.5</v>
      </c>
      <c r="CJ119">
        <f t="shared" si="4"/>
        <v>650447500000</v>
      </c>
      <c r="CL119" s="1">
        <v>43753</v>
      </c>
      <c r="CM119">
        <v>7.19</v>
      </c>
      <c r="CN119" s="1"/>
      <c r="CO119" s="1">
        <v>41320</v>
      </c>
      <c r="CP119">
        <v>1.6</v>
      </c>
      <c r="CR119" s="1">
        <v>37909</v>
      </c>
      <c r="CS119">
        <v>12.9443019421033</v>
      </c>
      <c r="CU119" s="1">
        <v>41289</v>
      </c>
      <c r="CV119">
        <v>888.66611111111104</v>
      </c>
      <c r="CW119">
        <v>736.44050000000004</v>
      </c>
      <c r="CX119">
        <v>680.10761904761898</v>
      </c>
      <c r="CY119">
        <v>820.46839999999997</v>
      </c>
      <c r="DA119" s="1">
        <v>44727</v>
      </c>
      <c r="DB119">
        <v>811.46</v>
      </c>
      <c r="DC119">
        <v>652.26</v>
      </c>
      <c r="DD119">
        <v>1466.23</v>
      </c>
      <c r="DG119" s="1">
        <v>39736</v>
      </c>
      <c r="DH119">
        <v>0.5</v>
      </c>
      <c r="DJ119" s="1">
        <v>35139</v>
      </c>
      <c r="DK119">
        <v>30.16</v>
      </c>
      <c r="DM119" s="1">
        <v>41348</v>
      </c>
      <c r="DN119">
        <v>678</v>
      </c>
      <c r="DP119" s="11">
        <v>40132</v>
      </c>
      <c r="DQ119">
        <v>408522492000</v>
      </c>
      <c r="DS119" s="1">
        <v>40101</v>
      </c>
      <c r="DT119">
        <v>116983528</v>
      </c>
      <c r="DU119">
        <v>216490871</v>
      </c>
      <c r="DV119">
        <v>-99507343</v>
      </c>
      <c r="DX119" s="1">
        <v>41320</v>
      </c>
      <c r="DY119">
        <v>15478937787</v>
      </c>
      <c r="DZ119">
        <v>16981570962</v>
      </c>
      <c r="EA119">
        <v>-1502633175</v>
      </c>
      <c r="EB119">
        <v>32460508749</v>
      </c>
      <c r="ED119" s="1">
        <v>41197</v>
      </c>
      <c r="EE119">
        <v>147.71</v>
      </c>
      <c r="EG119" s="1">
        <v>36234</v>
      </c>
      <c r="EH119" s="17">
        <v>2.8347737408999998</v>
      </c>
      <c r="EI119" s="3"/>
      <c r="EJ119" s="1">
        <v>43753</v>
      </c>
      <c r="EK119" s="4">
        <v>17201855</v>
      </c>
      <c r="EL119" s="4">
        <v>18157526</v>
      </c>
      <c r="EM119" s="4">
        <v>32350232</v>
      </c>
      <c r="EN119" s="4">
        <v>87996562</v>
      </c>
      <c r="EO119" s="4">
        <v>98827482</v>
      </c>
      <c r="EP119" s="4">
        <v>7222007</v>
      </c>
      <c r="EQ119" s="4">
        <v>109038725</v>
      </c>
      <c r="ER119" s="4">
        <v>3596120</v>
      </c>
      <c r="ES119" s="4">
        <v>24555491</v>
      </c>
      <c r="ET119" s="4">
        <v>229605827</v>
      </c>
      <c r="EU119" s="4">
        <v>78042904</v>
      </c>
      <c r="EV119" s="4">
        <v>4253004</v>
      </c>
      <c r="EW119" s="15">
        <v>467021615.17999995</v>
      </c>
      <c r="EX119" s="15">
        <v>99304793.909999982</v>
      </c>
      <c r="EY119" s="15">
        <v>39798114.050000012</v>
      </c>
      <c r="EZ119">
        <v>17447041.920000002</v>
      </c>
      <c r="FA119" s="15">
        <v>4282043.62</v>
      </c>
      <c r="FB119" s="16">
        <f t="shared" si="5"/>
        <v>693645880</v>
      </c>
      <c r="FE119" s="1">
        <v>43755</v>
      </c>
      <c r="FF119">
        <v>10240.950000000001</v>
      </c>
      <c r="FG119" s="1"/>
      <c r="FH119" s="1">
        <v>43723</v>
      </c>
      <c r="FI119" t="s">
        <v>213</v>
      </c>
    </row>
    <row r="120" spans="1:165" x14ac:dyDescent="0.25">
      <c r="A120" s="1">
        <v>43784</v>
      </c>
      <c r="B120" s="8">
        <v>2354694.11</v>
      </c>
      <c r="E120" s="1">
        <v>43784</v>
      </c>
      <c r="F120" s="8">
        <v>587796.59</v>
      </c>
      <c r="H120" s="1">
        <v>43419</v>
      </c>
      <c r="I120">
        <v>0.53856099999999996</v>
      </c>
      <c r="K120" s="1">
        <v>43814</v>
      </c>
      <c r="L120">
        <v>1938650.46</v>
      </c>
      <c r="M120">
        <v>383655553</v>
      </c>
      <c r="N120">
        <v>392794.49</v>
      </c>
      <c r="O120">
        <v>385986997.94999999</v>
      </c>
      <c r="Q120" s="1">
        <v>41122</v>
      </c>
      <c r="R120">
        <v>-103010</v>
      </c>
      <c r="S120">
        <v>-67576.67</v>
      </c>
      <c r="T120">
        <v>35436.67</v>
      </c>
      <c r="U120">
        <v>9736.67</v>
      </c>
      <c r="V120">
        <v>5046920</v>
      </c>
      <c r="W120">
        <v>-100700</v>
      </c>
      <c r="X120">
        <v>-77543.33</v>
      </c>
      <c r="Z120" s="21">
        <v>41306</v>
      </c>
      <c r="AA120" s="22">
        <v>226.97</v>
      </c>
      <c r="AB120" s="22">
        <v>2.89</v>
      </c>
      <c r="AC120" s="22"/>
      <c r="AD120" s="1">
        <v>43784</v>
      </c>
      <c r="AE120">
        <v>34.518789599999998</v>
      </c>
      <c r="AG120" s="30">
        <v>43419</v>
      </c>
      <c r="AH120" s="31">
        <v>28116.67</v>
      </c>
      <c r="AJ120" s="1">
        <v>43784</v>
      </c>
      <c r="AK120" s="28">
        <v>1216173.58</v>
      </c>
      <c r="AL120" s="28">
        <v>386073882.29000002</v>
      </c>
      <c r="AM120" s="28">
        <v>18165.919999999998</v>
      </c>
      <c r="AO120" s="1">
        <v>41136</v>
      </c>
      <c r="AP120">
        <v>2.66</v>
      </c>
      <c r="AQ120">
        <v>-0.3</v>
      </c>
      <c r="AS120" s="1">
        <v>39036</v>
      </c>
      <c r="AT120">
        <v>2.5</v>
      </c>
      <c r="AU120">
        <v>2.1999999999999999E-2</v>
      </c>
      <c r="AV120">
        <v>0.16037999999999999</v>
      </c>
      <c r="AW120">
        <v>978824</v>
      </c>
      <c r="AY120" s="1">
        <v>40923</v>
      </c>
      <c r="AZ120">
        <v>14775476000</v>
      </c>
      <c r="BA120">
        <v>0.4</v>
      </c>
      <c r="BB120" s="3">
        <v>3704</v>
      </c>
      <c r="BC120">
        <v>14818.48</v>
      </c>
      <c r="BD120">
        <v>1632246000</v>
      </c>
      <c r="BE120">
        <v>15686000</v>
      </c>
      <c r="BF120">
        <v>3142392000</v>
      </c>
      <c r="BG120">
        <v>7559371000</v>
      </c>
      <c r="BH120">
        <v>2425781000</v>
      </c>
      <c r="BI120">
        <v>12349695000</v>
      </c>
      <c r="BK120" s="1">
        <v>40436</v>
      </c>
      <c r="BL120">
        <v>0</v>
      </c>
      <c r="BM120">
        <v>0</v>
      </c>
      <c r="BN120">
        <v>174981482</v>
      </c>
      <c r="BO120">
        <v>48955769</v>
      </c>
      <c r="BP120">
        <v>0</v>
      </c>
      <c r="BQ120">
        <v>0</v>
      </c>
      <c r="BR120">
        <v>0</v>
      </c>
      <c r="BS120">
        <v>35121</v>
      </c>
      <c r="BT120">
        <v>0</v>
      </c>
      <c r="BU120">
        <v>0</v>
      </c>
      <c r="BV120">
        <v>0</v>
      </c>
      <c r="BW120">
        <v>30436795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94809783</v>
      </c>
      <c r="CE120">
        <v>0</v>
      </c>
      <c r="CF120">
        <v>744014</v>
      </c>
      <c r="CH120" s="27">
        <v>43770</v>
      </c>
      <c r="CI120" s="28">
        <v>639072.4</v>
      </c>
      <c r="CJ120">
        <f t="shared" si="4"/>
        <v>639072400000</v>
      </c>
      <c r="CL120" s="1">
        <v>43784</v>
      </c>
      <c r="CM120">
        <v>0.81</v>
      </c>
      <c r="CN120" s="1"/>
      <c r="CO120" s="1">
        <v>41289</v>
      </c>
      <c r="CP120">
        <v>1.86</v>
      </c>
      <c r="CR120" s="1">
        <v>37940</v>
      </c>
      <c r="CS120">
        <v>12.1761776396947</v>
      </c>
      <c r="CU120" s="1">
        <v>41258</v>
      </c>
      <c r="CV120">
        <v>889.25277777777706</v>
      </c>
      <c r="CW120">
        <v>727.89699999999903</v>
      </c>
      <c r="CX120">
        <v>669.18952380952305</v>
      </c>
      <c r="CY120">
        <v>818.274</v>
      </c>
      <c r="DA120" s="1">
        <v>44757</v>
      </c>
      <c r="DB120">
        <v>822.33</v>
      </c>
      <c r="DC120">
        <v>661.39</v>
      </c>
      <c r="DD120">
        <v>1484.56</v>
      </c>
      <c r="DG120" s="1">
        <v>39767</v>
      </c>
      <c r="DH120">
        <v>0.38</v>
      </c>
      <c r="DJ120" s="1">
        <v>35170</v>
      </c>
      <c r="DK120">
        <v>29.42</v>
      </c>
      <c r="DM120" s="1">
        <v>41320</v>
      </c>
      <c r="DN120">
        <v>678</v>
      </c>
      <c r="DP120" s="11">
        <v>40162</v>
      </c>
      <c r="DQ120">
        <v>417481556000</v>
      </c>
      <c r="DS120" s="1">
        <v>40132</v>
      </c>
      <c r="DT120">
        <v>86237407</v>
      </c>
      <c r="DU120">
        <v>205787434</v>
      </c>
      <c r="DV120">
        <v>-119550027</v>
      </c>
      <c r="DX120" s="1">
        <v>41289</v>
      </c>
      <c r="DY120">
        <v>15757148192</v>
      </c>
      <c r="DZ120">
        <v>20156726433</v>
      </c>
      <c r="EA120">
        <v>-4399578241</v>
      </c>
      <c r="EB120">
        <v>35913874625</v>
      </c>
      <c r="ED120" s="1">
        <v>41228</v>
      </c>
      <c r="EE120">
        <v>144.15</v>
      </c>
      <c r="EG120" s="1">
        <v>36265</v>
      </c>
      <c r="EH120" s="17">
        <v>0.71175270670000002</v>
      </c>
      <c r="EI120"/>
      <c r="EJ120" s="1">
        <v>43784</v>
      </c>
      <c r="EK120" s="4">
        <v>12832163</v>
      </c>
      <c r="EL120" s="4">
        <v>23893797</v>
      </c>
      <c r="EM120" s="4">
        <v>33672714</v>
      </c>
      <c r="EN120" s="4">
        <v>91748986</v>
      </c>
      <c r="EO120" s="4">
        <v>106253565</v>
      </c>
      <c r="EP120" s="4">
        <v>8277493</v>
      </c>
      <c r="EQ120" s="4">
        <v>110771008</v>
      </c>
      <c r="ER120" s="4">
        <v>3038610</v>
      </c>
      <c r="ES120" s="4">
        <v>21157471</v>
      </c>
      <c r="ET120" s="4">
        <v>281851440</v>
      </c>
      <c r="EU120" s="4">
        <v>79494388</v>
      </c>
      <c r="EV120" s="4">
        <v>4329739</v>
      </c>
      <c r="EW120" s="15">
        <v>502539372.81999999</v>
      </c>
      <c r="EX120" s="15">
        <v>163315515.17000002</v>
      </c>
      <c r="EY120" s="15">
        <v>20976318.280000005</v>
      </c>
      <c r="EZ120">
        <v>16437082.859999999</v>
      </c>
      <c r="FA120" s="15">
        <v>4171419.51</v>
      </c>
      <c r="FB120" s="16">
        <f t="shared" si="5"/>
        <v>764489211</v>
      </c>
      <c r="FE120" s="1">
        <v>43786</v>
      </c>
      <c r="FF120">
        <v>134.38</v>
      </c>
      <c r="FG120" s="1"/>
      <c r="FH120" s="1">
        <v>43753</v>
      </c>
      <c r="FI120" t="s">
        <v>214</v>
      </c>
    </row>
    <row r="121" spans="1:165" x14ac:dyDescent="0.25">
      <c r="A121" s="1">
        <v>43814</v>
      </c>
      <c r="B121" s="8">
        <v>2802077.0900000003</v>
      </c>
      <c r="E121" s="1">
        <v>43814</v>
      </c>
      <c r="F121" s="8">
        <v>690900.6</v>
      </c>
      <c r="H121" s="1">
        <v>43449</v>
      </c>
      <c r="I121">
        <v>0.53856099999999996</v>
      </c>
      <c r="K121" s="1">
        <v>43845</v>
      </c>
      <c r="L121">
        <v>4625667.0199999996</v>
      </c>
      <c r="M121">
        <v>421739405.72000003</v>
      </c>
      <c r="N121">
        <v>929749.23</v>
      </c>
      <c r="O121">
        <v>427315263.23000002</v>
      </c>
      <c r="Q121" s="1">
        <v>41091</v>
      </c>
      <c r="R121">
        <v>-103010</v>
      </c>
      <c r="S121">
        <v>-67576.67</v>
      </c>
      <c r="T121">
        <v>35436.67</v>
      </c>
      <c r="U121">
        <v>9736.67</v>
      </c>
      <c r="V121">
        <v>5046920</v>
      </c>
      <c r="W121">
        <v>-100700</v>
      </c>
      <c r="X121">
        <v>-77543.33</v>
      </c>
      <c r="Z121" s="23">
        <v>41275</v>
      </c>
      <c r="AA121" s="24">
        <v>227.02</v>
      </c>
      <c r="AB121" s="24">
        <v>2.76</v>
      </c>
      <c r="AC121" s="24"/>
      <c r="AD121" s="1">
        <v>43814</v>
      </c>
      <c r="AE121">
        <v>34.518789599999998</v>
      </c>
      <c r="AG121" s="30">
        <v>43449</v>
      </c>
      <c r="AH121" s="31">
        <v>27653.67</v>
      </c>
      <c r="AJ121" s="1">
        <v>43814</v>
      </c>
      <c r="AK121" s="28">
        <v>1583459.13</v>
      </c>
      <c r="AL121" s="28">
        <v>371513444.43000001</v>
      </c>
      <c r="AM121" s="28">
        <v>23133.82</v>
      </c>
      <c r="AO121" s="1">
        <v>41105</v>
      </c>
      <c r="AP121">
        <v>2.33</v>
      </c>
      <c r="AQ121">
        <v>-0.95</v>
      </c>
      <c r="AS121" s="1">
        <v>39066</v>
      </c>
      <c r="AT121">
        <v>2.5</v>
      </c>
      <c r="AU121">
        <v>2.1999999999999999E-2</v>
      </c>
      <c r="AV121">
        <v>0.16037999999999999</v>
      </c>
      <c r="AW121">
        <v>978824</v>
      </c>
      <c r="AY121" s="1">
        <v>40892</v>
      </c>
      <c r="AZ121">
        <v>13932770000</v>
      </c>
      <c r="BA121">
        <v>0.4</v>
      </c>
      <c r="BB121" s="3">
        <v>3704</v>
      </c>
      <c r="BC121">
        <v>14118.77</v>
      </c>
      <c r="BD121">
        <v>1279579000</v>
      </c>
      <c r="BE121">
        <v>23471000</v>
      </c>
      <c r="BF121">
        <v>3323598000</v>
      </c>
      <c r="BG121">
        <v>6723049000</v>
      </c>
      <c r="BH121">
        <v>2583073000</v>
      </c>
      <c r="BI121">
        <v>11349697000</v>
      </c>
      <c r="BK121" s="1">
        <v>40466</v>
      </c>
      <c r="BL121">
        <v>0</v>
      </c>
      <c r="BM121">
        <v>0</v>
      </c>
      <c r="BN121">
        <v>157289893</v>
      </c>
      <c r="BO121">
        <v>41421614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7933432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103639916</v>
      </c>
      <c r="CE121">
        <v>2501277</v>
      </c>
      <c r="CF121">
        <v>1793654</v>
      </c>
      <c r="CH121" s="27">
        <v>43800</v>
      </c>
      <c r="CI121" s="28">
        <v>637866.1</v>
      </c>
      <c r="CJ121">
        <f t="shared" si="4"/>
        <v>637866100000</v>
      </c>
      <c r="CL121" s="1">
        <v>43814</v>
      </c>
      <c r="CM121">
        <v>11.239000000000001</v>
      </c>
      <c r="CN121" s="1"/>
      <c r="CO121" s="1">
        <v>41258</v>
      </c>
      <c r="CP121">
        <v>1.79</v>
      </c>
      <c r="CR121" s="1">
        <v>37970</v>
      </c>
      <c r="CS121">
        <v>10.873687618519</v>
      </c>
      <c r="CU121" s="1">
        <v>41228</v>
      </c>
      <c r="CV121">
        <v>877.37888888888801</v>
      </c>
      <c r="CW121">
        <v>717.30899999999997</v>
      </c>
      <c r="CX121">
        <v>660.84619047619003</v>
      </c>
      <c r="CY121">
        <v>806.75599999999997</v>
      </c>
      <c r="DA121" s="1">
        <v>44788</v>
      </c>
      <c r="DB121">
        <v>822.99</v>
      </c>
      <c r="DC121">
        <v>662.19</v>
      </c>
      <c r="DD121">
        <v>1484.86</v>
      </c>
      <c r="DG121" s="1">
        <v>39797</v>
      </c>
      <c r="DH121">
        <v>0.28999999999999998</v>
      </c>
      <c r="DJ121" s="1">
        <v>35200</v>
      </c>
      <c r="DK121">
        <v>25.64</v>
      </c>
      <c r="DM121" s="1">
        <v>41289</v>
      </c>
      <c r="DN121">
        <v>678</v>
      </c>
      <c r="DP121" s="11">
        <v>40193</v>
      </c>
      <c r="DQ121">
        <v>428013423200</v>
      </c>
      <c r="DS121" s="1">
        <v>40162</v>
      </c>
      <c r="DT121">
        <v>59412174</v>
      </c>
      <c r="DU121">
        <v>195083855</v>
      </c>
      <c r="DV121">
        <v>-135671681</v>
      </c>
      <c r="DX121" s="1">
        <v>41258</v>
      </c>
      <c r="DY121">
        <v>19684368532</v>
      </c>
      <c r="DZ121">
        <v>17662214372</v>
      </c>
      <c r="EA121">
        <v>2022154160</v>
      </c>
      <c r="EB121">
        <v>37346582904</v>
      </c>
      <c r="ED121" s="1">
        <v>41258</v>
      </c>
      <c r="EE121">
        <v>139.52000000000001</v>
      </c>
      <c r="EG121" s="1">
        <v>36295</v>
      </c>
      <c r="EH121" s="17">
        <v>-0.2885472301</v>
      </c>
      <c r="EI121"/>
      <c r="EJ121" s="1">
        <v>43814</v>
      </c>
      <c r="EK121" s="4">
        <v>14166820</v>
      </c>
      <c r="EL121" s="4">
        <v>19378947</v>
      </c>
      <c r="EM121" s="4">
        <v>32691963</v>
      </c>
      <c r="EN121" s="4">
        <v>98815009</v>
      </c>
      <c r="EO121" s="4">
        <v>98768043</v>
      </c>
      <c r="EP121" s="4">
        <v>7824132</v>
      </c>
      <c r="EQ121" s="4">
        <v>114945832</v>
      </c>
      <c r="ER121" s="4">
        <v>2541914</v>
      </c>
      <c r="ES121" s="4">
        <v>22706578</v>
      </c>
      <c r="ET121" s="4">
        <v>281540865</v>
      </c>
      <c r="EU121" s="4">
        <v>78440515</v>
      </c>
      <c r="EV121" s="4">
        <v>4199641</v>
      </c>
      <c r="EW121" s="15">
        <v>521251287.64000005</v>
      </c>
      <c r="EX121" s="15">
        <v>138937282.96999997</v>
      </c>
      <c r="EY121" s="15">
        <v>21537157.040000003</v>
      </c>
      <c r="EZ121">
        <v>19366800.880000003</v>
      </c>
      <c r="FA121" s="15">
        <v>4222546.04</v>
      </c>
      <c r="FB121" s="16">
        <f t="shared" si="5"/>
        <v>761853439</v>
      </c>
      <c r="FE121" s="1">
        <v>43816</v>
      </c>
      <c r="FF121">
        <v>199.46</v>
      </c>
      <c r="FG121" s="1"/>
      <c r="FH121" s="1">
        <v>43784</v>
      </c>
      <c r="FI121" s="3">
        <v>11239</v>
      </c>
    </row>
    <row r="122" spans="1:165" x14ac:dyDescent="0.25">
      <c r="A122" s="1">
        <v>43845</v>
      </c>
      <c r="B122" s="8">
        <v>4923765.22</v>
      </c>
      <c r="E122" s="1">
        <v>43845</v>
      </c>
      <c r="F122" s="8">
        <v>483970.83</v>
      </c>
      <c r="H122" s="1">
        <v>43480</v>
      </c>
      <c r="I122">
        <v>0.53441640000000001</v>
      </c>
      <c r="K122" s="1">
        <v>43876</v>
      </c>
      <c r="L122">
        <v>1205613.94</v>
      </c>
      <c r="M122">
        <v>331012650.24000001</v>
      </c>
      <c r="N122">
        <v>2431660.02</v>
      </c>
      <c r="O122">
        <v>334659047.67000002</v>
      </c>
      <c r="Q122" s="1">
        <v>41061</v>
      </c>
      <c r="R122">
        <v>-219826.67</v>
      </c>
      <c r="S122">
        <v>-89030</v>
      </c>
      <c r="T122">
        <v>130796.67</v>
      </c>
      <c r="U122">
        <v>-3720</v>
      </c>
      <c r="V122">
        <v>4506150</v>
      </c>
      <c r="W122">
        <v>-93343.33</v>
      </c>
      <c r="X122">
        <v>-84186.67</v>
      </c>
      <c r="Z122" s="21">
        <v>41244</v>
      </c>
      <c r="AA122" s="22">
        <v>228.68</v>
      </c>
      <c r="AB122" s="22">
        <v>2.75</v>
      </c>
      <c r="AC122" s="22"/>
      <c r="AD122" s="1">
        <v>43845</v>
      </c>
      <c r="AE122">
        <v>34.241921099999999</v>
      </c>
      <c r="AG122" s="30">
        <v>43480</v>
      </c>
      <c r="AH122" s="31">
        <v>87064.25</v>
      </c>
      <c r="AJ122" s="1">
        <v>43845</v>
      </c>
      <c r="AK122" s="28">
        <v>1587728.49</v>
      </c>
      <c r="AL122" s="28">
        <v>338695635.25</v>
      </c>
      <c r="AM122" s="28">
        <v>27819.360000000001</v>
      </c>
      <c r="AO122" s="1">
        <v>41075</v>
      </c>
      <c r="AP122">
        <v>2.58</v>
      </c>
      <c r="AQ122">
        <v>-0.53</v>
      </c>
      <c r="AS122" s="1">
        <v>39097</v>
      </c>
      <c r="AT122">
        <v>2.5</v>
      </c>
      <c r="AU122">
        <v>2.3E-2</v>
      </c>
      <c r="AV122">
        <v>0.16142999999999999</v>
      </c>
      <c r="AW122">
        <v>998385</v>
      </c>
      <c r="AY122" s="1">
        <v>40862</v>
      </c>
      <c r="AZ122">
        <v>13932770000</v>
      </c>
      <c r="BA122">
        <v>0.4</v>
      </c>
      <c r="BB122" s="3">
        <v>3704</v>
      </c>
      <c r="BC122">
        <v>14118.77</v>
      </c>
      <c r="BD122">
        <v>1279579000</v>
      </c>
      <c r="BE122">
        <v>23471000</v>
      </c>
      <c r="BF122">
        <v>3323598000</v>
      </c>
      <c r="BG122">
        <v>6723049000</v>
      </c>
      <c r="BH122">
        <v>2583073000</v>
      </c>
      <c r="BI122">
        <v>11349697000</v>
      </c>
      <c r="BK122" s="1">
        <v>40497</v>
      </c>
      <c r="BL122">
        <v>0</v>
      </c>
      <c r="BM122">
        <v>0</v>
      </c>
      <c r="BN122">
        <v>130873826</v>
      </c>
      <c r="BO122">
        <v>42454741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22345337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64277589</v>
      </c>
      <c r="CE122">
        <v>0</v>
      </c>
      <c r="CF122">
        <v>1796159</v>
      </c>
      <c r="CH122" s="27">
        <v>43831</v>
      </c>
      <c r="CI122" s="28">
        <v>615587.19999999995</v>
      </c>
      <c r="CJ122">
        <f t="shared" si="4"/>
        <v>615587200000</v>
      </c>
      <c r="CL122" s="1">
        <v>43845</v>
      </c>
      <c r="CM122">
        <v>0.19997000000000001</v>
      </c>
      <c r="CN122" s="1"/>
      <c r="CO122" s="1">
        <v>41228</v>
      </c>
      <c r="CP122">
        <v>1.6</v>
      </c>
      <c r="CR122" s="1">
        <v>38001</v>
      </c>
      <c r="CS122">
        <v>11.672751099878299</v>
      </c>
      <c r="CU122" s="1">
        <v>41197</v>
      </c>
      <c r="CV122">
        <v>874.98611111111097</v>
      </c>
      <c r="CW122">
        <v>717.08249999999998</v>
      </c>
      <c r="CX122">
        <v>660.142857142857</v>
      </c>
      <c r="CY122">
        <v>806.19839999999999</v>
      </c>
      <c r="DA122" s="1">
        <v>44819</v>
      </c>
      <c r="DB122">
        <v>828.75</v>
      </c>
      <c r="DC122">
        <v>669.8</v>
      </c>
      <c r="DD122">
        <v>1484.56</v>
      </c>
      <c r="DG122" s="1">
        <v>39828</v>
      </c>
      <c r="DH122">
        <v>0.64</v>
      </c>
      <c r="DJ122" s="1">
        <v>35231</v>
      </c>
      <c r="DK122">
        <v>29.65</v>
      </c>
      <c r="DM122" s="1">
        <v>41258</v>
      </c>
      <c r="DN122">
        <v>622</v>
      </c>
      <c r="DP122" s="11">
        <v>40224</v>
      </c>
      <c r="DQ122">
        <v>443976611200</v>
      </c>
      <c r="DS122" s="1">
        <v>40193</v>
      </c>
      <c r="DT122">
        <v>81763196</v>
      </c>
      <c r="DU122">
        <v>119623465</v>
      </c>
      <c r="DV122">
        <v>-37860269</v>
      </c>
      <c r="DX122" s="1">
        <v>41228</v>
      </c>
      <c r="DY122">
        <v>19707711615</v>
      </c>
      <c r="DZ122">
        <v>20821071301</v>
      </c>
      <c r="EA122">
        <v>-1113359686</v>
      </c>
      <c r="EB122">
        <v>40528782916</v>
      </c>
      <c r="ED122" s="1">
        <v>41289</v>
      </c>
      <c r="EE122">
        <v>139.32</v>
      </c>
      <c r="EG122" s="1">
        <v>36326</v>
      </c>
      <c r="EH122" s="17">
        <v>0.36063401589999999</v>
      </c>
      <c r="EI122"/>
      <c r="EJ122" s="1">
        <v>43845</v>
      </c>
      <c r="EK122" s="4">
        <v>43041077</v>
      </c>
      <c r="EL122" s="4">
        <v>16670987</v>
      </c>
      <c r="EM122" s="4">
        <v>34071970</v>
      </c>
      <c r="EN122" s="4">
        <v>120237429</v>
      </c>
      <c r="EO122" s="4">
        <v>102294306</v>
      </c>
      <c r="EP122" s="4">
        <v>7915714</v>
      </c>
      <c r="EQ122" s="4">
        <v>122978332</v>
      </c>
      <c r="ER122" s="4">
        <v>2653451</v>
      </c>
      <c r="ES122" s="4">
        <v>22529302</v>
      </c>
      <c r="ET122" s="4">
        <v>300028807</v>
      </c>
      <c r="EU122" s="4">
        <v>84701832</v>
      </c>
      <c r="EV122" s="4">
        <v>7167192</v>
      </c>
      <c r="EW122" s="15">
        <v>529386043.14000005</v>
      </c>
      <c r="EX122" s="15">
        <v>123333069.09000002</v>
      </c>
      <c r="EY122" s="15">
        <v>65421946.099999994</v>
      </c>
      <c r="EZ122">
        <v>22670276.589999996</v>
      </c>
      <c r="FA122" s="15">
        <v>7251174.8600000003</v>
      </c>
      <c r="FB122" s="16">
        <f t="shared" si="5"/>
        <v>821249322</v>
      </c>
      <c r="FE122" s="1">
        <v>43847</v>
      </c>
      <c r="FF122">
        <v>81.11</v>
      </c>
      <c r="FG122" s="1"/>
      <c r="FH122" s="1">
        <v>43814</v>
      </c>
      <c r="FI122" t="s">
        <v>215</v>
      </c>
    </row>
    <row r="123" spans="1:165" x14ac:dyDescent="0.25">
      <c r="A123" s="1">
        <v>43876</v>
      </c>
      <c r="B123" s="8">
        <v>12367351.23</v>
      </c>
      <c r="E123" s="1">
        <v>43876</v>
      </c>
      <c r="F123" s="8">
        <v>521199.64</v>
      </c>
      <c r="H123" s="1">
        <v>43511</v>
      </c>
      <c r="I123">
        <v>0.53441640000000001</v>
      </c>
      <c r="K123" s="1">
        <v>43905</v>
      </c>
      <c r="L123">
        <v>1007482.01</v>
      </c>
      <c r="M123">
        <v>308371651.10000002</v>
      </c>
      <c r="N123">
        <v>156797.92000000001</v>
      </c>
      <c r="O123">
        <v>309535931.02999997</v>
      </c>
      <c r="Q123" s="1">
        <v>41030</v>
      </c>
      <c r="R123">
        <v>-219826.67</v>
      </c>
      <c r="S123">
        <v>-89030</v>
      </c>
      <c r="T123">
        <v>130796.67</v>
      </c>
      <c r="U123">
        <v>-3720</v>
      </c>
      <c r="V123">
        <v>4506150</v>
      </c>
      <c r="W123">
        <v>-93343.33</v>
      </c>
      <c r="X123">
        <v>-84186.67</v>
      </c>
      <c r="Z123" s="23">
        <v>41214</v>
      </c>
      <c r="AA123" s="24">
        <v>226.01</v>
      </c>
      <c r="AB123" s="24">
        <v>2.75</v>
      </c>
      <c r="AC123" s="24"/>
      <c r="AD123" s="1">
        <v>43876</v>
      </c>
      <c r="AE123">
        <v>34.241921099999999</v>
      </c>
      <c r="AG123" s="30">
        <v>43511</v>
      </c>
      <c r="AH123" s="31">
        <v>27788.25</v>
      </c>
      <c r="AJ123" s="1">
        <v>43876</v>
      </c>
      <c r="AK123" s="28">
        <v>984502.33</v>
      </c>
      <c r="AL123" s="28">
        <v>375948717.39999998</v>
      </c>
      <c r="AM123" s="28">
        <v>21992.78</v>
      </c>
      <c r="AO123" s="1">
        <v>41044</v>
      </c>
      <c r="AP123">
        <v>3.43</v>
      </c>
      <c r="AQ123">
        <v>-0.41</v>
      </c>
      <c r="AS123" s="1">
        <v>39128</v>
      </c>
      <c r="AT123">
        <v>2.5</v>
      </c>
      <c r="AU123">
        <v>2.3E-2</v>
      </c>
      <c r="AV123">
        <v>0.16142999999999999</v>
      </c>
      <c r="AW123">
        <v>998385</v>
      </c>
      <c r="AY123" s="1">
        <v>40831</v>
      </c>
      <c r="AZ123">
        <v>13932770000</v>
      </c>
      <c r="BA123">
        <v>0.4</v>
      </c>
      <c r="BB123" s="3">
        <v>3704</v>
      </c>
      <c r="BC123">
        <v>14118.77</v>
      </c>
      <c r="BD123">
        <v>1279579000</v>
      </c>
      <c r="BE123">
        <v>23471000</v>
      </c>
      <c r="BF123">
        <v>3323598000</v>
      </c>
      <c r="BG123">
        <v>6723049000</v>
      </c>
      <c r="BH123">
        <v>2583073000</v>
      </c>
      <c r="BI123">
        <v>11349697000</v>
      </c>
      <c r="BK123" s="1">
        <v>40527</v>
      </c>
      <c r="BL123">
        <v>0</v>
      </c>
      <c r="BM123">
        <v>0</v>
      </c>
      <c r="BN123">
        <v>172478731</v>
      </c>
      <c r="BO123">
        <v>64003030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29944368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76853890</v>
      </c>
      <c r="CE123">
        <v>0</v>
      </c>
      <c r="CF123">
        <v>1677443</v>
      </c>
      <c r="CH123" s="27">
        <v>43862</v>
      </c>
      <c r="CI123" s="28">
        <v>620047.6</v>
      </c>
      <c r="CJ123">
        <f t="shared" si="4"/>
        <v>620047600000</v>
      </c>
      <c r="CL123" s="1">
        <v>43876</v>
      </c>
      <c r="CM123">
        <v>17.57</v>
      </c>
      <c r="CN123" s="1"/>
      <c r="CO123" s="1">
        <v>41197</v>
      </c>
      <c r="CP123">
        <v>1.59</v>
      </c>
      <c r="CR123" s="1">
        <v>38032</v>
      </c>
      <c r="CS123">
        <v>12.009324009324001</v>
      </c>
      <c r="CU123" s="1">
        <v>41167</v>
      </c>
      <c r="CV123">
        <v>874.44055555555497</v>
      </c>
      <c r="CW123">
        <v>717.61400000000003</v>
      </c>
      <c r="CX123">
        <v>659.34761904761899</v>
      </c>
      <c r="CY123">
        <v>805.94039999999995</v>
      </c>
      <c r="DA123" s="1">
        <v>44849</v>
      </c>
      <c r="DB123">
        <v>828.5</v>
      </c>
      <c r="DC123">
        <v>669.4</v>
      </c>
      <c r="DD123">
        <v>1484.56</v>
      </c>
      <c r="DG123" s="1">
        <v>39859</v>
      </c>
      <c r="DH123">
        <v>0.31</v>
      </c>
      <c r="DJ123" s="1">
        <v>35261</v>
      </c>
      <c r="DK123">
        <v>23.28</v>
      </c>
      <c r="DM123" s="1">
        <v>41228</v>
      </c>
      <c r="DN123">
        <v>622</v>
      </c>
      <c r="DP123" s="11">
        <v>40252</v>
      </c>
      <c r="DQ123">
        <v>435310179600</v>
      </c>
      <c r="DS123" s="1">
        <v>40224</v>
      </c>
      <c r="DT123">
        <v>271450482</v>
      </c>
      <c r="DU123">
        <v>276681461</v>
      </c>
      <c r="DV123">
        <v>-5230979</v>
      </c>
      <c r="DX123" s="1">
        <v>41197</v>
      </c>
      <c r="DY123">
        <v>21187492462</v>
      </c>
      <c r="DZ123">
        <v>20395170133</v>
      </c>
      <c r="EA123">
        <v>792322329</v>
      </c>
      <c r="EB123">
        <v>41582662595</v>
      </c>
      <c r="ED123" s="1">
        <v>41320</v>
      </c>
      <c r="EE123">
        <v>136.13999999999999</v>
      </c>
      <c r="EG123" s="1">
        <v>36356</v>
      </c>
      <c r="EH123" s="17">
        <v>1.5488282588</v>
      </c>
      <c r="EI123" s="3"/>
      <c r="EJ123" s="1">
        <v>43876</v>
      </c>
      <c r="EK123" s="4">
        <v>103038417</v>
      </c>
      <c r="EL123" s="4">
        <v>23310664</v>
      </c>
      <c r="EM123" s="4">
        <v>32007867</v>
      </c>
      <c r="EN123" s="4">
        <v>85880827</v>
      </c>
      <c r="EO123" s="4">
        <v>100743979</v>
      </c>
      <c r="EP123" s="4">
        <v>7402532</v>
      </c>
      <c r="EQ123" s="4">
        <v>98501744</v>
      </c>
      <c r="ER123" s="4">
        <v>2539207</v>
      </c>
      <c r="ES123" s="4">
        <v>18280272</v>
      </c>
      <c r="ET123" s="4">
        <v>202360899</v>
      </c>
      <c r="EU123" s="4">
        <v>73631960</v>
      </c>
      <c r="EV123" s="4">
        <v>3159991</v>
      </c>
      <c r="EW123" s="15">
        <v>453063655.93000001</v>
      </c>
      <c r="EX123" s="15">
        <v>117580049.38000001</v>
      </c>
      <c r="EY123" s="15">
        <v>16321925.93</v>
      </c>
      <c r="EZ123">
        <v>15161579.270000001</v>
      </c>
      <c r="FA123" s="15">
        <v>3280940.86</v>
      </c>
      <c r="FB123" s="16">
        <f t="shared" si="5"/>
        <v>647819942</v>
      </c>
      <c r="FE123" s="1">
        <v>43878</v>
      </c>
      <c r="FF123">
        <v>433.84</v>
      </c>
      <c r="FG123" s="1"/>
      <c r="FH123" s="1">
        <v>43845</v>
      </c>
      <c r="FI123" t="s">
        <v>216</v>
      </c>
    </row>
    <row r="124" spans="1:165" x14ac:dyDescent="0.25">
      <c r="A124" s="1">
        <v>43905</v>
      </c>
      <c r="B124" s="8">
        <v>22210264.479999997</v>
      </c>
      <c r="E124" s="1">
        <v>43905</v>
      </c>
      <c r="F124" s="8">
        <v>480991.45</v>
      </c>
      <c r="H124" s="1">
        <v>43539</v>
      </c>
      <c r="I124">
        <v>0.53441640000000001</v>
      </c>
      <c r="K124" s="1">
        <v>43936</v>
      </c>
      <c r="L124">
        <v>1007482.01</v>
      </c>
      <c r="M124">
        <v>308371651.10000002</v>
      </c>
      <c r="N124">
        <v>156797.92000000001</v>
      </c>
      <c r="O124">
        <v>309535931.02999997</v>
      </c>
      <c r="Q124" s="1">
        <v>41000</v>
      </c>
      <c r="R124">
        <v>-219826.67</v>
      </c>
      <c r="S124">
        <v>-89030</v>
      </c>
      <c r="T124">
        <v>130796.67</v>
      </c>
      <c r="U124">
        <v>-3720</v>
      </c>
      <c r="V124">
        <v>4506150</v>
      </c>
      <c r="W124">
        <v>-93343.33</v>
      </c>
      <c r="X124">
        <v>-84186.67</v>
      </c>
      <c r="Z124" s="21">
        <v>41183</v>
      </c>
      <c r="AA124" s="22">
        <v>226.36</v>
      </c>
      <c r="AB124" s="22">
        <v>2.73</v>
      </c>
      <c r="AC124" s="22"/>
      <c r="AD124" s="1">
        <v>43905</v>
      </c>
      <c r="AE124">
        <v>34.241921099999999</v>
      </c>
      <c r="AG124" s="30">
        <v>43539</v>
      </c>
      <c r="AH124" s="31">
        <v>27855.25</v>
      </c>
      <c r="AJ124" s="1">
        <v>43905</v>
      </c>
      <c r="AK124" s="28">
        <v>1323439.75</v>
      </c>
      <c r="AL124" s="28">
        <v>308376765.38999999</v>
      </c>
      <c r="AM124" s="28">
        <v>12134.01</v>
      </c>
      <c r="AO124" s="1">
        <v>41014</v>
      </c>
      <c r="AP124">
        <v>0.12</v>
      </c>
      <c r="AQ124">
        <v>-2.99</v>
      </c>
      <c r="AS124" s="1">
        <v>39156</v>
      </c>
      <c r="AT124">
        <v>2.5</v>
      </c>
      <c r="AU124">
        <v>2.3E-2</v>
      </c>
      <c r="AV124">
        <v>0.16142999999999999</v>
      </c>
      <c r="AW124">
        <v>998385</v>
      </c>
      <c r="AY124" s="1">
        <v>40801</v>
      </c>
      <c r="AZ124">
        <v>13932770000</v>
      </c>
      <c r="BA124">
        <v>0.4</v>
      </c>
      <c r="BB124" s="3">
        <v>3704</v>
      </c>
      <c r="BC124">
        <v>14118.77</v>
      </c>
      <c r="BD124">
        <v>1279579000</v>
      </c>
      <c r="BE124">
        <v>23471000</v>
      </c>
      <c r="BF124">
        <v>3323598000</v>
      </c>
      <c r="BG124">
        <v>6723049000</v>
      </c>
      <c r="BH124">
        <v>2583073000</v>
      </c>
      <c r="BI124">
        <v>11349697000</v>
      </c>
      <c r="BK124" s="1">
        <v>40558</v>
      </c>
      <c r="BL124">
        <v>0</v>
      </c>
      <c r="BM124">
        <v>0</v>
      </c>
      <c r="BN124">
        <v>101716727</v>
      </c>
      <c r="BO124">
        <v>52651809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8369435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39864143</v>
      </c>
      <c r="CE124">
        <v>0</v>
      </c>
      <c r="CF124">
        <v>831340</v>
      </c>
      <c r="CH124" s="27">
        <v>43891</v>
      </c>
      <c r="CI124" s="28">
        <v>637763.30000000005</v>
      </c>
      <c r="CJ124">
        <f t="shared" si="4"/>
        <v>637763300000</v>
      </c>
      <c r="CL124" s="1">
        <v>43905</v>
      </c>
      <c r="CM124">
        <v>28.86</v>
      </c>
      <c r="CN124" s="1"/>
      <c r="CO124" s="1">
        <v>41167</v>
      </c>
      <c r="CP124" s="3">
        <v>1.56999</v>
      </c>
      <c r="CQ124" s="3"/>
      <c r="CR124" s="1">
        <v>38061</v>
      </c>
      <c r="CS124">
        <v>12.8024657282178</v>
      </c>
      <c r="DG124" s="1">
        <v>39887</v>
      </c>
      <c r="DH124">
        <v>0.2</v>
      </c>
      <c r="DJ124" s="1">
        <v>35292</v>
      </c>
      <c r="DK124">
        <v>25.01</v>
      </c>
      <c r="DM124" s="1">
        <v>41197</v>
      </c>
      <c r="DN124">
        <v>622</v>
      </c>
      <c r="DP124" s="11">
        <v>40283</v>
      </c>
      <c r="DQ124">
        <v>434393127200</v>
      </c>
      <c r="DS124" s="1">
        <v>40252</v>
      </c>
      <c r="DT124">
        <v>484904959</v>
      </c>
      <c r="DU124">
        <v>397976976</v>
      </c>
      <c r="DV124">
        <v>86927983</v>
      </c>
      <c r="DX124" s="1">
        <v>41167</v>
      </c>
      <c r="DY124">
        <v>19890116135</v>
      </c>
      <c r="DZ124">
        <v>17605428014</v>
      </c>
      <c r="EA124">
        <v>2284688121</v>
      </c>
      <c r="EB124">
        <v>37495544149</v>
      </c>
      <c r="ED124" s="1">
        <v>41348</v>
      </c>
      <c r="EE124">
        <v>148.01</v>
      </c>
      <c r="EG124" s="1">
        <v>36387</v>
      </c>
      <c r="EH124" s="17">
        <v>1.5595486324000001</v>
      </c>
      <c r="EI124" s="3"/>
      <c r="EJ124" s="1">
        <v>43905</v>
      </c>
      <c r="EK124" s="4">
        <v>52078165</v>
      </c>
      <c r="EL124" s="4">
        <v>16055688</v>
      </c>
      <c r="EM124" s="4">
        <v>32667814</v>
      </c>
      <c r="EN124" s="4">
        <v>75494081</v>
      </c>
      <c r="EO124" s="4">
        <v>89857400</v>
      </c>
      <c r="EP124" s="4">
        <v>6588257</v>
      </c>
      <c r="EQ124" s="4">
        <v>100162548</v>
      </c>
      <c r="ER124" s="4">
        <v>2600773</v>
      </c>
      <c r="ES124" s="4">
        <v>20085653</v>
      </c>
      <c r="ET124" s="4">
        <v>199174643</v>
      </c>
      <c r="EU124" s="4">
        <v>69363102</v>
      </c>
      <c r="EV124" s="4">
        <v>3258093</v>
      </c>
      <c r="EW124" s="15">
        <v>379765243.18000001</v>
      </c>
      <c r="EX124" s="15">
        <v>109709581.67999999</v>
      </c>
      <c r="EY124" s="15">
        <v>51437657.82</v>
      </c>
      <c r="EZ124">
        <v>14623313.390000001</v>
      </c>
      <c r="FA124" s="15">
        <v>3309566.51</v>
      </c>
      <c r="FB124" s="16">
        <f t="shared" si="5"/>
        <v>615308052</v>
      </c>
      <c r="FE124" s="1">
        <v>43907</v>
      </c>
      <c r="FF124">
        <v>455.25</v>
      </c>
      <c r="FG124" s="1"/>
      <c r="FH124" s="1">
        <v>43876</v>
      </c>
      <c r="FI124" t="s">
        <v>217</v>
      </c>
    </row>
    <row r="125" spans="1:165" x14ac:dyDescent="0.25">
      <c r="A125" s="1">
        <v>43936</v>
      </c>
      <c r="B125" s="8">
        <v>2581359.2599999998</v>
      </c>
      <c r="E125" s="1">
        <v>43936</v>
      </c>
      <c r="F125" s="8">
        <v>431650.04000000004</v>
      </c>
      <c r="H125" s="1">
        <v>43570</v>
      </c>
      <c r="I125">
        <v>0.53441640000000001</v>
      </c>
      <c r="K125" s="1">
        <v>43966</v>
      </c>
      <c r="L125">
        <v>1194985.4099999999</v>
      </c>
      <c r="M125">
        <v>250069469.88</v>
      </c>
      <c r="N125">
        <v>287381.78000000003</v>
      </c>
      <c r="O125">
        <v>251552013.41</v>
      </c>
      <c r="Q125" s="1">
        <v>40969</v>
      </c>
      <c r="R125">
        <v>-15203.33</v>
      </c>
      <c r="S125">
        <v>-90223.33</v>
      </c>
      <c r="T125">
        <v>-75020</v>
      </c>
      <c r="U125">
        <v>75073.33</v>
      </c>
      <c r="V125">
        <v>4330610</v>
      </c>
      <c r="W125">
        <v>-74320</v>
      </c>
      <c r="X125">
        <v>-59756.67</v>
      </c>
      <c r="Z125" s="23">
        <v>41153</v>
      </c>
      <c r="AA125" s="24">
        <v>227.98</v>
      </c>
      <c r="AB125" s="24">
        <v>2.72</v>
      </c>
      <c r="AC125" s="24"/>
      <c r="AD125" s="1">
        <v>43936</v>
      </c>
      <c r="AE125">
        <v>34.241921099999999</v>
      </c>
      <c r="AG125" s="30">
        <v>43570</v>
      </c>
      <c r="AH125" s="31">
        <v>27958.25</v>
      </c>
      <c r="AJ125" s="1">
        <v>43936</v>
      </c>
      <c r="AK125" s="28">
        <v>1550074.04</v>
      </c>
      <c r="AL125" s="28">
        <v>352966940.13</v>
      </c>
      <c r="AM125" s="28">
        <v>6093.56</v>
      </c>
      <c r="AO125" s="1">
        <v>40983</v>
      </c>
      <c r="AP125">
        <v>2.69</v>
      </c>
      <c r="AQ125">
        <v>-1.89</v>
      </c>
      <c r="AS125" s="1">
        <v>39187</v>
      </c>
      <c r="AT125">
        <v>2.5</v>
      </c>
      <c r="AU125">
        <v>2.3E-2</v>
      </c>
      <c r="AV125">
        <v>0.16142999999999999</v>
      </c>
      <c r="AW125">
        <v>998385</v>
      </c>
      <c r="AY125" s="1">
        <v>40770</v>
      </c>
      <c r="AZ125">
        <v>13932770000</v>
      </c>
      <c r="BA125">
        <v>0.4</v>
      </c>
      <c r="BB125" s="3">
        <v>3704</v>
      </c>
      <c r="BC125">
        <v>14118.77</v>
      </c>
      <c r="BD125">
        <v>1279579000</v>
      </c>
      <c r="BE125">
        <v>23471000</v>
      </c>
      <c r="BF125">
        <v>3323598000</v>
      </c>
      <c r="BG125">
        <v>6723049000</v>
      </c>
      <c r="BH125">
        <v>2583073000</v>
      </c>
      <c r="BI125">
        <v>11349697000</v>
      </c>
      <c r="BK125" s="1">
        <v>40589</v>
      </c>
      <c r="BL125">
        <v>0</v>
      </c>
      <c r="BM125">
        <v>0</v>
      </c>
      <c r="BN125">
        <v>151734080</v>
      </c>
      <c r="BO125">
        <v>44307703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16222555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90425090</v>
      </c>
      <c r="CE125">
        <v>0</v>
      </c>
      <c r="CF125">
        <v>778732</v>
      </c>
      <c r="CH125" s="27">
        <v>43922</v>
      </c>
      <c r="CI125" s="28">
        <v>569324.6</v>
      </c>
      <c r="CJ125">
        <f t="shared" si="4"/>
        <v>569324600000</v>
      </c>
      <c r="CL125" s="1">
        <v>43936</v>
      </c>
      <c r="CM125">
        <v>37.39</v>
      </c>
      <c r="CN125" s="1"/>
      <c r="CO125" s="1">
        <v>41136</v>
      </c>
      <c r="CP125">
        <v>1.41</v>
      </c>
      <c r="CR125" s="1">
        <v>38092</v>
      </c>
      <c r="CS125">
        <v>13.074961289734899</v>
      </c>
      <c r="DG125" s="1">
        <v>39918</v>
      </c>
      <c r="DH125">
        <v>0.55000000000000004</v>
      </c>
      <c r="DJ125" s="1">
        <v>35323</v>
      </c>
      <c r="DK125">
        <v>25.4</v>
      </c>
      <c r="DM125" s="1">
        <v>41167</v>
      </c>
      <c r="DN125">
        <v>622</v>
      </c>
      <c r="DP125" s="11">
        <v>40313</v>
      </c>
      <c r="DQ125">
        <v>453020767200</v>
      </c>
      <c r="DS125" s="1">
        <v>40283</v>
      </c>
      <c r="DT125">
        <v>322425729</v>
      </c>
      <c r="DU125">
        <v>393879396</v>
      </c>
      <c r="DV125">
        <v>-71453667</v>
      </c>
      <c r="DX125" s="1">
        <v>41136</v>
      </c>
      <c r="DY125">
        <v>22241316256</v>
      </c>
      <c r="DZ125">
        <v>19312716179</v>
      </c>
      <c r="EA125">
        <v>2928600077</v>
      </c>
      <c r="EB125">
        <v>41554032435</v>
      </c>
      <c r="ED125" s="1">
        <v>41379</v>
      </c>
      <c r="EE125">
        <v>149.79</v>
      </c>
      <c r="EG125" s="1">
        <v>36418</v>
      </c>
      <c r="EH125" s="17">
        <v>1.4456259849999999</v>
      </c>
      <c r="EI125" s="3"/>
      <c r="EJ125" s="1">
        <v>43936</v>
      </c>
      <c r="EK125" s="4">
        <v>13132740</v>
      </c>
      <c r="EL125" s="4">
        <v>15632579</v>
      </c>
      <c r="EM125" s="4">
        <v>33010782</v>
      </c>
      <c r="EN125" s="4">
        <v>59784478</v>
      </c>
      <c r="EO125" s="4">
        <v>94813746</v>
      </c>
      <c r="EP125" s="4">
        <v>7863839</v>
      </c>
      <c r="EQ125" s="4">
        <v>55269637</v>
      </c>
      <c r="ER125" s="4">
        <v>2534062</v>
      </c>
      <c r="ES125" s="4">
        <v>13755474</v>
      </c>
      <c r="ET125" s="4">
        <v>195603530</v>
      </c>
      <c r="EU125" s="4">
        <v>78147610</v>
      </c>
      <c r="EV125" s="4">
        <v>2399415</v>
      </c>
      <c r="EW125" s="15">
        <v>410824089.10000008</v>
      </c>
      <c r="EX125" s="15">
        <v>69954707.019999996</v>
      </c>
      <c r="EY125" s="15">
        <v>15455534.439999999</v>
      </c>
      <c r="EZ125">
        <v>6910675.1300000008</v>
      </c>
      <c r="FA125" s="15">
        <v>2523271.59</v>
      </c>
      <c r="FB125" s="16">
        <f t="shared" si="5"/>
        <v>558815152</v>
      </c>
      <c r="FE125" s="1">
        <v>43938</v>
      </c>
      <c r="FF125">
        <f>ROUND(AVERAGE(FF123:FF124,FF127),2)</f>
        <v>470.66</v>
      </c>
      <c r="FG125" s="1"/>
      <c r="FH125" s="1">
        <v>43905</v>
      </c>
      <c r="FI125" t="s">
        <v>218</v>
      </c>
    </row>
    <row r="126" spans="1:165" x14ac:dyDescent="0.25">
      <c r="A126" s="1">
        <v>43966</v>
      </c>
      <c r="B126" s="8">
        <v>3198195.25</v>
      </c>
      <c r="E126" s="1">
        <v>43966</v>
      </c>
      <c r="F126" s="8">
        <v>430382.25</v>
      </c>
      <c r="H126" s="1">
        <v>43600</v>
      </c>
      <c r="I126">
        <v>0.53441640000000001</v>
      </c>
      <c r="K126" s="1">
        <v>43997</v>
      </c>
      <c r="L126">
        <v>1334546.8899999999</v>
      </c>
      <c r="M126">
        <v>231882247.81</v>
      </c>
      <c r="N126">
        <v>792093.3</v>
      </c>
      <c r="O126">
        <v>234008888</v>
      </c>
      <c r="Q126" s="1">
        <v>40940</v>
      </c>
      <c r="R126">
        <v>-15203.33</v>
      </c>
      <c r="S126">
        <v>-90223.33</v>
      </c>
      <c r="T126">
        <v>-75020</v>
      </c>
      <c r="U126">
        <v>75073.33</v>
      </c>
      <c r="V126">
        <v>4330610</v>
      </c>
      <c r="W126">
        <v>-74320</v>
      </c>
      <c r="X126">
        <v>-59756.67</v>
      </c>
      <c r="Z126" s="21">
        <v>41122</v>
      </c>
      <c r="AA126" s="22">
        <v>224.55</v>
      </c>
      <c r="AB126" s="22">
        <v>2.73</v>
      </c>
      <c r="AC126" s="22"/>
      <c r="AD126" s="1">
        <v>43966</v>
      </c>
      <c r="AE126">
        <v>34.241921099999999</v>
      </c>
      <c r="AG126" s="30">
        <v>43600</v>
      </c>
      <c r="AH126" s="31">
        <v>28148.25</v>
      </c>
      <c r="AJ126" s="1">
        <v>43966</v>
      </c>
      <c r="AK126" s="28">
        <v>1163952.9099999999</v>
      </c>
      <c r="AL126" s="28">
        <v>329908813.47000003</v>
      </c>
      <c r="AM126" s="28">
        <v>13508.05</v>
      </c>
      <c r="AO126" s="1">
        <v>40954</v>
      </c>
      <c r="AP126">
        <v>2.56</v>
      </c>
      <c r="AQ126">
        <v>-1.44</v>
      </c>
      <c r="AS126" s="1">
        <v>39217</v>
      </c>
      <c r="AT126">
        <v>2.5</v>
      </c>
      <c r="AU126">
        <v>2.3E-2</v>
      </c>
      <c r="AV126">
        <v>0.16142999999999999</v>
      </c>
      <c r="AW126">
        <v>998385</v>
      </c>
      <c r="AY126" s="1">
        <v>40739</v>
      </c>
      <c r="AZ126">
        <v>13932770000</v>
      </c>
      <c r="BA126">
        <v>0.4</v>
      </c>
      <c r="BB126" s="3">
        <v>3704</v>
      </c>
      <c r="BC126">
        <v>14118.77</v>
      </c>
      <c r="BD126">
        <v>1279579000</v>
      </c>
      <c r="BE126">
        <v>23471000</v>
      </c>
      <c r="BF126">
        <v>3323598000</v>
      </c>
      <c r="BG126">
        <v>6723049000</v>
      </c>
      <c r="BH126">
        <v>2583073000</v>
      </c>
      <c r="BI126">
        <v>11349697000</v>
      </c>
      <c r="BK126" s="1">
        <v>40617</v>
      </c>
      <c r="BL126">
        <v>0</v>
      </c>
      <c r="BM126">
        <v>0</v>
      </c>
      <c r="BN126">
        <v>154614921</v>
      </c>
      <c r="BO126">
        <v>70820812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7089921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74547921</v>
      </c>
      <c r="CE126">
        <v>0</v>
      </c>
      <c r="CF126">
        <v>2156267</v>
      </c>
      <c r="CH126" s="27">
        <v>43952</v>
      </c>
      <c r="CI126" s="28">
        <v>579302.9</v>
      </c>
      <c r="CJ126">
        <f t="shared" si="4"/>
        <v>579302900000</v>
      </c>
      <c r="CL126" s="1">
        <v>43966</v>
      </c>
      <c r="CM126">
        <v>31.23</v>
      </c>
      <c r="CN126" s="1"/>
      <c r="CO126" s="1">
        <v>41105</v>
      </c>
      <c r="CP126">
        <v>1.43</v>
      </c>
      <c r="CR126" s="1">
        <v>38122</v>
      </c>
      <c r="CS126">
        <v>12.2239459755429</v>
      </c>
      <c r="DG126" s="1">
        <v>39948</v>
      </c>
      <c r="DH126">
        <v>0.6</v>
      </c>
      <c r="DJ126" s="1">
        <v>35353</v>
      </c>
      <c r="DK126">
        <v>23.48</v>
      </c>
      <c r="DM126" s="1">
        <v>41136</v>
      </c>
      <c r="DN126">
        <v>622</v>
      </c>
      <c r="DP126" s="11">
        <v>40344</v>
      </c>
      <c r="DQ126">
        <v>457250441000</v>
      </c>
      <c r="DS126" s="1">
        <v>40313</v>
      </c>
      <c r="DT126">
        <v>199717294</v>
      </c>
      <c r="DU126">
        <v>220855268</v>
      </c>
      <c r="DV126">
        <v>-21137974</v>
      </c>
      <c r="DX126" s="1">
        <v>41105</v>
      </c>
      <c r="DY126">
        <v>20837121787</v>
      </c>
      <c r="DZ126">
        <v>18294468661</v>
      </c>
      <c r="EA126">
        <v>2542653126</v>
      </c>
      <c r="EB126">
        <v>39131590448</v>
      </c>
      <c r="ED126" s="1">
        <v>41409</v>
      </c>
      <c r="EE126">
        <v>147.03</v>
      </c>
      <c r="EG126" s="1">
        <v>36448</v>
      </c>
      <c r="EH126" s="17">
        <v>1.7047923475</v>
      </c>
      <c r="EI126" s="3"/>
      <c r="EJ126" s="1">
        <v>43966</v>
      </c>
      <c r="EK126" s="4">
        <v>21758602</v>
      </c>
      <c r="EL126" s="4">
        <v>18425224</v>
      </c>
      <c r="EM126" s="4">
        <v>32117252</v>
      </c>
      <c r="EN126" s="4">
        <v>60115735</v>
      </c>
      <c r="EO126" s="4">
        <v>84260198</v>
      </c>
      <c r="EP126" s="4">
        <v>9213930</v>
      </c>
      <c r="EQ126" s="4">
        <v>72689454</v>
      </c>
      <c r="ER126" s="4">
        <v>2713854</v>
      </c>
      <c r="ES126" s="4">
        <v>16484373</v>
      </c>
      <c r="ET126" s="4">
        <v>136839848</v>
      </c>
      <c r="EU126" s="4">
        <v>57763877</v>
      </c>
      <c r="EV126" s="4">
        <v>2925095</v>
      </c>
      <c r="EW126" s="15">
        <v>358819909.1099999</v>
      </c>
      <c r="EX126" s="15">
        <v>71834598.030000001</v>
      </c>
      <c r="EY126" s="15">
        <v>14228451.6</v>
      </c>
      <c r="EZ126">
        <v>7468646.0599999987</v>
      </c>
      <c r="FA126" s="15">
        <v>2968969.9399999995</v>
      </c>
      <c r="FB126" s="16">
        <f t="shared" si="5"/>
        <v>493548840</v>
      </c>
      <c r="FE126" s="1">
        <v>43968</v>
      </c>
      <c r="FF126">
        <v>23.98</v>
      </c>
      <c r="FG126" s="1"/>
      <c r="FH126" s="1">
        <v>43936</v>
      </c>
      <c r="FI126" t="s">
        <v>219</v>
      </c>
    </row>
    <row r="127" spans="1:165" x14ac:dyDescent="0.25">
      <c r="A127" s="1">
        <v>43997</v>
      </c>
      <c r="B127" s="8">
        <v>9316958.8599999994</v>
      </c>
      <c r="E127" s="1">
        <v>43997</v>
      </c>
      <c r="F127" s="8">
        <v>387039.21</v>
      </c>
      <c r="H127" s="1">
        <v>43631</v>
      </c>
      <c r="I127">
        <v>0.53441640000000001</v>
      </c>
      <c r="K127" s="1">
        <v>44027</v>
      </c>
      <c r="L127">
        <v>2496829.33</v>
      </c>
      <c r="M127">
        <v>270370393.93000001</v>
      </c>
      <c r="N127">
        <v>1569905.68</v>
      </c>
      <c r="O127">
        <v>274437128.94</v>
      </c>
      <c r="Q127" s="1">
        <v>40909</v>
      </c>
      <c r="R127">
        <v>-15203.33</v>
      </c>
      <c r="S127">
        <v>-90223.33</v>
      </c>
      <c r="T127">
        <v>-75020</v>
      </c>
      <c r="U127">
        <v>75073.33</v>
      </c>
      <c r="V127">
        <v>4330610</v>
      </c>
      <c r="W127">
        <v>-74320</v>
      </c>
      <c r="X127">
        <v>-59756.67</v>
      </c>
      <c r="Z127" s="23">
        <v>41091</v>
      </c>
      <c r="AA127" s="24">
        <v>205.26</v>
      </c>
      <c r="AB127" s="24">
        <v>2.73</v>
      </c>
      <c r="AC127" s="24"/>
      <c r="AD127" s="1">
        <v>43997</v>
      </c>
      <c r="AE127">
        <v>34.241921099999999</v>
      </c>
      <c r="AG127" s="30">
        <v>43631</v>
      </c>
      <c r="AH127" s="31">
        <v>27817.25</v>
      </c>
      <c r="AJ127" s="1">
        <v>43997</v>
      </c>
      <c r="AK127" s="28">
        <v>1745180.78</v>
      </c>
      <c r="AL127" s="28">
        <v>406633476.74000001</v>
      </c>
      <c r="AM127" s="28">
        <v>13311.8</v>
      </c>
      <c r="AO127" s="1">
        <v>40923</v>
      </c>
      <c r="AP127">
        <v>-0.22</v>
      </c>
      <c r="AQ127">
        <v>-5.56</v>
      </c>
      <c r="AS127" s="1">
        <v>39248</v>
      </c>
      <c r="AT127">
        <v>2.5</v>
      </c>
      <c r="AU127">
        <v>2.3E-2</v>
      </c>
      <c r="AV127">
        <v>0.16142999999999999</v>
      </c>
      <c r="AW127">
        <v>998385</v>
      </c>
      <c r="AY127" s="1">
        <v>40709</v>
      </c>
      <c r="AZ127">
        <v>13932770000</v>
      </c>
      <c r="BA127">
        <v>0.4</v>
      </c>
      <c r="BB127" s="3">
        <v>3704</v>
      </c>
      <c r="BC127">
        <v>14118.77</v>
      </c>
      <c r="BD127">
        <v>1279579000</v>
      </c>
      <c r="BE127">
        <v>23471000</v>
      </c>
      <c r="BF127">
        <v>3323598000</v>
      </c>
      <c r="BG127">
        <v>6723049000</v>
      </c>
      <c r="BH127">
        <v>2583073000</v>
      </c>
      <c r="BI127">
        <v>11349697000</v>
      </c>
      <c r="BK127" s="1">
        <v>40648</v>
      </c>
      <c r="BL127">
        <v>0</v>
      </c>
      <c r="BM127">
        <v>0</v>
      </c>
      <c r="BN127">
        <v>181102016</v>
      </c>
      <c r="BO127">
        <v>61635845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33759872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77936616</v>
      </c>
      <c r="CE127">
        <v>0</v>
      </c>
      <c r="CF127">
        <v>7769683</v>
      </c>
      <c r="CH127" s="27">
        <v>43983</v>
      </c>
      <c r="CI127" s="28">
        <v>608890</v>
      </c>
      <c r="CJ127">
        <f t="shared" si="4"/>
        <v>608890000000</v>
      </c>
      <c r="CL127" s="1">
        <v>43997</v>
      </c>
      <c r="CM127">
        <v>25.43</v>
      </c>
      <c r="CN127" s="1"/>
      <c r="CO127" s="1">
        <v>41075</v>
      </c>
      <c r="CP127">
        <v>1.08</v>
      </c>
      <c r="CR127" s="1">
        <v>38153</v>
      </c>
      <c r="CS127">
        <v>11.730031072929901</v>
      </c>
      <c r="DG127" s="1">
        <v>39979</v>
      </c>
      <c r="DH127">
        <v>0.42</v>
      </c>
      <c r="DJ127" s="1">
        <v>35384</v>
      </c>
      <c r="DK127">
        <v>25.27</v>
      </c>
      <c r="DM127" s="1">
        <v>41105</v>
      </c>
      <c r="DN127">
        <v>622</v>
      </c>
      <c r="DP127" s="11">
        <v>40374</v>
      </c>
      <c r="DQ127">
        <v>455316310400</v>
      </c>
      <c r="DS127" s="1">
        <v>40344</v>
      </c>
      <c r="DT127">
        <v>223396646</v>
      </c>
      <c r="DU127">
        <v>252492285</v>
      </c>
      <c r="DV127">
        <v>-29095639</v>
      </c>
      <c r="DX127" s="1">
        <v>41075</v>
      </c>
      <c r="DY127">
        <v>19181689510</v>
      </c>
      <c r="DZ127">
        <v>18709216579</v>
      </c>
      <c r="EA127">
        <v>472472931</v>
      </c>
      <c r="EB127">
        <v>37890906089</v>
      </c>
      <c r="ED127" s="1">
        <v>41440</v>
      </c>
      <c r="EE127">
        <v>144.87</v>
      </c>
      <c r="EG127" s="1">
        <v>36479</v>
      </c>
      <c r="EH127" s="17">
        <v>2.3867354165000001</v>
      </c>
      <c r="EI127" s="3"/>
      <c r="EJ127" s="1">
        <v>43997</v>
      </c>
      <c r="EK127" s="4">
        <v>47881608</v>
      </c>
      <c r="EL127" s="4">
        <v>54882069</v>
      </c>
      <c r="EM127" s="4">
        <v>31138875</v>
      </c>
      <c r="EN127" s="4">
        <v>71261901</v>
      </c>
      <c r="EO127" s="4">
        <v>107439779</v>
      </c>
      <c r="EP127" s="4">
        <v>6879503</v>
      </c>
      <c r="EQ127" s="4">
        <v>76397990</v>
      </c>
      <c r="ER127" s="4">
        <v>3198266</v>
      </c>
      <c r="ES127" s="4">
        <v>21691040</v>
      </c>
      <c r="ET127" s="4">
        <v>91830025</v>
      </c>
      <c r="EU127" s="4">
        <v>56680647</v>
      </c>
      <c r="EV127" s="4">
        <v>3390691</v>
      </c>
      <c r="EW127" s="15">
        <v>317626951.94999999</v>
      </c>
      <c r="EX127" s="15">
        <v>85006001.199999988</v>
      </c>
      <c r="EY127" s="15">
        <v>51880453.329999998</v>
      </c>
      <c r="EZ127">
        <v>9217749.0800000001</v>
      </c>
      <c r="FA127" s="15">
        <v>3447392.4299999997</v>
      </c>
      <c r="FB127" s="16">
        <f t="shared" si="5"/>
        <v>524790786</v>
      </c>
      <c r="FE127" s="1">
        <v>43999</v>
      </c>
      <c r="FF127">
        <v>522.88</v>
      </c>
      <c r="FG127" s="1"/>
      <c r="FH127" s="1">
        <v>43966</v>
      </c>
      <c r="FI127" s="3">
        <v>25430</v>
      </c>
    </row>
    <row r="128" spans="1:165" x14ac:dyDescent="0.25">
      <c r="A128" s="1">
        <v>44027</v>
      </c>
      <c r="B128" s="8">
        <v>12696231.73</v>
      </c>
      <c r="E128" s="1">
        <v>44027</v>
      </c>
      <c r="F128" s="8">
        <v>464941.93999999994</v>
      </c>
      <c r="H128" s="1">
        <v>43661</v>
      </c>
      <c r="I128">
        <v>0.53441640000000001</v>
      </c>
      <c r="K128" s="1">
        <v>44058</v>
      </c>
      <c r="L128">
        <v>2665188.09</v>
      </c>
      <c r="M128">
        <v>312475199.61000001</v>
      </c>
      <c r="N128">
        <v>1237176.8799999999</v>
      </c>
      <c r="O128">
        <v>316377564.57999998</v>
      </c>
      <c r="Q128" s="1">
        <v>40878</v>
      </c>
      <c r="R128">
        <v>-23100</v>
      </c>
      <c r="S128">
        <v>910</v>
      </c>
      <c r="T128">
        <v>24010</v>
      </c>
      <c r="U128">
        <v>74350</v>
      </c>
      <c r="V128">
        <v>3934776.67</v>
      </c>
      <c r="W128">
        <v>-100460</v>
      </c>
      <c r="X128">
        <v>-109046.67</v>
      </c>
      <c r="Z128" s="21">
        <v>41061</v>
      </c>
      <c r="AA128" s="22">
        <v>195.9</v>
      </c>
      <c r="AB128" s="22">
        <v>2.73</v>
      </c>
      <c r="AC128" s="22"/>
      <c r="AD128" s="1">
        <v>44027</v>
      </c>
      <c r="AE128">
        <v>34.241921099999999</v>
      </c>
      <c r="AG128" s="30">
        <v>43661</v>
      </c>
      <c r="AH128" s="31">
        <v>28104.25</v>
      </c>
      <c r="AJ128" s="1">
        <v>44027</v>
      </c>
      <c r="AK128" s="28">
        <v>1388345.93</v>
      </c>
      <c r="AL128" s="28">
        <v>418567862.88999999</v>
      </c>
      <c r="AM128" s="28">
        <v>36151.129999999997</v>
      </c>
      <c r="AO128" s="1">
        <v>40892</v>
      </c>
      <c r="AP128">
        <v>4.12</v>
      </c>
      <c r="AQ128">
        <v>-0.59</v>
      </c>
      <c r="AS128" s="1">
        <v>39278</v>
      </c>
      <c r="AT128">
        <v>2.5</v>
      </c>
      <c r="AU128">
        <v>2.3E-2</v>
      </c>
      <c r="AV128">
        <v>0.16142999999999999</v>
      </c>
      <c r="AW128">
        <v>998385</v>
      </c>
      <c r="AY128" s="1">
        <v>40678</v>
      </c>
      <c r="AZ128">
        <v>13932770000</v>
      </c>
      <c r="BA128">
        <v>0.4</v>
      </c>
      <c r="BB128" s="3">
        <v>3704</v>
      </c>
      <c r="BC128">
        <v>14118.77</v>
      </c>
      <c r="BD128">
        <v>1279579000</v>
      </c>
      <c r="BE128">
        <v>23471000</v>
      </c>
      <c r="BF128">
        <v>3323598000</v>
      </c>
      <c r="BG128">
        <v>6723049000</v>
      </c>
      <c r="BH128">
        <v>2583073000</v>
      </c>
      <c r="BI128">
        <v>11349697000</v>
      </c>
      <c r="BK128" s="1">
        <v>40678</v>
      </c>
      <c r="BL128">
        <v>0</v>
      </c>
      <c r="BM128">
        <v>0</v>
      </c>
      <c r="BN128">
        <v>139500570</v>
      </c>
      <c r="BO128">
        <v>76376665</v>
      </c>
      <c r="BP128">
        <v>0</v>
      </c>
      <c r="BQ128">
        <v>12031</v>
      </c>
      <c r="BR128">
        <v>0</v>
      </c>
      <c r="BS128">
        <v>2379792</v>
      </c>
      <c r="BT128">
        <v>0</v>
      </c>
      <c r="BU128">
        <v>0</v>
      </c>
      <c r="BV128">
        <v>0</v>
      </c>
      <c r="BW128">
        <v>3617383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55593563</v>
      </c>
      <c r="CE128">
        <v>0</v>
      </c>
      <c r="CF128">
        <v>1521136</v>
      </c>
      <c r="CH128" s="27">
        <v>44013</v>
      </c>
      <c r="CI128" s="28">
        <v>645114.80000000005</v>
      </c>
      <c r="CJ128">
        <f t="shared" si="4"/>
        <v>645114800000</v>
      </c>
      <c r="CL128" s="1">
        <v>44027</v>
      </c>
      <c r="CM128">
        <v>1.2197499999999999</v>
      </c>
      <c r="CN128" s="1"/>
      <c r="CO128" s="1">
        <v>41044</v>
      </c>
      <c r="CP128">
        <v>1.36</v>
      </c>
      <c r="CR128" s="1">
        <v>38183</v>
      </c>
      <c r="CS128">
        <v>11.206739526411599</v>
      </c>
      <c r="DG128" s="1">
        <v>40009</v>
      </c>
      <c r="DH128">
        <v>0.23</v>
      </c>
      <c r="DJ128" s="1">
        <v>35414</v>
      </c>
      <c r="DK128">
        <v>23.94</v>
      </c>
      <c r="DM128" s="1">
        <v>41075</v>
      </c>
      <c r="DN128">
        <v>622</v>
      </c>
      <c r="DP128" s="11">
        <v>40405</v>
      </c>
      <c r="DQ128">
        <v>459818672000</v>
      </c>
      <c r="DS128" s="1">
        <v>40374</v>
      </c>
      <c r="DT128">
        <v>190750604</v>
      </c>
      <c r="DU128">
        <v>274451165</v>
      </c>
      <c r="DV128">
        <v>-83700561</v>
      </c>
      <c r="DX128" s="1">
        <v>41044</v>
      </c>
      <c r="DY128">
        <v>23146072472</v>
      </c>
      <c r="DZ128">
        <v>20417070958</v>
      </c>
      <c r="EA128">
        <v>2729001514</v>
      </c>
      <c r="EB128">
        <v>43563143430</v>
      </c>
      <c r="ED128" s="1">
        <v>41470</v>
      </c>
      <c r="EE128">
        <v>152.13</v>
      </c>
      <c r="EG128" s="1">
        <v>36509</v>
      </c>
      <c r="EH128" s="17">
        <v>1.8063439256</v>
      </c>
      <c r="EI128" s="3"/>
      <c r="EJ128" s="1">
        <v>44027</v>
      </c>
      <c r="EK128" s="4">
        <v>51620596</v>
      </c>
      <c r="EL128" s="4">
        <v>62668108</v>
      </c>
      <c r="EM128" s="4">
        <v>33771354</v>
      </c>
      <c r="EN128" s="4">
        <v>111778754</v>
      </c>
      <c r="EO128" s="4">
        <v>125999286</v>
      </c>
      <c r="EP128" s="4">
        <v>8272764</v>
      </c>
      <c r="EQ128" s="4">
        <v>110430393</v>
      </c>
      <c r="ER128" s="4">
        <v>3143571</v>
      </c>
      <c r="ES128" s="4">
        <v>26093615</v>
      </c>
      <c r="ET128" s="4">
        <v>106060817</v>
      </c>
      <c r="EU128" s="4">
        <v>60321731</v>
      </c>
      <c r="EV128" s="4">
        <v>5171525</v>
      </c>
      <c r="EW128" s="15">
        <v>451628975.42000002</v>
      </c>
      <c r="EX128" s="15">
        <v>103458208.38999996</v>
      </c>
      <c r="EY128" s="15">
        <v>16160948.18</v>
      </c>
      <c r="EZ128">
        <v>25190354.909999996</v>
      </c>
      <c r="FA128" s="15">
        <v>5253915.57</v>
      </c>
      <c r="FB128" s="16">
        <f t="shared" si="5"/>
        <v>653711918</v>
      </c>
      <c r="FE128" s="1">
        <v>44029</v>
      </c>
      <c r="FF128">
        <f>ROUND(AVERAGE(FF123:FF124,FF127),2)</f>
        <v>470.66</v>
      </c>
      <c r="FG128" s="1"/>
      <c r="FH128" s="1">
        <v>43997</v>
      </c>
      <c r="FI128" s="3">
        <v>121975</v>
      </c>
    </row>
    <row r="129" spans="1:165" x14ac:dyDescent="0.25">
      <c r="A129" s="1">
        <v>44058</v>
      </c>
      <c r="B129" s="8">
        <v>6415357.6200000001</v>
      </c>
      <c r="E129" s="1">
        <v>44058</v>
      </c>
      <c r="F129" s="8">
        <v>537712.98</v>
      </c>
      <c r="H129" s="1">
        <v>43692</v>
      </c>
      <c r="I129">
        <v>0.53441640000000001</v>
      </c>
      <c r="K129" s="1">
        <v>44089</v>
      </c>
      <c r="L129">
        <v>1783749.89</v>
      </c>
      <c r="M129">
        <v>339147515.33999997</v>
      </c>
      <c r="N129">
        <v>1235869.56</v>
      </c>
      <c r="O129">
        <v>342167134.79000002</v>
      </c>
      <c r="Q129" s="1">
        <v>40848</v>
      </c>
      <c r="R129">
        <v>-23100</v>
      </c>
      <c r="S129">
        <v>910</v>
      </c>
      <c r="T129">
        <v>24010</v>
      </c>
      <c r="U129">
        <v>74350</v>
      </c>
      <c r="V129">
        <v>3934776.67</v>
      </c>
      <c r="W129">
        <v>-100460</v>
      </c>
      <c r="X129">
        <v>-109046.67</v>
      </c>
      <c r="Z129" s="23">
        <v>41030</v>
      </c>
      <c r="AA129" s="24">
        <v>221.89</v>
      </c>
      <c r="AB129" s="24">
        <v>2.74</v>
      </c>
      <c r="AC129" s="24"/>
      <c r="AD129" s="1">
        <v>44058</v>
      </c>
      <c r="AE129">
        <v>34.241921099999999</v>
      </c>
      <c r="AG129" s="30">
        <v>43692</v>
      </c>
      <c r="AH129" s="31">
        <v>28051.25</v>
      </c>
      <c r="AJ129" s="1">
        <v>44058</v>
      </c>
      <c r="AK129" s="28">
        <v>1844843.58</v>
      </c>
      <c r="AL129" s="28">
        <v>490217485.63999999</v>
      </c>
      <c r="AM129" s="28">
        <v>17024</v>
      </c>
      <c r="AO129" s="1">
        <v>40862</v>
      </c>
      <c r="AP129">
        <v>2.91</v>
      </c>
      <c r="AQ129">
        <v>-1.26</v>
      </c>
      <c r="AS129" s="1">
        <v>39309</v>
      </c>
      <c r="AT129">
        <v>2.5</v>
      </c>
      <c r="AU129">
        <v>2.3E-2</v>
      </c>
      <c r="AV129">
        <v>0.16142999999999999</v>
      </c>
      <c r="AW129">
        <v>998385</v>
      </c>
      <c r="AY129" s="1">
        <v>40648</v>
      </c>
      <c r="AZ129">
        <v>13932770000</v>
      </c>
      <c r="BA129">
        <v>0.4</v>
      </c>
      <c r="BB129" s="3">
        <v>3704</v>
      </c>
      <c r="BC129">
        <v>14118.77</v>
      </c>
      <c r="BD129">
        <v>1279579000</v>
      </c>
      <c r="BE129">
        <v>23471000</v>
      </c>
      <c r="BF129">
        <v>3323598000</v>
      </c>
      <c r="BG129">
        <v>6723049000</v>
      </c>
      <c r="BH129">
        <v>2583073000</v>
      </c>
      <c r="BI129">
        <v>11349697000</v>
      </c>
      <c r="BK129" s="1">
        <v>40709</v>
      </c>
      <c r="BL129">
        <v>0</v>
      </c>
      <c r="BM129">
        <v>0</v>
      </c>
      <c r="BN129">
        <v>176331022</v>
      </c>
      <c r="BO129">
        <v>69657238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2300270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101959819</v>
      </c>
      <c r="CE129">
        <v>0</v>
      </c>
      <c r="CF129">
        <v>2413695</v>
      </c>
      <c r="CH129" s="27">
        <v>44044</v>
      </c>
      <c r="CI129" s="28">
        <v>637652.1</v>
      </c>
      <c r="CJ129">
        <f t="shared" si="4"/>
        <v>637652100000</v>
      </c>
      <c r="CL129" s="1">
        <v>44058</v>
      </c>
      <c r="CM129">
        <v>62.17</v>
      </c>
      <c r="CN129" s="1"/>
      <c r="CO129" s="1">
        <v>41014</v>
      </c>
      <c r="CP129">
        <v>1.64</v>
      </c>
      <c r="CR129" s="1">
        <v>38214</v>
      </c>
      <c r="CS129">
        <v>11.381561055208</v>
      </c>
      <c r="DG129" s="1">
        <v>40040</v>
      </c>
      <c r="DH129">
        <v>0.08</v>
      </c>
      <c r="DJ129" s="1">
        <v>35445</v>
      </c>
      <c r="DK129">
        <v>21.73</v>
      </c>
      <c r="DM129" s="1">
        <v>41044</v>
      </c>
      <c r="DN129">
        <v>622</v>
      </c>
      <c r="DP129" s="11">
        <v>40436</v>
      </c>
      <c r="DQ129">
        <v>472996552200</v>
      </c>
      <c r="DS129" s="1">
        <v>40405</v>
      </c>
      <c r="DT129">
        <v>260384155</v>
      </c>
      <c r="DU129">
        <v>368700738</v>
      </c>
      <c r="DV129">
        <v>-108316583</v>
      </c>
      <c r="DX129" s="1">
        <v>41014</v>
      </c>
      <c r="DY129">
        <v>19461604595</v>
      </c>
      <c r="DZ129">
        <v>18849751858</v>
      </c>
      <c r="EA129">
        <v>611852737</v>
      </c>
      <c r="EB129">
        <v>38311356453</v>
      </c>
      <c r="ED129" s="1">
        <v>41501</v>
      </c>
      <c r="EE129">
        <v>151.81</v>
      </c>
      <c r="EG129" s="1">
        <v>36540</v>
      </c>
      <c r="EH129" s="17">
        <v>1.2363909959999999</v>
      </c>
      <c r="EI129" s="3"/>
      <c r="EJ129" s="1">
        <v>44058</v>
      </c>
      <c r="EK129" s="4">
        <v>32303253</v>
      </c>
      <c r="EL129" s="4">
        <v>76103970</v>
      </c>
      <c r="EM129" s="4">
        <v>36345183</v>
      </c>
      <c r="EN129" s="4">
        <v>127729688</v>
      </c>
      <c r="EO129" s="4">
        <v>162361549</v>
      </c>
      <c r="EP129" s="4">
        <v>9297368</v>
      </c>
      <c r="EQ129" s="4">
        <v>129515454</v>
      </c>
      <c r="ER129" s="4">
        <v>3654282</v>
      </c>
      <c r="ES129" s="4">
        <v>25355959</v>
      </c>
      <c r="ET129" s="4">
        <v>110633924</v>
      </c>
      <c r="EU129" s="4">
        <v>75824047</v>
      </c>
      <c r="EV129" s="4">
        <v>7033151</v>
      </c>
      <c r="EW129" s="15">
        <v>515318965.19999999</v>
      </c>
      <c r="EX129" s="15">
        <v>132234002.07000002</v>
      </c>
      <c r="EY129" s="15">
        <v>16511623.060000001</v>
      </c>
      <c r="EZ129">
        <v>28087000.449999996</v>
      </c>
      <c r="FA129" s="15">
        <v>7425112.9899999993</v>
      </c>
      <c r="FB129" s="16">
        <f t="shared" si="5"/>
        <v>763854575</v>
      </c>
      <c r="FE129" s="1">
        <v>44060</v>
      </c>
      <c r="FF129">
        <v>106.19</v>
      </c>
      <c r="FG129" s="1"/>
      <c r="FH129" s="1">
        <v>44027</v>
      </c>
      <c r="FI129" t="s">
        <v>220</v>
      </c>
    </row>
    <row r="130" spans="1:165" x14ac:dyDescent="0.25">
      <c r="A130" s="1">
        <v>44089</v>
      </c>
      <c r="B130" s="8">
        <v>5173494.03</v>
      </c>
      <c r="E130" s="1">
        <v>44089</v>
      </c>
      <c r="F130" s="8">
        <v>631608.48</v>
      </c>
      <c r="H130" s="1">
        <v>43723</v>
      </c>
      <c r="I130">
        <v>0.53441640000000001</v>
      </c>
      <c r="K130" s="1">
        <v>44119</v>
      </c>
      <c r="L130">
        <v>3820828.62</v>
      </c>
      <c r="M130">
        <v>354416020.72000003</v>
      </c>
      <c r="N130">
        <v>865258.75</v>
      </c>
      <c r="O130">
        <v>359103230.77999997</v>
      </c>
      <c r="Q130" s="1">
        <v>40817</v>
      </c>
      <c r="R130">
        <v>-23100</v>
      </c>
      <c r="S130">
        <v>910</v>
      </c>
      <c r="T130">
        <v>24010</v>
      </c>
      <c r="U130">
        <v>74350</v>
      </c>
      <c r="V130">
        <v>3934776.67</v>
      </c>
      <c r="W130">
        <v>-100460</v>
      </c>
      <c r="X130">
        <v>-109046.67</v>
      </c>
      <c r="Z130" s="21">
        <v>41000</v>
      </c>
      <c r="AA130" s="22">
        <v>226.14</v>
      </c>
      <c r="AB130" s="22">
        <v>2.74</v>
      </c>
      <c r="AC130" s="22"/>
      <c r="AD130" s="1">
        <v>44089</v>
      </c>
      <c r="AE130">
        <v>34.241921099999999</v>
      </c>
      <c r="AG130" s="30">
        <v>43723</v>
      </c>
      <c r="AH130" s="31">
        <v>28149.25</v>
      </c>
      <c r="AJ130" s="1">
        <v>44089</v>
      </c>
      <c r="AK130" s="28">
        <v>1944199.72</v>
      </c>
      <c r="AL130" s="28">
        <v>534407291.63999999</v>
      </c>
      <c r="AM130" s="28">
        <v>22396.71</v>
      </c>
      <c r="AO130" s="1">
        <v>40831</v>
      </c>
      <c r="AP130">
        <v>1</v>
      </c>
      <c r="AQ130">
        <v>-2.99</v>
      </c>
      <c r="AS130" s="1">
        <v>39340</v>
      </c>
      <c r="AT130">
        <v>2.5</v>
      </c>
      <c r="AU130">
        <v>2.3E-2</v>
      </c>
      <c r="AV130">
        <v>0.16142999999999999</v>
      </c>
      <c r="AW130">
        <v>998385</v>
      </c>
      <c r="AY130" s="1">
        <v>40617</v>
      </c>
      <c r="AZ130">
        <v>13932770000</v>
      </c>
      <c r="BA130">
        <v>0.4</v>
      </c>
      <c r="BB130" s="3">
        <v>3704</v>
      </c>
      <c r="BC130">
        <v>14118.77</v>
      </c>
      <c r="BD130">
        <v>1279579000</v>
      </c>
      <c r="BE130">
        <v>23471000</v>
      </c>
      <c r="BF130">
        <v>3323598000</v>
      </c>
      <c r="BG130">
        <v>6723049000</v>
      </c>
      <c r="BH130">
        <v>2583073000</v>
      </c>
      <c r="BI130">
        <v>11349697000</v>
      </c>
      <c r="BK130" s="1">
        <v>40739</v>
      </c>
      <c r="BL130">
        <v>0</v>
      </c>
      <c r="BM130">
        <v>0</v>
      </c>
      <c r="BN130">
        <v>210073930</v>
      </c>
      <c r="BO130">
        <v>102502087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25912091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73773086</v>
      </c>
      <c r="CE130">
        <v>0</v>
      </c>
      <c r="CF130">
        <v>7886666</v>
      </c>
      <c r="CH130" s="27">
        <v>44075</v>
      </c>
      <c r="CI130" s="28">
        <v>646935.80000000005</v>
      </c>
      <c r="CJ130">
        <f t="shared" si="4"/>
        <v>646935800000</v>
      </c>
      <c r="CL130" s="1">
        <v>44089</v>
      </c>
      <c r="CM130">
        <v>67.62</v>
      </c>
      <c r="CN130" s="1"/>
      <c r="CO130" s="1">
        <v>40983</v>
      </c>
      <c r="CP130">
        <v>1.21</v>
      </c>
      <c r="CR130" s="1">
        <v>38245</v>
      </c>
      <c r="CS130">
        <v>10.909090909090899</v>
      </c>
      <c r="DG130" s="1">
        <v>40071</v>
      </c>
      <c r="DH130">
        <v>0.16</v>
      </c>
      <c r="DJ130" s="1">
        <v>35476</v>
      </c>
      <c r="DK130">
        <v>26.14</v>
      </c>
      <c r="DM130" s="1">
        <v>41014</v>
      </c>
      <c r="DN130">
        <v>622</v>
      </c>
      <c r="DP130" s="11">
        <v>40466</v>
      </c>
      <c r="DQ130">
        <v>479679655000</v>
      </c>
      <c r="DS130" s="1">
        <v>40436</v>
      </c>
      <c r="DT130">
        <v>233838742</v>
      </c>
      <c r="DU130">
        <v>383838301</v>
      </c>
      <c r="DV130">
        <v>-149999559</v>
      </c>
      <c r="DX130" s="1">
        <v>40983</v>
      </c>
      <c r="DY130">
        <v>20739368495</v>
      </c>
      <c r="DZ130">
        <v>19033764217</v>
      </c>
      <c r="EA130">
        <v>1705604278</v>
      </c>
      <c r="EB130">
        <v>39773132712</v>
      </c>
      <c r="ED130" s="1">
        <v>41532</v>
      </c>
      <c r="EE130">
        <v>147.27000000000001</v>
      </c>
      <c r="EG130" s="1">
        <v>36571</v>
      </c>
      <c r="EH130" s="17">
        <v>0.35163421169999998</v>
      </c>
      <c r="EI130"/>
      <c r="EJ130" s="1">
        <v>44089</v>
      </c>
      <c r="EK130" s="4">
        <v>39441485</v>
      </c>
      <c r="EL130" s="4">
        <v>17735131</v>
      </c>
      <c r="EM130" s="4">
        <v>35610938</v>
      </c>
      <c r="EN130" s="4">
        <v>131369273</v>
      </c>
      <c r="EO130" s="4">
        <v>143511122</v>
      </c>
      <c r="EP130" s="4">
        <v>9166466</v>
      </c>
      <c r="EQ130" s="4">
        <v>131264743</v>
      </c>
      <c r="ER130" s="4">
        <v>3530780</v>
      </c>
      <c r="ES130" s="4">
        <v>26972790</v>
      </c>
      <c r="ET130" s="4">
        <v>165259438</v>
      </c>
      <c r="EU130" s="4">
        <v>81249584</v>
      </c>
      <c r="EV130" s="4">
        <v>4470713</v>
      </c>
      <c r="EW130" s="15">
        <v>510675942.89999998</v>
      </c>
      <c r="EX130" s="15">
        <v>110279878.63999997</v>
      </c>
      <c r="EY130" s="15">
        <v>17027220.489999998</v>
      </c>
      <c r="EZ130">
        <v>27341237.699999999</v>
      </c>
      <c r="FA130" s="15">
        <v>4571762.4800000004</v>
      </c>
      <c r="FB130" s="16">
        <f t="shared" ref="FB130:FB157" si="6">SUM(EL130:EV130)</f>
        <v>750140978</v>
      </c>
      <c r="FE130" s="1">
        <v>44091</v>
      </c>
      <c r="FF130">
        <v>279.86</v>
      </c>
      <c r="FG130" s="1"/>
      <c r="FH130" s="1">
        <v>44058</v>
      </c>
      <c r="FI130" t="s">
        <v>221</v>
      </c>
    </row>
    <row r="131" spans="1:165" x14ac:dyDescent="0.25">
      <c r="A131" s="1">
        <v>44119</v>
      </c>
      <c r="B131" s="8">
        <v>7287059.4800000004</v>
      </c>
      <c r="E131" s="1">
        <v>44119</v>
      </c>
      <c r="F131" s="8">
        <v>722850.62</v>
      </c>
      <c r="H131" s="1">
        <v>43753</v>
      </c>
      <c r="I131">
        <v>0.53441640000000001</v>
      </c>
      <c r="K131" s="1">
        <v>44150</v>
      </c>
      <c r="L131">
        <v>3194647.67</v>
      </c>
      <c r="M131">
        <v>335450581.25</v>
      </c>
      <c r="N131">
        <v>695869.07</v>
      </c>
      <c r="O131">
        <v>339358738.74000001</v>
      </c>
      <c r="Q131" s="1">
        <v>40787</v>
      </c>
      <c r="R131">
        <v>-93173.33</v>
      </c>
      <c r="S131">
        <v>-61393.33</v>
      </c>
      <c r="T131">
        <v>31780</v>
      </c>
      <c r="U131">
        <v>-63223.33</v>
      </c>
      <c r="V131">
        <v>3961456.67</v>
      </c>
      <c r="W131">
        <v>-107760</v>
      </c>
      <c r="X131">
        <v>-109033.33</v>
      </c>
      <c r="Z131" s="23">
        <v>40969</v>
      </c>
      <c r="AA131" s="24">
        <v>221.12</v>
      </c>
      <c r="AB131" s="24">
        <v>2.74</v>
      </c>
      <c r="AC131" s="24"/>
      <c r="AD131" s="1">
        <v>44119</v>
      </c>
      <c r="AE131">
        <v>34.241921099999999</v>
      </c>
      <c r="AG131" s="30">
        <v>43753</v>
      </c>
      <c r="AH131" s="31">
        <v>28118.25</v>
      </c>
      <c r="AJ131" s="1">
        <v>44119</v>
      </c>
      <c r="AK131" s="28">
        <v>2666101.14</v>
      </c>
      <c r="AL131" s="28">
        <v>648989156.41999996</v>
      </c>
      <c r="AM131" s="28">
        <v>27755.25</v>
      </c>
      <c r="AO131" s="1">
        <v>40801</v>
      </c>
      <c r="AP131">
        <v>1.96</v>
      </c>
      <c r="AQ131">
        <v>-1.63</v>
      </c>
      <c r="AS131" s="1">
        <v>39370</v>
      </c>
      <c r="AT131">
        <v>2.5</v>
      </c>
      <c r="AU131">
        <v>2.3E-2</v>
      </c>
      <c r="AV131">
        <v>0.16142999999999999</v>
      </c>
      <c r="AW131">
        <v>998385</v>
      </c>
      <c r="AY131" s="1">
        <v>40589</v>
      </c>
      <c r="AZ131">
        <v>13932770000</v>
      </c>
      <c r="BA131">
        <v>0.4</v>
      </c>
      <c r="BB131" s="3">
        <v>3704</v>
      </c>
      <c r="BC131">
        <v>14118.77</v>
      </c>
      <c r="BD131">
        <v>1279579000</v>
      </c>
      <c r="BE131">
        <v>23471000</v>
      </c>
      <c r="BF131">
        <v>3323598000</v>
      </c>
      <c r="BG131">
        <v>6723049000</v>
      </c>
      <c r="BH131">
        <v>2583073000</v>
      </c>
      <c r="BI131">
        <v>11349697000</v>
      </c>
      <c r="BK131" s="1">
        <v>40770</v>
      </c>
      <c r="BL131">
        <v>0</v>
      </c>
      <c r="BM131">
        <v>0</v>
      </c>
      <c r="BN131">
        <v>146800592</v>
      </c>
      <c r="BO131">
        <v>60122939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21616518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61062743</v>
      </c>
      <c r="CE131">
        <v>7286</v>
      </c>
      <c r="CF131">
        <v>3991106</v>
      </c>
      <c r="CH131" s="27">
        <v>44105</v>
      </c>
      <c r="CI131" s="28">
        <v>670125.6</v>
      </c>
      <c r="CJ131">
        <f t="shared" ref="CJ131:CJ194" si="7">1000000*CI131</f>
        <v>670125600000</v>
      </c>
      <c r="CL131" s="1">
        <v>44119</v>
      </c>
      <c r="CM131">
        <v>45.250399999999999</v>
      </c>
      <c r="CN131" s="1"/>
      <c r="CO131" s="1">
        <v>40954</v>
      </c>
      <c r="CP131">
        <v>1.45</v>
      </c>
      <c r="CR131" s="1">
        <v>38275</v>
      </c>
      <c r="CS131">
        <v>10.4913137893593</v>
      </c>
      <c r="DG131" s="1">
        <v>40101</v>
      </c>
      <c r="DH131">
        <v>0.24</v>
      </c>
      <c r="DJ131" s="1">
        <v>35504</v>
      </c>
      <c r="DK131">
        <v>24.11</v>
      </c>
      <c r="DM131" s="1">
        <v>40983</v>
      </c>
      <c r="DN131">
        <v>622</v>
      </c>
      <c r="DP131" s="11">
        <v>40497</v>
      </c>
      <c r="DQ131">
        <v>489080331300</v>
      </c>
      <c r="DS131" s="1">
        <v>40466</v>
      </c>
      <c r="DT131">
        <v>228791180</v>
      </c>
      <c r="DU131">
        <v>343383802</v>
      </c>
      <c r="DV131">
        <v>-114592622</v>
      </c>
      <c r="DX131" s="1">
        <v>40954</v>
      </c>
      <c r="DY131">
        <v>17926499266</v>
      </c>
      <c r="DZ131">
        <v>16476146495</v>
      </c>
      <c r="EA131">
        <v>1450352771</v>
      </c>
      <c r="EB131">
        <v>34402645761</v>
      </c>
      <c r="ED131" s="1">
        <v>41562</v>
      </c>
      <c r="EE131">
        <v>151.9</v>
      </c>
      <c r="EG131" s="1">
        <v>36600</v>
      </c>
      <c r="EH131" s="17">
        <v>0.15419902169999999</v>
      </c>
      <c r="EI131"/>
      <c r="EJ131" s="1">
        <v>44119</v>
      </c>
      <c r="EK131" s="4">
        <v>21840366</v>
      </c>
      <c r="EL131" s="4">
        <v>19453927</v>
      </c>
      <c r="EM131" s="4">
        <v>36296807</v>
      </c>
      <c r="EN131" s="4">
        <v>118882562</v>
      </c>
      <c r="EO131" s="4">
        <v>141839648</v>
      </c>
      <c r="EP131" s="4">
        <v>8907117</v>
      </c>
      <c r="EQ131" s="4">
        <v>133458997</v>
      </c>
      <c r="ER131" s="4">
        <v>4195516</v>
      </c>
      <c r="ES131" s="4">
        <v>30592987</v>
      </c>
      <c r="ET131" s="4">
        <v>196638278</v>
      </c>
      <c r="EU131" s="4">
        <v>83100994</v>
      </c>
      <c r="EV131" s="4">
        <v>6885481</v>
      </c>
      <c r="EW131" s="15">
        <v>512558046.03000003</v>
      </c>
      <c r="EX131" s="15">
        <v>135729323.36999997</v>
      </c>
      <c r="EY131" s="15">
        <v>32702820.389999997</v>
      </c>
      <c r="EZ131">
        <v>24400626.460000005</v>
      </c>
      <c r="FA131" s="15">
        <v>7289014.9500000002</v>
      </c>
      <c r="FB131" s="16">
        <f t="shared" si="6"/>
        <v>780252314</v>
      </c>
      <c r="FE131" s="1">
        <v>44121</v>
      </c>
      <c r="FF131">
        <f>8352.9-ROUND(AVERAGE(FF123:FF124,FF127),2)*2</f>
        <v>7411.58</v>
      </c>
      <c r="FG131" s="1"/>
      <c r="FH131" s="1">
        <v>44089</v>
      </c>
      <c r="FI131" s="3">
        <v>452504</v>
      </c>
    </row>
    <row r="132" spans="1:165" x14ac:dyDescent="0.25">
      <c r="A132" s="1">
        <v>44150</v>
      </c>
      <c r="B132" s="8">
        <v>4459330.16</v>
      </c>
      <c r="E132" s="1">
        <v>44150</v>
      </c>
      <c r="F132" s="8">
        <v>792368.67</v>
      </c>
      <c r="H132" s="1">
        <v>43784</v>
      </c>
      <c r="I132">
        <v>0.53441640000000001</v>
      </c>
      <c r="K132" s="1">
        <v>44180</v>
      </c>
      <c r="L132">
        <v>2869821.19</v>
      </c>
      <c r="M132">
        <v>349568716.17000002</v>
      </c>
      <c r="N132">
        <v>530162.25</v>
      </c>
      <c r="O132">
        <v>352971354.61000001</v>
      </c>
      <c r="Q132" s="1">
        <v>40756</v>
      </c>
      <c r="R132">
        <v>-93173.33</v>
      </c>
      <c r="S132">
        <v>-61393.33</v>
      </c>
      <c r="T132">
        <v>31780</v>
      </c>
      <c r="U132">
        <v>-63223.33</v>
      </c>
      <c r="V132">
        <v>3961456.67</v>
      </c>
      <c r="W132">
        <v>-107760</v>
      </c>
      <c r="X132">
        <v>-109033.33</v>
      </c>
      <c r="Z132" s="21">
        <v>40940</v>
      </c>
      <c r="AA132" s="22">
        <v>203.24</v>
      </c>
      <c r="AB132" s="22">
        <v>2.73</v>
      </c>
      <c r="AC132" s="22"/>
      <c r="AD132" s="1">
        <v>44150</v>
      </c>
      <c r="AE132">
        <v>34.241921099999999</v>
      </c>
      <c r="AG132" s="30">
        <v>43784</v>
      </c>
      <c r="AH132" s="31">
        <v>28115.25</v>
      </c>
      <c r="AJ132" s="1">
        <v>44150</v>
      </c>
      <c r="AK132" s="28">
        <v>2351096.06</v>
      </c>
      <c r="AL132" s="28">
        <v>1237980331.01</v>
      </c>
      <c r="AM132" s="28">
        <v>26256.97</v>
      </c>
      <c r="AO132" s="1">
        <v>40770</v>
      </c>
      <c r="AP132">
        <v>4.93</v>
      </c>
      <c r="AQ132">
        <v>-0.56000000000000005</v>
      </c>
      <c r="AS132" s="1">
        <v>39401</v>
      </c>
      <c r="AT132">
        <v>2.5</v>
      </c>
      <c r="AU132">
        <v>2.3E-2</v>
      </c>
      <c r="AV132">
        <v>0.16142999999999999</v>
      </c>
      <c r="AW132">
        <v>998385</v>
      </c>
      <c r="AY132" s="1">
        <v>40558</v>
      </c>
      <c r="AZ132">
        <v>13932770000</v>
      </c>
      <c r="BA132">
        <v>0.4</v>
      </c>
      <c r="BB132" s="3">
        <v>3704</v>
      </c>
      <c r="BC132">
        <v>14118.77</v>
      </c>
      <c r="BD132">
        <v>1279579000</v>
      </c>
      <c r="BE132">
        <v>23471000</v>
      </c>
      <c r="BF132">
        <v>3323598000</v>
      </c>
      <c r="BG132">
        <v>6723049000</v>
      </c>
      <c r="BH132">
        <v>2583073000</v>
      </c>
      <c r="BI132">
        <v>11349697000</v>
      </c>
      <c r="BK132" s="1">
        <v>40801</v>
      </c>
      <c r="BL132">
        <v>0</v>
      </c>
      <c r="BM132">
        <v>0</v>
      </c>
      <c r="BN132">
        <v>183778094</v>
      </c>
      <c r="BO132">
        <v>79735271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27494706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68779975</v>
      </c>
      <c r="CE132">
        <v>3318900</v>
      </c>
      <c r="CF132">
        <v>4449242</v>
      </c>
      <c r="CH132" s="27">
        <v>44136</v>
      </c>
      <c r="CI132" s="28">
        <v>676165.2</v>
      </c>
      <c r="CJ132">
        <f t="shared" si="7"/>
        <v>676165200000</v>
      </c>
      <c r="CL132" s="1">
        <v>44150</v>
      </c>
      <c r="CM132">
        <v>69.438999999999993</v>
      </c>
      <c r="CN132" s="1"/>
      <c r="CO132" s="1">
        <v>40923</v>
      </c>
      <c r="CP132">
        <v>1.56</v>
      </c>
      <c r="CR132" s="1">
        <v>38306</v>
      </c>
      <c r="CS132">
        <v>10.659167604049401</v>
      </c>
      <c r="DG132" s="1">
        <v>40132</v>
      </c>
      <c r="DH132">
        <v>0.37</v>
      </c>
      <c r="DJ132" s="1">
        <v>35535</v>
      </c>
      <c r="DK132">
        <v>21.84</v>
      </c>
      <c r="DM132" s="1">
        <v>40954</v>
      </c>
      <c r="DN132">
        <v>622</v>
      </c>
      <c r="DP132" s="11">
        <v>40527</v>
      </c>
      <c r="DQ132">
        <v>488672905000</v>
      </c>
      <c r="DS132" s="1">
        <v>40497</v>
      </c>
      <c r="DT132">
        <v>167691617</v>
      </c>
      <c r="DU132">
        <v>552671583</v>
      </c>
      <c r="DV132">
        <v>-384979966</v>
      </c>
      <c r="DX132" s="1">
        <v>40923</v>
      </c>
      <c r="DY132">
        <v>15949177033</v>
      </c>
      <c r="DZ132">
        <v>17589407302</v>
      </c>
      <c r="EA132">
        <v>-1640230269</v>
      </c>
      <c r="EB132">
        <v>33538584335</v>
      </c>
      <c r="ED132" s="1">
        <v>41593</v>
      </c>
      <c r="EE132">
        <v>147.79</v>
      </c>
      <c r="EG132" s="1">
        <v>36631</v>
      </c>
      <c r="EH132" s="17">
        <v>0.232322006</v>
      </c>
      <c r="EI132"/>
      <c r="EJ132" s="1">
        <v>44150</v>
      </c>
      <c r="EK132" s="4">
        <v>18778816</v>
      </c>
      <c r="EL132" s="4">
        <v>17541897</v>
      </c>
      <c r="EM132" s="4">
        <v>36785918</v>
      </c>
      <c r="EN132" s="4">
        <v>117242970</v>
      </c>
      <c r="EO132" s="4">
        <v>145835643</v>
      </c>
      <c r="EP132" s="4">
        <v>12343118</v>
      </c>
      <c r="EQ132" s="4">
        <v>144174197</v>
      </c>
      <c r="ER132" s="4">
        <v>3995861</v>
      </c>
      <c r="ES132" s="4">
        <v>30594747</v>
      </c>
      <c r="ET132" s="4">
        <v>163002259</v>
      </c>
      <c r="EU132" s="4">
        <v>91820620</v>
      </c>
      <c r="EV132" s="4">
        <v>6495225</v>
      </c>
      <c r="EW132" s="15">
        <v>517396938.19</v>
      </c>
      <c r="EX132" s="15">
        <v>138883009.44000003</v>
      </c>
      <c r="EY132" s="15">
        <v>17795127.389999997</v>
      </c>
      <c r="EZ132">
        <v>24824934.090000004</v>
      </c>
      <c r="FA132" s="15">
        <v>6714182.9699999997</v>
      </c>
      <c r="FB132" s="16">
        <f t="shared" si="6"/>
        <v>769832455</v>
      </c>
      <c r="FE132" s="1">
        <v>44152</v>
      </c>
      <c r="FF132">
        <v>905.32</v>
      </c>
      <c r="FG132" s="1"/>
      <c r="FH132" s="1">
        <v>44119</v>
      </c>
      <c r="FI132" s="3">
        <v>69439</v>
      </c>
    </row>
    <row r="133" spans="1:165" x14ac:dyDescent="0.25">
      <c r="A133" s="1">
        <v>44180</v>
      </c>
      <c r="B133" s="8">
        <v>3710549.23</v>
      </c>
      <c r="E133" s="1">
        <v>44180</v>
      </c>
      <c r="F133" s="8">
        <v>833366.42999999993</v>
      </c>
      <c r="H133" s="1">
        <v>43814</v>
      </c>
      <c r="I133">
        <v>0.53441640000000001</v>
      </c>
      <c r="K133" s="1">
        <v>44211</v>
      </c>
      <c r="L133">
        <v>2582825.77</v>
      </c>
      <c r="M133">
        <v>501247049.06</v>
      </c>
      <c r="N133">
        <v>1398101.52</v>
      </c>
      <c r="O133">
        <v>505227976.35000002</v>
      </c>
      <c r="Q133" s="1">
        <v>40725</v>
      </c>
      <c r="R133">
        <v>-93173.33</v>
      </c>
      <c r="S133">
        <v>-61393.33</v>
      </c>
      <c r="T133">
        <v>31780</v>
      </c>
      <c r="U133">
        <v>-63223.33</v>
      </c>
      <c r="V133">
        <v>3961456.67</v>
      </c>
      <c r="W133">
        <v>-107760</v>
      </c>
      <c r="X133">
        <v>-109033.33</v>
      </c>
      <c r="Z133" s="23">
        <v>40909</v>
      </c>
      <c r="AA133" s="24">
        <v>201.5</v>
      </c>
      <c r="AB133" s="24">
        <v>2.74</v>
      </c>
      <c r="AC133" s="24"/>
      <c r="AD133" s="1">
        <v>44180</v>
      </c>
      <c r="AE133">
        <v>34.241921099999999</v>
      </c>
      <c r="AG133" s="30">
        <v>43814</v>
      </c>
      <c r="AH133" s="31">
        <v>28393.25</v>
      </c>
      <c r="AJ133" s="1">
        <v>44180</v>
      </c>
      <c r="AK133" s="28">
        <v>1920733.82</v>
      </c>
      <c r="AL133" s="28">
        <v>636613853.80999994</v>
      </c>
      <c r="AM133" s="28">
        <v>23681.24</v>
      </c>
      <c r="AO133" s="1">
        <v>40739</v>
      </c>
      <c r="AP133">
        <v>1.73</v>
      </c>
      <c r="AQ133">
        <v>-2.99</v>
      </c>
      <c r="AS133" s="1">
        <v>39431</v>
      </c>
      <c r="AT133">
        <v>2.5</v>
      </c>
      <c r="AU133">
        <v>2.3E-2</v>
      </c>
      <c r="AV133">
        <v>0.16142999999999999</v>
      </c>
      <c r="AW133">
        <v>998385</v>
      </c>
      <c r="AY133" s="1">
        <v>40527</v>
      </c>
      <c r="AZ133">
        <v>11395641000</v>
      </c>
      <c r="BA133">
        <v>0.4</v>
      </c>
      <c r="BB133" s="3">
        <v>3704</v>
      </c>
      <c r="BC133">
        <v>11901.27</v>
      </c>
      <c r="BD133">
        <v>1117909000</v>
      </c>
      <c r="BE133">
        <v>17031000</v>
      </c>
      <c r="BF133">
        <v>2466595000</v>
      </c>
      <c r="BG133">
        <v>5684821000</v>
      </c>
      <c r="BH133">
        <v>2109285000</v>
      </c>
      <c r="BI133">
        <v>9286355000</v>
      </c>
      <c r="BK133" s="1">
        <v>40831</v>
      </c>
      <c r="BL133">
        <v>0</v>
      </c>
      <c r="BM133">
        <v>0</v>
      </c>
      <c r="BN133">
        <v>145921183</v>
      </c>
      <c r="BO133">
        <v>61724118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3599413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71536656</v>
      </c>
      <c r="CE133">
        <v>1404671</v>
      </c>
      <c r="CF133">
        <v>7656325</v>
      </c>
      <c r="CH133" s="27">
        <v>44166</v>
      </c>
      <c r="CI133" s="28">
        <v>702688</v>
      </c>
      <c r="CJ133">
        <f t="shared" si="7"/>
        <v>702688000000</v>
      </c>
      <c r="CL133" s="1">
        <v>44180</v>
      </c>
      <c r="CM133">
        <v>26.8095</v>
      </c>
      <c r="CN133" s="1"/>
      <c r="CO133" s="1">
        <v>40892</v>
      </c>
      <c r="CP133">
        <v>1.5</v>
      </c>
      <c r="CR133" s="1">
        <v>38336</v>
      </c>
      <c r="CS133">
        <v>9.6134606639381506</v>
      </c>
      <c r="DG133" s="1">
        <v>40162</v>
      </c>
      <c r="DH133">
        <v>0.24</v>
      </c>
      <c r="DJ133" s="1">
        <v>35565</v>
      </c>
      <c r="DK133">
        <v>21.91</v>
      </c>
      <c r="DM133" s="1">
        <v>40923</v>
      </c>
      <c r="DN133">
        <v>622</v>
      </c>
      <c r="DP133" s="11">
        <v>40558</v>
      </c>
      <c r="DQ133">
        <v>498611030400</v>
      </c>
      <c r="DS133" s="1">
        <v>40527</v>
      </c>
      <c r="DT133">
        <v>254380673</v>
      </c>
      <c r="DU133">
        <v>232187786</v>
      </c>
      <c r="DV133">
        <v>22192887</v>
      </c>
      <c r="DX133" s="1">
        <v>40892</v>
      </c>
      <c r="DY133">
        <v>21999062581</v>
      </c>
      <c r="DZ133">
        <v>18477262036</v>
      </c>
      <c r="EA133">
        <v>3521800545</v>
      </c>
      <c r="EB133">
        <v>40476324617</v>
      </c>
      <c r="ED133" s="1">
        <v>41623</v>
      </c>
      <c r="EE133">
        <v>145.77000000000001</v>
      </c>
      <c r="EG133" s="1">
        <v>36661</v>
      </c>
      <c r="EH133" s="17">
        <v>0.3050072948</v>
      </c>
      <c r="EI133"/>
      <c r="EJ133" s="1">
        <v>44180</v>
      </c>
      <c r="EK133" s="4">
        <v>19522583</v>
      </c>
      <c r="EL133" s="4">
        <v>18588913</v>
      </c>
      <c r="EM133" s="4">
        <v>38470716</v>
      </c>
      <c r="EN133" s="4">
        <v>130714676</v>
      </c>
      <c r="EO133" s="4">
        <v>144695951</v>
      </c>
      <c r="EP133" s="4">
        <v>9789284</v>
      </c>
      <c r="EQ133" s="4">
        <v>142619326</v>
      </c>
      <c r="ER133" s="4">
        <v>2863821</v>
      </c>
      <c r="ES133" s="4">
        <v>32443509</v>
      </c>
      <c r="ET133" s="4">
        <v>180135570</v>
      </c>
      <c r="EU133" s="4">
        <v>84558230</v>
      </c>
      <c r="EV133" s="4">
        <v>6277081</v>
      </c>
      <c r="EW133" s="15">
        <v>544437578.44000006</v>
      </c>
      <c r="EX133" s="15">
        <v>130563408.11</v>
      </c>
      <c r="EY133" s="15">
        <v>16407185.569999997</v>
      </c>
      <c r="EZ133">
        <v>26022080.389999997</v>
      </c>
      <c r="FA133" s="15">
        <v>6378892.5599999996</v>
      </c>
      <c r="FB133" s="16">
        <f t="shared" si="6"/>
        <v>791157077</v>
      </c>
      <c r="FE133" s="1">
        <v>44182</v>
      </c>
      <c r="FF133">
        <v>875.02</v>
      </c>
      <c r="FG133" s="1"/>
      <c r="FH133" s="1">
        <v>44150</v>
      </c>
      <c r="FI133" s="3">
        <v>268095</v>
      </c>
    </row>
    <row r="134" spans="1:165" x14ac:dyDescent="0.25">
      <c r="A134" s="1">
        <v>44211</v>
      </c>
      <c r="B134" s="8">
        <v>5833637.0600000005</v>
      </c>
      <c r="E134" s="1">
        <v>44211</v>
      </c>
      <c r="F134" s="8">
        <v>702313.98</v>
      </c>
      <c r="H134" s="1">
        <v>43845</v>
      </c>
      <c r="I134">
        <v>0.53763439999999996</v>
      </c>
      <c r="K134" s="1">
        <v>44242</v>
      </c>
      <c r="L134">
        <v>2077770.59</v>
      </c>
      <c r="M134">
        <v>351112368.69999999</v>
      </c>
      <c r="N134">
        <v>4665320.3</v>
      </c>
      <c r="O134">
        <v>357855459.58999997</v>
      </c>
      <c r="Q134" s="1">
        <v>40695</v>
      </c>
      <c r="R134">
        <v>-216770</v>
      </c>
      <c r="S134">
        <v>-173896.67</v>
      </c>
      <c r="T134">
        <v>42876.67</v>
      </c>
      <c r="U134">
        <v>-2903.33</v>
      </c>
      <c r="V134">
        <v>3923983.33</v>
      </c>
      <c r="W134">
        <v>-98643.33</v>
      </c>
      <c r="X134">
        <v>-108350</v>
      </c>
      <c r="Z134" s="21">
        <v>40878</v>
      </c>
      <c r="AA134" s="22">
        <v>196.02</v>
      </c>
      <c r="AB134" s="22">
        <v>2.75</v>
      </c>
      <c r="AC134" s="22"/>
      <c r="AD134" s="1">
        <v>44211</v>
      </c>
      <c r="AE134">
        <v>32.8664779</v>
      </c>
      <c r="AG134" s="30">
        <v>43845</v>
      </c>
      <c r="AH134" s="31">
        <v>28319.919999999998</v>
      </c>
      <c r="AJ134" s="1">
        <v>44211</v>
      </c>
      <c r="AK134" s="28">
        <v>2495333.61</v>
      </c>
      <c r="AL134" s="28">
        <v>682844777.91999996</v>
      </c>
      <c r="AM134" s="28">
        <v>26318.51</v>
      </c>
      <c r="AO134" s="1">
        <v>40709</v>
      </c>
      <c r="AP134">
        <v>2.1</v>
      </c>
      <c r="AQ134">
        <v>-2.7</v>
      </c>
      <c r="AS134" s="1">
        <v>39462</v>
      </c>
      <c r="AT134">
        <v>2.5</v>
      </c>
      <c r="AU134">
        <v>2.3E-2</v>
      </c>
      <c r="AV134">
        <v>0.15648000000000001</v>
      </c>
      <c r="AW134">
        <v>957515</v>
      </c>
      <c r="AY134" s="1">
        <v>40497</v>
      </c>
      <c r="AZ134">
        <v>11395641000</v>
      </c>
      <c r="BA134">
        <v>0.4</v>
      </c>
      <c r="BB134" s="3">
        <v>3704</v>
      </c>
      <c r="BC134">
        <v>11901.27</v>
      </c>
      <c r="BD134">
        <v>1117909000</v>
      </c>
      <c r="BE134">
        <v>17031000</v>
      </c>
      <c r="BF134">
        <v>2466595000</v>
      </c>
      <c r="BG134">
        <v>5684821000</v>
      </c>
      <c r="BH134">
        <v>2109285000</v>
      </c>
      <c r="BI134">
        <v>9286355000</v>
      </c>
      <c r="BK134" s="1">
        <v>40862</v>
      </c>
      <c r="BL134">
        <v>0</v>
      </c>
      <c r="BM134">
        <v>0</v>
      </c>
      <c r="BN134">
        <v>137249977</v>
      </c>
      <c r="BO134">
        <v>33782021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35579138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63023436</v>
      </c>
      <c r="CE134">
        <v>1481219</v>
      </c>
      <c r="CF134">
        <v>3384163</v>
      </c>
      <c r="CH134" s="27">
        <v>44197</v>
      </c>
      <c r="CI134" s="28">
        <v>679663.3</v>
      </c>
      <c r="CJ134">
        <f t="shared" si="7"/>
        <v>679663300000</v>
      </c>
      <c r="CL134" s="1">
        <v>44211</v>
      </c>
      <c r="CM134">
        <v>11.81</v>
      </c>
      <c r="CN134" s="1"/>
      <c r="CO134" s="1">
        <v>40862</v>
      </c>
      <c r="CP134">
        <v>1.52</v>
      </c>
      <c r="CR134" s="1">
        <v>38367</v>
      </c>
      <c r="CS134">
        <v>10.1681711955276</v>
      </c>
      <c r="DG134" s="1">
        <v>40193</v>
      </c>
      <c r="DH134">
        <v>0.88</v>
      </c>
      <c r="DJ134" s="1">
        <v>35596</v>
      </c>
      <c r="DK134">
        <v>21.08</v>
      </c>
      <c r="DM134" s="1">
        <v>40892</v>
      </c>
      <c r="DN134">
        <v>545</v>
      </c>
      <c r="DP134" s="11">
        <v>40589</v>
      </c>
      <c r="DQ134">
        <v>512936688000</v>
      </c>
      <c r="DS134" s="1">
        <v>40558</v>
      </c>
      <c r="DT134">
        <v>175419864</v>
      </c>
      <c r="DU134">
        <v>161227180</v>
      </c>
      <c r="DV134">
        <v>14192684</v>
      </c>
      <c r="DX134" s="1">
        <v>40862</v>
      </c>
      <c r="DY134">
        <v>21666081911</v>
      </c>
      <c r="DZ134">
        <v>21345663330</v>
      </c>
      <c r="EA134">
        <v>320418581</v>
      </c>
      <c r="EB134">
        <v>43011745241</v>
      </c>
      <c r="ED134" s="1">
        <v>41654</v>
      </c>
      <c r="EE134">
        <v>142.72</v>
      </c>
      <c r="EG134" s="1">
        <v>36692</v>
      </c>
      <c r="EH134" s="17">
        <v>0.85405814840000005</v>
      </c>
      <c r="EI134"/>
      <c r="EJ134" s="1">
        <v>44211</v>
      </c>
      <c r="EK134" s="4">
        <v>36365192</v>
      </c>
      <c r="EL134" s="4">
        <v>21654809</v>
      </c>
      <c r="EM134" s="4">
        <v>84454207</v>
      </c>
      <c r="EN134" s="4">
        <v>147589834</v>
      </c>
      <c r="EO134" s="4">
        <v>141370176</v>
      </c>
      <c r="EP134" s="4">
        <v>11443611</v>
      </c>
      <c r="EQ134" s="4">
        <v>142785788</v>
      </c>
      <c r="ER134" s="4">
        <v>3682071</v>
      </c>
      <c r="ES134" s="4">
        <v>28726547</v>
      </c>
      <c r="ET134" s="4">
        <v>280031291</v>
      </c>
      <c r="EU134" s="4">
        <v>86753904</v>
      </c>
      <c r="EV134" s="4">
        <v>5470691</v>
      </c>
      <c r="EW134" s="15">
        <v>701660118.67999995</v>
      </c>
      <c r="EX134" s="15">
        <v>133785359.5</v>
      </c>
      <c r="EY134" s="15">
        <v>12309139.66</v>
      </c>
      <c r="EZ134">
        <v>28869196.66</v>
      </c>
      <c r="FA134" s="15">
        <v>6000866.1600000001</v>
      </c>
      <c r="FB134" s="16">
        <f t="shared" si="6"/>
        <v>953962929</v>
      </c>
      <c r="FE134" s="1">
        <v>44213</v>
      </c>
      <c r="FF134">
        <v>2404.89</v>
      </c>
      <c r="FG134" s="1"/>
      <c r="FH134" s="1">
        <v>44180</v>
      </c>
      <c r="FI134" s="3">
        <v>11810</v>
      </c>
    </row>
    <row r="135" spans="1:165" x14ac:dyDescent="0.25">
      <c r="A135" s="1">
        <v>44242</v>
      </c>
      <c r="B135" s="8">
        <v>11446102.25</v>
      </c>
      <c r="E135" s="1">
        <v>44242</v>
      </c>
      <c r="F135" s="8">
        <v>558950.13</v>
      </c>
      <c r="H135" s="1">
        <v>43876</v>
      </c>
      <c r="I135">
        <v>0.53763439999999996</v>
      </c>
      <c r="K135" s="1">
        <v>44270</v>
      </c>
      <c r="L135">
        <v>1850811.39</v>
      </c>
      <c r="M135">
        <v>334726484.63999999</v>
      </c>
      <c r="N135">
        <v>3597327.38</v>
      </c>
      <c r="O135">
        <v>340193238.25</v>
      </c>
      <c r="Q135" s="1">
        <v>40664</v>
      </c>
      <c r="R135">
        <v>-216770</v>
      </c>
      <c r="S135">
        <v>-173896.67</v>
      </c>
      <c r="T135">
        <v>42876.67</v>
      </c>
      <c r="U135">
        <v>-2903.33</v>
      </c>
      <c r="V135">
        <v>3923983.33</v>
      </c>
      <c r="W135">
        <v>-98643.33</v>
      </c>
      <c r="X135">
        <v>-108350</v>
      </c>
      <c r="Z135" s="23">
        <v>40848</v>
      </c>
      <c r="AA135" s="24">
        <v>201.43</v>
      </c>
      <c r="AB135" s="24">
        <v>2.75</v>
      </c>
      <c r="AC135" s="24"/>
      <c r="AD135" s="1">
        <v>44242</v>
      </c>
      <c r="AE135">
        <v>32.8664779</v>
      </c>
      <c r="AG135" s="30">
        <v>43876</v>
      </c>
      <c r="AH135" s="31">
        <v>27619.919999999998</v>
      </c>
      <c r="AJ135" s="1">
        <v>44242</v>
      </c>
      <c r="AK135" s="28">
        <v>1853556.51</v>
      </c>
      <c r="AL135" s="28">
        <v>692918983.50999999</v>
      </c>
      <c r="AM135" s="28">
        <v>7371.47</v>
      </c>
      <c r="AO135" s="1">
        <v>40678</v>
      </c>
      <c r="AP135">
        <v>4.07</v>
      </c>
      <c r="AQ135">
        <v>-1.22</v>
      </c>
      <c r="AS135" s="1">
        <v>39493</v>
      </c>
      <c r="AT135">
        <v>2.5</v>
      </c>
      <c r="AU135">
        <v>2.3E-2</v>
      </c>
      <c r="AV135">
        <v>0.15648000000000001</v>
      </c>
      <c r="AW135">
        <v>957515</v>
      </c>
      <c r="AY135" s="1">
        <v>40466</v>
      </c>
      <c r="AZ135">
        <v>11395641000</v>
      </c>
      <c r="BA135">
        <v>0.4</v>
      </c>
      <c r="BB135" s="3">
        <v>3704</v>
      </c>
      <c r="BC135">
        <v>11901.27</v>
      </c>
      <c r="BD135">
        <v>1117909000</v>
      </c>
      <c r="BE135">
        <v>17031000</v>
      </c>
      <c r="BF135">
        <v>2466595000</v>
      </c>
      <c r="BG135">
        <v>5684821000</v>
      </c>
      <c r="BH135">
        <v>2109285000</v>
      </c>
      <c r="BI135">
        <v>9286355000</v>
      </c>
      <c r="BK135" s="1">
        <v>40892</v>
      </c>
      <c r="BL135">
        <v>0</v>
      </c>
      <c r="BM135">
        <v>0</v>
      </c>
      <c r="BN135">
        <v>164377055</v>
      </c>
      <c r="BO135">
        <v>80463668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21266248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56594070</v>
      </c>
      <c r="CE135">
        <v>0</v>
      </c>
      <c r="CF135">
        <v>6053069</v>
      </c>
      <c r="CH135" s="27">
        <v>44228</v>
      </c>
      <c r="CI135" s="28">
        <v>706749.2</v>
      </c>
      <c r="CJ135">
        <f t="shared" si="7"/>
        <v>706749200000</v>
      </c>
      <c r="CL135" s="1">
        <v>44242</v>
      </c>
      <c r="CM135">
        <v>86.63</v>
      </c>
      <c r="CN135" s="1"/>
      <c r="CO135" s="1">
        <v>40831</v>
      </c>
      <c r="CP135">
        <v>1.43</v>
      </c>
      <c r="CR135" s="1">
        <v>38398</v>
      </c>
      <c r="CS135">
        <v>10.6527009102136</v>
      </c>
      <c r="DG135" s="1">
        <v>40224</v>
      </c>
      <c r="DH135">
        <v>0.7</v>
      </c>
      <c r="DJ135" s="1">
        <v>35626</v>
      </c>
      <c r="DK135">
        <v>19.04</v>
      </c>
      <c r="DM135" s="1">
        <v>40862</v>
      </c>
      <c r="DN135">
        <v>545</v>
      </c>
      <c r="DP135" s="11">
        <v>40617</v>
      </c>
      <c r="DQ135">
        <v>526176928600</v>
      </c>
      <c r="DS135" s="1">
        <v>40589</v>
      </c>
      <c r="DT135">
        <v>184462595</v>
      </c>
      <c r="DU135">
        <v>285495823</v>
      </c>
      <c r="DV135">
        <v>-101033228</v>
      </c>
      <c r="DX135" s="1">
        <v>40831</v>
      </c>
      <c r="DY135">
        <v>22056074475</v>
      </c>
      <c r="DZ135">
        <v>19918996728</v>
      </c>
      <c r="EA135">
        <v>2137077747</v>
      </c>
      <c r="EB135">
        <v>41975071203</v>
      </c>
      <c r="ED135" s="1">
        <v>41685</v>
      </c>
      <c r="EE135">
        <v>143.53</v>
      </c>
      <c r="EG135" s="1">
        <v>36722</v>
      </c>
      <c r="EH135" s="17">
        <v>1.5722876813</v>
      </c>
      <c r="EI135" s="3"/>
      <c r="EJ135" s="1">
        <v>44242</v>
      </c>
      <c r="EK135" s="4">
        <v>97533778</v>
      </c>
      <c r="EL135" s="4">
        <v>16116347</v>
      </c>
      <c r="EM135" s="4">
        <v>33358258</v>
      </c>
      <c r="EN135" s="4">
        <v>109013677</v>
      </c>
      <c r="EO135" s="4">
        <v>123245308</v>
      </c>
      <c r="EP135" s="4">
        <v>8617236</v>
      </c>
      <c r="EQ135" s="4">
        <v>125448009</v>
      </c>
      <c r="ER135" s="4">
        <v>3230631</v>
      </c>
      <c r="ES135" s="4">
        <v>24662693</v>
      </c>
      <c r="ET135" s="4">
        <v>208196002</v>
      </c>
      <c r="EU135" s="4">
        <v>77070643</v>
      </c>
      <c r="EV135" s="4">
        <v>4582527</v>
      </c>
      <c r="EW135" s="15">
        <v>517490592.14999992</v>
      </c>
      <c r="EX135" s="15">
        <v>117453395.57000001</v>
      </c>
      <c r="EY135" s="15">
        <v>10984360.35</v>
      </c>
      <c r="EZ135">
        <v>21271996.27</v>
      </c>
      <c r="FA135" s="15">
        <v>4728410.59</v>
      </c>
      <c r="FB135" s="16">
        <f t="shared" si="6"/>
        <v>733541331</v>
      </c>
      <c r="FE135" s="1">
        <v>44244</v>
      </c>
      <c r="FF135">
        <v>645.25</v>
      </c>
      <c r="FG135" s="1"/>
      <c r="FH135" s="1">
        <v>44211</v>
      </c>
      <c r="FI135" t="s">
        <v>222</v>
      </c>
    </row>
    <row r="136" spans="1:165" x14ac:dyDescent="0.25">
      <c r="A136" s="1">
        <v>44270</v>
      </c>
      <c r="B136" s="8">
        <v>20235774.170000002</v>
      </c>
      <c r="E136" s="1">
        <v>44270</v>
      </c>
      <c r="F136" s="8">
        <v>663711.26</v>
      </c>
      <c r="H136" s="1">
        <v>43905</v>
      </c>
      <c r="I136">
        <v>0.53763439999999996</v>
      </c>
      <c r="K136" s="1">
        <v>44301</v>
      </c>
      <c r="L136">
        <v>1544347.38</v>
      </c>
      <c r="M136">
        <v>367867249.47000003</v>
      </c>
      <c r="N136">
        <v>1918884.04</v>
      </c>
      <c r="O136">
        <v>371338880.88999999</v>
      </c>
      <c r="Q136" s="1">
        <v>40634</v>
      </c>
      <c r="R136">
        <v>-216770</v>
      </c>
      <c r="S136">
        <v>-173896.67</v>
      </c>
      <c r="T136">
        <v>42876.67</v>
      </c>
      <c r="U136">
        <v>-2903.33</v>
      </c>
      <c r="V136">
        <v>3923983.33</v>
      </c>
      <c r="W136">
        <v>-98643.33</v>
      </c>
      <c r="X136">
        <v>-108350</v>
      </c>
      <c r="Z136" s="21">
        <v>40817</v>
      </c>
      <c r="AA136" s="22">
        <v>191.93</v>
      </c>
      <c r="AB136" s="22">
        <v>2.75</v>
      </c>
      <c r="AC136" s="22"/>
      <c r="AD136" s="1">
        <v>44270</v>
      </c>
      <c r="AE136">
        <v>32.8664779</v>
      </c>
      <c r="AG136" s="30">
        <v>43905</v>
      </c>
      <c r="AH136" s="31">
        <v>27835.919999999998</v>
      </c>
      <c r="AJ136" s="1">
        <v>44270</v>
      </c>
      <c r="AK136" s="28">
        <v>1855669.45</v>
      </c>
      <c r="AL136" s="28">
        <v>702530163.99000001</v>
      </c>
      <c r="AM136" s="28">
        <v>21827.61</v>
      </c>
      <c r="AO136" s="1">
        <v>40648</v>
      </c>
      <c r="AP136">
        <v>0.12</v>
      </c>
      <c r="AQ136">
        <v>-4.3099999999999996</v>
      </c>
      <c r="AS136" s="1">
        <v>39522</v>
      </c>
      <c r="AT136">
        <v>2.5</v>
      </c>
      <c r="AU136">
        <v>2.3E-2</v>
      </c>
      <c r="AV136">
        <v>0.15648000000000001</v>
      </c>
      <c r="AW136">
        <v>957515</v>
      </c>
      <c r="AY136" s="1">
        <v>40436</v>
      </c>
      <c r="AZ136">
        <v>11395641000</v>
      </c>
      <c r="BA136">
        <v>0.4</v>
      </c>
      <c r="BB136" s="3">
        <v>3704</v>
      </c>
      <c r="BC136">
        <v>11901.27</v>
      </c>
      <c r="BD136">
        <v>1117909000</v>
      </c>
      <c r="BE136">
        <v>17031000</v>
      </c>
      <c r="BF136">
        <v>2466595000</v>
      </c>
      <c r="BG136">
        <v>5684821000</v>
      </c>
      <c r="BH136">
        <v>2109285000</v>
      </c>
      <c r="BI136">
        <v>9286355000</v>
      </c>
      <c r="BK136" s="1">
        <v>40923</v>
      </c>
      <c r="BL136">
        <v>0</v>
      </c>
      <c r="BM136">
        <v>0</v>
      </c>
      <c r="BN136">
        <v>127407370</v>
      </c>
      <c r="BO136">
        <v>78150398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1308653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40939454</v>
      </c>
      <c r="CE136">
        <v>0</v>
      </c>
      <c r="CF136">
        <v>7008865</v>
      </c>
      <c r="CH136" s="27">
        <v>44256</v>
      </c>
      <c r="CI136" s="28">
        <v>766209.3</v>
      </c>
      <c r="CJ136">
        <f t="shared" si="7"/>
        <v>766209300000</v>
      </c>
      <c r="CL136" s="1">
        <v>44270</v>
      </c>
      <c r="CM136">
        <v>106.91</v>
      </c>
      <c r="CN136" s="1"/>
      <c r="CO136" s="1">
        <v>40801</v>
      </c>
      <c r="CP136">
        <v>1.53</v>
      </c>
      <c r="CR136" s="1">
        <v>38426</v>
      </c>
      <c r="CS136">
        <v>10.8430456668631</v>
      </c>
      <c r="DG136" s="1">
        <v>40252</v>
      </c>
      <c r="DH136">
        <v>0.71</v>
      </c>
      <c r="DJ136" s="1">
        <v>35657</v>
      </c>
      <c r="DK136">
        <v>20.78</v>
      </c>
      <c r="DM136" s="1">
        <v>40831</v>
      </c>
      <c r="DN136">
        <v>545</v>
      </c>
      <c r="DP136" s="11">
        <v>40648</v>
      </c>
      <c r="DQ136">
        <v>520437556800</v>
      </c>
      <c r="DS136" s="1">
        <v>40617</v>
      </c>
      <c r="DT136">
        <v>203046150</v>
      </c>
      <c r="DU136">
        <v>394802020</v>
      </c>
      <c r="DV136">
        <v>-191755870</v>
      </c>
      <c r="DX136" s="1">
        <v>40801</v>
      </c>
      <c r="DY136">
        <v>23191369933</v>
      </c>
      <c r="DZ136">
        <v>20356258250</v>
      </c>
      <c r="EA136">
        <v>2835111683</v>
      </c>
      <c r="EB136">
        <v>43547628183</v>
      </c>
      <c r="ED136" s="1">
        <v>41713</v>
      </c>
      <c r="EE136">
        <v>149.03</v>
      </c>
      <c r="EG136" s="1">
        <v>36753</v>
      </c>
      <c r="EH136" s="17">
        <v>2.3859532561000001</v>
      </c>
      <c r="EI136" s="3"/>
      <c r="EJ136" s="1">
        <v>44270</v>
      </c>
      <c r="EK136" s="4">
        <v>73655798</v>
      </c>
      <c r="EL136" s="4">
        <v>14993808</v>
      </c>
      <c r="EM136" s="4">
        <v>32923813</v>
      </c>
      <c r="EN136" s="4">
        <v>95476205</v>
      </c>
      <c r="EO136" s="4">
        <v>120271670</v>
      </c>
      <c r="EP136" s="4">
        <v>9403789</v>
      </c>
      <c r="EQ136" s="4">
        <v>109612801</v>
      </c>
      <c r="ER136" s="4">
        <v>3891685</v>
      </c>
      <c r="ES136" s="4">
        <v>28136059</v>
      </c>
      <c r="ET136" s="4">
        <v>210136237</v>
      </c>
      <c r="EU136" s="4">
        <v>78826956</v>
      </c>
      <c r="EV136" s="4">
        <v>4844931</v>
      </c>
      <c r="EW136" s="15">
        <v>473362266.76999998</v>
      </c>
      <c r="EX136" s="15">
        <v>98060778.790000007</v>
      </c>
      <c r="EY136" s="15">
        <v>52768491.089999996</v>
      </c>
      <c r="EZ136">
        <v>20372892.170000006</v>
      </c>
      <c r="FA136" s="15">
        <v>5000717.3599999994</v>
      </c>
      <c r="FB136" s="16">
        <f t="shared" si="6"/>
        <v>708517954</v>
      </c>
      <c r="FE136" s="1">
        <v>44272</v>
      </c>
      <c r="FF136">
        <v>1857.26</v>
      </c>
      <c r="FG136" s="1"/>
      <c r="FH136" s="1">
        <v>44242</v>
      </c>
      <c r="FI136" t="s">
        <v>223</v>
      </c>
    </row>
    <row r="137" spans="1:165" x14ac:dyDescent="0.25">
      <c r="A137" s="1">
        <v>44301</v>
      </c>
      <c r="B137" s="8">
        <v>9143861.1199999992</v>
      </c>
      <c r="E137" s="1">
        <v>44301</v>
      </c>
      <c r="F137" s="8">
        <v>665671.43999999994</v>
      </c>
      <c r="H137" s="1">
        <v>43936</v>
      </c>
      <c r="I137">
        <v>0.53763439999999996</v>
      </c>
      <c r="K137" s="1">
        <v>44331</v>
      </c>
      <c r="L137">
        <v>1626268.06</v>
      </c>
      <c r="M137">
        <v>384736538.36000001</v>
      </c>
      <c r="N137">
        <v>2623496.87</v>
      </c>
      <c r="O137">
        <v>388999777.29000002</v>
      </c>
      <c r="Q137" s="1">
        <v>40603</v>
      </c>
      <c r="R137">
        <v>118773.33</v>
      </c>
      <c r="S137">
        <v>170360</v>
      </c>
      <c r="T137">
        <v>51583.33</v>
      </c>
      <c r="U137">
        <v>-930</v>
      </c>
      <c r="V137">
        <v>3894286.67</v>
      </c>
      <c r="W137">
        <v>-72150</v>
      </c>
      <c r="X137">
        <v>-105756.67</v>
      </c>
      <c r="Z137" s="23">
        <v>40787</v>
      </c>
      <c r="AA137" s="24">
        <v>193.08</v>
      </c>
      <c r="AB137" s="24">
        <v>2.74</v>
      </c>
      <c r="AC137" s="24"/>
      <c r="AD137" s="1">
        <v>44301</v>
      </c>
      <c r="AE137">
        <v>32.8664779</v>
      </c>
      <c r="AG137" s="30">
        <v>43936</v>
      </c>
      <c r="AH137" s="31">
        <v>27228.92</v>
      </c>
      <c r="AJ137" s="1">
        <v>44301</v>
      </c>
      <c r="AK137" s="28">
        <v>1799672.99</v>
      </c>
      <c r="AL137" s="28">
        <v>754561499.23000002</v>
      </c>
      <c r="AM137" s="28">
        <v>16745.05</v>
      </c>
      <c r="AO137" s="1">
        <v>40617</v>
      </c>
      <c r="AP137">
        <v>1.77</v>
      </c>
      <c r="AQ137">
        <v>-2.72</v>
      </c>
      <c r="AS137" s="1">
        <v>39553</v>
      </c>
      <c r="AT137">
        <v>2.5</v>
      </c>
      <c r="AU137">
        <v>2.3E-2</v>
      </c>
      <c r="AV137">
        <v>0.15648000000000001</v>
      </c>
      <c r="AW137">
        <v>957515</v>
      </c>
      <c r="AY137" s="1">
        <v>40405</v>
      </c>
      <c r="AZ137">
        <v>11395641000</v>
      </c>
      <c r="BA137">
        <v>0.4</v>
      </c>
      <c r="BB137" s="3">
        <v>3704</v>
      </c>
      <c r="BC137">
        <v>11901.27</v>
      </c>
      <c r="BD137">
        <v>1117909000</v>
      </c>
      <c r="BE137">
        <v>17031000</v>
      </c>
      <c r="BF137">
        <v>2466595000</v>
      </c>
      <c r="BG137">
        <v>5684821000</v>
      </c>
      <c r="BH137">
        <v>2109285000</v>
      </c>
      <c r="BI137">
        <v>9286355000</v>
      </c>
      <c r="BK137" s="1">
        <v>40954</v>
      </c>
      <c r="BL137">
        <v>0</v>
      </c>
      <c r="BM137">
        <v>0</v>
      </c>
      <c r="BN137">
        <v>128217175</v>
      </c>
      <c r="BO137">
        <v>34827486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25661029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61591790</v>
      </c>
      <c r="CE137">
        <v>0</v>
      </c>
      <c r="CF137">
        <v>6136870</v>
      </c>
      <c r="CH137" s="27">
        <v>44287</v>
      </c>
      <c r="CI137" s="28">
        <v>732553</v>
      </c>
      <c r="CJ137">
        <f t="shared" si="7"/>
        <v>732553000000</v>
      </c>
      <c r="CL137" s="1">
        <v>44301</v>
      </c>
      <c r="CM137">
        <v>102.69</v>
      </c>
      <c r="CN137" s="1"/>
      <c r="CO137" s="1">
        <v>40770</v>
      </c>
      <c r="CP137">
        <v>1.37</v>
      </c>
      <c r="CR137" s="1">
        <v>38457</v>
      </c>
      <c r="CS137">
        <v>10.790714544795</v>
      </c>
      <c r="DG137" s="1">
        <v>40283</v>
      </c>
      <c r="DH137">
        <v>0.73</v>
      </c>
      <c r="DJ137" s="1">
        <v>35688</v>
      </c>
      <c r="DK137">
        <v>19.809999999999999</v>
      </c>
      <c r="DM137" s="1">
        <v>40801</v>
      </c>
      <c r="DN137">
        <v>545</v>
      </c>
      <c r="DP137" s="11">
        <v>40678</v>
      </c>
      <c r="DQ137">
        <v>537322929500</v>
      </c>
      <c r="DS137" s="1">
        <v>40648</v>
      </c>
      <c r="DT137">
        <v>295152945</v>
      </c>
      <c r="DU137">
        <v>595126020</v>
      </c>
      <c r="DV137">
        <v>-299973075</v>
      </c>
      <c r="DX137" s="1">
        <v>40770</v>
      </c>
      <c r="DY137">
        <v>26076703082</v>
      </c>
      <c r="DZ137">
        <v>22405400011</v>
      </c>
      <c r="EA137">
        <v>3671303071</v>
      </c>
      <c r="EB137">
        <v>48482103093</v>
      </c>
      <c r="ED137" s="1">
        <v>41744</v>
      </c>
      <c r="EE137">
        <v>147.69</v>
      </c>
      <c r="EG137" s="1">
        <v>36784</v>
      </c>
      <c r="EH137" s="17">
        <v>1.1565412612999999</v>
      </c>
      <c r="EI137" s="3"/>
      <c r="EJ137" s="1">
        <v>44301</v>
      </c>
      <c r="EK137" s="4">
        <v>31940675</v>
      </c>
      <c r="EL137" s="4">
        <v>16976019</v>
      </c>
      <c r="EM137" s="4">
        <v>34351256</v>
      </c>
      <c r="EN137" s="4">
        <v>97591727</v>
      </c>
      <c r="EO137" s="4">
        <v>141785247</v>
      </c>
      <c r="EP137" s="4">
        <v>8113347</v>
      </c>
      <c r="EQ137" s="4">
        <v>89631948</v>
      </c>
      <c r="ER137" s="4">
        <v>4381560</v>
      </c>
      <c r="ES137" s="4">
        <v>25319551</v>
      </c>
      <c r="ET137" s="4">
        <v>224577905</v>
      </c>
      <c r="EU137" s="4">
        <v>76949597</v>
      </c>
      <c r="EV137" s="4">
        <v>4104108</v>
      </c>
      <c r="EW137" s="15">
        <v>531184621.96999997</v>
      </c>
      <c r="EX137" s="15">
        <v>112265191.51000001</v>
      </c>
      <c r="EY137" s="15">
        <v>10372036.320000002</v>
      </c>
      <c r="EZ137">
        <v>13565914.199999999</v>
      </c>
      <c r="FA137" s="15">
        <v>4244162.09</v>
      </c>
      <c r="FB137" s="16">
        <f t="shared" si="6"/>
        <v>723782265</v>
      </c>
      <c r="FE137" s="1">
        <v>44303</v>
      </c>
      <c r="FF137">
        <v>24.36</v>
      </c>
      <c r="FG137" s="1"/>
      <c r="FH137" s="1">
        <v>44270</v>
      </c>
      <c r="FI137" t="s">
        <v>224</v>
      </c>
    </row>
    <row r="138" spans="1:165" x14ac:dyDescent="0.25">
      <c r="A138" s="1">
        <v>44331</v>
      </c>
      <c r="B138" s="8">
        <v>6007721.1800000006</v>
      </c>
      <c r="E138" s="1">
        <v>44331</v>
      </c>
      <c r="F138" s="8">
        <v>643409.16999999993</v>
      </c>
      <c r="H138" s="1">
        <v>43966</v>
      </c>
      <c r="I138">
        <v>0.53763439999999996</v>
      </c>
      <c r="K138" s="1">
        <v>44362</v>
      </c>
      <c r="L138">
        <v>2529334.1</v>
      </c>
      <c r="M138">
        <v>332782505.63999999</v>
      </c>
      <c r="N138">
        <v>2474689.21</v>
      </c>
      <c r="O138">
        <v>337786528.94999999</v>
      </c>
      <c r="Q138" s="1">
        <v>40575</v>
      </c>
      <c r="R138">
        <v>118773.33</v>
      </c>
      <c r="S138">
        <v>170360</v>
      </c>
      <c r="T138">
        <v>51583.33</v>
      </c>
      <c r="U138">
        <v>-930</v>
      </c>
      <c r="V138">
        <v>3894286.67</v>
      </c>
      <c r="W138">
        <v>-72150</v>
      </c>
      <c r="X138">
        <v>-105756.67</v>
      </c>
      <c r="Z138" s="21">
        <v>40756</v>
      </c>
      <c r="AA138" s="22">
        <v>175.5</v>
      </c>
      <c r="AB138" s="22">
        <v>2.74</v>
      </c>
      <c r="AC138" s="22"/>
      <c r="AD138" s="1">
        <v>44331</v>
      </c>
      <c r="AE138">
        <v>32.8664779</v>
      </c>
      <c r="AG138" s="30">
        <v>43966</v>
      </c>
      <c r="AH138" s="31">
        <v>27034.92</v>
      </c>
      <c r="AJ138" s="1">
        <v>44331</v>
      </c>
      <c r="AK138" s="28">
        <v>1413150.8</v>
      </c>
      <c r="AL138" s="28">
        <v>858976070.66999996</v>
      </c>
      <c r="AM138" s="28">
        <v>8838.67</v>
      </c>
      <c r="AO138" s="1">
        <v>40589</v>
      </c>
      <c r="AP138">
        <v>3.8</v>
      </c>
      <c r="AQ138">
        <v>-0.78</v>
      </c>
      <c r="AS138" s="1">
        <v>39583</v>
      </c>
      <c r="AT138">
        <v>2.5</v>
      </c>
      <c r="AU138">
        <v>2.3E-2</v>
      </c>
      <c r="AV138">
        <v>0.15648000000000001</v>
      </c>
      <c r="AW138">
        <v>957515</v>
      </c>
      <c r="AY138" s="1">
        <v>40374</v>
      </c>
      <c r="AZ138">
        <v>11395641000</v>
      </c>
      <c r="BA138">
        <v>0.4</v>
      </c>
      <c r="BB138" s="3">
        <v>3704</v>
      </c>
      <c r="BC138">
        <v>11901.27</v>
      </c>
      <c r="BD138">
        <v>1117909000</v>
      </c>
      <c r="BE138">
        <v>17031000</v>
      </c>
      <c r="BF138">
        <v>2466595000</v>
      </c>
      <c r="BG138">
        <v>5684821000</v>
      </c>
      <c r="BH138">
        <v>2109285000</v>
      </c>
      <c r="BI138">
        <v>9286355000</v>
      </c>
      <c r="BK138" s="1">
        <v>40983</v>
      </c>
      <c r="BL138">
        <v>0</v>
      </c>
      <c r="BM138">
        <v>0</v>
      </c>
      <c r="BN138">
        <v>127004907</v>
      </c>
      <c r="BO138">
        <v>69324630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1933952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51428992</v>
      </c>
      <c r="CE138">
        <v>0</v>
      </c>
      <c r="CF138">
        <v>4317333</v>
      </c>
      <c r="CH138" s="27">
        <v>44317</v>
      </c>
      <c r="CI138" s="28">
        <v>724657.3</v>
      </c>
      <c r="CJ138">
        <f t="shared" si="7"/>
        <v>724657300000</v>
      </c>
      <c r="CL138" s="1">
        <v>44331</v>
      </c>
      <c r="CM138">
        <v>52.25</v>
      </c>
      <c r="CN138" s="1"/>
      <c r="CO138" s="1">
        <v>40739</v>
      </c>
      <c r="CP138">
        <v>1.1599999999999999</v>
      </c>
      <c r="CR138" s="1">
        <v>38487</v>
      </c>
      <c r="CS138">
        <v>10.1799648189075</v>
      </c>
      <c r="DG138" s="1">
        <v>40313</v>
      </c>
      <c r="DH138">
        <v>0.43</v>
      </c>
      <c r="DJ138" s="1">
        <v>35718</v>
      </c>
      <c r="DK138">
        <v>19.93</v>
      </c>
      <c r="DM138" s="1">
        <v>40770</v>
      </c>
      <c r="DN138">
        <v>545</v>
      </c>
      <c r="DP138" s="11">
        <v>40709</v>
      </c>
      <c r="DQ138">
        <v>532874925000</v>
      </c>
      <c r="DS138" s="1">
        <v>40678</v>
      </c>
      <c r="DT138">
        <v>234825357</v>
      </c>
      <c r="DU138">
        <v>463907895</v>
      </c>
      <c r="DV138">
        <v>-229082538</v>
      </c>
      <c r="DX138" s="1">
        <v>40739</v>
      </c>
      <c r="DY138">
        <v>22193042186</v>
      </c>
      <c r="DZ138">
        <v>19259092355</v>
      </c>
      <c r="EA138">
        <v>2933949831</v>
      </c>
      <c r="EB138">
        <v>41452134541</v>
      </c>
      <c r="ED138" s="1">
        <v>41774</v>
      </c>
      <c r="EE138">
        <v>147.13999999999999</v>
      </c>
      <c r="EG138" s="1">
        <v>36814</v>
      </c>
      <c r="EH138" s="17">
        <v>0.38438258219999999</v>
      </c>
      <c r="EI138"/>
      <c r="EJ138" s="1">
        <v>44331</v>
      </c>
      <c r="EK138" s="4">
        <v>45690330</v>
      </c>
      <c r="EL138" s="4">
        <v>14997948</v>
      </c>
      <c r="EM138" s="4">
        <v>33220648</v>
      </c>
      <c r="EN138" s="4">
        <v>91078079</v>
      </c>
      <c r="EO138" s="4">
        <v>133390080</v>
      </c>
      <c r="EP138" s="4">
        <v>7080381</v>
      </c>
      <c r="EQ138" s="4">
        <v>92834428</v>
      </c>
      <c r="ER138" s="4">
        <v>4166967</v>
      </c>
      <c r="ES138" s="4">
        <v>26158613</v>
      </c>
      <c r="ET138" s="4">
        <v>249633766</v>
      </c>
      <c r="EU138" s="4">
        <v>79920186</v>
      </c>
      <c r="EV138" s="4">
        <v>4298339</v>
      </c>
      <c r="EW138" s="15">
        <v>481208225.89999992</v>
      </c>
      <c r="EX138" s="15">
        <v>105142475.03</v>
      </c>
      <c r="EY138" s="15">
        <v>67967931.809999987</v>
      </c>
      <c r="EZ138">
        <v>13445492.16</v>
      </c>
      <c r="FA138" s="15">
        <v>4439159.9499999993</v>
      </c>
      <c r="FB138" s="16">
        <f t="shared" si="6"/>
        <v>736779435</v>
      </c>
      <c r="FE138" s="1">
        <v>44333</v>
      </c>
      <c r="FF138">
        <v>741.92</v>
      </c>
      <c r="FG138" s="1"/>
      <c r="FH138" s="1">
        <v>44301</v>
      </c>
      <c r="FI138" t="s">
        <v>225</v>
      </c>
    </row>
    <row r="139" spans="1:165" x14ac:dyDescent="0.25">
      <c r="A139" s="1">
        <v>44362</v>
      </c>
      <c r="B139" s="8">
        <v>9007075.040000001</v>
      </c>
      <c r="E139" s="1">
        <v>44362</v>
      </c>
      <c r="F139" s="8">
        <v>590209.69999999995</v>
      </c>
      <c r="H139" s="1">
        <v>43997</v>
      </c>
      <c r="I139">
        <v>0.53763439999999996</v>
      </c>
      <c r="K139" s="1">
        <v>44392</v>
      </c>
      <c r="L139">
        <v>2272252.56</v>
      </c>
      <c r="M139">
        <v>383266364.80000001</v>
      </c>
      <c r="N139">
        <v>2986407.21</v>
      </c>
      <c r="O139">
        <v>388525024.56999999</v>
      </c>
      <c r="Q139" s="1">
        <v>40544</v>
      </c>
      <c r="R139">
        <v>118773.33</v>
      </c>
      <c r="S139">
        <v>170360</v>
      </c>
      <c r="T139">
        <v>51583.33</v>
      </c>
      <c r="U139">
        <v>-930</v>
      </c>
      <c r="V139">
        <v>3894286.67</v>
      </c>
      <c r="W139">
        <v>-72150</v>
      </c>
      <c r="X139">
        <v>-105756.67</v>
      </c>
      <c r="Z139" s="23">
        <v>40725</v>
      </c>
      <c r="AA139" s="24">
        <v>178.54</v>
      </c>
      <c r="AB139" s="24">
        <v>2.74</v>
      </c>
      <c r="AC139" s="24"/>
      <c r="AD139" s="1">
        <v>44362</v>
      </c>
      <c r="AE139">
        <v>32.8664779</v>
      </c>
      <c r="AG139" s="30">
        <v>43997</v>
      </c>
      <c r="AH139" s="31">
        <v>28118.92</v>
      </c>
      <c r="AJ139" s="1">
        <v>44362</v>
      </c>
      <c r="AK139" s="28">
        <v>1509483.84</v>
      </c>
      <c r="AL139" s="28">
        <v>869846636.46000004</v>
      </c>
      <c r="AM139" s="28">
        <v>29366.49</v>
      </c>
      <c r="AO139" s="1">
        <v>40558</v>
      </c>
      <c r="AP139">
        <v>0.72</v>
      </c>
      <c r="AQ139">
        <v>-4.25</v>
      </c>
      <c r="AS139" s="1">
        <v>39614</v>
      </c>
      <c r="AT139">
        <v>2.5</v>
      </c>
      <c r="AU139">
        <v>2.3E-2</v>
      </c>
      <c r="AV139">
        <v>0.15648000000000001</v>
      </c>
      <c r="AW139">
        <v>957515</v>
      </c>
      <c r="AY139" s="1">
        <v>40344</v>
      </c>
      <c r="AZ139">
        <v>11395641000</v>
      </c>
      <c r="BA139">
        <v>0.4</v>
      </c>
      <c r="BB139" s="3">
        <v>3704</v>
      </c>
      <c r="BC139">
        <v>11901.27</v>
      </c>
      <c r="BD139">
        <v>1117909000</v>
      </c>
      <c r="BE139">
        <v>17031000</v>
      </c>
      <c r="BF139">
        <v>2466595000</v>
      </c>
      <c r="BG139">
        <v>5684821000</v>
      </c>
      <c r="BH139">
        <v>2109285000</v>
      </c>
      <c r="BI139">
        <v>9286355000</v>
      </c>
      <c r="BK139" s="1">
        <v>41014</v>
      </c>
      <c r="BL139">
        <v>0</v>
      </c>
      <c r="BM139">
        <v>0</v>
      </c>
      <c r="BN139">
        <v>178266541</v>
      </c>
      <c r="BO139">
        <v>83996099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22984402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59799608</v>
      </c>
      <c r="CE139">
        <v>0</v>
      </c>
      <c r="CF139">
        <v>11486432</v>
      </c>
      <c r="CH139" s="27">
        <v>44348</v>
      </c>
      <c r="CI139" s="28">
        <v>724838.6</v>
      </c>
      <c r="CJ139">
        <f t="shared" si="7"/>
        <v>724838600000</v>
      </c>
      <c r="CL139" s="1">
        <v>44362</v>
      </c>
      <c r="CM139">
        <v>17.579999999999998</v>
      </c>
      <c r="CN139" s="1"/>
      <c r="CO139" s="1">
        <v>40709</v>
      </c>
      <c r="CP139">
        <v>1.1499999999999999</v>
      </c>
      <c r="CR139" s="1">
        <v>38518</v>
      </c>
      <c r="CS139">
        <v>9.3840975254730701</v>
      </c>
      <c r="DG139" s="1">
        <v>40344</v>
      </c>
      <c r="DH139">
        <v>-0.11</v>
      </c>
      <c r="DJ139" s="1">
        <v>35749</v>
      </c>
      <c r="DK139">
        <v>45.9</v>
      </c>
      <c r="DM139" s="1">
        <v>40739</v>
      </c>
      <c r="DN139">
        <v>545</v>
      </c>
      <c r="DP139" s="11">
        <v>40739</v>
      </c>
      <c r="DQ139">
        <v>541334601600</v>
      </c>
      <c r="DS139" s="1">
        <v>40709</v>
      </c>
      <c r="DT139">
        <v>297856224</v>
      </c>
      <c r="DU139">
        <v>492406384</v>
      </c>
      <c r="DV139">
        <v>-194550160</v>
      </c>
      <c r="DX139" s="1">
        <v>40709</v>
      </c>
      <c r="DY139">
        <v>22518366011</v>
      </c>
      <c r="DZ139">
        <v>19398620585</v>
      </c>
      <c r="EA139">
        <v>3119745426</v>
      </c>
      <c r="EB139">
        <v>41916986596</v>
      </c>
      <c r="ED139" s="1">
        <v>41805</v>
      </c>
      <c r="EE139">
        <v>140.88</v>
      </c>
      <c r="EG139" s="1">
        <v>36845</v>
      </c>
      <c r="EH139" s="17">
        <v>0.28808493089999998</v>
      </c>
      <c r="EI139"/>
      <c r="EJ139" s="1">
        <v>44362</v>
      </c>
      <c r="EK139" s="4">
        <v>41233596</v>
      </c>
      <c r="EL139" s="4">
        <v>23499149</v>
      </c>
      <c r="EM139" s="4">
        <v>34248596</v>
      </c>
      <c r="EN139" s="4">
        <v>104559826</v>
      </c>
      <c r="EO139" s="4">
        <v>146152177</v>
      </c>
      <c r="EP139" s="4">
        <v>9467215</v>
      </c>
      <c r="EQ139" s="4">
        <v>107817334</v>
      </c>
      <c r="ER139" s="4">
        <v>6801030</v>
      </c>
      <c r="ES139" s="4">
        <v>28645881</v>
      </c>
      <c r="ET139" s="4">
        <v>182944433</v>
      </c>
      <c r="EU139" s="4">
        <v>81877632</v>
      </c>
      <c r="EV139" s="4">
        <v>5192941</v>
      </c>
      <c r="EW139" s="15">
        <v>477671742</v>
      </c>
      <c r="EX139" s="15">
        <v>120550824.97</v>
      </c>
      <c r="EY139" s="15">
        <v>51042877.659999996</v>
      </c>
      <c r="EZ139">
        <v>13477221.799999999</v>
      </c>
      <c r="FA139" s="15">
        <v>5393379.0899999999</v>
      </c>
      <c r="FB139" s="16">
        <f t="shared" si="6"/>
        <v>731206214</v>
      </c>
      <c r="FE139" s="1">
        <v>44364</v>
      </c>
      <c r="FF139">
        <f>ROUND(AVERAGE(FF134:FF138),2)</f>
        <v>1134.74</v>
      </c>
      <c r="FG139" s="1"/>
      <c r="FH139" s="1">
        <v>44331</v>
      </c>
      <c r="FI139" s="3">
        <v>17580</v>
      </c>
    </row>
    <row r="140" spans="1:165" x14ac:dyDescent="0.25">
      <c r="A140" s="1">
        <v>44392</v>
      </c>
      <c r="B140" s="8">
        <v>8871977.4100000001</v>
      </c>
      <c r="E140" s="1">
        <v>44392</v>
      </c>
      <c r="F140" s="8">
        <v>681692.47</v>
      </c>
      <c r="H140" s="1">
        <v>44027</v>
      </c>
      <c r="I140">
        <v>0.53763439999999996</v>
      </c>
      <c r="K140" s="1">
        <v>44423</v>
      </c>
      <c r="L140">
        <v>2156217.16</v>
      </c>
      <c r="M140">
        <v>385207681.80000001</v>
      </c>
      <c r="N140">
        <v>2726726.68</v>
      </c>
      <c r="O140">
        <v>390094914.68000001</v>
      </c>
      <c r="Q140" s="1">
        <v>40513</v>
      </c>
      <c r="R140">
        <v>9006.67</v>
      </c>
      <c r="S140">
        <v>44173.33</v>
      </c>
      <c r="T140">
        <v>35166.67</v>
      </c>
      <c r="U140">
        <v>-7036.67</v>
      </c>
      <c r="V140">
        <v>3738383.33</v>
      </c>
      <c r="W140">
        <v>-86846.67</v>
      </c>
      <c r="X140">
        <v>-111120</v>
      </c>
      <c r="Z140" s="21">
        <v>40695</v>
      </c>
      <c r="AA140" s="22">
        <v>177.52</v>
      </c>
      <c r="AB140" s="22">
        <v>2.74</v>
      </c>
      <c r="AC140" s="22"/>
      <c r="AD140" s="1">
        <v>44392</v>
      </c>
      <c r="AE140">
        <v>32.8664779</v>
      </c>
      <c r="AG140" s="30">
        <v>44027</v>
      </c>
      <c r="AH140" s="31">
        <v>27942.92</v>
      </c>
      <c r="AJ140" s="1">
        <v>44392</v>
      </c>
      <c r="AK140" s="28">
        <v>1840932.09</v>
      </c>
      <c r="AL140" s="28">
        <v>1007398793.01</v>
      </c>
      <c r="AM140" s="28">
        <v>13426.92</v>
      </c>
      <c r="AO140" s="1">
        <v>40527</v>
      </c>
      <c r="AP140">
        <v>-0.48</v>
      </c>
      <c r="AQ140">
        <v>-4.38</v>
      </c>
      <c r="AS140" s="1">
        <v>39644</v>
      </c>
      <c r="AT140">
        <v>2.5</v>
      </c>
      <c r="AU140">
        <v>2.3E-2</v>
      </c>
      <c r="AV140">
        <v>0.15648000000000001</v>
      </c>
      <c r="AW140">
        <v>957515</v>
      </c>
      <c r="AY140" s="1">
        <v>40313</v>
      </c>
      <c r="AZ140">
        <v>11395641000</v>
      </c>
      <c r="BA140">
        <v>0.4</v>
      </c>
      <c r="BB140" s="3">
        <v>3704</v>
      </c>
      <c r="BC140">
        <v>11901.27</v>
      </c>
      <c r="BD140">
        <v>1117909000</v>
      </c>
      <c r="BE140">
        <v>17031000</v>
      </c>
      <c r="BF140">
        <v>2466595000</v>
      </c>
      <c r="BG140">
        <v>5684821000</v>
      </c>
      <c r="BH140">
        <v>2109285000</v>
      </c>
      <c r="BI140">
        <v>9286355000</v>
      </c>
      <c r="BK140" s="1">
        <v>41044</v>
      </c>
      <c r="BL140">
        <v>0</v>
      </c>
      <c r="BM140">
        <v>0</v>
      </c>
      <c r="BN140">
        <v>136511625</v>
      </c>
      <c r="BO140">
        <v>63381819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12651125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55065470</v>
      </c>
      <c r="CE140">
        <v>0</v>
      </c>
      <c r="CF140">
        <v>5413211</v>
      </c>
      <c r="CH140" s="27">
        <v>44378</v>
      </c>
      <c r="CI140" s="28">
        <v>754924.4</v>
      </c>
      <c r="CJ140">
        <f t="shared" si="7"/>
        <v>754924400000</v>
      </c>
      <c r="CL140" s="1">
        <v>44392</v>
      </c>
      <c r="CM140">
        <v>30.669499999999999</v>
      </c>
      <c r="CN140" s="1"/>
      <c r="CO140" s="1">
        <v>40678</v>
      </c>
      <c r="CP140">
        <v>1.47</v>
      </c>
      <c r="CR140" s="1">
        <v>38548</v>
      </c>
      <c r="CS140">
        <v>9.4388567787739497</v>
      </c>
      <c r="DG140" s="1">
        <v>40374</v>
      </c>
      <c r="DH140">
        <v>-7.0000000000000007E-2</v>
      </c>
      <c r="DJ140" s="1">
        <v>35779</v>
      </c>
      <c r="DK140">
        <v>39.869999999999997</v>
      </c>
      <c r="DM140" s="1">
        <v>40709</v>
      </c>
      <c r="DN140">
        <v>545</v>
      </c>
      <c r="DP140" s="11">
        <v>40770</v>
      </c>
      <c r="DQ140">
        <v>564375009000</v>
      </c>
      <c r="DS140" s="1">
        <v>40739</v>
      </c>
      <c r="DT140">
        <v>272654135</v>
      </c>
      <c r="DU140">
        <v>461284180</v>
      </c>
      <c r="DV140">
        <v>-188630045</v>
      </c>
      <c r="DX140" s="1">
        <v>40678</v>
      </c>
      <c r="DY140">
        <v>23057404066</v>
      </c>
      <c r="DZ140">
        <v>19826222541</v>
      </c>
      <c r="EA140">
        <v>3231181525</v>
      </c>
      <c r="EB140">
        <v>42883626607</v>
      </c>
      <c r="ED140" s="1">
        <v>41835</v>
      </c>
      <c r="EE140">
        <v>149.85</v>
      </c>
      <c r="EG140" s="1">
        <v>36875</v>
      </c>
      <c r="EH140" s="17">
        <v>0.63104126949999995</v>
      </c>
      <c r="EI140"/>
      <c r="EJ140" s="1">
        <v>44392</v>
      </c>
      <c r="EK140" s="4">
        <v>45922887</v>
      </c>
      <c r="EL140" s="4">
        <v>20203956</v>
      </c>
      <c r="EM140" s="4">
        <v>39777121</v>
      </c>
      <c r="EN140" s="4">
        <v>131304358</v>
      </c>
      <c r="EO140" s="4">
        <v>174190672</v>
      </c>
      <c r="EP140" s="4">
        <v>9512511</v>
      </c>
      <c r="EQ140" s="4">
        <v>114741116</v>
      </c>
      <c r="ER140" s="4">
        <v>5443392</v>
      </c>
      <c r="ES140" s="4">
        <v>32874185</v>
      </c>
      <c r="ET140" s="4">
        <v>228867339</v>
      </c>
      <c r="EU140" s="4">
        <v>87887155</v>
      </c>
      <c r="EV140" s="4">
        <v>11748184</v>
      </c>
      <c r="EW140" s="15">
        <v>453048178.19999993</v>
      </c>
      <c r="EX140" s="15">
        <v>122762064.31999999</v>
      </c>
      <c r="EY140" s="15">
        <v>159165728.79000002</v>
      </c>
      <c r="EZ140">
        <v>29405058.970000003</v>
      </c>
      <c r="FA140" s="15">
        <v>11974622.74</v>
      </c>
      <c r="FB140" s="16">
        <f t="shared" si="6"/>
        <v>856549989</v>
      </c>
      <c r="FE140" s="1">
        <v>44394</v>
      </c>
      <c r="FF140">
        <v>60.4</v>
      </c>
      <c r="FG140" s="1"/>
      <c r="FH140" s="1">
        <v>44362</v>
      </c>
      <c r="FI140" s="3">
        <v>306695</v>
      </c>
    </row>
    <row r="141" spans="1:165" x14ac:dyDescent="0.25">
      <c r="A141" s="1">
        <v>44423</v>
      </c>
      <c r="B141" s="8">
        <v>10415159.43</v>
      </c>
      <c r="E141" s="1">
        <v>44423</v>
      </c>
      <c r="F141" s="8">
        <v>573245.53</v>
      </c>
      <c r="H141" s="1">
        <v>44058</v>
      </c>
      <c r="I141">
        <v>0.53763439999999996</v>
      </c>
      <c r="K141" s="1">
        <v>44454</v>
      </c>
      <c r="L141">
        <v>1815091.8</v>
      </c>
      <c r="M141">
        <v>369161567.27999997</v>
      </c>
      <c r="N141">
        <v>807597.92</v>
      </c>
      <c r="O141">
        <v>371784257</v>
      </c>
      <c r="Q141" s="1">
        <v>40483</v>
      </c>
      <c r="R141">
        <v>9006.67</v>
      </c>
      <c r="S141">
        <v>44173.33</v>
      </c>
      <c r="T141">
        <v>35166.67</v>
      </c>
      <c r="U141">
        <v>-7036.67</v>
      </c>
      <c r="V141">
        <v>3738383.33</v>
      </c>
      <c r="W141">
        <v>-86846.67</v>
      </c>
      <c r="X141">
        <v>-111120</v>
      </c>
      <c r="Z141" s="23">
        <v>40664</v>
      </c>
      <c r="AA141" s="24">
        <v>186.2</v>
      </c>
      <c r="AB141" s="24">
        <v>2.84</v>
      </c>
      <c r="AC141" s="24"/>
      <c r="AD141" s="1">
        <v>44423</v>
      </c>
      <c r="AE141">
        <v>32.8664779</v>
      </c>
      <c r="AG141" s="30">
        <v>44058</v>
      </c>
      <c r="AH141" s="31">
        <v>27529.919999999998</v>
      </c>
      <c r="AJ141" s="1">
        <v>44423</v>
      </c>
      <c r="AK141" s="28">
        <v>1876454.48</v>
      </c>
      <c r="AL141" s="28">
        <v>1105982735.1199999</v>
      </c>
      <c r="AM141" s="28">
        <v>15316.89</v>
      </c>
      <c r="AO141" s="1">
        <v>40497</v>
      </c>
      <c r="AP141">
        <v>3.09</v>
      </c>
      <c r="AQ141">
        <v>-0.5</v>
      </c>
      <c r="AS141" s="1">
        <v>39675</v>
      </c>
      <c r="AT141">
        <v>2.5</v>
      </c>
      <c r="AU141">
        <v>2.3E-2</v>
      </c>
      <c r="AV141">
        <v>0.15648000000000001</v>
      </c>
      <c r="AW141">
        <v>957515</v>
      </c>
      <c r="AY141" s="1">
        <v>40283</v>
      </c>
      <c r="AZ141">
        <v>11395641000</v>
      </c>
      <c r="BA141">
        <v>0.4</v>
      </c>
      <c r="BB141" s="3">
        <v>3704</v>
      </c>
      <c r="BC141">
        <v>11901.27</v>
      </c>
      <c r="BD141">
        <v>1117909000</v>
      </c>
      <c r="BE141">
        <v>17031000</v>
      </c>
      <c r="BF141">
        <v>2466595000</v>
      </c>
      <c r="BG141">
        <v>5684821000</v>
      </c>
      <c r="BH141">
        <v>2109285000</v>
      </c>
      <c r="BI141">
        <v>9286355000</v>
      </c>
      <c r="BK141" s="1">
        <v>41075</v>
      </c>
      <c r="BL141">
        <v>0</v>
      </c>
      <c r="BM141">
        <v>0</v>
      </c>
      <c r="BN141">
        <v>102361566</v>
      </c>
      <c r="BO141">
        <v>37674573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1993036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54941504</v>
      </c>
      <c r="CE141">
        <v>0</v>
      </c>
      <c r="CF141">
        <v>7752453</v>
      </c>
      <c r="CH141" s="27">
        <v>44409</v>
      </c>
      <c r="CI141" s="28">
        <v>753793.7</v>
      </c>
      <c r="CJ141">
        <f t="shared" si="7"/>
        <v>753793700000</v>
      </c>
      <c r="CL141" s="1">
        <v>44423</v>
      </c>
      <c r="CM141">
        <v>40.659999999999997</v>
      </c>
      <c r="CN141" s="1"/>
      <c r="CO141" s="1">
        <v>40648</v>
      </c>
      <c r="CP141">
        <v>1.77</v>
      </c>
      <c r="CR141" s="1">
        <v>38579</v>
      </c>
      <c r="CS141">
        <v>9.4141120986758509</v>
      </c>
      <c r="DG141" s="1">
        <v>40405</v>
      </c>
      <c r="DH141">
        <v>-7.0000000000000007E-2</v>
      </c>
      <c r="DJ141" s="1">
        <v>35810</v>
      </c>
      <c r="DK141">
        <v>37.19</v>
      </c>
      <c r="DM141" s="1">
        <v>40678</v>
      </c>
      <c r="DN141">
        <v>545</v>
      </c>
      <c r="DP141" s="11">
        <v>40801</v>
      </c>
      <c r="DQ141">
        <v>611919058400</v>
      </c>
      <c r="DS141" s="1">
        <v>40770</v>
      </c>
      <c r="DT141">
        <v>323602147</v>
      </c>
      <c r="DU141">
        <v>722189150</v>
      </c>
      <c r="DV141">
        <v>-398587003</v>
      </c>
      <c r="DX141" s="1">
        <v>40648</v>
      </c>
      <c r="DY141">
        <v>20083002562</v>
      </c>
      <c r="DZ141">
        <v>18458870399</v>
      </c>
      <c r="EA141">
        <v>1624132163</v>
      </c>
      <c r="EB141">
        <v>38541872961</v>
      </c>
      <c r="ED141" s="1">
        <v>41866</v>
      </c>
      <c r="EE141">
        <v>148.27000000000001</v>
      </c>
      <c r="EG141" s="1">
        <v>36906</v>
      </c>
      <c r="EH141" s="17">
        <v>0.62197756179999997</v>
      </c>
      <c r="EI141"/>
      <c r="EJ141" s="1">
        <v>44423</v>
      </c>
      <c r="EK141" s="4">
        <v>42722335</v>
      </c>
      <c r="EL141" s="4">
        <v>23397966</v>
      </c>
      <c r="EM141" s="4">
        <v>34178504</v>
      </c>
      <c r="EN141" s="4">
        <v>127452208</v>
      </c>
      <c r="EO141" s="4">
        <v>166503230</v>
      </c>
      <c r="EP141" s="4">
        <v>9139008</v>
      </c>
      <c r="EQ141" s="4">
        <v>132421335</v>
      </c>
      <c r="ER141" s="4">
        <v>5419248</v>
      </c>
      <c r="ES141" s="4">
        <v>33092711</v>
      </c>
      <c r="ET141" s="4">
        <v>220729202</v>
      </c>
      <c r="EU141" s="4">
        <v>91282893</v>
      </c>
      <c r="EV141" s="4">
        <v>7112632</v>
      </c>
      <c r="EW141" s="15">
        <v>500905079.33000004</v>
      </c>
      <c r="EX141" s="15">
        <v>126514446.12</v>
      </c>
      <c r="EY141" s="15">
        <v>112057029.02999999</v>
      </c>
      <c r="EZ141">
        <v>27431727.120000001</v>
      </c>
      <c r="FA141" s="15">
        <v>7295127.0300000012</v>
      </c>
      <c r="FB141" s="16">
        <f t="shared" si="6"/>
        <v>850728937</v>
      </c>
      <c r="FE141" s="1">
        <v>44425</v>
      </c>
      <c r="FF141">
        <v>338.85</v>
      </c>
      <c r="FG141" s="1"/>
      <c r="FH141" s="1">
        <v>44392</v>
      </c>
      <c r="FI141" t="s">
        <v>226</v>
      </c>
    </row>
    <row r="142" spans="1:165" x14ac:dyDescent="0.25">
      <c r="A142" s="1">
        <v>44454</v>
      </c>
      <c r="B142" s="8">
        <v>5843569.2699999996</v>
      </c>
      <c r="E142" s="1">
        <v>44454</v>
      </c>
      <c r="F142" s="8">
        <v>682070.39</v>
      </c>
      <c r="H142" s="1">
        <v>44089</v>
      </c>
      <c r="I142">
        <v>0.53763439999999996</v>
      </c>
      <c r="K142" s="1">
        <v>44484</v>
      </c>
      <c r="L142">
        <v>2388034.39</v>
      </c>
      <c r="M142">
        <v>385618759.83999997</v>
      </c>
      <c r="N142">
        <v>557166.81000000006</v>
      </c>
      <c r="O142">
        <v>388598418.44999999</v>
      </c>
      <c r="Q142" s="1">
        <v>40452</v>
      </c>
      <c r="R142">
        <v>9006.67</v>
      </c>
      <c r="S142">
        <v>44173.33</v>
      </c>
      <c r="T142">
        <v>35166.67</v>
      </c>
      <c r="U142">
        <v>-7036.67</v>
      </c>
      <c r="V142">
        <v>3738383.33</v>
      </c>
      <c r="W142">
        <v>-86846.67</v>
      </c>
      <c r="X142">
        <v>-111120</v>
      </c>
      <c r="Z142" s="21">
        <v>40634</v>
      </c>
      <c r="AA142" s="22">
        <v>194.22</v>
      </c>
      <c r="AB142" s="22">
        <v>2.82</v>
      </c>
      <c r="AC142" s="22"/>
      <c r="AD142" s="1">
        <v>44454</v>
      </c>
      <c r="AE142">
        <v>32.8664779</v>
      </c>
      <c r="AG142" s="30">
        <v>44089</v>
      </c>
      <c r="AH142" s="31">
        <v>27849.919999999998</v>
      </c>
      <c r="AJ142" s="1">
        <v>44454</v>
      </c>
      <c r="AK142" s="28">
        <v>1938490.23</v>
      </c>
      <c r="AL142" s="28">
        <v>1184728860.22</v>
      </c>
      <c r="AM142" s="28">
        <v>22496.55</v>
      </c>
      <c r="AO142" s="1">
        <v>40466</v>
      </c>
      <c r="AP142">
        <v>0.79</v>
      </c>
      <c r="AQ142">
        <v>-2.09</v>
      </c>
      <c r="AS142" s="1">
        <v>39706</v>
      </c>
      <c r="AT142">
        <v>2.5</v>
      </c>
      <c r="AU142">
        <v>2.3E-2</v>
      </c>
      <c r="AV142">
        <v>0.15648000000000001</v>
      </c>
      <c r="AW142">
        <v>957515</v>
      </c>
      <c r="AY142" s="1">
        <v>40252</v>
      </c>
      <c r="AZ142">
        <v>11395641000</v>
      </c>
      <c r="BA142">
        <v>0.4</v>
      </c>
      <c r="BB142" s="3">
        <v>3704</v>
      </c>
      <c r="BC142">
        <v>11901.27</v>
      </c>
      <c r="BD142">
        <v>1117909000</v>
      </c>
      <c r="BE142">
        <v>17031000</v>
      </c>
      <c r="BF142">
        <v>2466595000</v>
      </c>
      <c r="BG142">
        <v>5684821000</v>
      </c>
      <c r="BH142">
        <v>2109285000</v>
      </c>
      <c r="BI142">
        <v>9286355000</v>
      </c>
      <c r="BK142" s="1">
        <v>41105</v>
      </c>
      <c r="BL142">
        <v>0</v>
      </c>
      <c r="BM142">
        <v>0</v>
      </c>
      <c r="BN142">
        <v>155006129</v>
      </c>
      <c r="BO142">
        <v>61305383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27141029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56634712</v>
      </c>
      <c r="CE142">
        <v>0</v>
      </c>
      <c r="CF142">
        <v>9925005</v>
      </c>
      <c r="CH142" s="27">
        <v>44440</v>
      </c>
      <c r="CI142" s="28">
        <v>745774.4</v>
      </c>
      <c r="CJ142">
        <f t="shared" si="7"/>
        <v>745774400000</v>
      </c>
      <c r="CL142" s="1">
        <v>44454</v>
      </c>
      <c r="CM142">
        <v>43.72</v>
      </c>
      <c r="CN142" s="1"/>
      <c r="CO142" s="1">
        <v>40617</v>
      </c>
      <c r="CP142">
        <v>1.79</v>
      </c>
      <c r="CR142" s="1">
        <v>38610</v>
      </c>
      <c r="CS142">
        <v>9.6470377180786606</v>
      </c>
      <c r="DG142" s="1">
        <v>40436</v>
      </c>
      <c r="DH142">
        <v>0.54</v>
      </c>
      <c r="DJ142" s="1">
        <v>35841</v>
      </c>
      <c r="DK142">
        <v>34.32</v>
      </c>
      <c r="DM142" s="1">
        <v>40648</v>
      </c>
      <c r="DN142">
        <v>545</v>
      </c>
      <c r="DP142" s="11">
        <v>40831</v>
      </c>
      <c r="DQ142">
        <v>625600172800</v>
      </c>
      <c r="DS142" s="1">
        <v>40801</v>
      </c>
      <c r="DT142">
        <v>345676092</v>
      </c>
      <c r="DU142">
        <v>694349603</v>
      </c>
      <c r="DV142">
        <v>-348673511</v>
      </c>
      <c r="DX142" s="1">
        <v>40617</v>
      </c>
      <c r="DY142">
        <v>19172557483</v>
      </c>
      <c r="DZ142">
        <v>17872299348</v>
      </c>
      <c r="EA142">
        <v>1300258135</v>
      </c>
      <c r="EB142">
        <v>37044856831</v>
      </c>
      <c r="ED142" s="1">
        <v>41897</v>
      </c>
      <c r="EE142">
        <v>148.12</v>
      </c>
      <c r="EG142" s="1">
        <v>36937</v>
      </c>
      <c r="EH142" s="17">
        <v>0.22634423610000001</v>
      </c>
      <c r="EI142"/>
      <c r="EJ142" s="1">
        <v>44454</v>
      </c>
      <c r="EK142" s="4">
        <v>28850132</v>
      </c>
      <c r="EL142" s="4">
        <v>28307453</v>
      </c>
      <c r="EM142" s="4">
        <v>34190161</v>
      </c>
      <c r="EN142" s="4">
        <v>123026887</v>
      </c>
      <c r="EO142" s="4">
        <v>155977187</v>
      </c>
      <c r="EP142" s="4">
        <v>11100177</v>
      </c>
      <c r="EQ142" s="4">
        <v>136578701</v>
      </c>
      <c r="ER142" s="4">
        <v>4445308</v>
      </c>
      <c r="ES142" s="4">
        <v>33497139</v>
      </c>
      <c r="ET142" s="4">
        <v>204267291</v>
      </c>
      <c r="EU142" s="4">
        <v>101248404</v>
      </c>
      <c r="EV142" s="4">
        <v>6728782</v>
      </c>
      <c r="EW142" s="15">
        <v>498196952.61999989</v>
      </c>
      <c r="EX142" s="15">
        <v>128655751.50000001</v>
      </c>
      <c r="EY142" s="15">
        <v>94341815.719999984</v>
      </c>
      <c r="EZ142">
        <v>30254367.929999996</v>
      </c>
      <c r="FA142" s="15">
        <v>6865550.709999999</v>
      </c>
      <c r="FB142" s="16">
        <f t="shared" si="6"/>
        <v>839367490</v>
      </c>
      <c r="FE142" s="1">
        <v>44456</v>
      </c>
      <c r="FF142">
        <f>12235.02-ROUND(AVERAGE(FF134:FF138),2)</f>
        <v>11100.28</v>
      </c>
      <c r="FH142" s="1">
        <v>44423</v>
      </c>
      <c r="FI142" s="3">
        <v>437200</v>
      </c>
    </row>
    <row r="143" spans="1:165" x14ac:dyDescent="0.25">
      <c r="A143" s="1">
        <v>44484</v>
      </c>
      <c r="B143" s="8">
        <v>5248552.66</v>
      </c>
      <c r="E143" s="1">
        <v>44484</v>
      </c>
      <c r="F143" s="8">
        <v>772512.79</v>
      </c>
      <c r="H143" s="1">
        <v>44119</v>
      </c>
      <c r="I143">
        <v>0.53763439999999996</v>
      </c>
      <c r="K143" s="1">
        <v>44515</v>
      </c>
      <c r="L143">
        <v>2168264.9500000002</v>
      </c>
      <c r="M143">
        <v>461625461.94999999</v>
      </c>
      <c r="N143">
        <v>394123.45</v>
      </c>
      <c r="O143">
        <v>464200502.80000001</v>
      </c>
      <c r="Q143" s="1">
        <v>40422</v>
      </c>
      <c r="R143">
        <v>-23473.33</v>
      </c>
      <c r="S143">
        <v>20846.669999999998</v>
      </c>
      <c r="T143">
        <v>44320</v>
      </c>
      <c r="U143">
        <v>1746.67</v>
      </c>
      <c r="V143">
        <v>3791160</v>
      </c>
      <c r="W143">
        <v>-94153.33</v>
      </c>
      <c r="X143">
        <v>-109450</v>
      </c>
      <c r="Z143" s="23">
        <v>40603</v>
      </c>
      <c r="AA143" s="24">
        <v>187.11</v>
      </c>
      <c r="AB143" s="24">
        <v>2.67</v>
      </c>
      <c r="AC143" s="24"/>
      <c r="AD143" s="1">
        <v>44484</v>
      </c>
      <c r="AE143">
        <v>32.8664779</v>
      </c>
      <c r="AG143" s="30">
        <v>44119</v>
      </c>
      <c r="AH143" s="31">
        <v>28180.92</v>
      </c>
      <c r="AJ143" s="1">
        <v>44484</v>
      </c>
      <c r="AK143" s="28">
        <v>2136571.37</v>
      </c>
      <c r="AL143" s="28">
        <v>910622313.13999999</v>
      </c>
      <c r="AM143" s="28">
        <v>16004.93</v>
      </c>
      <c r="AO143" s="1">
        <v>40436</v>
      </c>
      <c r="AP143">
        <v>-4.67</v>
      </c>
      <c r="AQ143">
        <v>-7.6</v>
      </c>
      <c r="AS143" s="1">
        <v>39736</v>
      </c>
      <c r="AT143">
        <v>2.5</v>
      </c>
      <c r="AU143">
        <v>2.3E-2</v>
      </c>
      <c r="AV143">
        <v>0.15648000000000001</v>
      </c>
      <c r="AW143">
        <v>957515</v>
      </c>
      <c r="AY143" s="1">
        <v>40224</v>
      </c>
      <c r="AZ143">
        <v>11395641000</v>
      </c>
      <c r="BA143">
        <v>0.4</v>
      </c>
      <c r="BB143" s="3">
        <v>3704</v>
      </c>
      <c r="BC143">
        <v>11901.27</v>
      </c>
      <c r="BD143">
        <v>1117909000</v>
      </c>
      <c r="BE143">
        <v>17031000</v>
      </c>
      <c r="BF143">
        <v>2466595000</v>
      </c>
      <c r="BG143">
        <v>5684821000</v>
      </c>
      <c r="BH143">
        <v>2109285000</v>
      </c>
      <c r="BI143">
        <v>9286355000</v>
      </c>
      <c r="BK143" s="1">
        <v>41136</v>
      </c>
      <c r="BL143">
        <v>0</v>
      </c>
      <c r="BM143">
        <v>0</v>
      </c>
      <c r="BN143">
        <v>107510541</v>
      </c>
      <c r="BO143">
        <v>59778849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19891138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23870484</v>
      </c>
      <c r="CE143">
        <v>0</v>
      </c>
      <c r="CF143">
        <v>3970070</v>
      </c>
      <c r="CH143" s="27">
        <v>44470</v>
      </c>
      <c r="CI143" s="28">
        <v>754484.1</v>
      </c>
      <c r="CJ143">
        <f t="shared" si="7"/>
        <v>754484100000</v>
      </c>
      <c r="CL143" s="1">
        <v>44484</v>
      </c>
      <c r="CM143">
        <v>12.64</v>
      </c>
      <c r="CN143" s="1"/>
      <c r="CO143" s="1">
        <v>40589</v>
      </c>
      <c r="CP143">
        <v>1.8</v>
      </c>
      <c r="CR143" s="1">
        <v>38640</v>
      </c>
      <c r="CS143">
        <v>9.6165059430365503</v>
      </c>
      <c r="DG143" s="1">
        <v>40466</v>
      </c>
      <c r="DH143">
        <v>0.92</v>
      </c>
      <c r="DJ143" s="1">
        <v>35869</v>
      </c>
      <c r="DK143">
        <v>28.32</v>
      </c>
      <c r="DM143" s="1">
        <v>40617</v>
      </c>
      <c r="DN143">
        <v>545</v>
      </c>
      <c r="DP143" s="11">
        <v>40862</v>
      </c>
      <c r="DQ143">
        <v>630386706500</v>
      </c>
      <c r="DS143" s="1">
        <v>40831</v>
      </c>
      <c r="DT143">
        <v>225699981</v>
      </c>
      <c r="DU143">
        <v>647947303</v>
      </c>
      <c r="DV143">
        <v>-422247322</v>
      </c>
      <c r="DX143" s="1">
        <v>40589</v>
      </c>
      <c r="DY143">
        <v>16621034760</v>
      </c>
      <c r="DZ143">
        <v>15689000891</v>
      </c>
      <c r="EA143">
        <v>932033869</v>
      </c>
      <c r="EB143">
        <v>32310035651</v>
      </c>
      <c r="ED143" s="1">
        <v>41927</v>
      </c>
      <c r="EE143">
        <v>149.69999999999999</v>
      </c>
      <c r="EG143" s="1">
        <v>36965</v>
      </c>
      <c r="EH143" s="17">
        <v>0.56458268980000004</v>
      </c>
      <c r="EI143"/>
      <c r="EJ143" s="1">
        <v>44484</v>
      </c>
      <c r="EK143" s="4">
        <v>22200213</v>
      </c>
      <c r="EL143" s="4">
        <v>27308307</v>
      </c>
      <c r="EM143" s="4">
        <v>32465047</v>
      </c>
      <c r="EN143" s="4">
        <v>119059047</v>
      </c>
      <c r="EO143" s="4">
        <v>152811538</v>
      </c>
      <c r="EP143" s="4">
        <v>10585686</v>
      </c>
      <c r="EQ143" s="4">
        <v>147076414</v>
      </c>
      <c r="ER143" s="4">
        <v>5238458</v>
      </c>
      <c r="ES143" s="4">
        <v>28916115</v>
      </c>
      <c r="ET143" s="4">
        <v>240967255</v>
      </c>
      <c r="EU143" s="4">
        <v>107832145</v>
      </c>
      <c r="EV143" s="4">
        <v>6974125</v>
      </c>
      <c r="EW143" s="15">
        <v>531317565.36000001</v>
      </c>
      <c r="EX143" s="15">
        <v>147660390.55000001</v>
      </c>
      <c r="EY143" s="15">
        <v>90887873.959999993</v>
      </c>
      <c r="EZ143">
        <v>26167238.520000003</v>
      </c>
      <c r="FA143" s="15">
        <v>7406992.8099999987</v>
      </c>
      <c r="FB143" s="16">
        <f t="shared" si="6"/>
        <v>879234137</v>
      </c>
      <c r="FE143" s="1">
        <v>44486</v>
      </c>
      <c r="FF143">
        <v>9687.4699999999993</v>
      </c>
      <c r="FH143" s="1">
        <v>44454</v>
      </c>
      <c r="FI143" t="s">
        <v>227</v>
      </c>
    </row>
    <row r="144" spans="1:165" x14ac:dyDescent="0.25">
      <c r="A144" s="1">
        <v>44515</v>
      </c>
      <c r="B144" s="8">
        <v>3590606.21</v>
      </c>
      <c r="E144" s="1">
        <v>44515</v>
      </c>
      <c r="F144" s="8">
        <v>672568.8</v>
      </c>
      <c r="H144" s="1">
        <v>44150</v>
      </c>
      <c r="I144">
        <v>0.53763439999999996</v>
      </c>
      <c r="Q144" s="1">
        <v>40391</v>
      </c>
      <c r="R144">
        <v>-23473.33</v>
      </c>
      <c r="S144">
        <v>20846.669999999998</v>
      </c>
      <c r="T144">
        <v>44320</v>
      </c>
      <c r="U144">
        <v>1746.67</v>
      </c>
      <c r="V144">
        <v>3791160</v>
      </c>
      <c r="W144">
        <v>-94153.33</v>
      </c>
      <c r="X144">
        <v>-109450</v>
      </c>
      <c r="Z144" s="21">
        <v>40575</v>
      </c>
      <c r="AA144" s="22">
        <v>181.53</v>
      </c>
      <c r="AB144" s="22">
        <v>2.62</v>
      </c>
      <c r="AC144" s="22"/>
      <c r="AD144" s="1">
        <v>44515</v>
      </c>
      <c r="AE144">
        <v>32.8664779</v>
      </c>
      <c r="AG144" s="30">
        <v>44150</v>
      </c>
      <c r="AH144" s="31">
        <v>28010.92</v>
      </c>
      <c r="AJ144" s="1">
        <v>44515</v>
      </c>
      <c r="AK144" s="28">
        <v>2574832.34</v>
      </c>
      <c r="AL144" s="28">
        <v>765179926.66999996</v>
      </c>
      <c r="AM144" s="28">
        <v>28568.39</v>
      </c>
      <c r="AO144" s="1">
        <v>40405</v>
      </c>
      <c r="AP144">
        <v>2.96</v>
      </c>
      <c r="AQ144">
        <v>-1.07</v>
      </c>
      <c r="AS144" s="1">
        <v>39767</v>
      </c>
      <c r="AT144">
        <v>2.5</v>
      </c>
      <c r="AU144">
        <v>2.3E-2</v>
      </c>
      <c r="AV144">
        <v>0.15648000000000001</v>
      </c>
      <c r="AW144">
        <v>957515</v>
      </c>
      <c r="AY144" s="1">
        <v>40193</v>
      </c>
      <c r="AZ144">
        <v>11395641000</v>
      </c>
      <c r="BA144">
        <v>0.4</v>
      </c>
      <c r="BB144" s="3">
        <v>3704</v>
      </c>
      <c r="BC144">
        <v>11901.27</v>
      </c>
      <c r="BD144">
        <v>1117909000</v>
      </c>
      <c r="BE144">
        <v>17031000</v>
      </c>
      <c r="BF144">
        <v>2466595000</v>
      </c>
      <c r="BG144">
        <v>5684821000</v>
      </c>
      <c r="BH144">
        <v>2109285000</v>
      </c>
      <c r="BI144">
        <v>9286355000</v>
      </c>
      <c r="BK144" s="1">
        <v>41167</v>
      </c>
      <c r="BL144">
        <v>0</v>
      </c>
      <c r="BM144">
        <v>0</v>
      </c>
      <c r="BN144">
        <v>159710063</v>
      </c>
      <c r="BO144">
        <v>61133522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6594255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83139643</v>
      </c>
      <c r="CE144">
        <v>0</v>
      </c>
      <c r="CF144">
        <v>8842643</v>
      </c>
      <c r="CH144" s="27">
        <v>44501</v>
      </c>
      <c r="CI144" s="28">
        <v>771279.4</v>
      </c>
      <c r="CJ144">
        <f t="shared" si="7"/>
        <v>771279400000</v>
      </c>
      <c r="CL144" s="1">
        <v>44515</v>
      </c>
      <c r="CM144">
        <v>47.36</v>
      </c>
      <c r="CN144" s="1"/>
      <c r="CO144" s="1">
        <v>40558</v>
      </c>
      <c r="CP144">
        <v>1.83</v>
      </c>
      <c r="CR144" s="1">
        <v>38671</v>
      </c>
      <c r="CS144">
        <v>9.5909416398138205</v>
      </c>
      <c r="DG144" s="1">
        <v>40497</v>
      </c>
      <c r="DH144">
        <v>1.03</v>
      </c>
      <c r="DJ144" s="1">
        <v>35900</v>
      </c>
      <c r="DK144">
        <v>25.16</v>
      </c>
      <c r="DM144" s="1">
        <v>40589</v>
      </c>
      <c r="DN144">
        <v>540</v>
      </c>
      <c r="DP144" s="11">
        <v>40892</v>
      </c>
      <c r="DQ144">
        <v>646610842800</v>
      </c>
      <c r="DS144" s="1">
        <v>40862</v>
      </c>
      <c r="DT144">
        <v>263750615</v>
      </c>
      <c r="DU144">
        <v>765070265</v>
      </c>
      <c r="DV144">
        <v>-501319650</v>
      </c>
      <c r="DX144" s="1">
        <v>40558</v>
      </c>
      <c r="DY144">
        <v>15031610457</v>
      </c>
      <c r="DZ144">
        <v>14962070227</v>
      </c>
      <c r="EA144">
        <v>69540230</v>
      </c>
      <c r="EB144">
        <v>29993680684</v>
      </c>
      <c r="ED144" s="1">
        <v>41958</v>
      </c>
      <c r="EE144">
        <v>144.91999999999999</v>
      </c>
      <c r="EG144" s="1">
        <v>36996</v>
      </c>
      <c r="EH144" s="17">
        <v>0.99946628000000004</v>
      </c>
      <c r="EI144"/>
      <c r="EJ144" s="1">
        <v>44515</v>
      </c>
      <c r="EK144" s="4">
        <v>19729246</v>
      </c>
      <c r="EL144" s="4">
        <v>28223013</v>
      </c>
      <c r="EM144" s="4">
        <v>32115234</v>
      </c>
      <c r="EN144" s="4">
        <v>131801759</v>
      </c>
      <c r="EO144" s="4">
        <v>142475195</v>
      </c>
      <c r="EP144" s="4">
        <v>10357533</v>
      </c>
      <c r="EQ144" s="4">
        <v>143554360</v>
      </c>
      <c r="ER144" s="4">
        <v>5610307</v>
      </c>
      <c r="ES144" s="4">
        <v>34230349</v>
      </c>
      <c r="ET144" s="4">
        <v>318154772</v>
      </c>
      <c r="EU144" s="4">
        <v>118284838</v>
      </c>
      <c r="EV144" s="4">
        <v>5352416</v>
      </c>
      <c r="EW144" s="15">
        <v>646167852.21000004</v>
      </c>
      <c r="EX144" s="15">
        <v>127143312.58</v>
      </c>
      <c r="EY144" s="15">
        <v>73210751.849999994</v>
      </c>
      <c r="EZ144">
        <v>30264027.750000004</v>
      </c>
      <c r="FA144" s="15">
        <v>5558638.1099999994</v>
      </c>
      <c r="FB144" s="16">
        <f t="shared" si="6"/>
        <v>970159776</v>
      </c>
      <c r="FE144" s="1">
        <v>44517</v>
      </c>
      <c r="FF144">
        <v>903.27</v>
      </c>
      <c r="FH144" s="1">
        <v>44484</v>
      </c>
      <c r="FI144" s="3">
        <v>47360</v>
      </c>
    </row>
    <row r="145" spans="1:165" x14ac:dyDescent="0.25">
      <c r="A145" s="1">
        <v>44545</v>
      </c>
      <c r="B145" s="8">
        <v>3323415.23</v>
      </c>
      <c r="E145" s="1">
        <v>44545</v>
      </c>
      <c r="F145" s="8">
        <v>687603.04</v>
      </c>
      <c r="H145" s="1">
        <v>44180</v>
      </c>
      <c r="I145">
        <v>0.53763439999999996</v>
      </c>
      <c r="Q145" s="1">
        <v>40360</v>
      </c>
      <c r="R145">
        <v>-23473.33</v>
      </c>
      <c r="S145">
        <v>20846.669999999998</v>
      </c>
      <c r="T145">
        <v>44320</v>
      </c>
      <c r="U145">
        <v>1746.67</v>
      </c>
      <c r="V145">
        <v>3791160</v>
      </c>
      <c r="W145">
        <v>-94153.33</v>
      </c>
      <c r="X145">
        <v>-109450</v>
      </c>
      <c r="Z145" s="23">
        <v>40544</v>
      </c>
      <c r="AA145" s="24">
        <v>162.06</v>
      </c>
      <c r="AB145" s="24">
        <v>2.61</v>
      </c>
      <c r="AC145" s="24"/>
      <c r="AD145" s="1">
        <v>44545</v>
      </c>
      <c r="AE145">
        <v>32.8664779</v>
      </c>
      <c r="AG145" s="30">
        <v>44180</v>
      </c>
      <c r="AH145" s="31">
        <v>28175.919999999998</v>
      </c>
      <c r="AJ145" s="1">
        <v>44545</v>
      </c>
      <c r="AK145" s="28">
        <v>2651430.89</v>
      </c>
      <c r="AL145" s="28">
        <v>751200973.20000005</v>
      </c>
      <c r="AM145" s="28">
        <v>16160.13</v>
      </c>
      <c r="AO145" s="1">
        <v>40374</v>
      </c>
      <c r="AP145">
        <v>4.0199999999999996</v>
      </c>
      <c r="AQ145">
        <v>-0.2</v>
      </c>
      <c r="AS145" s="1">
        <v>39797</v>
      </c>
      <c r="AT145">
        <v>2.5</v>
      </c>
      <c r="AU145">
        <v>2.3E-2</v>
      </c>
      <c r="AV145">
        <v>0.15648000000000001</v>
      </c>
      <c r="AW145">
        <v>957515</v>
      </c>
      <c r="AY145" s="1">
        <v>40162</v>
      </c>
      <c r="AZ145">
        <v>11487645000</v>
      </c>
      <c r="BA145">
        <v>0.4</v>
      </c>
      <c r="BB145" s="3">
        <v>3704</v>
      </c>
      <c r="BC145">
        <v>11506.23</v>
      </c>
      <c r="BD145">
        <v>1023142000</v>
      </c>
      <c r="BE145">
        <v>14868000</v>
      </c>
      <c r="BF145">
        <v>3386077000</v>
      </c>
      <c r="BG145">
        <v>5181148000</v>
      </c>
      <c r="BH145">
        <v>1882410000</v>
      </c>
      <c r="BI145">
        <v>9605235000</v>
      </c>
      <c r="BK145" s="1">
        <v>41197</v>
      </c>
      <c r="BL145">
        <v>0</v>
      </c>
      <c r="BM145">
        <v>0</v>
      </c>
      <c r="BN145">
        <v>127443340</v>
      </c>
      <c r="BO145">
        <v>82930676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12641320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24243610</v>
      </c>
      <c r="CE145">
        <v>0</v>
      </c>
      <c r="CF145">
        <v>7627734</v>
      </c>
      <c r="CH145" s="27">
        <v>44531</v>
      </c>
      <c r="CI145" s="28">
        <v>783800.9</v>
      </c>
      <c r="CJ145">
        <f t="shared" si="7"/>
        <v>783800900000</v>
      </c>
      <c r="CL145" s="1">
        <v>44545</v>
      </c>
      <c r="CM145">
        <v>29.99</v>
      </c>
      <c r="CN145" s="1"/>
      <c r="CO145" s="1">
        <v>40527</v>
      </c>
      <c r="CP145">
        <v>1.63</v>
      </c>
      <c r="CR145" s="1">
        <v>38701</v>
      </c>
      <c r="CS145">
        <v>8.3506364539135092</v>
      </c>
      <c r="DG145" s="1">
        <v>40527</v>
      </c>
      <c r="DH145">
        <v>0.6</v>
      </c>
      <c r="DJ145" s="1">
        <v>35930</v>
      </c>
      <c r="DK145">
        <v>22.6</v>
      </c>
      <c r="DM145" s="1">
        <v>40558</v>
      </c>
      <c r="DN145">
        <v>540</v>
      </c>
      <c r="DP145" s="11">
        <v>40923</v>
      </c>
      <c r="DQ145">
        <v>635477727500</v>
      </c>
      <c r="DS145" s="1">
        <v>40892</v>
      </c>
      <c r="DT145">
        <v>224392275</v>
      </c>
      <c r="DU145">
        <v>600532415</v>
      </c>
      <c r="DV145">
        <v>-376140140</v>
      </c>
      <c r="DX145" s="1">
        <v>40527</v>
      </c>
      <c r="DY145">
        <v>20795902805</v>
      </c>
      <c r="DZ145">
        <v>15707163779</v>
      </c>
      <c r="EA145">
        <v>5088739026</v>
      </c>
      <c r="EB145">
        <v>36503066584</v>
      </c>
      <c r="ED145" s="1">
        <v>41988</v>
      </c>
      <c r="EE145">
        <v>145.47999999999999</v>
      </c>
      <c r="EG145" s="1">
        <v>37026</v>
      </c>
      <c r="EH145" s="17">
        <v>0.86394703650000004</v>
      </c>
      <c r="EI145"/>
      <c r="EJ145" s="1">
        <v>44545</v>
      </c>
      <c r="EK145" s="4">
        <v>30225659</v>
      </c>
      <c r="EL145" s="4">
        <v>23946369</v>
      </c>
      <c r="EM145" s="4">
        <v>30167094</v>
      </c>
      <c r="EN145" s="4">
        <v>149763710</v>
      </c>
      <c r="EO145" s="4">
        <v>166212730</v>
      </c>
      <c r="EP145" s="4">
        <v>12493931</v>
      </c>
      <c r="EQ145" s="4">
        <v>140327643</v>
      </c>
      <c r="ER145" s="4">
        <v>6297711</v>
      </c>
      <c r="ES145" s="4">
        <v>29009974</v>
      </c>
      <c r="ET145" s="4">
        <v>312384514</v>
      </c>
      <c r="EU145" s="4">
        <v>113045019</v>
      </c>
      <c r="EV145" s="4">
        <v>7581288</v>
      </c>
      <c r="EW145" s="15">
        <v>557771667.92000008</v>
      </c>
      <c r="EX145" s="15">
        <v>135166000.19999999</v>
      </c>
      <c r="EY145" s="15">
        <v>170206723.82000002</v>
      </c>
      <c r="EZ145">
        <v>28869655.539999995</v>
      </c>
      <c r="FA145" s="15">
        <v>7975799.1999999993</v>
      </c>
      <c r="FB145" s="16">
        <f t="shared" si="6"/>
        <v>991229983</v>
      </c>
      <c r="FE145" s="1">
        <v>44547</v>
      </c>
      <c r="FF145">
        <v>1158.8599999999999</v>
      </c>
      <c r="FH145" s="1">
        <v>44515</v>
      </c>
      <c r="FI145" t="s">
        <v>228</v>
      </c>
    </row>
    <row r="146" spans="1:165" x14ac:dyDescent="0.25">
      <c r="A146" s="1">
        <v>44576</v>
      </c>
      <c r="B146" s="8">
        <v>9288435.6499999985</v>
      </c>
      <c r="E146" s="1">
        <v>44576</v>
      </c>
      <c r="F146" s="8">
        <v>689281.8</v>
      </c>
      <c r="H146" s="1">
        <v>44211</v>
      </c>
      <c r="I146">
        <v>0.53441640000000001</v>
      </c>
      <c r="Q146" s="1">
        <v>40330</v>
      </c>
      <c r="R146">
        <v>-62836.67</v>
      </c>
      <c r="S146">
        <v>-25403.33</v>
      </c>
      <c r="T146">
        <v>37433.33</v>
      </c>
      <c r="U146">
        <v>863.33</v>
      </c>
      <c r="V146">
        <v>3708346.67</v>
      </c>
      <c r="W146">
        <v>-92426.67</v>
      </c>
      <c r="X146">
        <v>-120280</v>
      </c>
      <c r="Z146" s="21">
        <v>40513</v>
      </c>
      <c r="AA146" s="22">
        <v>152.66999999999999</v>
      </c>
      <c r="AB146" s="22">
        <v>2.6</v>
      </c>
      <c r="AC146" s="22"/>
      <c r="AD146" s="1">
        <v>44576</v>
      </c>
      <c r="AE146">
        <v>31.979144999999999</v>
      </c>
      <c r="AG146" s="30">
        <v>44211</v>
      </c>
      <c r="AH146" s="31">
        <v>33627</v>
      </c>
      <c r="AJ146" s="1">
        <v>44576</v>
      </c>
      <c r="AK146" s="28">
        <v>2251507.9300000002</v>
      </c>
      <c r="AL146" s="28">
        <v>551753138.38</v>
      </c>
      <c r="AM146" s="28">
        <v>17426.63</v>
      </c>
      <c r="AO146" s="1">
        <v>40344</v>
      </c>
      <c r="AP146">
        <v>2.54</v>
      </c>
      <c r="AQ146">
        <v>-0.26</v>
      </c>
      <c r="AS146" s="1">
        <v>39828</v>
      </c>
      <c r="AT146">
        <v>2.5</v>
      </c>
      <c r="AU146">
        <v>2.1999999999999999E-2</v>
      </c>
      <c r="AV146">
        <v>0.1565</v>
      </c>
      <c r="AW146">
        <v>986826</v>
      </c>
      <c r="AY146" s="1">
        <v>40132</v>
      </c>
      <c r="AZ146">
        <v>11487645000</v>
      </c>
      <c r="BA146">
        <v>0.4</v>
      </c>
      <c r="BB146" s="3">
        <v>3704</v>
      </c>
      <c r="BC146">
        <v>11506.23</v>
      </c>
      <c r="BD146">
        <v>1023142000</v>
      </c>
      <c r="BE146">
        <v>14868000</v>
      </c>
      <c r="BF146">
        <v>3386077000</v>
      </c>
      <c r="BG146">
        <v>5181148000</v>
      </c>
      <c r="BH146">
        <v>1882410000</v>
      </c>
      <c r="BI146">
        <v>9605235000</v>
      </c>
      <c r="BK146" s="1">
        <v>41228</v>
      </c>
      <c r="BL146">
        <v>0</v>
      </c>
      <c r="BM146">
        <v>0</v>
      </c>
      <c r="BN146">
        <v>46760976</v>
      </c>
      <c r="BO146">
        <v>14523192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17427638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8927310</v>
      </c>
      <c r="CE146">
        <v>0</v>
      </c>
      <c r="CF146">
        <v>5882836</v>
      </c>
      <c r="CH146" s="27">
        <v>44562</v>
      </c>
      <c r="CI146" s="28">
        <v>728613.5</v>
      </c>
      <c r="CJ146">
        <f t="shared" si="7"/>
        <v>728613500000</v>
      </c>
      <c r="CL146" s="1">
        <v>44576</v>
      </c>
      <c r="CM146">
        <v>4.4000000000000004</v>
      </c>
      <c r="CN146" s="1"/>
      <c r="CO146" s="1">
        <v>40497</v>
      </c>
      <c r="CP146">
        <v>1.83</v>
      </c>
      <c r="CR146" s="1">
        <v>38732</v>
      </c>
      <c r="CS146">
        <v>9.2549055068270096</v>
      </c>
      <c r="DG146" s="1">
        <v>40558</v>
      </c>
      <c r="DH146">
        <v>0.94</v>
      </c>
      <c r="DJ146" s="1">
        <v>35961</v>
      </c>
      <c r="DK146">
        <v>21.02</v>
      </c>
      <c r="DM146" s="1">
        <v>40527</v>
      </c>
      <c r="DN146">
        <v>510</v>
      </c>
      <c r="DP146" s="11">
        <v>40954</v>
      </c>
      <c r="DQ146">
        <v>612317472000</v>
      </c>
      <c r="DS146" s="1">
        <v>40923</v>
      </c>
      <c r="DT146">
        <v>170404629</v>
      </c>
      <c r="DU146">
        <v>522529148</v>
      </c>
      <c r="DV146">
        <v>-352124519</v>
      </c>
      <c r="DX146" s="1">
        <v>40497</v>
      </c>
      <c r="DY146">
        <v>17558595004</v>
      </c>
      <c r="DZ146">
        <v>17538417516</v>
      </c>
      <c r="EA146">
        <v>20177488</v>
      </c>
      <c r="EB146">
        <v>35097012520</v>
      </c>
      <c r="ED146" s="1">
        <v>42019</v>
      </c>
      <c r="EE146">
        <v>138.72999999999999</v>
      </c>
      <c r="EG146" s="1">
        <v>37057</v>
      </c>
      <c r="EH146" s="17">
        <v>0.98159387909999996</v>
      </c>
      <c r="EI146"/>
      <c r="EJ146" s="1">
        <v>44576</v>
      </c>
      <c r="EK146" s="4">
        <v>52170605</v>
      </c>
      <c r="EL146" s="4">
        <v>47239847</v>
      </c>
      <c r="EM146" s="4">
        <v>32108672</v>
      </c>
      <c r="EN146" s="4">
        <v>151870354</v>
      </c>
      <c r="EO146" s="4">
        <v>160496615</v>
      </c>
      <c r="EP146" s="4">
        <v>9730121</v>
      </c>
      <c r="EQ146" s="4">
        <v>152784768</v>
      </c>
      <c r="ER146" s="4">
        <v>7826853</v>
      </c>
      <c r="ES146" s="4">
        <v>22279755</v>
      </c>
      <c r="ET146" s="4">
        <v>241135296</v>
      </c>
      <c r="EU146" s="4">
        <v>105470735</v>
      </c>
      <c r="EV146" s="4">
        <v>6584505</v>
      </c>
      <c r="EW146" s="15">
        <v>610099715.9200002</v>
      </c>
      <c r="EX146" s="15">
        <v>128691368.14</v>
      </c>
      <c r="EY146" s="15">
        <v>75511937.62000002</v>
      </c>
      <c r="EZ146">
        <v>27782293.180000003</v>
      </c>
      <c r="FA146" s="15">
        <v>7042739.0999999996</v>
      </c>
      <c r="FB146" s="16">
        <f t="shared" si="6"/>
        <v>937527521</v>
      </c>
      <c r="FE146" s="1">
        <v>44578</v>
      </c>
      <c r="FF146">
        <v>1909.85</v>
      </c>
      <c r="FG146" s="1"/>
      <c r="FH146" s="14">
        <v>44545</v>
      </c>
      <c r="FI146" s="3">
        <v>4400</v>
      </c>
    </row>
    <row r="147" spans="1:165" x14ac:dyDescent="0.25">
      <c r="A147" s="1">
        <v>44607</v>
      </c>
      <c r="B147" s="8">
        <v>9684374.7799999993</v>
      </c>
      <c r="E147" s="1">
        <v>44607</v>
      </c>
      <c r="F147" s="8">
        <v>530892.55000000005</v>
      </c>
      <c r="H147" s="1">
        <v>44242</v>
      </c>
      <c r="I147">
        <v>0.53441640000000001</v>
      </c>
      <c r="Q147" s="1">
        <v>40299</v>
      </c>
      <c r="R147">
        <v>-62836.67</v>
      </c>
      <c r="S147">
        <v>-25403.33</v>
      </c>
      <c r="T147">
        <v>37433.33</v>
      </c>
      <c r="U147">
        <v>863.33</v>
      </c>
      <c r="V147">
        <v>3708346.67</v>
      </c>
      <c r="W147">
        <v>-92426.67</v>
      </c>
      <c r="X147">
        <v>-120280</v>
      </c>
      <c r="Z147" s="23">
        <v>40483</v>
      </c>
      <c r="AA147" s="24">
        <v>146.79</v>
      </c>
      <c r="AB147" s="24">
        <v>2.59</v>
      </c>
      <c r="AC147" s="24"/>
      <c r="AD147" s="1">
        <v>44607</v>
      </c>
      <c r="AE147">
        <v>31.979144999999999</v>
      </c>
      <c r="AG147" s="30">
        <v>44242</v>
      </c>
      <c r="AH147" s="31">
        <v>33470</v>
      </c>
      <c r="AJ147" s="1">
        <v>44607</v>
      </c>
      <c r="AK147" s="28">
        <v>1684661.49</v>
      </c>
      <c r="AL147" s="28">
        <v>519587320.89999998</v>
      </c>
      <c r="AM147" s="28">
        <v>11106.61</v>
      </c>
      <c r="AO147" s="1">
        <v>40313</v>
      </c>
      <c r="AP147">
        <v>4.58</v>
      </c>
      <c r="AQ147">
        <v>0.44</v>
      </c>
      <c r="AS147" s="1">
        <v>39859</v>
      </c>
      <c r="AT147">
        <v>2.5</v>
      </c>
      <c r="AU147">
        <v>2.1999999999999999E-2</v>
      </c>
      <c r="AV147">
        <v>0.1565</v>
      </c>
      <c r="AW147">
        <v>986826</v>
      </c>
      <c r="AY147" s="1">
        <v>40101</v>
      </c>
      <c r="AZ147">
        <v>11487645000</v>
      </c>
      <c r="BA147">
        <v>0.4</v>
      </c>
      <c r="BB147" s="3">
        <v>3704</v>
      </c>
      <c r="BC147">
        <v>11506.23</v>
      </c>
      <c r="BD147">
        <v>1023142000</v>
      </c>
      <c r="BE147">
        <v>14868000</v>
      </c>
      <c r="BF147">
        <v>3386077000</v>
      </c>
      <c r="BG147">
        <v>5181148000</v>
      </c>
      <c r="BH147">
        <v>1882410000</v>
      </c>
      <c r="BI147">
        <v>9605235000</v>
      </c>
      <c r="BK147" s="1">
        <v>41258</v>
      </c>
      <c r="BL147">
        <v>0</v>
      </c>
      <c r="BM147">
        <v>0</v>
      </c>
      <c r="BN147">
        <v>120634338</v>
      </c>
      <c r="BO147">
        <v>95458432</v>
      </c>
      <c r="BP147">
        <v>0</v>
      </c>
      <c r="BQ147">
        <v>1</v>
      </c>
      <c r="BR147">
        <v>0</v>
      </c>
      <c r="BS147">
        <v>100</v>
      </c>
      <c r="BT147">
        <v>0</v>
      </c>
      <c r="BU147">
        <v>0</v>
      </c>
      <c r="BV147">
        <v>0</v>
      </c>
      <c r="BW147">
        <v>11590637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9981120</v>
      </c>
      <c r="CE147">
        <v>0</v>
      </c>
      <c r="CF147">
        <v>3604048</v>
      </c>
      <c r="CH147" s="27">
        <v>44593</v>
      </c>
      <c r="CI147" s="28">
        <v>752423.7</v>
      </c>
      <c r="CJ147">
        <f t="shared" si="7"/>
        <v>752423700000</v>
      </c>
      <c r="CL147" s="1">
        <v>44607</v>
      </c>
      <c r="CM147">
        <v>35.79</v>
      </c>
      <c r="CN147" s="1"/>
      <c r="CO147" s="1">
        <v>40466</v>
      </c>
      <c r="CP147">
        <v>1.75</v>
      </c>
      <c r="CR147" s="1">
        <v>38763</v>
      </c>
      <c r="CS147">
        <v>10.0769611593681</v>
      </c>
      <c r="DG147" s="1">
        <v>40589</v>
      </c>
      <c r="DH147">
        <v>0.54</v>
      </c>
      <c r="DJ147" s="1">
        <v>35991</v>
      </c>
      <c r="DK147">
        <v>20.329999999999998</v>
      </c>
      <c r="DM147" s="1">
        <v>40497</v>
      </c>
      <c r="DN147">
        <v>510</v>
      </c>
      <c r="DP147" s="11">
        <v>40983</v>
      </c>
      <c r="DQ147">
        <v>655672284800</v>
      </c>
      <c r="DS147" s="1">
        <v>40954</v>
      </c>
      <c r="DT147">
        <v>181596697</v>
      </c>
      <c r="DU147">
        <v>741611665</v>
      </c>
      <c r="DV147">
        <v>-560014968</v>
      </c>
      <c r="DX147" s="1">
        <v>40466</v>
      </c>
      <c r="DY147">
        <v>18136570769</v>
      </c>
      <c r="DZ147">
        <v>16685019583</v>
      </c>
      <c r="EA147">
        <v>1451551186</v>
      </c>
      <c r="EB147">
        <v>34821590352</v>
      </c>
      <c r="ED147" s="1">
        <v>42050</v>
      </c>
      <c r="EE147">
        <v>136.56</v>
      </c>
      <c r="EG147" s="1">
        <v>37087</v>
      </c>
      <c r="EH147" s="17">
        <v>1.48352993</v>
      </c>
      <c r="EI147" s="3"/>
      <c r="EJ147" s="1">
        <v>44607</v>
      </c>
      <c r="EK147" s="4">
        <v>117851146</v>
      </c>
      <c r="EL147" s="4">
        <v>21091944</v>
      </c>
      <c r="EM147" s="4">
        <v>30448514</v>
      </c>
      <c r="EN147" s="4">
        <v>108935301</v>
      </c>
      <c r="EO147" s="4">
        <v>138473393</v>
      </c>
      <c r="EP147" s="4">
        <v>8744311</v>
      </c>
      <c r="EQ147" s="4">
        <v>108578749</v>
      </c>
      <c r="ER147" s="4">
        <v>6182442</v>
      </c>
      <c r="ES147" s="4">
        <v>21374744</v>
      </c>
      <c r="ET147" s="4">
        <v>240739770</v>
      </c>
      <c r="EU147" s="4">
        <v>92616145</v>
      </c>
      <c r="EV147" s="4">
        <v>6005323</v>
      </c>
      <c r="EW147" s="15">
        <v>557960332.47000003</v>
      </c>
      <c r="EX147" s="15">
        <v>129200891.64999998</v>
      </c>
      <c r="EY147" s="15">
        <v>11706203.17</v>
      </c>
      <c r="EZ147">
        <v>22510705.080000002</v>
      </c>
      <c r="FA147" s="15">
        <v>6325314.6200000001</v>
      </c>
      <c r="FB147" s="16">
        <f t="shared" si="6"/>
        <v>783190636</v>
      </c>
      <c r="FE147" s="1">
        <v>44609</v>
      </c>
      <c r="FF147">
        <v>1489.99</v>
      </c>
      <c r="FG147" s="1"/>
      <c r="FH147" s="14">
        <v>44576</v>
      </c>
      <c r="FI147" t="s">
        <v>229</v>
      </c>
    </row>
    <row r="148" spans="1:165" x14ac:dyDescent="0.25">
      <c r="A148" s="1">
        <v>44635</v>
      </c>
      <c r="B148" s="8">
        <v>27195435.759999998</v>
      </c>
      <c r="E148" s="1">
        <v>44635</v>
      </c>
      <c r="F148" s="8">
        <v>685309.19</v>
      </c>
      <c r="H148" s="1">
        <v>44270</v>
      </c>
      <c r="I148">
        <v>0.53441640000000001</v>
      </c>
      <c r="Q148" s="1">
        <v>40269</v>
      </c>
      <c r="R148">
        <v>-62836.67</v>
      </c>
      <c r="S148">
        <v>-25403.33</v>
      </c>
      <c r="T148">
        <v>37433.33</v>
      </c>
      <c r="U148">
        <v>863.33</v>
      </c>
      <c r="V148">
        <v>3708346.67</v>
      </c>
      <c r="W148">
        <v>-92426.67</v>
      </c>
      <c r="X148">
        <v>-120280</v>
      </c>
      <c r="Z148" s="21">
        <v>40452</v>
      </c>
      <c r="AA148" s="22">
        <v>140.44999999999999</v>
      </c>
      <c r="AB148" s="22">
        <v>2.57</v>
      </c>
      <c r="AC148" s="22"/>
      <c r="AD148" s="1">
        <v>44635</v>
      </c>
      <c r="AE148">
        <v>31.979144999999999</v>
      </c>
      <c r="AG148" s="30">
        <v>44270</v>
      </c>
      <c r="AH148" s="31">
        <v>33595</v>
      </c>
      <c r="AJ148" s="1">
        <v>44635</v>
      </c>
      <c r="AK148" s="28">
        <v>1420407.64</v>
      </c>
      <c r="AL148" s="28">
        <v>471462719.47000003</v>
      </c>
      <c r="AM148" s="28">
        <v>30690.76</v>
      </c>
      <c r="AO148" s="1">
        <v>40283</v>
      </c>
      <c r="AP148">
        <v>-1.8</v>
      </c>
      <c r="AQ148">
        <v>-5.33</v>
      </c>
      <c r="AS148" s="1">
        <v>39887</v>
      </c>
      <c r="AT148">
        <v>2.5</v>
      </c>
      <c r="AU148">
        <v>2.1999999999999999E-2</v>
      </c>
      <c r="AV148">
        <v>0.1565</v>
      </c>
      <c r="AW148">
        <v>986826</v>
      </c>
      <c r="AY148" s="1">
        <v>40071</v>
      </c>
      <c r="AZ148">
        <v>11487645000</v>
      </c>
      <c r="BA148">
        <v>0.4</v>
      </c>
      <c r="BB148" s="3">
        <v>3704</v>
      </c>
      <c r="BC148">
        <v>11506.23</v>
      </c>
      <c r="BD148">
        <v>1023142000</v>
      </c>
      <c r="BE148">
        <v>14868000</v>
      </c>
      <c r="BF148">
        <v>3386077000</v>
      </c>
      <c r="BG148">
        <v>5181148000</v>
      </c>
      <c r="BH148">
        <v>1882410000</v>
      </c>
      <c r="BI148">
        <v>9605235000</v>
      </c>
      <c r="BK148" s="1">
        <v>41289</v>
      </c>
      <c r="BL148">
        <v>0</v>
      </c>
      <c r="BM148">
        <v>0</v>
      </c>
      <c r="BN148">
        <v>90976723</v>
      </c>
      <c r="BO148">
        <v>80958888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3847426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6170409</v>
      </c>
      <c r="CH148" s="27">
        <v>44621</v>
      </c>
      <c r="CI148" s="28">
        <v>834671.4</v>
      </c>
      <c r="CJ148">
        <f t="shared" si="7"/>
        <v>834671400000</v>
      </c>
      <c r="CL148" s="1">
        <v>44635</v>
      </c>
      <c r="CM148">
        <v>6.0698999999999996</v>
      </c>
      <c r="CN148" s="1"/>
      <c r="CO148" s="1">
        <v>40436</v>
      </c>
      <c r="CP148">
        <v>1.45</v>
      </c>
      <c r="CR148" s="1">
        <v>38791</v>
      </c>
      <c r="CS148">
        <v>10.406387368798701</v>
      </c>
      <c r="DG148" s="1">
        <v>40617</v>
      </c>
      <c r="DH148">
        <v>0.66</v>
      </c>
      <c r="DJ148" s="1">
        <v>36022</v>
      </c>
      <c r="DK148">
        <v>19.23</v>
      </c>
      <c r="DM148" s="1">
        <v>40466</v>
      </c>
      <c r="DN148">
        <v>510</v>
      </c>
      <c r="DP148" s="11">
        <v>41014</v>
      </c>
      <c r="DQ148">
        <v>694199705600</v>
      </c>
      <c r="DS148" s="1">
        <v>40983</v>
      </c>
      <c r="DT148">
        <v>259606341</v>
      </c>
      <c r="DU148">
        <v>595485868</v>
      </c>
      <c r="DV148">
        <v>-335879527</v>
      </c>
      <c r="DX148" s="1">
        <v>40436</v>
      </c>
      <c r="DY148">
        <v>18726305741</v>
      </c>
      <c r="DZ148">
        <v>17891795638</v>
      </c>
      <c r="EA148">
        <v>834510103</v>
      </c>
      <c r="EB148">
        <v>36618101379</v>
      </c>
      <c r="ED148" s="1">
        <v>42078</v>
      </c>
      <c r="EE148">
        <v>149.5</v>
      </c>
      <c r="EG148" s="1">
        <v>37118</v>
      </c>
      <c r="EH148" s="17">
        <v>1.3841931890000001</v>
      </c>
      <c r="EI148" s="3"/>
      <c r="EJ148" s="1">
        <v>44635</v>
      </c>
      <c r="EK148" s="4">
        <v>97361402</v>
      </c>
      <c r="EL148" s="4">
        <v>20208857</v>
      </c>
      <c r="EM148" s="4">
        <v>31473546</v>
      </c>
      <c r="EN148" s="4">
        <v>108615253</v>
      </c>
      <c r="EO148" s="4">
        <v>146282368</v>
      </c>
      <c r="EP148" s="4">
        <v>8298723</v>
      </c>
      <c r="EQ148" s="4">
        <v>115970272</v>
      </c>
      <c r="ER148" s="4">
        <v>10239240</v>
      </c>
      <c r="ES148" s="4">
        <v>28825324</v>
      </c>
      <c r="ET148" s="4">
        <v>305082666</v>
      </c>
      <c r="EU148" s="4">
        <v>93043912</v>
      </c>
      <c r="EV148" s="4">
        <v>7285614</v>
      </c>
      <c r="EW148" s="15">
        <v>619842237.55000007</v>
      </c>
      <c r="EX148" s="15">
        <v>156222484.31</v>
      </c>
      <c r="EY148" s="15">
        <v>11003426.41</v>
      </c>
      <c r="EZ148">
        <v>23337870.550000004</v>
      </c>
      <c r="FA148" s="15">
        <v>7667526.29</v>
      </c>
      <c r="FB148" s="16">
        <f t="shared" si="6"/>
        <v>875325775</v>
      </c>
      <c r="FE148" s="1">
        <v>44637</v>
      </c>
      <c r="FF148">
        <v>1491.15</v>
      </c>
      <c r="FG148" s="1"/>
      <c r="FH148" s="14">
        <v>44607</v>
      </c>
      <c r="FI148" s="3">
        <v>60699</v>
      </c>
    </row>
    <row r="149" spans="1:165" x14ac:dyDescent="0.25">
      <c r="A149" s="1">
        <v>44666</v>
      </c>
      <c r="B149" s="8">
        <v>16719720.509999998</v>
      </c>
      <c r="E149" s="1">
        <v>44666</v>
      </c>
      <c r="F149" s="8">
        <v>696979.32</v>
      </c>
      <c r="H149" s="1">
        <v>44301</v>
      </c>
      <c r="I149">
        <v>0.53441640000000001</v>
      </c>
      <c r="Q149" s="1">
        <v>40238</v>
      </c>
      <c r="R149">
        <v>104630</v>
      </c>
      <c r="S149">
        <v>109743.33</v>
      </c>
      <c r="T149">
        <v>5113.33</v>
      </c>
      <c r="U149">
        <v>-3590</v>
      </c>
      <c r="V149">
        <v>3695180</v>
      </c>
      <c r="W149">
        <v>-78646.67</v>
      </c>
      <c r="X149">
        <v>-153590</v>
      </c>
      <c r="Z149" s="23">
        <v>40422</v>
      </c>
      <c r="AA149" s="24">
        <v>135.21</v>
      </c>
      <c r="AB149" s="24">
        <v>2.54</v>
      </c>
      <c r="AC149" s="24"/>
      <c r="AD149" s="1">
        <v>44666</v>
      </c>
      <c r="AE149">
        <v>31.979144999999999</v>
      </c>
      <c r="AG149" s="30">
        <v>44301</v>
      </c>
      <c r="AH149" s="31">
        <v>34056</v>
      </c>
      <c r="AJ149" s="1">
        <v>44666</v>
      </c>
      <c r="AK149" s="28">
        <v>1353127.28</v>
      </c>
      <c r="AL149" s="28">
        <v>545170913.22000003</v>
      </c>
      <c r="AM149" s="28">
        <v>26271.34</v>
      </c>
      <c r="AO149" s="1">
        <v>40252</v>
      </c>
      <c r="AP149">
        <v>5.08</v>
      </c>
      <c r="AQ149">
        <v>1.19</v>
      </c>
      <c r="AS149" s="1">
        <v>39918</v>
      </c>
      <c r="AT149">
        <v>2.5</v>
      </c>
      <c r="AU149">
        <v>2.1999999999999999E-2</v>
      </c>
      <c r="AV149">
        <v>0.1565</v>
      </c>
      <c r="AW149">
        <v>986826</v>
      </c>
      <c r="AY149" s="1">
        <v>40040</v>
      </c>
      <c r="AZ149">
        <v>11487645000</v>
      </c>
      <c r="BA149">
        <v>0.4</v>
      </c>
      <c r="BB149" s="3">
        <v>3704</v>
      </c>
      <c r="BC149">
        <v>11506.23</v>
      </c>
      <c r="BD149">
        <v>1023142000</v>
      </c>
      <c r="BE149">
        <v>14868000</v>
      </c>
      <c r="BF149">
        <v>3386077000</v>
      </c>
      <c r="BG149">
        <v>5181148000</v>
      </c>
      <c r="BH149">
        <v>1882410000</v>
      </c>
      <c r="BI149">
        <v>9605235000</v>
      </c>
      <c r="BK149" s="1">
        <v>41320</v>
      </c>
      <c r="BL149">
        <v>0</v>
      </c>
      <c r="BM149">
        <v>0</v>
      </c>
      <c r="BN149">
        <v>100876607</v>
      </c>
      <c r="BO149">
        <v>82835952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14401278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10000</v>
      </c>
      <c r="CF149">
        <v>3629377</v>
      </c>
      <c r="CH149" s="27">
        <v>44652</v>
      </c>
      <c r="CI149" s="28">
        <v>815929.9</v>
      </c>
      <c r="CJ149">
        <f t="shared" si="7"/>
        <v>815929900000</v>
      </c>
      <c r="CL149" s="1">
        <v>44666</v>
      </c>
      <c r="CM149">
        <v>40.909999999999997</v>
      </c>
      <c r="CN149" s="1"/>
      <c r="CO149" s="1">
        <v>40405</v>
      </c>
      <c r="CP149">
        <v>1.04</v>
      </c>
      <c r="CR149" s="1">
        <v>38822</v>
      </c>
      <c r="CS149">
        <v>10.3836455331412</v>
      </c>
      <c r="DG149" s="1">
        <v>40648</v>
      </c>
      <c r="DH149">
        <v>0.72</v>
      </c>
      <c r="DJ149" s="1">
        <v>36053</v>
      </c>
      <c r="DK149">
        <v>34.29</v>
      </c>
      <c r="DM149" s="1">
        <v>40436</v>
      </c>
      <c r="DN149">
        <v>510</v>
      </c>
      <c r="DP149" s="11">
        <v>41044</v>
      </c>
      <c r="DQ149">
        <v>739604274000</v>
      </c>
      <c r="DS149" s="1">
        <v>41014</v>
      </c>
      <c r="DT149">
        <v>318905810</v>
      </c>
      <c r="DU149">
        <v>582255821</v>
      </c>
      <c r="DV149">
        <v>-263350011</v>
      </c>
      <c r="DX149" s="1">
        <v>40405</v>
      </c>
      <c r="DY149">
        <v>19084996312</v>
      </c>
      <c r="DZ149">
        <v>16961829274</v>
      </c>
      <c r="EA149">
        <v>2123167038</v>
      </c>
      <c r="EB149">
        <v>36046825586</v>
      </c>
      <c r="ED149" s="1">
        <v>42109</v>
      </c>
      <c r="EE149">
        <v>142.41999999999999</v>
      </c>
      <c r="EG149" s="1">
        <v>37149</v>
      </c>
      <c r="EH149" s="17">
        <v>0.30540742399999998</v>
      </c>
      <c r="EI149"/>
      <c r="EJ149" s="1">
        <v>44666</v>
      </c>
      <c r="EK149" s="4">
        <v>75444194</v>
      </c>
      <c r="EL149" s="4">
        <v>25513073</v>
      </c>
      <c r="EM149" s="4">
        <v>29244450</v>
      </c>
      <c r="EN149" s="4">
        <v>117068695</v>
      </c>
      <c r="EO149" s="4">
        <v>163269418</v>
      </c>
      <c r="EP149" s="4">
        <v>9290714</v>
      </c>
      <c r="EQ149" s="4">
        <v>120350740</v>
      </c>
      <c r="ER149" s="4">
        <v>5700669</v>
      </c>
      <c r="ES149" s="4">
        <v>29386589</v>
      </c>
      <c r="ET149" s="4">
        <v>320800089</v>
      </c>
      <c r="EU149" s="4">
        <v>97331248</v>
      </c>
      <c r="EV149" s="4">
        <v>5309927</v>
      </c>
      <c r="EW149" s="15">
        <v>540636773.01999998</v>
      </c>
      <c r="EX149" s="15">
        <v>196959651.23000002</v>
      </c>
      <c r="EY149" s="15">
        <v>63338850.110000007</v>
      </c>
      <c r="EZ149">
        <v>24727635.07</v>
      </c>
      <c r="FA149" s="15">
        <v>6013133.7199999997</v>
      </c>
      <c r="FB149" s="16">
        <f t="shared" si="6"/>
        <v>923265612</v>
      </c>
      <c r="FE149" s="1">
        <v>44668</v>
      </c>
      <c r="FF149">
        <v>525.28</v>
      </c>
      <c r="FG149" s="1"/>
      <c r="FH149" s="14">
        <v>44635</v>
      </c>
      <c r="FI149" s="3">
        <v>40910</v>
      </c>
    </row>
    <row r="150" spans="1:165" x14ac:dyDescent="0.25">
      <c r="A150" s="1">
        <v>44696</v>
      </c>
      <c r="B150" s="8">
        <v>17129396.819999997</v>
      </c>
      <c r="E150" s="1">
        <v>44696</v>
      </c>
      <c r="F150" s="8">
        <v>370540.55</v>
      </c>
      <c r="H150" s="1">
        <v>44331</v>
      </c>
      <c r="I150">
        <v>0.53441640000000001</v>
      </c>
      <c r="Q150" s="1">
        <v>40210</v>
      </c>
      <c r="R150">
        <v>104630</v>
      </c>
      <c r="S150">
        <v>109743.33</v>
      </c>
      <c r="T150">
        <v>5113.33</v>
      </c>
      <c r="U150">
        <v>-3590</v>
      </c>
      <c r="V150">
        <v>3695180</v>
      </c>
      <c r="W150">
        <v>-78646.67</v>
      </c>
      <c r="X150">
        <v>-153590</v>
      </c>
      <c r="Z150" s="21">
        <v>40391</v>
      </c>
      <c r="AA150" s="22">
        <v>136.33000000000001</v>
      </c>
      <c r="AB150" s="22">
        <v>2.54</v>
      </c>
      <c r="AC150" s="22"/>
      <c r="AD150" s="1">
        <v>44696</v>
      </c>
      <c r="AE150">
        <v>31.979144999999999</v>
      </c>
      <c r="AG150" s="30">
        <v>44331</v>
      </c>
      <c r="AH150" s="31">
        <v>33907</v>
      </c>
      <c r="AJ150" s="1">
        <v>44696</v>
      </c>
      <c r="AK150" s="28">
        <v>547162.46</v>
      </c>
      <c r="AL150" s="28">
        <v>593052959.86000001</v>
      </c>
      <c r="AM150" s="28">
        <v>14946.62</v>
      </c>
      <c r="AO150" s="1">
        <v>40224</v>
      </c>
      <c r="AP150">
        <v>3.58</v>
      </c>
      <c r="AQ150">
        <v>0.26</v>
      </c>
      <c r="AS150" s="1">
        <v>39948</v>
      </c>
      <c r="AT150">
        <v>2.5</v>
      </c>
      <c r="AU150">
        <v>2.1999999999999999E-2</v>
      </c>
      <c r="AV150">
        <v>0.1565</v>
      </c>
      <c r="AW150">
        <v>986826</v>
      </c>
      <c r="AY150" s="1">
        <v>40009</v>
      </c>
      <c r="AZ150">
        <v>11487645000</v>
      </c>
      <c r="BA150">
        <v>0.4</v>
      </c>
      <c r="BB150" s="3">
        <v>3704</v>
      </c>
      <c r="BC150">
        <v>11506.23</v>
      </c>
      <c r="BD150">
        <v>1023142000</v>
      </c>
      <c r="BE150">
        <v>14868000</v>
      </c>
      <c r="BF150">
        <v>3386077000</v>
      </c>
      <c r="BG150">
        <v>5181148000</v>
      </c>
      <c r="BH150">
        <v>1882410000</v>
      </c>
      <c r="BI150">
        <v>9605235000</v>
      </c>
      <c r="BK150" s="1">
        <v>41348</v>
      </c>
      <c r="BL150">
        <v>0</v>
      </c>
      <c r="BM150">
        <v>0</v>
      </c>
      <c r="BN150">
        <v>55764801</v>
      </c>
      <c r="BO150">
        <v>42826535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2950286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6912896</v>
      </c>
      <c r="CE150">
        <v>0</v>
      </c>
      <c r="CF150">
        <v>3075084</v>
      </c>
      <c r="CH150" s="27">
        <v>44682</v>
      </c>
      <c r="CI150" s="28">
        <v>827514.9</v>
      </c>
      <c r="CJ150">
        <f t="shared" si="7"/>
        <v>827514900000</v>
      </c>
      <c r="CL150" s="1">
        <v>44696</v>
      </c>
      <c r="CM150">
        <v>33.33</v>
      </c>
      <c r="CN150" s="1"/>
      <c r="CO150" s="1">
        <v>40374</v>
      </c>
      <c r="CP150">
        <v>1.01</v>
      </c>
      <c r="CR150" s="1">
        <v>38852</v>
      </c>
      <c r="CS150">
        <v>10.1804470778346</v>
      </c>
      <c r="DG150" s="1">
        <v>40678</v>
      </c>
      <c r="DH150">
        <v>0.56999999999999995</v>
      </c>
      <c r="DJ150" s="1">
        <v>36083</v>
      </c>
      <c r="DK150">
        <v>41.6</v>
      </c>
      <c r="DM150" s="1">
        <v>40405</v>
      </c>
      <c r="DN150">
        <v>510</v>
      </c>
      <c r="DP150" s="11">
        <v>41075</v>
      </c>
      <c r="DQ150">
        <v>766216372000</v>
      </c>
      <c r="DS150" s="1">
        <v>41044</v>
      </c>
      <c r="DT150">
        <v>285610754</v>
      </c>
      <c r="DU150">
        <v>574461509</v>
      </c>
      <c r="DV150">
        <v>-288850755</v>
      </c>
      <c r="DX150" s="1">
        <v>40374</v>
      </c>
      <c r="DY150">
        <v>17555470535</v>
      </c>
      <c r="DZ150">
        <v>16464840453</v>
      </c>
      <c r="EA150">
        <v>1090630082</v>
      </c>
      <c r="EB150">
        <v>34020310988</v>
      </c>
      <c r="ED150" s="1">
        <v>42139</v>
      </c>
      <c r="EE150">
        <v>139.81</v>
      </c>
      <c r="EG150" s="1">
        <v>37179</v>
      </c>
      <c r="EH150" s="17">
        <v>1.1790204550000001</v>
      </c>
      <c r="EI150" s="3"/>
      <c r="EJ150" s="1">
        <v>44696</v>
      </c>
      <c r="EK150" s="4">
        <v>85197751</v>
      </c>
      <c r="EL150" s="4">
        <v>25957926</v>
      </c>
      <c r="EM150" s="4">
        <v>31121817</v>
      </c>
      <c r="EN150" s="4">
        <v>131342346</v>
      </c>
      <c r="EO150" s="4">
        <v>147218956</v>
      </c>
      <c r="EP150" s="4">
        <v>9629804</v>
      </c>
      <c r="EQ150" s="4">
        <v>121415444</v>
      </c>
      <c r="ER150" s="4">
        <v>4310111</v>
      </c>
      <c r="ES150" s="4">
        <v>33394726</v>
      </c>
      <c r="ET150" s="4">
        <v>273135313</v>
      </c>
      <c r="EU150" s="4">
        <v>86898711</v>
      </c>
      <c r="EV150" s="4">
        <v>8079784</v>
      </c>
      <c r="EW150" s="15">
        <v>630785737.47000003</v>
      </c>
      <c r="EX150" s="15">
        <v>124911320.02</v>
      </c>
      <c r="EY150" s="15">
        <v>10997787.309999999</v>
      </c>
      <c r="EZ150">
        <v>26137430.720000003</v>
      </c>
      <c r="FA150" s="15">
        <v>8546803.1700000018</v>
      </c>
      <c r="FB150" s="16">
        <f t="shared" si="6"/>
        <v>872504938</v>
      </c>
      <c r="FE150" s="1">
        <v>44698</v>
      </c>
      <c r="FF150">
        <v>1613.91</v>
      </c>
      <c r="FG150" s="1"/>
      <c r="FH150" s="14">
        <v>44666</v>
      </c>
      <c r="FI150" s="3">
        <v>33330</v>
      </c>
    </row>
    <row r="151" spans="1:165" x14ac:dyDescent="0.25">
      <c r="A151" s="1">
        <v>44727</v>
      </c>
      <c r="B151" s="8">
        <v>12786628.760000002</v>
      </c>
      <c r="E151" s="1">
        <v>44727</v>
      </c>
      <c r="F151" s="8">
        <v>522791.38</v>
      </c>
      <c r="H151" s="1">
        <v>44362</v>
      </c>
      <c r="I151">
        <v>0.53441640000000001</v>
      </c>
      <c r="Q151" s="1">
        <v>40179</v>
      </c>
      <c r="R151">
        <v>104630</v>
      </c>
      <c r="S151">
        <v>109743.33</v>
      </c>
      <c r="T151">
        <v>5113.33</v>
      </c>
      <c r="U151">
        <v>-3590</v>
      </c>
      <c r="V151">
        <v>3695180</v>
      </c>
      <c r="W151">
        <v>-78646.67</v>
      </c>
      <c r="X151">
        <v>-153590</v>
      </c>
      <c r="Z151" s="23">
        <v>40360</v>
      </c>
      <c r="AA151" s="24">
        <v>132.80000000000001</v>
      </c>
      <c r="AB151" s="24">
        <v>2.5299999999999998</v>
      </c>
      <c r="AC151" s="24"/>
      <c r="AD151" s="1">
        <v>44727</v>
      </c>
      <c r="AE151">
        <v>31.979144999999999</v>
      </c>
      <c r="AG151" s="30">
        <v>44362</v>
      </c>
      <c r="AH151" s="31">
        <v>33974</v>
      </c>
      <c r="AJ151" s="1">
        <v>44727</v>
      </c>
      <c r="AK151" s="28">
        <v>2406626.3199999998</v>
      </c>
      <c r="AL151" s="28">
        <v>669956468.02999997</v>
      </c>
      <c r="AM151" s="28">
        <v>17692.63</v>
      </c>
      <c r="AO151" s="1">
        <v>40193</v>
      </c>
      <c r="AP151">
        <v>0.08</v>
      </c>
      <c r="AQ151">
        <v>-4.76</v>
      </c>
      <c r="AS151" s="1">
        <v>39979</v>
      </c>
      <c r="AT151">
        <v>2.5</v>
      </c>
      <c r="AU151">
        <v>2.1999999999999999E-2</v>
      </c>
      <c r="AV151">
        <v>0.1565</v>
      </c>
      <c r="AW151">
        <v>986826</v>
      </c>
      <c r="AY151" s="1">
        <v>39979</v>
      </c>
      <c r="AZ151">
        <v>11487645000</v>
      </c>
      <c r="BA151">
        <v>0.4</v>
      </c>
      <c r="BB151" s="3">
        <v>3704</v>
      </c>
      <c r="BC151">
        <v>11506.23</v>
      </c>
      <c r="BD151">
        <v>1023142000</v>
      </c>
      <c r="BE151">
        <v>14868000</v>
      </c>
      <c r="BF151">
        <v>3386077000</v>
      </c>
      <c r="BG151">
        <v>5181148000</v>
      </c>
      <c r="BH151">
        <v>1882410000</v>
      </c>
      <c r="BI151">
        <v>9605235000</v>
      </c>
      <c r="BK151" s="1">
        <v>41379</v>
      </c>
      <c r="BL151">
        <v>0</v>
      </c>
      <c r="BM151">
        <v>0</v>
      </c>
      <c r="BN151">
        <v>111272126</v>
      </c>
      <c r="BO151">
        <v>51816650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54881830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4573646</v>
      </c>
      <c r="CH151" s="27">
        <v>44713</v>
      </c>
      <c r="CI151" s="28">
        <v>828392.6</v>
      </c>
      <c r="CJ151">
        <f t="shared" si="7"/>
        <v>828392600000</v>
      </c>
      <c r="CL151" s="1">
        <v>44727</v>
      </c>
      <c r="CM151">
        <v>53.27</v>
      </c>
      <c r="CN151" s="1"/>
      <c r="CO151" s="1">
        <v>40344</v>
      </c>
      <c r="CP151">
        <v>1</v>
      </c>
      <c r="CR151" s="1">
        <v>38883</v>
      </c>
      <c r="CS151">
        <v>10.4204590862673</v>
      </c>
      <c r="DG151" s="1">
        <v>40709</v>
      </c>
      <c r="DH151">
        <v>0.22</v>
      </c>
      <c r="DJ151" s="1">
        <v>36114</v>
      </c>
      <c r="DK151">
        <v>38.729999999999997</v>
      </c>
      <c r="DM151" s="1">
        <v>40374</v>
      </c>
      <c r="DN151">
        <v>510</v>
      </c>
      <c r="DP151" s="11">
        <v>41105</v>
      </c>
      <c r="DQ151">
        <v>763103619800</v>
      </c>
      <c r="DS151" s="1">
        <v>41075</v>
      </c>
      <c r="DT151">
        <v>236318656</v>
      </c>
      <c r="DU151">
        <v>674594281</v>
      </c>
      <c r="DV151">
        <v>-438275625</v>
      </c>
      <c r="DX151" s="1">
        <v>40344</v>
      </c>
      <c r="DY151">
        <v>17012419860</v>
      </c>
      <c r="DZ151">
        <v>14960403236</v>
      </c>
      <c r="EA151">
        <v>2052016624</v>
      </c>
      <c r="EB151">
        <v>31972823096</v>
      </c>
      <c r="ED151" s="1">
        <v>42170</v>
      </c>
      <c r="EE151">
        <v>138.53</v>
      </c>
      <c r="EG151" s="1">
        <v>37210</v>
      </c>
      <c r="EH151" s="17">
        <v>1.0996582903000001</v>
      </c>
      <c r="EI151" s="3"/>
      <c r="EJ151" s="1">
        <v>44727</v>
      </c>
      <c r="EK151" s="4">
        <v>62597309</v>
      </c>
      <c r="EL151" s="4">
        <v>25940267</v>
      </c>
      <c r="EM151" s="4">
        <v>28839786</v>
      </c>
      <c r="EN151" s="4">
        <v>132915129</v>
      </c>
      <c r="EO151" s="4">
        <v>170919908</v>
      </c>
      <c r="EP151" s="4">
        <v>10157478</v>
      </c>
      <c r="EQ151" s="4">
        <v>125910607</v>
      </c>
      <c r="ER151" s="4">
        <v>6059513</v>
      </c>
      <c r="ES151" s="4">
        <v>29824152</v>
      </c>
      <c r="ET151" s="4">
        <v>584883705</v>
      </c>
      <c r="EU151" s="4">
        <v>86516831</v>
      </c>
      <c r="EV151" s="4">
        <v>5680084</v>
      </c>
      <c r="EW151" s="15">
        <v>893094577.89999998</v>
      </c>
      <c r="EX151" s="15">
        <v>199091697.14999998</v>
      </c>
      <c r="EY151" s="15">
        <v>13312235.209999999</v>
      </c>
      <c r="EZ151">
        <v>27958199.550000001</v>
      </c>
      <c r="FA151" s="15">
        <v>6228991.0099999998</v>
      </c>
      <c r="FB151" s="16">
        <f t="shared" si="6"/>
        <v>1207647460</v>
      </c>
      <c r="FE151" s="1">
        <v>44729</v>
      </c>
      <c r="FF151">
        <v>759.74</v>
      </c>
      <c r="FG151" s="1"/>
      <c r="FH151" s="14">
        <v>44696</v>
      </c>
      <c r="FI151" t="s">
        <v>230</v>
      </c>
    </row>
    <row r="152" spans="1:165" x14ac:dyDescent="0.25">
      <c r="A152" s="1">
        <v>44757</v>
      </c>
      <c r="B152" s="8">
        <v>10973484.139999999</v>
      </c>
      <c r="E152" s="1">
        <v>44757</v>
      </c>
      <c r="F152" s="8">
        <v>521745.77</v>
      </c>
      <c r="H152" s="1">
        <v>44392</v>
      </c>
      <c r="I152">
        <v>0.53441640000000001</v>
      </c>
      <c r="Q152" s="1">
        <v>40148</v>
      </c>
      <c r="R152">
        <v>-145276.67000000001</v>
      </c>
      <c r="S152">
        <v>-128840</v>
      </c>
      <c r="T152">
        <v>16436.669999999998</v>
      </c>
      <c r="U152">
        <v>-11386.67</v>
      </c>
      <c r="V152">
        <v>3765770</v>
      </c>
      <c r="W152">
        <v>-73843.33</v>
      </c>
      <c r="X152">
        <v>-152976.67000000001</v>
      </c>
      <c r="Z152" s="21">
        <v>40330</v>
      </c>
      <c r="AA152" s="22">
        <v>136.49</v>
      </c>
      <c r="AB152" s="22">
        <v>2.5299999999999998</v>
      </c>
      <c r="AC152" s="22"/>
      <c r="AD152" s="1">
        <v>44757</v>
      </c>
      <c r="AE152">
        <v>31.979144999999999</v>
      </c>
      <c r="AG152" s="30">
        <v>44392</v>
      </c>
      <c r="AH152" s="31">
        <v>33958</v>
      </c>
      <c r="AJ152" s="1">
        <v>44757</v>
      </c>
      <c r="AK152" s="28">
        <v>1382497.49</v>
      </c>
      <c r="AL152" s="28">
        <v>642635785.46000004</v>
      </c>
      <c r="AM152" s="28">
        <v>19802.46</v>
      </c>
      <c r="AO152" s="1">
        <v>40162</v>
      </c>
      <c r="AP152">
        <v>3.4</v>
      </c>
      <c r="AQ152">
        <v>-0.63</v>
      </c>
      <c r="AS152" s="1">
        <v>40009</v>
      </c>
      <c r="AT152">
        <v>2.5</v>
      </c>
      <c r="AU152">
        <v>2.1999999999999999E-2</v>
      </c>
      <c r="AV152">
        <v>0.1565</v>
      </c>
      <c r="AW152">
        <v>986826</v>
      </c>
      <c r="AY152" s="1">
        <v>39948</v>
      </c>
      <c r="AZ152">
        <v>11487645000</v>
      </c>
      <c r="BA152">
        <v>0.4</v>
      </c>
      <c r="BB152" s="3">
        <v>3704</v>
      </c>
      <c r="BC152">
        <v>11506.23</v>
      </c>
      <c r="BD152">
        <v>1023142000</v>
      </c>
      <c r="BE152">
        <v>14868000</v>
      </c>
      <c r="BF152">
        <v>3386077000</v>
      </c>
      <c r="BG152">
        <v>5181148000</v>
      </c>
      <c r="BH152">
        <v>1882410000</v>
      </c>
      <c r="BI152">
        <v>9605235000</v>
      </c>
      <c r="BK152" s="1">
        <v>41409</v>
      </c>
      <c r="BL152">
        <v>0</v>
      </c>
      <c r="BM152">
        <v>0</v>
      </c>
      <c r="BN152">
        <v>109344195</v>
      </c>
      <c r="BO152">
        <v>87452155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18960569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2931471</v>
      </c>
      <c r="CH152" s="27">
        <v>44743</v>
      </c>
      <c r="CI152" s="28">
        <v>860076</v>
      </c>
      <c r="CJ152">
        <f t="shared" si="7"/>
        <v>860076000000</v>
      </c>
      <c r="CL152" s="1">
        <v>44757</v>
      </c>
      <c r="CM152">
        <v>17.2</v>
      </c>
      <c r="CN152" s="1"/>
      <c r="CO152" s="1">
        <v>40313</v>
      </c>
      <c r="CP152">
        <v>1.43</v>
      </c>
      <c r="CR152" s="1">
        <v>38913</v>
      </c>
      <c r="CS152">
        <v>10.738994403560501</v>
      </c>
      <c r="DG152" s="1">
        <v>40739</v>
      </c>
      <c r="DH152">
        <v>0</v>
      </c>
      <c r="DJ152" s="1">
        <v>36144</v>
      </c>
      <c r="DK152">
        <v>31.24</v>
      </c>
      <c r="DM152" s="1">
        <v>40344</v>
      </c>
      <c r="DN152">
        <v>510</v>
      </c>
      <c r="DP152" s="11">
        <v>41136</v>
      </c>
      <c r="DQ152">
        <v>765532297400</v>
      </c>
      <c r="DS152" s="1">
        <v>41105</v>
      </c>
      <c r="DT152">
        <v>297758683</v>
      </c>
      <c r="DU152">
        <v>404088452</v>
      </c>
      <c r="DV152">
        <v>-106329769</v>
      </c>
      <c r="DX152" s="1">
        <v>40313</v>
      </c>
      <c r="DY152">
        <v>17632178264</v>
      </c>
      <c r="DZ152">
        <v>14374167768</v>
      </c>
      <c r="EA152">
        <v>3258010496</v>
      </c>
      <c r="EB152">
        <v>32006346032</v>
      </c>
      <c r="ED152" s="1">
        <v>42200</v>
      </c>
      <c r="EE152">
        <v>143.13</v>
      </c>
      <c r="EG152" s="1">
        <v>37240</v>
      </c>
      <c r="EH152" s="17">
        <v>0.22161949140000001</v>
      </c>
      <c r="EI152"/>
      <c r="EJ152" s="1">
        <v>44757</v>
      </c>
      <c r="EK152" s="4">
        <v>48189439</v>
      </c>
      <c r="EL152" s="4">
        <v>27254999</v>
      </c>
      <c r="EM152" s="4">
        <v>30653160</v>
      </c>
      <c r="EN152" s="4">
        <v>123400047</v>
      </c>
      <c r="EO152" s="4">
        <v>175511169</v>
      </c>
      <c r="EP152" s="4">
        <v>10403560</v>
      </c>
      <c r="EQ152" s="4">
        <v>142500800</v>
      </c>
      <c r="ER152" s="4">
        <v>5714958</v>
      </c>
      <c r="ES152" s="4">
        <v>31256074</v>
      </c>
      <c r="ET152" s="4">
        <v>231806775</v>
      </c>
      <c r="EU152" s="4">
        <v>83773798</v>
      </c>
      <c r="EV152" s="4">
        <v>6610840</v>
      </c>
      <c r="EW152" s="15">
        <v>517367806.92000002</v>
      </c>
      <c r="EX152" s="15">
        <v>230212185.80999997</v>
      </c>
      <c r="EY152" s="15">
        <v>16019085.380000001</v>
      </c>
      <c r="EZ152">
        <v>26686028.330000006</v>
      </c>
      <c r="FA152" s="15">
        <v>7164697.8400000008</v>
      </c>
      <c r="FB152" s="16">
        <f t="shared" si="6"/>
        <v>868886180</v>
      </c>
      <c r="FE152" s="1">
        <v>44759</v>
      </c>
      <c r="FF152">
        <v>6160.57</v>
      </c>
      <c r="FG152" s="1"/>
      <c r="FH152" s="14">
        <v>44727</v>
      </c>
      <c r="FI152" t="s">
        <v>231</v>
      </c>
    </row>
    <row r="153" spans="1:165" x14ac:dyDescent="0.25">
      <c r="A153" s="1">
        <v>44788</v>
      </c>
      <c r="B153" s="8">
        <v>6970124.709999999</v>
      </c>
      <c r="E153" s="1">
        <v>44788</v>
      </c>
      <c r="F153" s="8">
        <v>429226.60000000003</v>
      </c>
      <c r="H153" s="1">
        <v>44423</v>
      </c>
      <c r="I153">
        <v>0.53441640000000001</v>
      </c>
      <c r="Q153" s="1">
        <v>40118</v>
      </c>
      <c r="R153">
        <v>-145276.67000000001</v>
      </c>
      <c r="S153">
        <v>-128840</v>
      </c>
      <c r="T153">
        <v>16436.669999999998</v>
      </c>
      <c r="U153">
        <v>-11386.67</v>
      </c>
      <c r="V153">
        <v>3765770</v>
      </c>
      <c r="W153">
        <v>-73843.33</v>
      </c>
      <c r="X153">
        <v>-152976.67000000001</v>
      </c>
      <c r="Z153" s="23">
        <v>40299</v>
      </c>
      <c r="AA153" s="24">
        <v>143.58000000000001</v>
      </c>
      <c r="AB153" s="24">
        <v>2.5499999999999998</v>
      </c>
      <c r="AC153" s="24"/>
      <c r="AD153" s="1">
        <v>44788</v>
      </c>
      <c r="AE153">
        <v>31.979144999999999</v>
      </c>
      <c r="AG153" s="30">
        <v>44423</v>
      </c>
      <c r="AH153" s="31">
        <v>33783</v>
      </c>
      <c r="AJ153" s="1">
        <v>44788</v>
      </c>
      <c r="AK153" s="28">
        <v>1446527.84</v>
      </c>
      <c r="AL153" s="28">
        <v>701773354.22000003</v>
      </c>
      <c r="AM153" s="28">
        <v>24829.16</v>
      </c>
      <c r="AO153" s="1">
        <v>40132</v>
      </c>
      <c r="AP153">
        <v>0.77</v>
      </c>
      <c r="AQ153">
        <v>-3.51</v>
      </c>
      <c r="AS153" s="1">
        <v>40040</v>
      </c>
      <c r="AT153">
        <v>2.5</v>
      </c>
      <c r="AU153">
        <v>2.1999999999999999E-2</v>
      </c>
      <c r="AV153">
        <v>0.1565</v>
      </c>
      <c r="AW153">
        <v>986826</v>
      </c>
      <c r="AY153" s="1">
        <v>39918</v>
      </c>
      <c r="AZ153">
        <v>11487645000</v>
      </c>
      <c r="BA153">
        <v>0.4</v>
      </c>
      <c r="BB153" s="3">
        <v>3704</v>
      </c>
      <c r="BC153">
        <v>11506.23</v>
      </c>
      <c r="BD153">
        <v>1023142000</v>
      </c>
      <c r="BE153">
        <v>14868000</v>
      </c>
      <c r="BF153">
        <v>3386077000</v>
      </c>
      <c r="BG153">
        <v>5181148000</v>
      </c>
      <c r="BH153">
        <v>1882410000</v>
      </c>
      <c r="BI153">
        <v>9605235000</v>
      </c>
      <c r="BK153" s="1">
        <v>41440</v>
      </c>
      <c r="BL153">
        <v>0</v>
      </c>
      <c r="BM153">
        <v>0</v>
      </c>
      <c r="BN153">
        <v>57608966</v>
      </c>
      <c r="BO153">
        <v>53598458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1814892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2195616</v>
      </c>
      <c r="CH153" s="27">
        <v>44774</v>
      </c>
      <c r="CI153" s="28">
        <v>856919.3</v>
      </c>
      <c r="CJ153">
        <f t="shared" si="7"/>
        <v>856919300000</v>
      </c>
      <c r="CL153" s="1">
        <v>44788</v>
      </c>
      <c r="CM153">
        <v>29.94</v>
      </c>
      <c r="CN153" s="1"/>
      <c r="CO153" s="1">
        <v>40283</v>
      </c>
      <c r="CP153" s="3">
        <v>1.56999</v>
      </c>
      <c r="CQ153" s="3"/>
      <c r="CR153" s="1">
        <v>38944</v>
      </c>
      <c r="CS153">
        <v>10.5998428359381</v>
      </c>
      <c r="DG153" s="1">
        <v>40770</v>
      </c>
      <c r="DH153">
        <v>0.42</v>
      </c>
      <c r="DJ153" s="1">
        <v>36175</v>
      </c>
      <c r="DK153">
        <v>31.19</v>
      </c>
      <c r="DM153" s="1">
        <v>40313</v>
      </c>
      <c r="DN153">
        <v>510</v>
      </c>
      <c r="DP153" s="11">
        <v>41167</v>
      </c>
      <c r="DQ153">
        <v>768094200599.99902</v>
      </c>
      <c r="DS153" s="1">
        <v>41136</v>
      </c>
      <c r="DT153">
        <v>206697572</v>
      </c>
      <c r="DU153">
        <v>282258199</v>
      </c>
      <c r="DV153">
        <v>-75560627</v>
      </c>
      <c r="DX153" s="1">
        <v>40283</v>
      </c>
      <c r="DY153">
        <v>15074159639</v>
      </c>
      <c r="DZ153">
        <v>14007783168</v>
      </c>
      <c r="EA153">
        <v>1066376471</v>
      </c>
      <c r="EB153">
        <v>29081942807</v>
      </c>
      <c r="ED153" s="1">
        <v>42231</v>
      </c>
      <c r="EE153">
        <v>140.83000000000001</v>
      </c>
      <c r="EG153" s="1">
        <v>37271</v>
      </c>
      <c r="EH153" s="17">
        <v>0.36130142529999998</v>
      </c>
      <c r="EI153"/>
      <c r="EJ153" s="1">
        <v>44788</v>
      </c>
      <c r="EK153" s="4">
        <v>41639422</v>
      </c>
      <c r="EL153" s="4">
        <v>31064335</v>
      </c>
      <c r="EM153" s="4">
        <v>28518658</v>
      </c>
      <c r="EN153" s="4">
        <v>135104948</v>
      </c>
      <c r="EO153" s="4">
        <v>181306650</v>
      </c>
      <c r="EP153" s="4">
        <v>12432651</v>
      </c>
      <c r="EQ153" s="4">
        <v>157844095</v>
      </c>
      <c r="ER153" s="4">
        <v>5825457</v>
      </c>
      <c r="ES153" s="4">
        <v>30844003</v>
      </c>
      <c r="ET153" s="4">
        <v>363583683</v>
      </c>
      <c r="EU153" s="4">
        <v>73440687</v>
      </c>
      <c r="EV153" s="4">
        <v>6375672</v>
      </c>
      <c r="EW153" s="15">
        <v>574973229.5</v>
      </c>
      <c r="EX153" s="15">
        <v>227840448.78999999</v>
      </c>
      <c r="EY153" s="15">
        <v>161776154.55000001</v>
      </c>
      <c r="EZ153">
        <v>27916491.870000001</v>
      </c>
      <c r="FA153" s="15">
        <v>6853785.0499999998</v>
      </c>
      <c r="FB153" s="16">
        <f t="shared" si="6"/>
        <v>1026340839</v>
      </c>
      <c r="FE153" s="1">
        <v>44790</v>
      </c>
      <c r="FF153">
        <v>664.52</v>
      </c>
      <c r="FG153" s="1"/>
      <c r="FH153" s="14">
        <v>44757</v>
      </c>
      <c r="FI153" t="s">
        <v>232</v>
      </c>
    </row>
    <row r="154" spans="1:165" x14ac:dyDescent="0.25">
      <c r="A154" s="1">
        <v>44819</v>
      </c>
      <c r="B154" s="8">
        <v>7245070.6400000006</v>
      </c>
      <c r="E154" s="1">
        <v>44819</v>
      </c>
      <c r="F154" s="8">
        <v>566243.83000000007</v>
      </c>
      <c r="H154" s="1">
        <v>44454</v>
      </c>
      <c r="I154">
        <v>0.53441640000000001</v>
      </c>
      <c r="Q154" s="1">
        <v>40087</v>
      </c>
      <c r="R154">
        <v>-145276.67000000001</v>
      </c>
      <c r="S154">
        <v>-128840</v>
      </c>
      <c r="T154">
        <v>16436.669999999998</v>
      </c>
      <c r="U154">
        <v>-11386.67</v>
      </c>
      <c r="V154">
        <v>3765770</v>
      </c>
      <c r="W154">
        <v>-73843.33</v>
      </c>
      <c r="X154">
        <v>-152976.67000000001</v>
      </c>
      <c r="Z154" s="21">
        <v>40269</v>
      </c>
      <c r="AA154" s="22">
        <v>149.38999999999999</v>
      </c>
      <c r="AB154" s="22">
        <v>2.56</v>
      </c>
      <c r="AC154" s="22"/>
      <c r="AD154" s="1">
        <v>44819</v>
      </c>
      <c r="AE154">
        <v>31.979144999999999</v>
      </c>
      <c r="AG154" s="30">
        <v>44454</v>
      </c>
      <c r="AH154" s="31">
        <v>33786</v>
      </c>
      <c r="AJ154" s="1">
        <v>44819</v>
      </c>
      <c r="AK154" s="28">
        <v>2124975.69</v>
      </c>
      <c r="AL154" s="28">
        <v>588349964.41999996</v>
      </c>
      <c r="AM154" s="28">
        <v>25048.38</v>
      </c>
      <c r="AO154" s="1">
        <v>40101</v>
      </c>
      <c r="AP154">
        <v>0.28999999999999998</v>
      </c>
      <c r="AQ154">
        <v>-3.7</v>
      </c>
      <c r="AS154" s="1">
        <v>40071</v>
      </c>
      <c r="AT154">
        <v>2.5</v>
      </c>
      <c r="AU154">
        <v>2.1999999999999999E-2</v>
      </c>
      <c r="AV154">
        <v>0.1565</v>
      </c>
      <c r="AW154">
        <v>986826</v>
      </c>
      <c r="AY154" s="1">
        <v>39887</v>
      </c>
      <c r="AZ154">
        <v>11487645000</v>
      </c>
      <c r="BA154">
        <v>0.4</v>
      </c>
      <c r="BB154" s="3">
        <v>3704</v>
      </c>
      <c r="BC154">
        <v>11506.23</v>
      </c>
      <c r="BD154">
        <v>1023142000</v>
      </c>
      <c r="BE154">
        <v>14868000</v>
      </c>
      <c r="BF154">
        <v>3386077000</v>
      </c>
      <c r="BG154">
        <v>5181148000</v>
      </c>
      <c r="BH154">
        <v>1882410000</v>
      </c>
      <c r="BI154">
        <v>9605235000</v>
      </c>
      <c r="BK154" s="1">
        <v>41470</v>
      </c>
      <c r="BL154">
        <v>0</v>
      </c>
      <c r="BM154">
        <v>0</v>
      </c>
      <c r="BN154">
        <v>73856404</v>
      </c>
      <c r="BO154">
        <v>58385804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14107426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1363174</v>
      </c>
      <c r="CH154" s="27">
        <v>44805</v>
      </c>
      <c r="CI154" s="28">
        <v>826649.4</v>
      </c>
      <c r="CJ154">
        <f t="shared" si="7"/>
        <v>826649400000</v>
      </c>
      <c r="CL154" s="1">
        <v>44819</v>
      </c>
      <c r="CM154">
        <v>-43.91</v>
      </c>
      <c r="CN154" s="1"/>
      <c r="CO154" s="1">
        <v>40252</v>
      </c>
      <c r="CP154">
        <v>1.52</v>
      </c>
      <c r="CR154" s="1">
        <v>38975</v>
      </c>
      <c r="CS154">
        <v>9.9921800330176307</v>
      </c>
      <c r="DG154" s="1">
        <v>40801</v>
      </c>
      <c r="DH154">
        <v>0.45</v>
      </c>
      <c r="DJ154" s="1">
        <v>36206</v>
      </c>
      <c r="DK154">
        <v>38.97</v>
      </c>
      <c r="DM154" s="1">
        <v>40283</v>
      </c>
      <c r="DN154">
        <v>510</v>
      </c>
      <c r="DP154" s="11">
        <v>41197</v>
      </c>
      <c r="DQ154">
        <v>766763039399.99902</v>
      </c>
      <c r="DS154" s="1">
        <v>41167</v>
      </c>
      <c r="DT154">
        <v>371127997</v>
      </c>
      <c r="DU154">
        <v>393034108</v>
      </c>
      <c r="DV154">
        <v>-21906111</v>
      </c>
      <c r="DX154" s="1">
        <v>40252</v>
      </c>
      <c r="DY154">
        <v>15637886925</v>
      </c>
      <c r="DZ154">
        <v>15181212723</v>
      </c>
      <c r="EA154">
        <v>456674202</v>
      </c>
      <c r="EB154">
        <v>30819099648</v>
      </c>
      <c r="ED154" s="1">
        <v>42262</v>
      </c>
      <c r="EE154">
        <v>138.06</v>
      </c>
      <c r="EG154" s="1">
        <v>37302</v>
      </c>
      <c r="EH154" s="17">
        <v>5.9923298200000003E-2</v>
      </c>
      <c r="EI154"/>
      <c r="EJ154" s="1">
        <v>44819</v>
      </c>
      <c r="EK154" s="4">
        <v>31205805</v>
      </c>
      <c r="EL154" s="4">
        <v>30881346</v>
      </c>
      <c r="EM154" s="4">
        <v>22482689</v>
      </c>
      <c r="EN154" s="4">
        <v>131071564</v>
      </c>
      <c r="EO154" s="4">
        <v>192713223</v>
      </c>
      <c r="EP154" s="4">
        <v>11599650</v>
      </c>
      <c r="EQ154" s="4">
        <v>181788385</v>
      </c>
      <c r="ER154" s="4">
        <v>5925486</v>
      </c>
      <c r="ES154" s="4">
        <v>32855614</v>
      </c>
      <c r="ET154" s="4">
        <v>580568534</v>
      </c>
      <c r="EU154" s="4">
        <v>77395102</v>
      </c>
      <c r="EV154" s="4">
        <v>5536860</v>
      </c>
      <c r="EW154" s="15">
        <v>953713746.2299999</v>
      </c>
      <c r="EX154" s="15">
        <v>208680858.64000002</v>
      </c>
      <c r="EY154" s="15">
        <v>61211639.889999993</v>
      </c>
      <c r="EZ154">
        <v>27487494.540000007</v>
      </c>
      <c r="FA154" s="15">
        <v>5909996.6099999994</v>
      </c>
      <c r="FB154" s="16">
        <f t="shared" si="6"/>
        <v>1272818453</v>
      </c>
      <c r="FE154" s="1">
        <v>44821</v>
      </c>
      <c r="FF154">
        <v>1952.63</v>
      </c>
      <c r="FG154" s="1"/>
      <c r="FH154" s="14">
        <v>44788</v>
      </c>
      <c r="FI154" t="s">
        <v>233</v>
      </c>
    </row>
    <row r="155" spans="1:165" x14ac:dyDescent="0.25">
      <c r="A155" s="1">
        <v>44849</v>
      </c>
      <c r="B155" s="8">
        <v>4442605.18</v>
      </c>
      <c r="E155" s="1">
        <v>44849</v>
      </c>
      <c r="F155" s="8">
        <v>577900.13</v>
      </c>
      <c r="H155" s="1">
        <v>44484</v>
      </c>
      <c r="I155">
        <v>0.53441640000000001</v>
      </c>
      <c r="Q155" s="1">
        <v>40057</v>
      </c>
      <c r="R155">
        <v>-157590</v>
      </c>
      <c r="S155">
        <v>-138433.32999999999</v>
      </c>
      <c r="T155">
        <v>19160</v>
      </c>
      <c r="U155">
        <v>-33086.67</v>
      </c>
      <c r="V155">
        <v>3773133.33</v>
      </c>
      <c r="W155">
        <v>-71570</v>
      </c>
      <c r="X155">
        <v>-149400</v>
      </c>
      <c r="Z155" s="23">
        <v>40238</v>
      </c>
      <c r="AA155" s="24">
        <v>142.59</v>
      </c>
      <c r="AB155" s="24">
        <v>2.58</v>
      </c>
      <c r="AC155" s="24"/>
      <c r="AD155" s="1">
        <v>44849</v>
      </c>
      <c r="AE155">
        <v>31.979144999999999</v>
      </c>
      <c r="AG155" s="30">
        <v>44484</v>
      </c>
      <c r="AH155" s="31">
        <v>33605</v>
      </c>
      <c r="AJ155" s="1">
        <v>44849</v>
      </c>
      <c r="AK155" s="28">
        <v>2090639.37</v>
      </c>
      <c r="AL155" s="28">
        <v>672176405.34000003</v>
      </c>
      <c r="AM155" s="28">
        <v>32745.5</v>
      </c>
      <c r="AO155" s="1">
        <v>40071</v>
      </c>
      <c r="AP155">
        <v>7.6</v>
      </c>
      <c r="AQ155">
        <v>2.75</v>
      </c>
      <c r="AS155" s="1">
        <v>40101</v>
      </c>
      <c r="AT155">
        <v>2.5</v>
      </c>
      <c r="AU155">
        <v>2.1999999999999999E-2</v>
      </c>
      <c r="AV155">
        <v>0.1565</v>
      </c>
      <c r="AW155">
        <v>986826</v>
      </c>
      <c r="AY155" s="1">
        <v>39859</v>
      </c>
      <c r="AZ155">
        <v>11487645000</v>
      </c>
      <c r="BA155">
        <v>0.4</v>
      </c>
      <c r="BB155" s="3">
        <v>3704</v>
      </c>
      <c r="BC155">
        <v>11506.23</v>
      </c>
      <c r="BD155">
        <v>1023142000</v>
      </c>
      <c r="BE155">
        <v>14868000</v>
      </c>
      <c r="BF155">
        <v>3386077000</v>
      </c>
      <c r="BG155">
        <v>5181148000</v>
      </c>
      <c r="BH155">
        <v>1882410000</v>
      </c>
      <c r="BI155">
        <v>9605235000</v>
      </c>
      <c r="BK155" s="1">
        <v>41501</v>
      </c>
      <c r="BL155">
        <v>0</v>
      </c>
      <c r="BM155">
        <v>0</v>
      </c>
      <c r="BN155">
        <v>69275434</v>
      </c>
      <c r="BO155">
        <v>63945407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1504925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3825102</v>
      </c>
      <c r="CH155" s="27">
        <v>44835</v>
      </c>
      <c r="CI155" s="28">
        <v>836439.7</v>
      </c>
      <c r="CJ155">
        <f t="shared" si="7"/>
        <v>836439700000</v>
      </c>
      <c r="CL155" s="1">
        <v>44849</v>
      </c>
      <c r="CM155">
        <v>-9.0500000000000007</v>
      </c>
      <c r="CN155" s="1"/>
      <c r="CO155" s="1">
        <v>40224</v>
      </c>
      <c r="CP155">
        <v>1.78</v>
      </c>
      <c r="CR155" s="1">
        <v>39005</v>
      </c>
      <c r="CS155">
        <v>9.8102508178844001</v>
      </c>
      <c r="DG155" s="1">
        <v>40831</v>
      </c>
      <c r="DH155">
        <v>0.32</v>
      </c>
      <c r="DJ155" s="1">
        <v>36234</v>
      </c>
      <c r="DK155">
        <v>43.25</v>
      </c>
      <c r="DM155" s="1">
        <v>40252</v>
      </c>
      <c r="DN155">
        <v>510</v>
      </c>
      <c r="DP155" s="11">
        <v>41228</v>
      </c>
      <c r="DQ155">
        <v>782786368000</v>
      </c>
      <c r="DS155" s="1">
        <v>41197</v>
      </c>
      <c r="DT155">
        <v>370156019</v>
      </c>
      <c r="DU155">
        <v>734202529</v>
      </c>
      <c r="DV155">
        <v>-364046510</v>
      </c>
      <c r="DX155" s="1">
        <v>40224</v>
      </c>
      <c r="DY155">
        <v>12066643269</v>
      </c>
      <c r="DZ155">
        <v>11936118599</v>
      </c>
      <c r="EA155">
        <v>130524670</v>
      </c>
      <c r="EB155">
        <v>24002761868</v>
      </c>
      <c r="ED155" s="1">
        <v>42292</v>
      </c>
      <c r="EE155">
        <v>140.18</v>
      </c>
      <c r="EG155" s="1">
        <v>37330</v>
      </c>
      <c r="EH155" s="17">
        <v>9.3055824300000006E-2</v>
      </c>
      <c r="EI155"/>
      <c r="EJ155" s="1">
        <v>44849</v>
      </c>
      <c r="EK155" s="4">
        <v>23091326</v>
      </c>
      <c r="EL155" s="13">
        <v>34270918</v>
      </c>
      <c r="EM155" s="13">
        <v>19067539</v>
      </c>
      <c r="EN155" s="13">
        <v>135074909</v>
      </c>
      <c r="EO155" s="13">
        <v>176689164</v>
      </c>
      <c r="EP155" s="13">
        <v>11641871</v>
      </c>
      <c r="EQ155" s="13">
        <v>165186289</v>
      </c>
      <c r="ER155" s="4">
        <v>5432252</v>
      </c>
      <c r="ES155" s="4">
        <v>51171950</v>
      </c>
      <c r="ET155" s="4">
        <v>268193498</v>
      </c>
      <c r="EU155" s="4">
        <v>80333124</v>
      </c>
      <c r="EV155" s="4">
        <v>5934255</v>
      </c>
      <c r="EW155" s="15">
        <v>728882005.66000009</v>
      </c>
      <c r="EX155" s="15">
        <v>140804144.71999997</v>
      </c>
      <c r="EY155" s="15">
        <v>34687511.389999993</v>
      </c>
      <c r="EZ155">
        <v>29671342.130000006</v>
      </c>
      <c r="FA155" s="15">
        <v>6230535.6500000004</v>
      </c>
      <c r="FB155" s="16">
        <f t="shared" si="6"/>
        <v>952995769</v>
      </c>
      <c r="FE155" s="1">
        <v>44851</v>
      </c>
      <c r="FF155">
        <v>11700.68</v>
      </c>
      <c r="FG155" s="1"/>
      <c r="FH155" s="14">
        <v>44819</v>
      </c>
      <c r="FI155" s="3">
        <v>-9050</v>
      </c>
    </row>
    <row r="156" spans="1:165" x14ac:dyDescent="0.25">
      <c r="A156" s="1">
        <v>44880</v>
      </c>
      <c r="B156" s="8">
        <v>3492116.52</v>
      </c>
      <c r="E156" s="1">
        <v>44880</v>
      </c>
      <c r="F156" s="8">
        <v>420221.12</v>
      </c>
      <c r="H156" s="1">
        <v>44515</v>
      </c>
      <c r="I156">
        <v>0.53441640000000001</v>
      </c>
      <c r="Q156" s="1">
        <v>40026</v>
      </c>
      <c r="R156">
        <v>-157590</v>
      </c>
      <c r="S156">
        <v>-138433.32999999999</v>
      </c>
      <c r="T156">
        <v>19160</v>
      </c>
      <c r="U156">
        <v>-33086.67</v>
      </c>
      <c r="V156">
        <v>3773133.33</v>
      </c>
      <c r="W156">
        <v>-71570</v>
      </c>
      <c r="X156">
        <v>-149400</v>
      </c>
      <c r="Z156" s="21">
        <v>40210</v>
      </c>
      <c r="AA156" s="22">
        <v>135.26</v>
      </c>
      <c r="AB156" s="22">
        <v>2.61</v>
      </c>
      <c r="AC156" s="22"/>
      <c r="AD156" s="1">
        <v>44880</v>
      </c>
      <c r="AE156">
        <v>31.979144999999999</v>
      </c>
      <c r="AG156" s="30">
        <v>44515</v>
      </c>
      <c r="AH156" s="31">
        <v>34217</v>
      </c>
      <c r="AJ156" s="1">
        <v>44880</v>
      </c>
      <c r="AK156" s="28">
        <v>1538404.48</v>
      </c>
      <c r="AL156" s="28">
        <v>571108611.27999997</v>
      </c>
      <c r="AM156" s="28">
        <v>25844.11</v>
      </c>
      <c r="AO156" s="1">
        <v>40040</v>
      </c>
      <c r="AP156">
        <v>3.31</v>
      </c>
      <c r="AQ156">
        <v>-1.4</v>
      </c>
      <c r="AS156" s="1">
        <v>40132</v>
      </c>
      <c r="AT156">
        <v>2.5</v>
      </c>
      <c r="AU156">
        <v>2.1999999999999999E-2</v>
      </c>
      <c r="AV156">
        <v>0.1565</v>
      </c>
      <c r="AW156">
        <v>986826</v>
      </c>
      <c r="AY156" s="1">
        <v>39828</v>
      </c>
      <c r="AZ156">
        <v>11487645000</v>
      </c>
      <c r="BA156">
        <v>0.4</v>
      </c>
      <c r="BB156" s="3">
        <v>3704</v>
      </c>
      <c r="BC156">
        <v>11506.23</v>
      </c>
      <c r="BD156">
        <v>1023142000</v>
      </c>
      <c r="BE156">
        <v>14868000</v>
      </c>
      <c r="BF156">
        <v>3386077000</v>
      </c>
      <c r="BG156">
        <v>5181148000</v>
      </c>
      <c r="BH156">
        <v>1882410000</v>
      </c>
      <c r="BI156">
        <v>9605235000</v>
      </c>
      <c r="BK156" s="1">
        <v>41532</v>
      </c>
      <c r="BL156">
        <v>0</v>
      </c>
      <c r="BM156">
        <v>0</v>
      </c>
      <c r="BN156">
        <v>44437822</v>
      </c>
      <c r="BO156">
        <v>38888082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1801701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3748039</v>
      </c>
      <c r="CH156" s="27">
        <v>44866</v>
      </c>
      <c r="CI156" s="28">
        <v>832859.3</v>
      </c>
      <c r="CJ156">
        <f t="shared" si="7"/>
        <v>832859300000</v>
      </c>
      <c r="CL156" s="1">
        <v>44880</v>
      </c>
      <c r="CM156">
        <v>-11.37</v>
      </c>
      <c r="CN156" s="1"/>
      <c r="CO156" s="1">
        <v>40193</v>
      </c>
      <c r="CP156">
        <v>1.75</v>
      </c>
      <c r="CR156" s="1">
        <v>39036</v>
      </c>
      <c r="CS156">
        <v>9.5499738356881192</v>
      </c>
      <c r="DG156" s="1">
        <v>40862</v>
      </c>
      <c r="DH156">
        <v>0.56999999999999995</v>
      </c>
      <c r="DJ156" s="1">
        <v>36265</v>
      </c>
      <c r="DK156">
        <v>36.119999999999997</v>
      </c>
      <c r="DM156" s="1">
        <v>40224</v>
      </c>
      <c r="DN156">
        <v>510</v>
      </c>
      <c r="DP156" s="11">
        <v>41258</v>
      </c>
      <c r="DQ156">
        <v>775324836600</v>
      </c>
      <c r="DS156" s="1">
        <v>41228</v>
      </c>
      <c r="DT156">
        <v>126431728</v>
      </c>
      <c r="DU156">
        <v>1259271312</v>
      </c>
      <c r="DV156">
        <v>-1132839584</v>
      </c>
      <c r="DX156" s="1">
        <v>40193</v>
      </c>
      <c r="DY156">
        <v>11153005703</v>
      </c>
      <c r="DZ156">
        <v>11628213109</v>
      </c>
      <c r="EA156">
        <v>-475207406</v>
      </c>
      <c r="EB156">
        <v>22781218812</v>
      </c>
      <c r="ED156" s="1">
        <v>42323</v>
      </c>
      <c r="EE156">
        <v>135.94</v>
      </c>
      <c r="EG156" s="1">
        <v>37361</v>
      </c>
      <c r="EH156" s="17">
        <v>0.55689537730000005</v>
      </c>
      <c r="EI156"/>
      <c r="EJ156" s="1">
        <v>44880</v>
      </c>
      <c r="EK156" s="4">
        <v>20158994</v>
      </c>
      <c r="EL156" s="13">
        <v>30468596</v>
      </c>
      <c r="EM156" s="13">
        <v>19035329</v>
      </c>
      <c r="EN156" s="13">
        <v>142182479</v>
      </c>
      <c r="EO156" s="13">
        <v>180624740</v>
      </c>
      <c r="EP156" s="13">
        <v>11360112</v>
      </c>
      <c r="EQ156" s="13">
        <v>169865974</v>
      </c>
      <c r="ER156" s="4">
        <v>6486274</v>
      </c>
      <c r="ES156" s="4">
        <v>34865780</v>
      </c>
      <c r="ET156" s="4">
        <v>160408975</v>
      </c>
      <c r="EU156" s="4">
        <v>79193351</v>
      </c>
      <c r="EV156" s="4">
        <v>7244392</v>
      </c>
      <c r="EW156" s="15">
        <v>623135742.92000008</v>
      </c>
      <c r="EX156" s="15">
        <v>146256675.34999999</v>
      </c>
      <c r="EY156" s="15">
        <v>20841476.650000002</v>
      </c>
      <c r="EZ156">
        <v>30263643.329999998</v>
      </c>
      <c r="FA156" s="15">
        <v>7452507.8399999989</v>
      </c>
      <c r="FB156" s="16">
        <f t="shared" si="6"/>
        <v>841736002</v>
      </c>
      <c r="FE156" s="1">
        <v>44882</v>
      </c>
      <c r="FF156">
        <v>958.26</v>
      </c>
      <c r="FG156" s="1"/>
      <c r="FH156" s="14">
        <v>44849</v>
      </c>
      <c r="FI156" s="3">
        <v>-11370</v>
      </c>
    </row>
    <row r="157" spans="1:165" x14ac:dyDescent="0.25">
      <c r="A157" s="1">
        <v>44910</v>
      </c>
      <c r="B157" s="8">
        <v>4959385.17</v>
      </c>
      <c r="E157" s="1">
        <v>44910</v>
      </c>
      <c r="F157" s="8">
        <v>597047.1</v>
      </c>
      <c r="H157" s="1">
        <v>44545</v>
      </c>
      <c r="I157">
        <v>0.53441640000000001</v>
      </c>
      <c r="Q157" s="1">
        <v>39995</v>
      </c>
      <c r="R157">
        <v>-157590</v>
      </c>
      <c r="S157">
        <v>-138433.32999999999</v>
      </c>
      <c r="T157">
        <v>19160</v>
      </c>
      <c r="U157">
        <v>-33086.67</v>
      </c>
      <c r="V157">
        <v>3773133.33</v>
      </c>
      <c r="W157">
        <v>-71570</v>
      </c>
      <c r="X157">
        <v>-149400</v>
      </c>
      <c r="Z157" s="23">
        <v>40179</v>
      </c>
      <c r="AA157" s="24">
        <v>138.54</v>
      </c>
      <c r="AB157" s="24">
        <v>2.59</v>
      </c>
      <c r="AC157" s="24"/>
      <c r="AD157" s="1">
        <v>44910</v>
      </c>
      <c r="AE157">
        <v>31.979144999999999</v>
      </c>
      <c r="AG157" s="30">
        <v>44545</v>
      </c>
      <c r="AH157" s="31">
        <v>34323</v>
      </c>
      <c r="AJ157" s="1">
        <v>44910</v>
      </c>
      <c r="AK157" s="28">
        <v>2079415.41</v>
      </c>
      <c r="AL157" s="28">
        <v>489950584</v>
      </c>
      <c r="AM157" s="28">
        <v>1940.08</v>
      </c>
      <c r="AO157" s="1">
        <v>40009</v>
      </c>
      <c r="AP157">
        <v>4.78</v>
      </c>
      <c r="AQ157">
        <v>-0.62</v>
      </c>
      <c r="AS157" s="1">
        <v>40162</v>
      </c>
      <c r="AT157">
        <v>2.5</v>
      </c>
      <c r="AU157">
        <v>2.1999999999999999E-2</v>
      </c>
      <c r="AV157">
        <v>0.1565</v>
      </c>
      <c r="AW157">
        <v>986826</v>
      </c>
      <c r="AY157" s="1">
        <v>39797</v>
      </c>
      <c r="AZ157">
        <v>9276732000</v>
      </c>
      <c r="BA157">
        <v>0.4</v>
      </c>
      <c r="BB157" s="3">
        <v>3704</v>
      </c>
      <c r="BC157">
        <v>9477.43</v>
      </c>
      <c r="BD157">
        <v>875718000</v>
      </c>
      <c r="BE157">
        <v>14614000</v>
      </c>
      <c r="BF157">
        <v>1935635000</v>
      </c>
      <c r="BG157">
        <v>4812451000</v>
      </c>
      <c r="BH157">
        <v>1638313000</v>
      </c>
      <c r="BI157">
        <v>7638418000</v>
      </c>
      <c r="BK157" s="1">
        <v>41562</v>
      </c>
      <c r="BL157">
        <v>0</v>
      </c>
      <c r="BM157">
        <v>0</v>
      </c>
      <c r="BN157">
        <v>95305059</v>
      </c>
      <c r="BO157">
        <v>90896637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1490419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2918003</v>
      </c>
      <c r="CH157" s="1"/>
      <c r="CJ157">
        <f t="shared" si="7"/>
        <v>0</v>
      </c>
      <c r="CL157" s="1">
        <v>44910</v>
      </c>
      <c r="CM157">
        <v>-4.16</v>
      </c>
      <c r="CN157" s="1"/>
      <c r="CO157" s="1">
        <v>40162</v>
      </c>
      <c r="CP157">
        <v>1.37</v>
      </c>
      <c r="CR157" s="1">
        <v>39066</v>
      </c>
      <c r="CS157">
        <v>8.3748841724396499</v>
      </c>
      <c r="DG157" s="1">
        <v>40892</v>
      </c>
      <c r="DH157">
        <v>0.51</v>
      </c>
      <c r="DJ157" s="1">
        <v>36295</v>
      </c>
      <c r="DK157">
        <v>27.11</v>
      </c>
      <c r="DM157" s="1">
        <v>40193</v>
      </c>
      <c r="DN157">
        <v>510</v>
      </c>
      <c r="DP157" s="11">
        <v>41289</v>
      </c>
      <c r="DQ157">
        <v>758447268700</v>
      </c>
      <c r="DS157" s="1">
        <v>41258</v>
      </c>
      <c r="DT157">
        <v>199258194</v>
      </c>
      <c r="DU157">
        <v>296754571</v>
      </c>
      <c r="DV157">
        <v>-97496377</v>
      </c>
      <c r="DX157" s="1">
        <v>40162</v>
      </c>
      <c r="DY157">
        <v>14382117617</v>
      </c>
      <c r="DZ157">
        <v>12433201334</v>
      </c>
      <c r="EA157">
        <v>1948916283</v>
      </c>
      <c r="EB157">
        <v>26815318951</v>
      </c>
      <c r="ED157" s="1">
        <v>42353</v>
      </c>
      <c r="EE157">
        <v>136.22</v>
      </c>
      <c r="EG157" s="1">
        <v>37391</v>
      </c>
      <c r="EH157" s="17">
        <v>0.82659758520000004</v>
      </c>
      <c r="EI157"/>
      <c r="EJ157" s="1">
        <v>44910</v>
      </c>
      <c r="EK157" s="4">
        <v>26308380</v>
      </c>
      <c r="EL157" s="13">
        <v>22959107</v>
      </c>
      <c r="EM157" s="13">
        <v>18764854</v>
      </c>
      <c r="EN157" s="13">
        <v>141819349</v>
      </c>
      <c r="EO157" s="13">
        <v>174043099</v>
      </c>
      <c r="EP157" s="13">
        <v>11630703</v>
      </c>
      <c r="EQ157" s="13">
        <v>176046625</v>
      </c>
      <c r="ER157" s="4">
        <v>4281880</v>
      </c>
      <c r="ES157" s="4">
        <v>52180814</v>
      </c>
      <c r="ET157" s="4">
        <v>249411945</v>
      </c>
      <c r="EU157" s="4">
        <v>75844569</v>
      </c>
      <c r="EV157" s="4">
        <v>5367105</v>
      </c>
      <c r="EW157" s="15">
        <v>711631808</v>
      </c>
      <c r="EX157" s="15">
        <v>154843718.45000005</v>
      </c>
      <c r="EY157" s="15">
        <v>14474913.390000001</v>
      </c>
      <c r="EZ157">
        <v>31895685.070000004</v>
      </c>
      <c r="FA157" s="15">
        <v>5648917.5399999991</v>
      </c>
      <c r="FB157" s="16">
        <f t="shared" si="6"/>
        <v>932350050</v>
      </c>
      <c r="FE157" s="1">
        <v>44912</v>
      </c>
      <c r="FF157">
        <v>4514.38</v>
      </c>
      <c r="FG157" s="1"/>
      <c r="FH157" s="14"/>
    </row>
    <row r="158" spans="1:165" x14ac:dyDescent="0.25">
      <c r="B158" s="8">
        <v>1057313711.9299994</v>
      </c>
      <c r="H158" s="1">
        <v>44576</v>
      </c>
      <c r="I158">
        <v>0.53949069999999999</v>
      </c>
      <c r="Q158" s="1">
        <v>39965</v>
      </c>
      <c r="R158">
        <v>37756.67</v>
      </c>
      <c r="S158">
        <v>60073.33</v>
      </c>
      <c r="T158">
        <v>22320</v>
      </c>
      <c r="U158">
        <v>-646.66999999999996</v>
      </c>
      <c r="V158">
        <v>3781070</v>
      </c>
      <c r="W158">
        <v>-62393.33</v>
      </c>
      <c r="X158">
        <v>-149393.32999999999</v>
      </c>
      <c r="Z158" s="21">
        <v>40148</v>
      </c>
      <c r="AA158" s="22">
        <v>132.09</v>
      </c>
      <c r="AB158" s="22">
        <v>2.56</v>
      </c>
      <c r="AC158" s="22"/>
      <c r="AG158" s="30">
        <v>44576</v>
      </c>
      <c r="AH158" s="31">
        <v>34380.83</v>
      </c>
      <c r="AO158" s="1">
        <v>39979</v>
      </c>
      <c r="AP158">
        <v>4.5</v>
      </c>
      <c r="AQ158">
        <v>0.41</v>
      </c>
      <c r="AS158" s="1">
        <v>40193</v>
      </c>
      <c r="AT158">
        <v>2.5</v>
      </c>
      <c r="AU158">
        <v>2.1999999999999999E-2</v>
      </c>
      <c r="AV158">
        <v>0.15659999999999999</v>
      </c>
      <c r="AW158">
        <v>997098</v>
      </c>
      <c r="AY158" s="1">
        <v>39767</v>
      </c>
      <c r="AZ158">
        <v>9276732000</v>
      </c>
      <c r="BA158">
        <v>0.4</v>
      </c>
      <c r="BB158" s="3">
        <v>3704</v>
      </c>
      <c r="BC158">
        <v>9477.43</v>
      </c>
      <c r="BD158">
        <v>875718000</v>
      </c>
      <c r="BE158">
        <v>14614000</v>
      </c>
      <c r="BF158">
        <v>1935635000</v>
      </c>
      <c r="BG158">
        <v>4812451000</v>
      </c>
      <c r="BH158">
        <v>1638313000</v>
      </c>
      <c r="BI158">
        <v>7638418000</v>
      </c>
      <c r="BK158" s="1">
        <v>41593</v>
      </c>
      <c r="BL158">
        <v>0</v>
      </c>
      <c r="BM158">
        <v>0</v>
      </c>
      <c r="BN158">
        <v>74595231</v>
      </c>
      <c r="BO158">
        <v>71142559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1307673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2144999</v>
      </c>
      <c r="CH158" s="1"/>
      <c r="CJ158">
        <f t="shared" si="7"/>
        <v>0</v>
      </c>
      <c r="CL158" s="1"/>
      <c r="CN158" s="1"/>
      <c r="CO158" s="1">
        <v>40132</v>
      </c>
      <c r="CP158">
        <v>1.41</v>
      </c>
      <c r="CR158" s="1">
        <v>39097</v>
      </c>
      <c r="CS158">
        <v>9.2838196286472101</v>
      </c>
      <c r="DG158" s="1">
        <v>40923</v>
      </c>
      <c r="DH158">
        <v>0.51</v>
      </c>
      <c r="DJ158" s="1">
        <v>36326</v>
      </c>
      <c r="DK158">
        <v>22.01</v>
      </c>
      <c r="DM158" s="1">
        <v>40162</v>
      </c>
      <c r="DN158">
        <v>465</v>
      </c>
      <c r="DP158" s="11">
        <v>41320</v>
      </c>
      <c r="DQ158">
        <v>737467714400</v>
      </c>
      <c r="DS158" s="1">
        <v>41289</v>
      </c>
      <c r="DT158">
        <v>173325757</v>
      </c>
      <c r="DU158">
        <v>1241458349</v>
      </c>
      <c r="DV158">
        <v>-1068132592</v>
      </c>
      <c r="DX158" s="1">
        <v>40132</v>
      </c>
      <c r="DY158">
        <v>12498222627</v>
      </c>
      <c r="DZ158">
        <v>12182273476</v>
      </c>
      <c r="EA158">
        <v>315949151</v>
      </c>
      <c r="EB158">
        <v>24680496103</v>
      </c>
      <c r="ED158" s="1">
        <v>42384</v>
      </c>
      <c r="EE158">
        <v>128.25</v>
      </c>
      <c r="EG158" s="1">
        <v>37422</v>
      </c>
      <c r="EH158" s="17">
        <v>1.5415902529000001</v>
      </c>
      <c r="EI158" s="3"/>
      <c r="EU158" s="4"/>
      <c r="EV158" s="4"/>
      <c r="EZ158"/>
      <c r="FB158" s="4"/>
      <c r="FE158" s="1"/>
    </row>
    <row r="159" spans="1:165" x14ac:dyDescent="0.25">
      <c r="H159" s="1">
        <v>44607</v>
      </c>
      <c r="I159">
        <v>0.53949069999999999</v>
      </c>
      <c r="Q159" s="1">
        <v>39934</v>
      </c>
      <c r="R159">
        <v>37756.67</v>
      </c>
      <c r="S159">
        <v>60073.33</v>
      </c>
      <c r="T159">
        <v>22320</v>
      </c>
      <c r="U159">
        <v>-646.66999999999996</v>
      </c>
      <c r="V159">
        <v>3781070</v>
      </c>
      <c r="W159">
        <v>-62393.33</v>
      </c>
      <c r="X159">
        <v>-149393.32999999999</v>
      </c>
      <c r="Z159" s="23">
        <v>40118</v>
      </c>
      <c r="AA159" s="24">
        <v>133.59</v>
      </c>
      <c r="AB159" s="24">
        <v>2.5499999999999998</v>
      </c>
      <c r="AC159" s="24"/>
      <c r="AG159" s="30">
        <v>44607</v>
      </c>
      <c r="AH159" s="31">
        <v>34111.83</v>
      </c>
      <c r="AO159" s="1">
        <v>39948</v>
      </c>
      <c r="AP159">
        <v>4.54</v>
      </c>
      <c r="AQ159">
        <v>0.1</v>
      </c>
      <c r="AS159" s="1">
        <v>40224</v>
      </c>
      <c r="AT159">
        <v>2.5</v>
      </c>
      <c r="AU159">
        <v>2.1999999999999999E-2</v>
      </c>
      <c r="AV159">
        <v>0.15659999999999999</v>
      </c>
      <c r="AW159">
        <v>997098</v>
      </c>
      <c r="AY159" s="1">
        <v>39736</v>
      </c>
      <c r="AZ159">
        <v>9276732000</v>
      </c>
      <c r="BA159">
        <v>0.4</v>
      </c>
      <c r="BB159" s="3">
        <v>3704</v>
      </c>
      <c r="BC159">
        <v>9477.43</v>
      </c>
      <c r="BD159">
        <v>875718000</v>
      </c>
      <c r="BE159">
        <v>14614000</v>
      </c>
      <c r="BF159">
        <v>1935635000</v>
      </c>
      <c r="BG159">
        <v>4812451000</v>
      </c>
      <c r="BH159">
        <v>1638313000</v>
      </c>
      <c r="BI159">
        <v>7638418000</v>
      </c>
      <c r="BK159" s="1">
        <v>41623</v>
      </c>
      <c r="BL159">
        <v>0</v>
      </c>
      <c r="BM159">
        <v>0</v>
      </c>
      <c r="BN159">
        <v>69701445</v>
      </c>
      <c r="BO159">
        <v>66224057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1177218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2300170</v>
      </c>
      <c r="CH159" s="1"/>
      <c r="CJ159">
        <f t="shared" si="7"/>
        <v>0</v>
      </c>
      <c r="CN159" s="1"/>
      <c r="CO159" s="1">
        <v>40101</v>
      </c>
      <c r="CP159">
        <v>1.28</v>
      </c>
      <c r="CR159" s="1">
        <v>39128</v>
      </c>
      <c r="CS159">
        <v>9.8636303455580503</v>
      </c>
      <c r="DG159" s="1">
        <v>40954</v>
      </c>
      <c r="DH159">
        <v>0.39</v>
      </c>
      <c r="DJ159" s="1">
        <v>36356</v>
      </c>
      <c r="DK159">
        <v>20.74</v>
      </c>
      <c r="DM159" s="1">
        <v>40132</v>
      </c>
      <c r="DN159">
        <v>465</v>
      </c>
      <c r="DP159" s="11">
        <v>41348</v>
      </c>
      <c r="DQ159">
        <v>747384735200</v>
      </c>
      <c r="DS159" s="1">
        <v>41320</v>
      </c>
      <c r="DT159">
        <v>126611985</v>
      </c>
      <c r="DU159">
        <v>597827834</v>
      </c>
      <c r="DV159">
        <v>-471215849</v>
      </c>
      <c r="DX159" s="1">
        <v>40101</v>
      </c>
      <c r="DY159">
        <v>14015803246</v>
      </c>
      <c r="DZ159">
        <v>12910058824</v>
      </c>
      <c r="EA159">
        <v>1105744422</v>
      </c>
      <c r="EB159">
        <v>26925862070</v>
      </c>
      <c r="ED159" s="1">
        <v>42415</v>
      </c>
      <c r="EE159">
        <v>130.81</v>
      </c>
      <c r="EG159" s="1">
        <v>37452</v>
      </c>
      <c r="EH159" s="17">
        <v>1.9531669111000001</v>
      </c>
      <c r="EI159" s="3"/>
      <c r="EU159" s="4"/>
      <c r="EV159" s="4"/>
      <c r="EZ159"/>
      <c r="FB159" s="4"/>
      <c r="FE159" s="1"/>
    </row>
    <row r="160" spans="1:165" x14ac:dyDescent="0.25">
      <c r="H160" s="1">
        <v>44635</v>
      </c>
      <c r="I160">
        <v>0.53949069999999999</v>
      </c>
      <c r="Q160" s="1">
        <v>39904</v>
      </c>
      <c r="R160">
        <v>37756.67</v>
      </c>
      <c r="S160">
        <v>60073.33</v>
      </c>
      <c r="T160">
        <v>22320</v>
      </c>
      <c r="U160">
        <v>-646.66999999999996</v>
      </c>
      <c r="V160">
        <v>3781070</v>
      </c>
      <c r="W160">
        <v>-62393.33</v>
      </c>
      <c r="X160">
        <v>-149393.32999999999</v>
      </c>
      <c r="Z160" s="21">
        <v>40087</v>
      </c>
      <c r="AA160" s="22">
        <v>128.05000000000001</v>
      </c>
      <c r="AB160" s="22">
        <v>2.5299999999999998</v>
      </c>
      <c r="AC160" s="22"/>
      <c r="AG160" s="30">
        <v>44635</v>
      </c>
      <c r="AH160" s="31">
        <v>34408.83</v>
      </c>
      <c r="AO160" s="1">
        <v>39918</v>
      </c>
      <c r="AP160">
        <v>0.59</v>
      </c>
      <c r="AQ160">
        <v>-4.1500000000000004</v>
      </c>
      <c r="AS160" s="1">
        <v>40252</v>
      </c>
      <c r="AT160">
        <v>2.5</v>
      </c>
      <c r="AU160">
        <v>2.1999999999999999E-2</v>
      </c>
      <c r="AV160">
        <v>0.15659999999999999</v>
      </c>
      <c r="AW160">
        <v>997098</v>
      </c>
      <c r="AY160" s="1">
        <v>39706</v>
      </c>
      <c r="AZ160">
        <v>9276732000</v>
      </c>
      <c r="BA160">
        <v>0.4</v>
      </c>
      <c r="BB160" s="3">
        <v>3704</v>
      </c>
      <c r="BC160">
        <v>9477.43</v>
      </c>
      <c r="BD160">
        <v>875718000</v>
      </c>
      <c r="BE160">
        <v>14614000</v>
      </c>
      <c r="BF160">
        <v>1935635000</v>
      </c>
      <c r="BG160">
        <v>4812451000</v>
      </c>
      <c r="BH160">
        <v>1638313000</v>
      </c>
      <c r="BI160">
        <v>7638418000</v>
      </c>
      <c r="BK160" s="1">
        <v>41654</v>
      </c>
      <c r="BL160">
        <v>0</v>
      </c>
      <c r="BM160">
        <v>0</v>
      </c>
      <c r="BN160">
        <v>71073929</v>
      </c>
      <c r="BO160">
        <v>64609275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825022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5639632</v>
      </c>
      <c r="CH160" s="1"/>
      <c r="CJ160">
        <f t="shared" si="7"/>
        <v>0</v>
      </c>
      <c r="CN160" s="1"/>
      <c r="CO160" s="1">
        <v>40071</v>
      </c>
      <c r="CP160">
        <v>1.24</v>
      </c>
      <c r="CR160" s="1">
        <v>39156</v>
      </c>
      <c r="CS160">
        <v>10.1634186839115</v>
      </c>
      <c r="DG160" s="1">
        <v>40983</v>
      </c>
      <c r="DH160">
        <v>0.18</v>
      </c>
      <c r="DJ160" s="1">
        <v>36387</v>
      </c>
      <c r="DK160">
        <v>19.510000000000002</v>
      </c>
      <c r="DM160" s="1">
        <v>40101</v>
      </c>
      <c r="DN160">
        <v>465</v>
      </c>
      <c r="DP160" s="11">
        <v>41379</v>
      </c>
      <c r="DQ160">
        <v>758163063000</v>
      </c>
      <c r="DS160" s="1">
        <v>41348</v>
      </c>
      <c r="DT160">
        <v>145683324</v>
      </c>
      <c r="DU160">
        <v>743903686</v>
      </c>
      <c r="DV160">
        <v>-598220362</v>
      </c>
      <c r="DX160" s="1">
        <v>40071</v>
      </c>
      <c r="DY160">
        <v>13801853467</v>
      </c>
      <c r="DZ160">
        <v>12698039220</v>
      </c>
      <c r="EA160">
        <v>1103814247</v>
      </c>
      <c r="EB160">
        <v>26499892687</v>
      </c>
      <c r="ED160" s="1">
        <v>42444</v>
      </c>
      <c r="EE160">
        <v>140.27000000000001</v>
      </c>
      <c r="EG160" s="1">
        <v>37483</v>
      </c>
      <c r="EH160" s="17">
        <v>2.3200340266000001</v>
      </c>
      <c r="EI160" s="3"/>
      <c r="EU160" s="4"/>
      <c r="EV160" s="4"/>
      <c r="EZ160"/>
      <c r="FB160" s="4"/>
      <c r="FE160" s="1"/>
    </row>
    <row r="161" spans="8:161" x14ac:dyDescent="0.25">
      <c r="H161" s="1">
        <v>44666</v>
      </c>
      <c r="I161">
        <v>0.53949069999999999</v>
      </c>
      <c r="Q161" s="1">
        <v>39873</v>
      </c>
      <c r="R161">
        <v>8426.67</v>
      </c>
      <c r="S161">
        <v>46346.67</v>
      </c>
      <c r="T161">
        <v>37920</v>
      </c>
      <c r="U161">
        <v>39093.33</v>
      </c>
      <c r="V161">
        <v>3785530</v>
      </c>
      <c r="W161">
        <v>-32906.67</v>
      </c>
      <c r="X161">
        <v>-148156.67000000001</v>
      </c>
      <c r="Z161" s="23">
        <v>40057</v>
      </c>
      <c r="AA161" s="24">
        <v>125.4</v>
      </c>
      <c r="AB161" s="24">
        <v>2.4900000000000002</v>
      </c>
      <c r="AC161" s="24"/>
      <c r="AG161" s="30">
        <v>44666</v>
      </c>
      <c r="AH161" s="31">
        <v>34201.83</v>
      </c>
      <c r="AO161" s="1">
        <v>39887</v>
      </c>
      <c r="AP161">
        <v>2.42</v>
      </c>
      <c r="AQ161">
        <v>-2.21</v>
      </c>
      <c r="AS161" s="1">
        <v>40283</v>
      </c>
      <c r="AT161">
        <v>2.5</v>
      </c>
      <c r="AU161">
        <v>2.1999999999999999E-2</v>
      </c>
      <c r="AV161">
        <v>0.15659999999999999</v>
      </c>
      <c r="AW161">
        <v>997098</v>
      </c>
      <c r="AY161" s="1">
        <v>39675</v>
      </c>
      <c r="AZ161">
        <v>9276732000</v>
      </c>
      <c r="BA161">
        <v>0.4</v>
      </c>
      <c r="BB161" s="3">
        <v>3704</v>
      </c>
      <c r="BC161">
        <v>9477.43</v>
      </c>
      <c r="BD161">
        <v>875718000</v>
      </c>
      <c r="BE161">
        <v>14614000</v>
      </c>
      <c r="BF161">
        <v>1935635000</v>
      </c>
      <c r="BG161">
        <v>4812451000</v>
      </c>
      <c r="BH161">
        <v>1638313000</v>
      </c>
      <c r="BI161">
        <v>7638418000</v>
      </c>
      <c r="BK161" s="1">
        <v>41685</v>
      </c>
      <c r="BL161">
        <v>0</v>
      </c>
      <c r="BM161">
        <v>0</v>
      </c>
      <c r="BN161">
        <v>66181943</v>
      </c>
      <c r="BO161">
        <v>62219776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55080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3907087</v>
      </c>
      <c r="CH161" s="1"/>
      <c r="CJ161">
        <f t="shared" si="7"/>
        <v>0</v>
      </c>
      <c r="CN161" s="1"/>
      <c r="CO161" s="1">
        <v>40040</v>
      </c>
      <c r="CP161">
        <v>1.1499999999999999</v>
      </c>
      <c r="CR161" s="1">
        <v>39187</v>
      </c>
      <c r="CS161">
        <v>10.1613893518112</v>
      </c>
      <c r="DG161" s="1">
        <v>41014</v>
      </c>
      <c r="DH161">
        <v>0.64</v>
      </c>
      <c r="DJ161" s="1">
        <v>36418</v>
      </c>
      <c r="DK161">
        <v>19.38</v>
      </c>
      <c r="DM161" s="1">
        <v>40071</v>
      </c>
      <c r="DN161">
        <v>465</v>
      </c>
      <c r="DP161" s="11">
        <v>41409</v>
      </c>
      <c r="DQ161">
        <v>761863711600</v>
      </c>
      <c r="DS161" s="1">
        <v>41379</v>
      </c>
      <c r="DT161">
        <v>284417058</v>
      </c>
      <c r="DU161">
        <v>445383627</v>
      </c>
      <c r="DV161">
        <v>-160966569</v>
      </c>
      <c r="DX161" s="1">
        <v>40040</v>
      </c>
      <c r="DY161">
        <v>13792127247</v>
      </c>
      <c r="DZ161">
        <v>10934048488</v>
      </c>
      <c r="EA161">
        <v>2858078759</v>
      </c>
      <c r="EB161">
        <v>24726175735</v>
      </c>
      <c r="ED161" s="1">
        <v>42475</v>
      </c>
      <c r="EE161">
        <v>136.01</v>
      </c>
      <c r="EG161" s="1">
        <v>37514</v>
      </c>
      <c r="EH161" s="17">
        <v>2.3977064298999999</v>
      </c>
      <c r="EI161" s="3"/>
      <c r="EU161" s="4"/>
      <c r="EV161" s="4"/>
      <c r="EZ161"/>
      <c r="FB161" s="4"/>
      <c r="FE161" s="1"/>
    </row>
    <row r="162" spans="8:161" x14ac:dyDescent="0.25">
      <c r="H162" s="1">
        <v>44696</v>
      </c>
      <c r="I162">
        <v>0.53949069999999999</v>
      </c>
      <c r="Q162" s="1">
        <v>39845</v>
      </c>
      <c r="R162">
        <v>8426.67</v>
      </c>
      <c r="S162">
        <v>46346.67</v>
      </c>
      <c r="T162">
        <v>37920</v>
      </c>
      <c r="U162">
        <v>39093.33</v>
      </c>
      <c r="V162">
        <v>3785530</v>
      </c>
      <c r="W162">
        <v>-32906.67</v>
      </c>
      <c r="X162">
        <v>-148156.67000000001</v>
      </c>
      <c r="Z162" s="21">
        <v>40026</v>
      </c>
      <c r="AA162" s="22">
        <v>134.44</v>
      </c>
      <c r="AB162" s="22">
        <v>2.5</v>
      </c>
      <c r="AC162" s="22"/>
      <c r="AG162" s="30">
        <v>44696</v>
      </c>
      <c r="AH162" s="31">
        <v>34600.83</v>
      </c>
      <c r="AO162" s="1">
        <v>39859</v>
      </c>
      <c r="AP162">
        <v>4.4400000000000004</v>
      </c>
      <c r="AQ162">
        <v>-0.36</v>
      </c>
      <c r="AS162" s="1">
        <v>40313</v>
      </c>
      <c r="AT162">
        <v>2.5</v>
      </c>
      <c r="AU162">
        <v>2.1999999999999999E-2</v>
      </c>
      <c r="AV162">
        <v>0.15659999999999999</v>
      </c>
      <c r="AW162">
        <v>997098</v>
      </c>
      <c r="AY162" s="1">
        <v>39644</v>
      </c>
      <c r="AZ162">
        <v>9276732000</v>
      </c>
      <c r="BA162">
        <v>0.4</v>
      </c>
      <c r="BB162" s="3">
        <v>3704</v>
      </c>
      <c r="BC162">
        <v>9477.43</v>
      </c>
      <c r="BD162">
        <v>875718000</v>
      </c>
      <c r="BE162">
        <v>14614000</v>
      </c>
      <c r="BF162">
        <v>1935635000</v>
      </c>
      <c r="BG162">
        <v>4812451000</v>
      </c>
      <c r="BH162">
        <v>1638313000</v>
      </c>
      <c r="BI162">
        <v>7638418000</v>
      </c>
      <c r="BK162" s="1">
        <v>41713</v>
      </c>
      <c r="BL162">
        <v>0</v>
      </c>
      <c r="BM162">
        <v>0</v>
      </c>
      <c r="BN162">
        <v>57313454</v>
      </c>
      <c r="BO162">
        <v>51134659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56561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6122234</v>
      </c>
      <c r="CH162" s="1"/>
      <c r="CJ162">
        <f t="shared" si="7"/>
        <v>0</v>
      </c>
      <c r="CN162" s="1"/>
      <c r="CO162" s="1">
        <v>40009</v>
      </c>
      <c r="CP162">
        <v>1.24</v>
      </c>
      <c r="CR162" s="1">
        <v>39217</v>
      </c>
      <c r="CS162">
        <v>10.153819185766199</v>
      </c>
      <c r="DG162" s="1">
        <v>41044</v>
      </c>
      <c r="DH162">
        <v>0.55000000000000004</v>
      </c>
      <c r="DJ162" s="1">
        <v>36448</v>
      </c>
      <c r="DK162">
        <v>18.91</v>
      </c>
      <c r="DM162" s="1">
        <v>40040</v>
      </c>
      <c r="DN162">
        <v>465</v>
      </c>
      <c r="DP162" s="11">
        <v>41440</v>
      </c>
      <c r="DQ162">
        <v>802710546000</v>
      </c>
      <c r="DS162" s="1">
        <v>41409</v>
      </c>
      <c r="DT162">
        <v>218218007</v>
      </c>
      <c r="DU162">
        <v>720568794</v>
      </c>
      <c r="DV162">
        <v>-502350787</v>
      </c>
      <c r="DX162" s="1">
        <v>40009</v>
      </c>
      <c r="DY162">
        <v>14050671665</v>
      </c>
      <c r="DZ162">
        <v>11380715202</v>
      </c>
      <c r="EA162">
        <v>2669956463</v>
      </c>
      <c r="EB162">
        <v>25431386867</v>
      </c>
      <c r="ED162" s="1">
        <v>42505</v>
      </c>
      <c r="EE162">
        <v>133.54</v>
      </c>
      <c r="EG162" s="1">
        <v>37544</v>
      </c>
      <c r="EH162" s="17">
        <v>3.8737272068999999</v>
      </c>
      <c r="EI162" s="3"/>
      <c r="EU162" s="4"/>
      <c r="EV162" s="4"/>
      <c r="EZ162"/>
      <c r="FB162" s="4"/>
      <c r="FE162" s="1"/>
    </row>
    <row r="163" spans="8:161" x14ac:dyDescent="0.25">
      <c r="H163" s="1">
        <v>44727</v>
      </c>
      <c r="I163">
        <v>0.53949069999999999</v>
      </c>
      <c r="Q163" s="1">
        <v>39814</v>
      </c>
      <c r="R163">
        <v>8426.67</v>
      </c>
      <c r="S163">
        <v>46346.67</v>
      </c>
      <c r="T163">
        <v>37920</v>
      </c>
      <c r="U163">
        <v>39093.33</v>
      </c>
      <c r="V163">
        <v>3785530</v>
      </c>
      <c r="W163">
        <v>-32906.67</v>
      </c>
      <c r="X163">
        <v>-148156.67000000001</v>
      </c>
      <c r="Z163" s="23">
        <v>39995</v>
      </c>
      <c r="AA163" s="24">
        <v>127.96</v>
      </c>
      <c r="AB163" s="24">
        <v>2.4900000000000002</v>
      </c>
      <c r="AC163" s="24"/>
      <c r="AG163" s="30">
        <v>44727</v>
      </c>
      <c r="AH163" s="31">
        <v>34738.83</v>
      </c>
      <c r="AO163" s="1">
        <v>39828</v>
      </c>
      <c r="AP163">
        <v>3.19</v>
      </c>
      <c r="AQ163">
        <v>-1.97</v>
      </c>
      <c r="AS163" s="1">
        <v>40344</v>
      </c>
      <c r="AT163">
        <v>2.5</v>
      </c>
      <c r="AU163">
        <v>2.1999999999999999E-2</v>
      </c>
      <c r="AV163">
        <v>0.15659999999999999</v>
      </c>
      <c r="AW163">
        <v>997098</v>
      </c>
      <c r="AY163" s="1">
        <v>39614</v>
      </c>
      <c r="AZ163">
        <v>9276732000</v>
      </c>
      <c r="BA163">
        <v>0.4</v>
      </c>
      <c r="BB163" s="3">
        <v>3704</v>
      </c>
      <c r="BC163">
        <v>9477.43</v>
      </c>
      <c r="BD163">
        <v>875718000</v>
      </c>
      <c r="BE163">
        <v>14614000</v>
      </c>
      <c r="BF163">
        <v>1935635000</v>
      </c>
      <c r="BG163">
        <v>4812451000</v>
      </c>
      <c r="BH163">
        <v>1638313000</v>
      </c>
      <c r="BI163">
        <v>7638418000</v>
      </c>
      <c r="BK163" s="1">
        <v>41744</v>
      </c>
      <c r="BL163">
        <v>0</v>
      </c>
      <c r="BM163">
        <v>0</v>
      </c>
      <c r="BN163">
        <v>99335185</v>
      </c>
      <c r="BO163">
        <v>95901750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37000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3396435</v>
      </c>
      <c r="CH163" s="1"/>
      <c r="CJ163">
        <f t="shared" si="7"/>
        <v>0</v>
      </c>
      <c r="CN163" s="1"/>
      <c r="CO163" s="1">
        <v>39979</v>
      </c>
      <c r="CP163">
        <v>1.36</v>
      </c>
      <c r="CR163" s="1">
        <v>39248</v>
      </c>
      <c r="CS163">
        <v>9.68555647370939</v>
      </c>
      <c r="DG163" s="1">
        <v>41075</v>
      </c>
      <c r="DH163">
        <v>0.26</v>
      </c>
      <c r="DJ163" s="1">
        <v>36479</v>
      </c>
      <c r="DK163">
        <v>18.95</v>
      </c>
      <c r="DM163" s="1">
        <v>40009</v>
      </c>
      <c r="DN163">
        <v>465</v>
      </c>
      <c r="DP163" s="11">
        <v>41470</v>
      </c>
      <c r="DQ163">
        <v>837741825200</v>
      </c>
      <c r="DS163" s="1">
        <v>41440</v>
      </c>
      <c r="DT163">
        <v>220113537</v>
      </c>
      <c r="DU163">
        <v>459031872</v>
      </c>
      <c r="DV163">
        <v>-238918335</v>
      </c>
      <c r="DX163" s="1">
        <v>39979</v>
      </c>
      <c r="DY163">
        <v>14344895088</v>
      </c>
      <c r="DZ163">
        <v>10009203076</v>
      </c>
      <c r="EA163">
        <v>4335692012</v>
      </c>
      <c r="EB163">
        <v>24354098164</v>
      </c>
      <c r="ED163" s="1">
        <v>42536</v>
      </c>
      <c r="EE163">
        <v>135.27000000000001</v>
      </c>
      <c r="EG163" s="1">
        <v>37575</v>
      </c>
      <c r="EH163" s="17">
        <v>5.1897872272000001</v>
      </c>
      <c r="EI163" s="3"/>
      <c r="EU163" s="4"/>
      <c r="EV163" s="4"/>
      <c r="EZ163"/>
      <c r="FB163" s="4"/>
      <c r="FE163" s="1"/>
    </row>
    <row r="164" spans="8:161" x14ac:dyDescent="0.25">
      <c r="H164" s="1">
        <v>44757</v>
      </c>
      <c r="I164">
        <v>0.53949069999999999</v>
      </c>
      <c r="Q164" s="1">
        <v>39783</v>
      </c>
      <c r="R164">
        <v>2440</v>
      </c>
      <c r="S164">
        <v>48596.67</v>
      </c>
      <c r="T164">
        <v>46160</v>
      </c>
      <c r="U164">
        <v>34400</v>
      </c>
      <c r="V164">
        <v>3623066.67</v>
      </c>
      <c r="W164">
        <v>-33030</v>
      </c>
      <c r="X164">
        <v>-155476.67000000001</v>
      </c>
      <c r="Z164" s="21">
        <v>39965</v>
      </c>
      <c r="AA164" s="22">
        <v>136.56</v>
      </c>
      <c r="AB164" s="22">
        <v>2.4900000000000002</v>
      </c>
      <c r="AC164" s="22"/>
      <c r="AG164" s="30">
        <v>44757</v>
      </c>
      <c r="AH164" s="31">
        <v>34726.83</v>
      </c>
      <c r="AO164" s="1">
        <v>39797</v>
      </c>
      <c r="AP164">
        <v>13.23</v>
      </c>
      <c r="AQ164">
        <v>8</v>
      </c>
      <c r="AS164" s="1">
        <v>40374</v>
      </c>
      <c r="AT164">
        <v>2.5</v>
      </c>
      <c r="AU164">
        <v>2.1999999999999999E-2</v>
      </c>
      <c r="AV164">
        <v>0.15659999999999999</v>
      </c>
      <c r="AW164">
        <v>997098</v>
      </c>
      <c r="AY164" s="1">
        <v>39583</v>
      </c>
      <c r="AZ164">
        <v>9276732000</v>
      </c>
      <c r="BA164">
        <v>0.4</v>
      </c>
      <c r="BB164" s="3">
        <v>3704</v>
      </c>
      <c r="BC164">
        <v>9477.43</v>
      </c>
      <c r="BD164">
        <v>875718000</v>
      </c>
      <c r="BE164">
        <v>14614000</v>
      </c>
      <c r="BF164">
        <v>1935635000</v>
      </c>
      <c r="BG164">
        <v>4812451000</v>
      </c>
      <c r="BH164">
        <v>1638313000</v>
      </c>
      <c r="BI164">
        <v>7638418000</v>
      </c>
      <c r="BK164" s="1">
        <v>41774</v>
      </c>
      <c r="BL164">
        <v>0</v>
      </c>
      <c r="BM164">
        <v>0</v>
      </c>
      <c r="BN164">
        <v>76277076</v>
      </c>
      <c r="BO164">
        <v>68418261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7858815</v>
      </c>
      <c r="CH164" s="1"/>
      <c r="CJ164">
        <f t="shared" si="7"/>
        <v>0</v>
      </c>
      <c r="CN164" s="1"/>
      <c r="CO164" s="1">
        <v>39948</v>
      </c>
      <c r="CP164">
        <v>1.47</v>
      </c>
      <c r="CR164" s="1">
        <v>39278</v>
      </c>
      <c r="CS164">
        <v>9.4786317347027502</v>
      </c>
      <c r="DG164" s="1">
        <v>41105</v>
      </c>
      <c r="DH164">
        <v>0.43</v>
      </c>
      <c r="DJ164" s="1">
        <v>36509</v>
      </c>
      <c r="DK164">
        <v>18.989999999999998</v>
      </c>
      <c r="DM164" s="1">
        <v>39979</v>
      </c>
      <c r="DN164">
        <v>465</v>
      </c>
      <c r="DP164" s="11">
        <v>41501</v>
      </c>
      <c r="DQ164">
        <v>859592084400</v>
      </c>
      <c r="DS164" s="1">
        <v>41470</v>
      </c>
      <c r="DT164">
        <v>235879249</v>
      </c>
      <c r="DU164">
        <v>360227500</v>
      </c>
      <c r="DV164">
        <v>-124348251</v>
      </c>
      <c r="DX164" s="1">
        <v>39948</v>
      </c>
      <c r="DY164">
        <v>11921111818</v>
      </c>
      <c r="DZ164">
        <v>9500591071</v>
      </c>
      <c r="EA164">
        <v>2420520747</v>
      </c>
      <c r="EB164">
        <v>21421702889</v>
      </c>
      <c r="ED164" s="1">
        <v>42566</v>
      </c>
      <c r="EE164">
        <v>136.72</v>
      </c>
      <c r="EG164" s="1">
        <v>37605</v>
      </c>
      <c r="EH164" s="17">
        <v>3.7486594147000001</v>
      </c>
      <c r="EI164" s="3"/>
      <c r="EU164" s="4"/>
      <c r="EV164" s="4"/>
      <c r="EZ164"/>
      <c r="FB164" s="4"/>
      <c r="FE164" s="1"/>
    </row>
    <row r="165" spans="8:161" x14ac:dyDescent="0.25">
      <c r="H165" s="1">
        <v>44788</v>
      </c>
      <c r="I165">
        <v>0.53949069999999999</v>
      </c>
      <c r="Q165" s="1">
        <v>39753</v>
      </c>
      <c r="R165">
        <v>2440</v>
      </c>
      <c r="S165">
        <v>48596.67</v>
      </c>
      <c r="T165">
        <v>46160</v>
      </c>
      <c r="U165">
        <v>34400</v>
      </c>
      <c r="V165">
        <v>3623066.67</v>
      </c>
      <c r="W165">
        <v>-33030</v>
      </c>
      <c r="X165">
        <v>-155476.67000000001</v>
      </c>
      <c r="Z165" s="23">
        <v>39934</v>
      </c>
      <c r="AA165" s="24">
        <v>120.24</v>
      </c>
      <c r="AB165" s="24">
        <v>2.4900000000000002</v>
      </c>
      <c r="AC165" s="24"/>
      <c r="AG165" s="30">
        <v>44788</v>
      </c>
      <c r="AH165" s="31">
        <v>35065.83</v>
      </c>
      <c r="AO165" s="1">
        <v>39767</v>
      </c>
      <c r="AP165">
        <v>6.01</v>
      </c>
      <c r="AQ165">
        <v>1.19</v>
      </c>
      <c r="AS165" s="1">
        <v>40405</v>
      </c>
      <c r="AT165">
        <v>2.5</v>
      </c>
      <c r="AU165">
        <v>2.1999999999999999E-2</v>
      </c>
      <c r="AV165">
        <v>0.15659999999999999</v>
      </c>
      <c r="AW165">
        <v>997098</v>
      </c>
      <c r="AY165" s="1">
        <v>39553</v>
      </c>
      <c r="AZ165">
        <v>9276732000</v>
      </c>
      <c r="BA165">
        <v>0.4</v>
      </c>
      <c r="BB165" s="3">
        <v>3704</v>
      </c>
      <c r="BC165">
        <v>9477.43</v>
      </c>
      <c r="BD165">
        <v>875718000</v>
      </c>
      <c r="BE165">
        <v>14614000</v>
      </c>
      <c r="BF165">
        <v>1935635000</v>
      </c>
      <c r="BG165">
        <v>4812451000</v>
      </c>
      <c r="BH165">
        <v>1638313000</v>
      </c>
      <c r="BI165">
        <v>7638418000</v>
      </c>
      <c r="BK165" s="1">
        <v>41805</v>
      </c>
      <c r="BL165">
        <v>0</v>
      </c>
      <c r="BM165">
        <v>0</v>
      </c>
      <c r="BN165">
        <v>76655579</v>
      </c>
      <c r="BO165">
        <v>72382049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4273530</v>
      </c>
      <c r="CH165" s="1"/>
      <c r="CJ165">
        <f t="shared" si="7"/>
        <v>0</v>
      </c>
      <c r="CN165" s="1"/>
      <c r="CO165" s="1">
        <v>39918</v>
      </c>
      <c r="CP165">
        <v>1.48</v>
      </c>
      <c r="CR165" s="1">
        <v>39309</v>
      </c>
      <c r="CS165">
        <v>9.5484093159412797</v>
      </c>
      <c r="DG165" s="1">
        <v>41136</v>
      </c>
      <c r="DH165">
        <v>0.45</v>
      </c>
      <c r="DJ165" s="1">
        <v>36540</v>
      </c>
      <c r="DK165">
        <v>18.940000000000001</v>
      </c>
      <c r="DM165" s="1">
        <v>39948</v>
      </c>
      <c r="DN165">
        <v>465</v>
      </c>
      <c r="DP165" s="11">
        <v>41532</v>
      </c>
      <c r="DQ165">
        <v>837028907000</v>
      </c>
      <c r="DS165" s="1">
        <v>41501</v>
      </c>
      <c r="DT165">
        <v>194682695</v>
      </c>
      <c r="DU165">
        <v>205071958</v>
      </c>
      <c r="DV165">
        <v>-10389263</v>
      </c>
      <c r="DX165" s="1">
        <v>39918</v>
      </c>
      <c r="DY165">
        <v>12221834909</v>
      </c>
      <c r="DZ165">
        <v>8763503232</v>
      </c>
      <c r="EA165">
        <v>3458331677</v>
      </c>
      <c r="EB165">
        <v>20985338141</v>
      </c>
      <c r="ED165" s="1">
        <v>42597</v>
      </c>
      <c r="EE165">
        <v>138.16</v>
      </c>
      <c r="EG165" s="1">
        <v>37636</v>
      </c>
      <c r="EH165" s="17">
        <v>2.3280798324999998</v>
      </c>
      <c r="EI165" s="3"/>
      <c r="EU165" s="4"/>
      <c r="EV165" s="4"/>
      <c r="EZ165"/>
      <c r="FB165" s="4"/>
      <c r="FE165" s="1"/>
    </row>
    <row r="166" spans="8:161" x14ac:dyDescent="0.25">
      <c r="H166" s="1">
        <v>44819</v>
      </c>
      <c r="I166">
        <v>0.53949069999999999</v>
      </c>
      <c r="Q166" s="1">
        <v>39722</v>
      </c>
      <c r="R166">
        <v>2440</v>
      </c>
      <c r="S166">
        <v>48596.67</v>
      </c>
      <c r="T166">
        <v>46160</v>
      </c>
      <c r="U166">
        <v>34400</v>
      </c>
      <c r="V166">
        <v>3623066.67</v>
      </c>
      <c r="W166">
        <v>-33030</v>
      </c>
      <c r="X166">
        <v>-155476.67000000001</v>
      </c>
      <c r="Z166" s="21">
        <v>39904</v>
      </c>
      <c r="AA166" s="22">
        <v>113.66</v>
      </c>
      <c r="AB166" s="22">
        <v>2.5</v>
      </c>
      <c r="AC166" s="22"/>
      <c r="AG166" s="30">
        <v>44819</v>
      </c>
      <c r="AH166" s="31">
        <v>34671.83</v>
      </c>
      <c r="AO166" s="1">
        <v>39736</v>
      </c>
      <c r="AP166">
        <v>-5.32</v>
      </c>
      <c r="AQ166">
        <v>-5.0599999999999996</v>
      </c>
      <c r="AS166" s="1">
        <v>40436</v>
      </c>
      <c r="AT166">
        <v>2.5</v>
      </c>
      <c r="AU166">
        <v>2.1999999999999999E-2</v>
      </c>
      <c r="AV166">
        <v>0.15659999999999999</v>
      </c>
      <c r="AW166">
        <v>997098</v>
      </c>
      <c r="AY166" s="1">
        <v>39522</v>
      </c>
      <c r="AZ166">
        <v>9276732000</v>
      </c>
      <c r="BA166">
        <v>0.4</v>
      </c>
      <c r="BB166" s="3">
        <v>3704</v>
      </c>
      <c r="BC166">
        <v>9477.43</v>
      </c>
      <c r="BD166">
        <v>875718000</v>
      </c>
      <c r="BE166">
        <v>14614000</v>
      </c>
      <c r="BF166">
        <v>1935635000</v>
      </c>
      <c r="BG166">
        <v>4812451000</v>
      </c>
      <c r="BH166">
        <v>1638313000</v>
      </c>
      <c r="BI166">
        <v>7638418000</v>
      </c>
      <c r="BK166" s="1">
        <v>41835</v>
      </c>
      <c r="BL166">
        <v>0</v>
      </c>
      <c r="BM166">
        <v>0</v>
      </c>
      <c r="BN166">
        <v>113908512</v>
      </c>
      <c r="BO166">
        <v>108294016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5614496</v>
      </c>
      <c r="CH166" s="1"/>
      <c r="CJ166">
        <f t="shared" si="7"/>
        <v>0</v>
      </c>
      <c r="CN166" s="1"/>
      <c r="CO166" s="1">
        <v>39887</v>
      </c>
      <c r="CP166">
        <v>1.2</v>
      </c>
      <c r="CR166" s="1">
        <v>39340</v>
      </c>
      <c r="CS166">
        <v>8.9941640920013697</v>
      </c>
      <c r="DG166" s="1">
        <v>41167</v>
      </c>
      <c r="DH166">
        <v>0.63</v>
      </c>
      <c r="DJ166" s="1">
        <v>36571</v>
      </c>
      <c r="DK166">
        <v>18.87</v>
      </c>
      <c r="DM166" s="1">
        <v>39918</v>
      </c>
      <c r="DN166">
        <v>465</v>
      </c>
      <c r="DP166" s="11">
        <v>41562</v>
      </c>
      <c r="DQ166">
        <v>797755643000</v>
      </c>
      <c r="DS166" s="1">
        <v>41532</v>
      </c>
      <c r="DT166">
        <v>213093215</v>
      </c>
      <c r="DU166">
        <v>398962688</v>
      </c>
      <c r="DV166">
        <v>-185869473</v>
      </c>
      <c r="DX166" s="1">
        <v>39887</v>
      </c>
      <c r="DY166">
        <v>11607785367</v>
      </c>
      <c r="DZ166">
        <v>10191230376</v>
      </c>
      <c r="EA166">
        <v>1416554991</v>
      </c>
      <c r="EB166">
        <v>21799015743</v>
      </c>
      <c r="ED166" s="1">
        <v>42628</v>
      </c>
      <c r="EE166">
        <v>133.86000000000001</v>
      </c>
      <c r="EG166" s="1">
        <v>37667</v>
      </c>
      <c r="EH166" s="17">
        <v>2.2848545854000002</v>
      </c>
      <c r="EI166" s="3"/>
      <c r="EU166" s="4"/>
      <c r="EV166" s="4"/>
      <c r="EZ166"/>
      <c r="FB166" s="4"/>
      <c r="FE166" s="1"/>
    </row>
    <row r="167" spans="8:161" x14ac:dyDescent="0.25">
      <c r="H167" s="1">
        <v>44849</v>
      </c>
      <c r="I167">
        <v>0.53949069999999999</v>
      </c>
      <c r="Q167" s="1">
        <v>39692</v>
      </c>
      <c r="R167">
        <v>-94973.33</v>
      </c>
      <c r="S167">
        <v>-44836.67</v>
      </c>
      <c r="T167">
        <v>50136.67</v>
      </c>
      <c r="U167">
        <v>-16686.669999999998</v>
      </c>
      <c r="V167">
        <v>3545430</v>
      </c>
      <c r="W167">
        <v>-43600</v>
      </c>
      <c r="X167">
        <v>-156493.32999999999</v>
      </c>
      <c r="Z167" s="23">
        <v>39873</v>
      </c>
      <c r="AA167" s="24">
        <v>110.99</v>
      </c>
      <c r="AB167" s="24">
        <v>2.5099999999999998</v>
      </c>
      <c r="AC167" s="24"/>
      <c r="AG167" s="30">
        <v>44849</v>
      </c>
      <c r="AH167" s="31">
        <v>34636.83</v>
      </c>
      <c r="AO167" s="1">
        <v>39706</v>
      </c>
      <c r="AP167">
        <v>0.99</v>
      </c>
      <c r="AQ167">
        <v>-1.95</v>
      </c>
      <c r="AS167" s="1">
        <v>40466</v>
      </c>
      <c r="AT167">
        <v>2.5</v>
      </c>
      <c r="AU167">
        <v>2.1999999999999999E-2</v>
      </c>
      <c r="AV167">
        <v>0.15659999999999999</v>
      </c>
      <c r="AW167">
        <v>997098</v>
      </c>
      <c r="AY167" s="1">
        <v>39493</v>
      </c>
      <c r="AZ167">
        <v>9276732000</v>
      </c>
      <c r="BA167">
        <v>0.4</v>
      </c>
      <c r="BB167" s="3">
        <v>3704</v>
      </c>
      <c r="BC167">
        <v>9477.43</v>
      </c>
      <c r="BD167">
        <v>875718000</v>
      </c>
      <c r="BE167">
        <v>14614000</v>
      </c>
      <c r="BF167">
        <v>1935635000</v>
      </c>
      <c r="BG167">
        <v>4812451000</v>
      </c>
      <c r="BH167">
        <v>1638313000</v>
      </c>
      <c r="BI167">
        <v>7638418000</v>
      </c>
      <c r="BK167" s="1">
        <v>41866</v>
      </c>
      <c r="BL167">
        <v>0</v>
      </c>
      <c r="BM167">
        <v>0</v>
      </c>
      <c r="BN167">
        <v>62610707</v>
      </c>
      <c r="BO167">
        <v>61197556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1413151</v>
      </c>
      <c r="CH167" s="1"/>
      <c r="CJ167">
        <f t="shared" si="7"/>
        <v>0</v>
      </c>
      <c r="CN167" s="1"/>
      <c r="CO167" s="1">
        <v>39859</v>
      </c>
      <c r="CP167">
        <v>1.55</v>
      </c>
      <c r="CR167" s="1">
        <v>39370</v>
      </c>
      <c r="CS167">
        <v>8.6992009622819797</v>
      </c>
      <c r="DG167" s="1">
        <v>41197</v>
      </c>
      <c r="DH167">
        <v>0.71</v>
      </c>
      <c r="DJ167" s="1">
        <v>36600</v>
      </c>
      <c r="DK167">
        <v>18.850000000000001</v>
      </c>
      <c r="DM167" s="1">
        <v>39887</v>
      </c>
      <c r="DN167">
        <v>465</v>
      </c>
      <c r="DP167" s="11">
        <v>41593</v>
      </c>
      <c r="DQ167">
        <v>831875914000</v>
      </c>
      <c r="DS167" s="1">
        <v>41562</v>
      </c>
      <c r="DT167">
        <v>219579675</v>
      </c>
      <c r="DU167">
        <v>620315024</v>
      </c>
      <c r="DV167">
        <v>-400735349</v>
      </c>
      <c r="DX167" s="1">
        <v>39859</v>
      </c>
      <c r="DY167">
        <v>9491899751</v>
      </c>
      <c r="DZ167">
        <v>7955653234</v>
      </c>
      <c r="EA167">
        <v>1536246517</v>
      </c>
      <c r="EB167">
        <v>17447552985</v>
      </c>
      <c r="ED167" s="1">
        <v>42658</v>
      </c>
      <c r="EE167">
        <v>132.72</v>
      </c>
      <c r="EG167" s="1">
        <v>37695</v>
      </c>
      <c r="EH167" s="17">
        <v>1.5340063349999999</v>
      </c>
      <c r="EI167" s="3"/>
      <c r="EU167" s="4"/>
      <c r="EV167" s="4"/>
      <c r="EZ167"/>
      <c r="FB167" s="4"/>
      <c r="FE167" s="1"/>
    </row>
    <row r="168" spans="8:161" x14ac:dyDescent="0.25">
      <c r="H168" s="1">
        <v>44880</v>
      </c>
      <c r="I168">
        <v>0.53949069999999999</v>
      </c>
      <c r="Q168" s="1">
        <v>39661</v>
      </c>
      <c r="R168">
        <v>-94973.33</v>
      </c>
      <c r="S168">
        <v>-44836.67</v>
      </c>
      <c r="T168">
        <v>50136.67</v>
      </c>
      <c r="U168">
        <v>-16686.669999999998</v>
      </c>
      <c r="V168">
        <v>3545430</v>
      </c>
      <c r="W168">
        <v>-43600</v>
      </c>
      <c r="X168">
        <v>-156493.32999999999</v>
      </c>
      <c r="Z168" s="21">
        <v>39845</v>
      </c>
      <c r="AA168" s="22">
        <v>101.73</v>
      </c>
      <c r="AB168" s="22">
        <v>2.52</v>
      </c>
      <c r="AC168" s="22"/>
      <c r="AG168" s="30">
        <v>44880</v>
      </c>
      <c r="AH168" s="31">
        <v>34889.83</v>
      </c>
      <c r="AO168" s="1">
        <v>39675</v>
      </c>
      <c r="AP168">
        <v>-0.24</v>
      </c>
      <c r="AQ168">
        <v>-2.72</v>
      </c>
      <c r="AS168" s="1">
        <v>40497</v>
      </c>
      <c r="AT168">
        <v>2.5</v>
      </c>
      <c r="AU168">
        <v>2.1999999999999999E-2</v>
      </c>
      <c r="AV168">
        <v>0.15659999999999999</v>
      </c>
      <c r="AW168">
        <v>997098</v>
      </c>
      <c r="AY168" s="1">
        <v>39462</v>
      </c>
      <c r="AZ168">
        <v>9276732000</v>
      </c>
      <c r="BA168">
        <v>0.4</v>
      </c>
      <c r="BB168" s="3">
        <v>3704</v>
      </c>
      <c r="BC168">
        <v>9477.43</v>
      </c>
      <c r="BD168">
        <v>875718000</v>
      </c>
      <c r="BE168">
        <v>14614000</v>
      </c>
      <c r="BF168">
        <v>1935635000</v>
      </c>
      <c r="BG168">
        <v>4812451000</v>
      </c>
      <c r="BH168">
        <v>1638313000</v>
      </c>
      <c r="BI168">
        <v>7638418000</v>
      </c>
      <c r="BK168" s="1">
        <v>41897</v>
      </c>
      <c r="BL168">
        <v>0</v>
      </c>
      <c r="BM168">
        <v>0</v>
      </c>
      <c r="BN168">
        <v>103048443</v>
      </c>
      <c r="BO168">
        <v>95164683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7883760</v>
      </c>
      <c r="CH168" s="1"/>
      <c r="CJ168">
        <f t="shared" si="7"/>
        <v>0</v>
      </c>
      <c r="CN168" s="1"/>
      <c r="CO168" s="1">
        <v>39828</v>
      </c>
      <c r="CP168">
        <v>1.48</v>
      </c>
      <c r="CR168" s="1">
        <v>39401</v>
      </c>
      <c r="CS168">
        <v>8.2468479286388199</v>
      </c>
      <c r="DG168" s="1">
        <v>41228</v>
      </c>
      <c r="DH168">
        <v>0.54</v>
      </c>
      <c r="DJ168" s="1">
        <v>36631</v>
      </c>
      <c r="DK168">
        <v>18.62</v>
      </c>
      <c r="DM168" s="1">
        <v>39859</v>
      </c>
      <c r="DN168">
        <v>465</v>
      </c>
      <c r="DP168" s="11">
        <v>41623</v>
      </c>
      <c r="DQ168">
        <v>841584164000</v>
      </c>
      <c r="DS168" s="1">
        <v>41593</v>
      </c>
      <c r="DT168">
        <v>151016927</v>
      </c>
      <c r="DU168">
        <v>299164243</v>
      </c>
      <c r="DV168">
        <v>-148147316</v>
      </c>
      <c r="DX168" s="1">
        <v>39828</v>
      </c>
      <c r="DY168">
        <v>9663351384</v>
      </c>
      <c r="DZ168">
        <v>10439093990</v>
      </c>
      <c r="EA168">
        <v>-775742606</v>
      </c>
      <c r="EB168">
        <v>20102445374</v>
      </c>
      <c r="ED168" s="1">
        <v>42689</v>
      </c>
      <c r="EE168">
        <v>132.36000000000001</v>
      </c>
      <c r="EG168" s="1">
        <v>37726</v>
      </c>
      <c r="EH168" s="17">
        <v>0.92303416650000003</v>
      </c>
      <c r="EI168"/>
      <c r="EU168" s="4"/>
      <c r="EV168" s="4"/>
      <c r="EZ168"/>
      <c r="FB168" s="4"/>
      <c r="FE168" s="1"/>
    </row>
    <row r="169" spans="8:161" x14ac:dyDescent="0.25">
      <c r="H169" s="1">
        <v>44910</v>
      </c>
      <c r="I169">
        <v>0.53949069999999999</v>
      </c>
      <c r="Q169" s="1">
        <v>39630</v>
      </c>
      <c r="R169">
        <v>-94973.33</v>
      </c>
      <c r="S169">
        <v>-44836.67</v>
      </c>
      <c r="T169">
        <v>50136.67</v>
      </c>
      <c r="U169">
        <v>-16686.669999999998</v>
      </c>
      <c r="V169">
        <v>3545430</v>
      </c>
      <c r="W169">
        <v>-43600</v>
      </c>
      <c r="X169">
        <v>-156493.32999999999</v>
      </c>
      <c r="Z169" s="23">
        <v>39814</v>
      </c>
      <c r="AA169" s="24">
        <v>106.93</v>
      </c>
      <c r="AB169" s="24">
        <v>2.52</v>
      </c>
      <c r="AC169" s="24"/>
      <c r="AG169" s="30">
        <v>44910</v>
      </c>
      <c r="AH169" s="31">
        <v>34775.83</v>
      </c>
      <c r="AO169" s="1">
        <v>39644</v>
      </c>
      <c r="AP169">
        <v>1.1000000000000001</v>
      </c>
      <c r="AQ169">
        <v>-2.89</v>
      </c>
      <c r="AS169" s="1">
        <v>40527</v>
      </c>
      <c r="AT169">
        <v>2.5</v>
      </c>
      <c r="AU169">
        <v>2.1999999999999999E-2</v>
      </c>
      <c r="AV169">
        <v>0.15659999999999999</v>
      </c>
      <c r="AW169">
        <v>997098</v>
      </c>
      <c r="AY169" s="1">
        <v>39431</v>
      </c>
      <c r="AZ169">
        <v>7902078000</v>
      </c>
      <c r="BA169">
        <v>0.4</v>
      </c>
      <c r="BB169" s="3">
        <v>3704</v>
      </c>
      <c r="BC169">
        <v>8238.85</v>
      </c>
      <c r="BD169">
        <v>775014000</v>
      </c>
      <c r="BE169">
        <v>14631000</v>
      </c>
      <c r="BF169">
        <v>1744282000</v>
      </c>
      <c r="BG169">
        <v>4174056000</v>
      </c>
      <c r="BH169">
        <v>1194094000</v>
      </c>
      <c r="BI169">
        <v>6707984000</v>
      </c>
      <c r="BK169" s="1">
        <v>41927</v>
      </c>
      <c r="BL169">
        <v>0</v>
      </c>
      <c r="BM169">
        <v>0</v>
      </c>
      <c r="BN169">
        <v>99813533</v>
      </c>
      <c r="BO169">
        <v>95463517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14720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4335296</v>
      </c>
      <c r="CH169" s="1"/>
      <c r="CJ169">
        <f t="shared" si="7"/>
        <v>0</v>
      </c>
      <c r="CN169" s="1"/>
      <c r="CO169" s="1">
        <v>39797</v>
      </c>
      <c r="CP169">
        <v>1.28</v>
      </c>
      <c r="CR169" s="1">
        <v>39431</v>
      </c>
      <c r="CS169">
        <v>7.4405278694217696</v>
      </c>
      <c r="DG169" s="1">
        <v>41258</v>
      </c>
      <c r="DH169">
        <v>0.74</v>
      </c>
      <c r="DJ169" s="1">
        <v>36661</v>
      </c>
      <c r="DK169">
        <v>18.510000000000002</v>
      </c>
      <c r="DM169" s="1">
        <v>39828</v>
      </c>
      <c r="DN169">
        <v>415</v>
      </c>
      <c r="DP169" s="11">
        <v>41654</v>
      </c>
      <c r="DQ169">
        <v>859821739200</v>
      </c>
      <c r="DS169" s="1">
        <v>41623</v>
      </c>
      <c r="DT169">
        <v>159285516</v>
      </c>
      <c r="DU169">
        <v>742094282</v>
      </c>
      <c r="DV169">
        <v>-582808766</v>
      </c>
      <c r="DX169" s="1">
        <v>39797</v>
      </c>
      <c r="DY169">
        <v>13692230755</v>
      </c>
      <c r="DZ169">
        <v>11632287304</v>
      </c>
      <c r="EA169">
        <v>2059943451</v>
      </c>
      <c r="EB169">
        <v>25324518059</v>
      </c>
      <c r="ED169" s="1">
        <v>42719</v>
      </c>
      <c r="EE169">
        <v>133.34</v>
      </c>
      <c r="EG169" s="1">
        <v>37756</v>
      </c>
      <c r="EH169" s="17">
        <v>-0.26332819299999999</v>
      </c>
      <c r="EI169"/>
      <c r="EU169" s="4"/>
      <c r="EV169" s="4"/>
      <c r="EZ169"/>
      <c r="FB169" s="4"/>
      <c r="FE169" s="1"/>
    </row>
    <row r="170" spans="8:161" x14ac:dyDescent="0.25">
      <c r="Q170" s="1">
        <v>39600</v>
      </c>
      <c r="R170">
        <v>-243980</v>
      </c>
      <c r="S170">
        <v>-196696.67</v>
      </c>
      <c r="T170">
        <v>47283.33</v>
      </c>
      <c r="U170">
        <v>-780</v>
      </c>
      <c r="V170">
        <v>3520940</v>
      </c>
      <c r="W170">
        <v>-45963.33</v>
      </c>
      <c r="X170">
        <v>-148023.32999999999</v>
      </c>
      <c r="Z170" s="21">
        <v>39783</v>
      </c>
      <c r="AA170" s="22">
        <v>109.39</v>
      </c>
      <c r="AB170" s="22">
        <v>2.52</v>
      </c>
      <c r="AC170" s="22"/>
      <c r="AO170" s="1">
        <v>39614</v>
      </c>
      <c r="AP170">
        <v>0.6</v>
      </c>
      <c r="AQ170">
        <v>-2.72</v>
      </c>
      <c r="AS170" s="1">
        <v>40558</v>
      </c>
      <c r="AT170">
        <v>2.5</v>
      </c>
      <c r="AU170">
        <v>2.1999999999999999E-2</v>
      </c>
      <c r="AV170">
        <v>0.15434999999999999</v>
      </c>
      <c r="AW170">
        <v>1014837</v>
      </c>
      <c r="AY170" s="1">
        <v>39401</v>
      </c>
      <c r="AZ170">
        <v>7902078000</v>
      </c>
      <c r="BA170">
        <v>0.4</v>
      </c>
      <c r="BB170" s="3">
        <v>3704</v>
      </c>
      <c r="BC170">
        <v>8238.85</v>
      </c>
      <c r="BD170">
        <v>775014000</v>
      </c>
      <c r="BE170">
        <v>14631000</v>
      </c>
      <c r="BF170">
        <v>1744282000</v>
      </c>
      <c r="BG170">
        <v>4174056000</v>
      </c>
      <c r="BH170">
        <v>1194094000</v>
      </c>
      <c r="BI170">
        <v>6707984000</v>
      </c>
      <c r="BK170" s="1">
        <v>41958</v>
      </c>
      <c r="BL170">
        <v>0</v>
      </c>
      <c r="BM170">
        <v>0</v>
      </c>
      <c r="BN170">
        <v>104955980</v>
      </c>
      <c r="BO170">
        <v>101528013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3427967</v>
      </c>
      <c r="CH170" s="1"/>
      <c r="CJ170">
        <f t="shared" si="7"/>
        <v>0</v>
      </c>
      <c r="CN170" s="1"/>
      <c r="CO170" s="1">
        <v>39767</v>
      </c>
      <c r="CP170">
        <v>1.36</v>
      </c>
      <c r="CR170" s="1">
        <v>39462</v>
      </c>
      <c r="CS170">
        <v>7.9906298802706903</v>
      </c>
      <c r="DG170" s="1">
        <v>41289</v>
      </c>
      <c r="DH170">
        <v>0.92</v>
      </c>
      <c r="DJ170" s="1">
        <v>36692</v>
      </c>
      <c r="DK170">
        <v>18.04</v>
      </c>
      <c r="DM170" s="1">
        <v>39797</v>
      </c>
      <c r="DN170">
        <v>415</v>
      </c>
      <c r="DP170" s="11">
        <v>41685</v>
      </c>
      <c r="DQ170">
        <v>864546536700</v>
      </c>
      <c r="DS170" s="1">
        <v>41654</v>
      </c>
      <c r="DT170">
        <v>124244864</v>
      </c>
      <c r="DU170">
        <v>622440259</v>
      </c>
      <c r="DV170">
        <v>-498195395</v>
      </c>
      <c r="DX170" s="1">
        <v>39767</v>
      </c>
      <c r="DY170">
        <v>14057917989</v>
      </c>
      <c r="DZ170">
        <v>13236431392</v>
      </c>
      <c r="EA170">
        <v>821486597</v>
      </c>
      <c r="EB170">
        <v>27294349381</v>
      </c>
      <c r="ED170" s="1">
        <v>42750</v>
      </c>
      <c r="EE170">
        <v>128.47</v>
      </c>
      <c r="EG170" s="1">
        <v>37787</v>
      </c>
      <c r="EH170" s="17">
        <v>-1.0022536903000001</v>
      </c>
      <c r="EI170" s="3"/>
      <c r="EU170" s="4"/>
      <c r="EV170" s="4"/>
      <c r="EZ170"/>
      <c r="FB170" s="4"/>
      <c r="FE170" s="1"/>
    </row>
    <row r="171" spans="8:161" x14ac:dyDescent="0.25">
      <c r="Q171" s="1">
        <v>39569</v>
      </c>
      <c r="R171">
        <v>-243980</v>
      </c>
      <c r="S171">
        <v>-196696.67</v>
      </c>
      <c r="T171">
        <v>47283.33</v>
      </c>
      <c r="U171">
        <v>-780</v>
      </c>
      <c r="V171">
        <v>3520940</v>
      </c>
      <c r="W171">
        <v>-45963.33</v>
      </c>
      <c r="X171">
        <v>-148023.32999999999</v>
      </c>
      <c r="Z171" s="23">
        <v>39753</v>
      </c>
      <c r="AA171" s="24">
        <v>131.47</v>
      </c>
      <c r="AB171" s="24">
        <v>2.5099999999999998</v>
      </c>
      <c r="AC171" s="24"/>
      <c r="AO171" s="1">
        <v>39583</v>
      </c>
      <c r="AP171">
        <v>2.0699999999999998</v>
      </c>
      <c r="AQ171">
        <v>-1.93</v>
      </c>
      <c r="AS171" s="1">
        <v>40589</v>
      </c>
      <c r="AT171">
        <v>2.5</v>
      </c>
      <c r="AU171">
        <v>2.1999999999999999E-2</v>
      </c>
      <c r="AV171">
        <v>0.15434999999999999</v>
      </c>
      <c r="AW171">
        <v>1014837</v>
      </c>
      <c r="AY171" s="1">
        <v>39370</v>
      </c>
      <c r="AZ171">
        <v>7902078000</v>
      </c>
      <c r="BA171">
        <v>0.4</v>
      </c>
      <c r="BB171" s="3">
        <v>3704</v>
      </c>
      <c r="BC171">
        <v>8238.85</v>
      </c>
      <c r="BD171">
        <v>775014000</v>
      </c>
      <c r="BE171">
        <v>14631000</v>
      </c>
      <c r="BF171">
        <v>1744282000</v>
      </c>
      <c r="BG171">
        <v>4174056000</v>
      </c>
      <c r="BH171">
        <v>1194094000</v>
      </c>
      <c r="BI171">
        <v>6707984000</v>
      </c>
      <c r="BK171" s="1">
        <v>41988</v>
      </c>
      <c r="BL171">
        <v>0</v>
      </c>
      <c r="BM171">
        <v>0</v>
      </c>
      <c r="BN171">
        <v>75328096</v>
      </c>
      <c r="BO171">
        <v>73963134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1364962</v>
      </c>
      <c r="CH171" s="1"/>
      <c r="CJ171">
        <f t="shared" si="7"/>
        <v>0</v>
      </c>
      <c r="CN171" s="1"/>
      <c r="CO171" s="1">
        <v>39736</v>
      </c>
      <c r="CP171">
        <v>1.45</v>
      </c>
      <c r="CR171" s="1">
        <v>39493</v>
      </c>
      <c r="CS171">
        <v>8.6928302539916</v>
      </c>
      <c r="DG171" s="1">
        <v>41320</v>
      </c>
      <c r="DH171">
        <v>0.52</v>
      </c>
      <c r="DJ171" s="1">
        <v>36722</v>
      </c>
      <c r="DK171">
        <v>16.850000000000001</v>
      </c>
      <c r="DM171" s="1">
        <v>39767</v>
      </c>
      <c r="DN171">
        <v>415</v>
      </c>
      <c r="DP171" s="11">
        <v>41713</v>
      </c>
      <c r="DQ171">
        <v>846500355400</v>
      </c>
      <c r="DS171" s="1">
        <v>41685</v>
      </c>
      <c r="DT171">
        <v>124927193</v>
      </c>
      <c r="DU171">
        <v>632266880</v>
      </c>
      <c r="DV171">
        <v>-507339687</v>
      </c>
      <c r="DX171" s="1">
        <v>39736</v>
      </c>
      <c r="DY171">
        <v>18423675325</v>
      </c>
      <c r="DZ171">
        <v>17329401265</v>
      </c>
      <c r="EA171">
        <v>1094274060</v>
      </c>
      <c r="EB171">
        <v>35753076590</v>
      </c>
      <c r="ED171" s="1">
        <v>42781</v>
      </c>
      <c r="EE171">
        <v>129.38999999999999</v>
      </c>
      <c r="EG171" s="1">
        <v>37817</v>
      </c>
      <c r="EH171" s="17">
        <v>-0.41625558229999998</v>
      </c>
      <c r="EI171"/>
      <c r="EU171" s="4"/>
      <c r="EV171" s="4"/>
      <c r="EZ171"/>
      <c r="FB171" s="4"/>
      <c r="FE171" s="1"/>
    </row>
    <row r="172" spans="8:161" x14ac:dyDescent="0.25">
      <c r="Q172" s="1">
        <v>39539</v>
      </c>
      <c r="R172">
        <v>-243980</v>
      </c>
      <c r="S172">
        <v>-196696.67</v>
      </c>
      <c r="T172">
        <v>47283.33</v>
      </c>
      <c r="U172">
        <v>-780</v>
      </c>
      <c r="V172">
        <v>3520940</v>
      </c>
      <c r="W172">
        <v>-45963.33</v>
      </c>
      <c r="X172">
        <v>-148023.32999999999</v>
      </c>
      <c r="Z172" s="21">
        <v>39722</v>
      </c>
      <c r="AA172" s="22">
        <v>176.28</v>
      </c>
      <c r="AB172" s="22">
        <v>2.5099999999999998</v>
      </c>
      <c r="AC172" s="22"/>
      <c r="AO172" s="1">
        <v>39553</v>
      </c>
      <c r="AP172">
        <v>-2.0299999999999998</v>
      </c>
      <c r="AQ172">
        <v>-6.67</v>
      </c>
      <c r="AS172" s="1">
        <v>40617</v>
      </c>
      <c r="AT172">
        <v>2.5</v>
      </c>
      <c r="AU172">
        <v>2.1999999999999999E-2</v>
      </c>
      <c r="AV172">
        <v>0.15434999999999999</v>
      </c>
      <c r="AW172">
        <v>1014837</v>
      </c>
      <c r="AY172" s="1">
        <v>39340</v>
      </c>
      <c r="AZ172">
        <v>7902078000</v>
      </c>
      <c r="BA172">
        <v>0.4</v>
      </c>
      <c r="BB172" s="3">
        <v>3704</v>
      </c>
      <c r="BC172">
        <v>8238.85</v>
      </c>
      <c r="BD172">
        <v>775014000</v>
      </c>
      <c r="BE172">
        <v>14631000</v>
      </c>
      <c r="BF172">
        <v>1744282000</v>
      </c>
      <c r="BG172">
        <v>4174056000</v>
      </c>
      <c r="BH172">
        <v>1194094000</v>
      </c>
      <c r="BI172">
        <v>6707984000</v>
      </c>
      <c r="BK172" s="1">
        <v>42019</v>
      </c>
      <c r="BL172">
        <v>0</v>
      </c>
      <c r="BM172">
        <v>0</v>
      </c>
      <c r="BN172">
        <v>122441905</v>
      </c>
      <c r="BO172">
        <v>119789752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3234</v>
      </c>
      <c r="CD172">
        <v>0</v>
      </c>
      <c r="CE172">
        <v>3081</v>
      </c>
      <c r="CF172">
        <v>2645838</v>
      </c>
      <c r="CH172" s="1"/>
      <c r="CJ172">
        <f t="shared" si="7"/>
        <v>0</v>
      </c>
      <c r="CN172" s="1"/>
      <c r="CO172" s="1">
        <v>39706</v>
      </c>
      <c r="CP172">
        <v>1.26</v>
      </c>
      <c r="CR172" s="1">
        <v>39522</v>
      </c>
      <c r="CS172">
        <v>8.5821377795010996</v>
      </c>
      <c r="DG172" s="1">
        <v>41348</v>
      </c>
      <c r="DH172">
        <v>0.6</v>
      </c>
      <c r="DJ172" s="1">
        <v>36753</v>
      </c>
      <c r="DK172">
        <v>16.52</v>
      </c>
      <c r="DM172" s="1">
        <v>39736</v>
      </c>
      <c r="DN172">
        <v>415</v>
      </c>
      <c r="DP172" s="11">
        <v>41744</v>
      </c>
      <c r="DQ172">
        <v>818805717600</v>
      </c>
      <c r="DS172" s="1">
        <v>41713</v>
      </c>
      <c r="DT172">
        <v>124649529</v>
      </c>
      <c r="DU172">
        <v>565141622</v>
      </c>
      <c r="DV172">
        <v>-440492093</v>
      </c>
      <c r="DX172" s="1">
        <v>39706</v>
      </c>
      <c r="DY172">
        <v>19091207639</v>
      </c>
      <c r="DZ172">
        <v>17403299136</v>
      </c>
      <c r="EA172">
        <v>1687908503</v>
      </c>
      <c r="EB172">
        <v>36494506775</v>
      </c>
      <c r="ED172" s="1">
        <v>42809</v>
      </c>
      <c r="EE172">
        <v>141.9</v>
      </c>
      <c r="EG172" s="1">
        <v>37848</v>
      </c>
      <c r="EH172" s="17">
        <v>0.38018687270000001</v>
      </c>
      <c r="EI172"/>
      <c r="EU172" s="4"/>
      <c r="EV172" s="4"/>
      <c r="EZ172"/>
      <c r="FB172" s="4"/>
      <c r="FE172" s="1"/>
    </row>
    <row r="173" spans="8:161" x14ac:dyDescent="0.25">
      <c r="Q173" s="1"/>
      <c r="Z173" s="23">
        <v>39692</v>
      </c>
      <c r="AA173" s="24">
        <v>184.45</v>
      </c>
      <c r="AB173" s="24">
        <v>2.5099999999999998</v>
      </c>
      <c r="AC173" s="24"/>
      <c r="AO173" s="1">
        <v>39522</v>
      </c>
      <c r="AP173">
        <v>-1.05</v>
      </c>
      <c r="AQ173">
        <v>-4.4800000000000004</v>
      </c>
      <c r="AS173" s="1">
        <v>40648</v>
      </c>
      <c r="AT173">
        <v>2.5</v>
      </c>
      <c r="AU173">
        <v>2.1999999999999999E-2</v>
      </c>
      <c r="AV173">
        <v>0.15434999999999999</v>
      </c>
      <c r="AW173">
        <v>1014837</v>
      </c>
      <c r="AY173" s="1">
        <v>39309</v>
      </c>
      <c r="AZ173">
        <v>7902078000</v>
      </c>
      <c r="BA173">
        <v>0.4</v>
      </c>
      <c r="BB173" s="3">
        <v>3704</v>
      </c>
      <c r="BC173">
        <v>8238.85</v>
      </c>
      <c r="BD173">
        <v>775014000</v>
      </c>
      <c r="BE173">
        <v>14631000</v>
      </c>
      <c r="BF173">
        <v>1744282000</v>
      </c>
      <c r="BG173">
        <v>4174056000</v>
      </c>
      <c r="BH173">
        <v>1194094000</v>
      </c>
      <c r="BI173">
        <v>6707984000</v>
      </c>
      <c r="BK173" s="1">
        <v>42050</v>
      </c>
      <c r="BL173">
        <v>0</v>
      </c>
      <c r="BM173">
        <v>0</v>
      </c>
      <c r="BN173">
        <v>63454998</v>
      </c>
      <c r="BO173">
        <v>59900359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3624</v>
      </c>
      <c r="CD173">
        <v>0</v>
      </c>
      <c r="CE173">
        <v>2404</v>
      </c>
      <c r="CF173">
        <v>3548611</v>
      </c>
      <c r="CH173" s="1"/>
      <c r="CJ173">
        <f t="shared" si="7"/>
        <v>0</v>
      </c>
      <c r="CN173" s="1"/>
      <c r="CO173" s="1">
        <v>39675</v>
      </c>
      <c r="CP173">
        <v>1.28</v>
      </c>
      <c r="CR173" s="1">
        <v>39553</v>
      </c>
      <c r="CS173">
        <v>8.5385737578305996</v>
      </c>
      <c r="DG173" s="1">
        <v>41379</v>
      </c>
      <c r="DH173">
        <v>0.59</v>
      </c>
      <c r="DJ173" s="1">
        <v>36784</v>
      </c>
      <c r="DK173">
        <v>16.559999999999999</v>
      </c>
      <c r="DM173" s="1">
        <v>39706</v>
      </c>
      <c r="DN173">
        <v>415</v>
      </c>
      <c r="DP173" s="11">
        <v>41774</v>
      </c>
      <c r="DQ173">
        <v>818961316800</v>
      </c>
      <c r="DS173" s="1">
        <v>41744</v>
      </c>
      <c r="DT173">
        <v>268769815</v>
      </c>
      <c r="DU173">
        <v>534436147</v>
      </c>
      <c r="DV173">
        <v>-265666332</v>
      </c>
      <c r="DX173" s="1">
        <v>39675</v>
      </c>
      <c r="DY173">
        <v>19678943462</v>
      </c>
      <c r="DZ173">
        <v>17596371420</v>
      </c>
      <c r="EA173">
        <v>2082572042</v>
      </c>
      <c r="EB173">
        <v>37275314882</v>
      </c>
      <c r="ED173" s="1">
        <v>42840</v>
      </c>
      <c r="EE173">
        <v>133.75</v>
      </c>
      <c r="EG173" s="1">
        <v>37879</v>
      </c>
      <c r="EH173" s="17">
        <v>1.182973826</v>
      </c>
      <c r="EI173" s="3"/>
      <c r="EU173" s="4"/>
      <c r="EV173" s="4"/>
      <c r="EZ173"/>
      <c r="FB173" s="4"/>
      <c r="FE173" s="1"/>
    </row>
    <row r="174" spans="8:161" x14ac:dyDescent="0.25">
      <c r="Q174" s="1"/>
      <c r="Z174" s="21">
        <v>39661</v>
      </c>
      <c r="AA174" s="22">
        <v>190.86</v>
      </c>
      <c r="AB174" s="22">
        <v>2.5</v>
      </c>
      <c r="AC174" s="22"/>
      <c r="AO174" s="1">
        <v>39493</v>
      </c>
      <c r="AP174">
        <v>2.15</v>
      </c>
      <c r="AQ174">
        <v>-1.76</v>
      </c>
      <c r="AS174" s="1">
        <v>40678</v>
      </c>
      <c r="AT174">
        <v>2.5</v>
      </c>
      <c r="AU174">
        <v>2.1999999999999999E-2</v>
      </c>
      <c r="AV174">
        <v>0.15434999999999999</v>
      </c>
      <c r="AW174">
        <v>1014837</v>
      </c>
      <c r="AY174" s="1">
        <v>39278</v>
      </c>
      <c r="AZ174">
        <v>7902078000</v>
      </c>
      <c r="BA174">
        <v>0.4</v>
      </c>
      <c r="BB174" s="3">
        <v>3704</v>
      </c>
      <c r="BC174">
        <v>8238.85</v>
      </c>
      <c r="BD174">
        <v>775014000</v>
      </c>
      <c r="BE174">
        <v>14631000</v>
      </c>
      <c r="BF174">
        <v>1744282000</v>
      </c>
      <c r="BG174">
        <v>4174056000</v>
      </c>
      <c r="BH174">
        <v>1194094000</v>
      </c>
      <c r="BI174">
        <v>6707984000</v>
      </c>
      <c r="BK174" s="1">
        <v>42078</v>
      </c>
      <c r="BL174">
        <v>0</v>
      </c>
      <c r="BM174">
        <v>0</v>
      </c>
      <c r="BN174">
        <v>103213470</v>
      </c>
      <c r="BO174">
        <v>101365165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1848305</v>
      </c>
      <c r="CH174" s="1"/>
      <c r="CJ174">
        <f t="shared" si="7"/>
        <v>0</v>
      </c>
      <c r="CN174" s="1"/>
      <c r="CO174" s="1">
        <v>39644</v>
      </c>
      <c r="CP174">
        <v>1.53</v>
      </c>
      <c r="CR174" s="1">
        <v>39583</v>
      </c>
      <c r="CS174">
        <v>7.9173838209982703</v>
      </c>
      <c r="DG174" s="1">
        <v>41409</v>
      </c>
      <c r="DH174">
        <v>0.35</v>
      </c>
      <c r="DJ174" s="1">
        <v>36814</v>
      </c>
      <c r="DK174">
        <v>16.600000000000001</v>
      </c>
      <c r="DM174" s="1">
        <v>39675</v>
      </c>
      <c r="DN174">
        <v>415</v>
      </c>
      <c r="DP174" s="11">
        <v>41805</v>
      </c>
      <c r="DQ174">
        <v>834995018000</v>
      </c>
      <c r="DS174" s="1">
        <v>41774</v>
      </c>
      <c r="DT174">
        <v>194445167</v>
      </c>
      <c r="DU174">
        <v>429533398</v>
      </c>
      <c r="DV174">
        <v>-235088231</v>
      </c>
      <c r="DX174" s="1">
        <v>39644</v>
      </c>
      <c r="DY174">
        <v>20401417806</v>
      </c>
      <c r="DZ174">
        <v>17279442484</v>
      </c>
      <c r="EA174">
        <v>3121975322</v>
      </c>
      <c r="EB174">
        <v>37680860290</v>
      </c>
      <c r="ED174" s="1">
        <v>42870</v>
      </c>
      <c r="EE174">
        <v>136</v>
      </c>
      <c r="EG174" s="1">
        <v>37909</v>
      </c>
      <c r="EH174" s="17">
        <v>0.3798336591</v>
      </c>
      <c r="EI174"/>
      <c r="EU174" s="4"/>
      <c r="EV174" s="4"/>
      <c r="EZ174"/>
      <c r="FB174" s="4"/>
      <c r="FE174" s="1"/>
    </row>
    <row r="175" spans="8:161" x14ac:dyDescent="0.25">
      <c r="Q175" s="1"/>
      <c r="Z175" s="23">
        <v>39630</v>
      </c>
      <c r="AA175" s="24">
        <v>213.46</v>
      </c>
      <c r="AB175" s="24">
        <v>2.5</v>
      </c>
      <c r="AC175" s="24"/>
      <c r="AO175" s="1">
        <v>39462</v>
      </c>
      <c r="AP175">
        <v>-3.33</v>
      </c>
      <c r="AQ175">
        <v>-7.2</v>
      </c>
      <c r="AS175" s="1">
        <v>40709</v>
      </c>
      <c r="AT175">
        <v>2.5</v>
      </c>
      <c r="AU175">
        <v>2.1999999999999999E-2</v>
      </c>
      <c r="AV175">
        <v>0.15434999999999999</v>
      </c>
      <c r="AW175">
        <v>1014837</v>
      </c>
      <c r="AY175" s="1">
        <v>39248</v>
      </c>
      <c r="AZ175">
        <v>7902078000</v>
      </c>
      <c r="BA175">
        <v>0.4</v>
      </c>
      <c r="BB175" s="3">
        <v>3704</v>
      </c>
      <c r="BC175">
        <v>8238.85</v>
      </c>
      <c r="BD175">
        <v>775014000</v>
      </c>
      <c r="BE175">
        <v>14631000</v>
      </c>
      <c r="BF175">
        <v>1744282000</v>
      </c>
      <c r="BG175">
        <v>4174056000</v>
      </c>
      <c r="BH175">
        <v>1194094000</v>
      </c>
      <c r="BI175">
        <v>6707984000</v>
      </c>
      <c r="BK175" s="1">
        <v>42109</v>
      </c>
      <c r="BL175">
        <v>0</v>
      </c>
      <c r="BM175">
        <v>0</v>
      </c>
      <c r="BN175">
        <v>89219450</v>
      </c>
      <c r="BO175">
        <v>88142328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1077122</v>
      </c>
      <c r="CH175" s="1"/>
      <c r="CJ175">
        <f t="shared" si="7"/>
        <v>0</v>
      </c>
      <c r="CN175" s="1"/>
      <c r="CO175" s="1">
        <v>39614</v>
      </c>
      <c r="CP175">
        <v>1.74</v>
      </c>
      <c r="CR175" s="1">
        <v>39614</v>
      </c>
      <c r="CS175">
        <v>7.8475622737917803</v>
      </c>
      <c r="DG175" s="1">
        <v>41440</v>
      </c>
      <c r="DH175">
        <v>0.28000000000000003</v>
      </c>
      <c r="DJ175" s="1">
        <v>36845</v>
      </c>
      <c r="DK175">
        <v>16.510000000000002</v>
      </c>
      <c r="DM175" s="1">
        <v>39644</v>
      </c>
      <c r="DN175">
        <v>415</v>
      </c>
      <c r="DP175" s="11">
        <v>41835</v>
      </c>
      <c r="DQ175">
        <v>838211483200</v>
      </c>
      <c r="DS175" s="1">
        <v>41805</v>
      </c>
      <c r="DT175">
        <v>279182455</v>
      </c>
      <c r="DU175">
        <v>651956473</v>
      </c>
      <c r="DV175">
        <v>-372774018</v>
      </c>
      <c r="DX175" s="1">
        <v>39614</v>
      </c>
      <c r="DY175">
        <v>18572704209</v>
      </c>
      <c r="DZ175">
        <v>16016786902</v>
      </c>
      <c r="EA175">
        <v>2555917307</v>
      </c>
      <c r="EB175">
        <v>34589491111</v>
      </c>
      <c r="ED175" s="1">
        <v>42901</v>
      </c>
      <c r="EE175">
        <v>134.88</v>
      </c>
      <c r="EG175" s="1">
        <v>37940</v>
      </c>
      <c r="EH175" s="17">
        <v>0.49033578389999999</v>
      </c>
      <c r="EI175"/>
      <c r="EU175" s="4"/>
      <c r="EV175" s="4"/>
      <c r="EZ175"/>
      <c r="FB175" s="4"/>
      <c r="FE175" s="1"/>
    </row>
    <row r="176" spans="8:161" x14ac:dyDescent="0.25">
      <c r="Q176" s="1"/>
      <c r="Z176" s="21">
        <v>39600</v>
      </c>
      <c r="AA176" s="22">
        <v>214.85</v>
      </c>
      <c r="AB176" s="22">
        <v>2.4900000000000002</v>
      </c>
      <c r="AC176" s="22"/>
      <c r="AO176" s="1">
        <v>39431</v>
      </c>
      <c r="AP176">
        <v>6.32</v>
      </c>
      <c r="AQ176">
        <v>3.65</v>
      </c>
      <c r="AS176" s="1">
        <v>40739</v>
      </c>
      <c r="AT176">
        <v>2.5</v>
      </c>
      <c r="AU176">
        <v>2.1999999999999999E-2</v>
      </c>
      <c r="AV176">
        <v>0.15434999999999999</v>
      </c>
      <c r="AW176">
        <v>1014837</v>
      </c>
      <c r="AY176" s="1">
        <v>39217</v>
      </c>
      <c r="AZ176">
        <v>7902078000</v>
      </c>
      <c r="BA176">
        <v>0.4</v>
      </c>
      <c r="BB176" s="3">
        <v>3704</v>
      </c>
      <c r="BC176">
        <v>8238.85</v>
      </c>
      <c r="BD176">
        <v>775014000</v>
      </c>
      <c r="BE176">
        <v>14631000</v>
      </c>
      <c r="BF176">
        <v>1744282000</v>
      </c>
      <c r="BG176">
        <v>4174056000</v>
      </c>
      <c r="BH176">
        <v>1194094000</v>
      </c>
      <c r="BI176">
        <v>6707984000</v>
      </c>
      <c r="BK176" s="1">
        <v>42139</v>
      </c>
      <c r="BL176">
        <v>0</v>
      </c>
      <c r="BM176">
        <v>0</v>
      </c>
      <c r="BN176">
        <v>77468492</v>
      </c>
      <c r="BO176">
        <v>75263113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2205379</v>
      </c>
      <c r="CH176" s="1"/>
      <c r="CJ176">
        <f t="shared" si="7"/>
        <v>0</v>
      </c>
      <c r="CN176" s="1"/>
      <c r="CO176" s="1">
        <v>39583</v>
      </c>
      <c r="CP176">
        <v>1.79</v>
      </c>
      <c r="CR176" s="1">
        <v>39644</v>
      </c>
      <c r="CS176">
        <v>8.1119059785385694</v>
      </c>
      <c r="DG176" s="1">
        <v>41470</v>
      </c>
      <c r="DH176">
        <v>-0.13</v>
      </c>
      <c r="DJ176" s="1">
        <v>36875</v>
      </c>
      <c r="DK176">
        <v>16.190000000000001</v>
      </c>
      <c r="DM176" s="1">
        <v>39614</v>
      </c>
      <c r="DN176">
        <v>415</v>
      </c>
      <c r="DP176" s="11">
        <v>41866</v>
      </c>
      <c r="DQ176">
        <v>859928075999.99902</v>
      </c>
      <c r="DS176" s="1">
        <v>41835</v>
      </c>
      <c r="DT176">
        <v>326379196</v>
      </c>
      <c r="DU176">
        <v>570414792</v>
      </c>
      <c r="DV176">
        <v>-244035596</v>
      </c>
      <c r="DX176" s="1">
        <v>39583</v>
      </c>
      <c r="DY176">
        <v>19244058215</v>
      </c>
      <c r="DZ176">
        <v>15374637766</v>
      </c>
      <c r="EA176">
        <v>3869420449</v>
      </c>
      <c r="EB176">
        <v>34618695981</v>
      </c>
      <c r="ED176" s="1">
        <v>42931</v>
      </c>
      <c r="EE176">
        <v>138.43</v>
      </c>
      <c r="EG176" s="1">
        <v>37970</v>
      </c>
      <c r="EH176" s="17">
        <v>0.61437108969999998</v>
      </c>
      <c r="EI176"/>
      <c r="EU176" s="4"/>
      <c r="EV176" s="4"/>
      <c r="EZ176"/>
      <c r="FB176" s="4"/>
      <c r="FE176" s="1"/>
    </row>
    <row r="177" spans="17:161" x14ac:dyDescent="0.25">
      <c r="Q177" s="1"/>
      <c r="Z177" s="23">
        <v>39569</v>
      </c>
      <c r="AA177" s="24">
        <v>202.74</v>
      </c>
      <c r="AB177" s="24">
        <v>2.4900000000000002</v>
      </c>
      <c r="AC177" s="24"/>
      <c r="AO177" s="1">
        <v>39401</v>
      </c>
      <c r="AP177">
        <v>1.21</v>
      </c>
      <c r="AQ177">
        <v>-1.98</v>
      </c>
      <c r="AS177" s="1">
        <v>40770</v>
      </c>
      <c r="AT177">
        <v>2.5</v>
      </c>
      <c r="AU177">
        <v>2.1999999999999999E-2</v>
      </c>
      <c r="AV177">
        <v>0.15434999999999999</v>
      </c>
      <c r="AW177">
        <v>1014837</v>
      </c>
      <c r="AY177" s="1">
        <v>39187</v>
      </c>
      <c r="AZ177">
        <v>7902078000</v>
      </c>
      <c r="BA177">
        <v>0.4</v>
      </c>
      <c r="BB177" s="3">
        <v>3704</v>
      </c>
      <c r="BC177">
        <v>8238.85</v>
      </c>
      <c r="BD177">
        <v>775014000</v>
      </c>
      <c r="BE177">
        <v>14631000</v>
      </c>
      <c r="BF177">
        <v>1744282000</v>
      </c>
      <c r="BG177">
        <v>4174056000</v>
      </c>
      <c r="BH177">
        <v>1194094000</v>
      </c>
      <c r="BI177">
        <v>6707984000</v>
      </c>
      <c r="BK177" s="1">
        <v>42170</v>
      </c>
      <c r="BL177">
        <v>0</v>
      </c>
      <c r="BM177">
        <v>0</v>
      </c>
      <c r="BN177">
        <v>99060288</v>
      </c>
      <c r="BO177">
        <v>97469035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1591253</v>
      </c>
      <c r="CH177" s="1"/>
      <c r="CJ177">
        <f t="shared" si="7"/>
        <v>0</v>
      </c>
      <c r="CN177" s="1"/>
      <c r="CO177" s="1">
        <v>39553</v>
      </c>
      <c r="CP177">
        <v>1.55</v>
      </c>
      <c r="CR177" s="1">
        <v>39675</v>
      </c>
      <c r="CS177">
        <v>7.6082333928723296</v>
      </c>
      <c r="DG177" s="1">
        <v>41501</v>
      </c>
      <c r="DH177">
        <v>0.16</v>
      </c>
      <c r="DJ177" s="1">
        <v>36906</v>
      </c>
      <c r="DK177">
        <v>15.49</v>
      </c>
      <c r="DM177" s="1">
        <v>39583</v>
      </c>
      <c r="DN177">
        <v>415</v>
      </c>
      <c r="DP177" s="11">
        <v>41897</v>
      </c>
      <c r="DQ177">
        <v>876034277700</v>
      </c>
      <c r="DS177" s="1">
        <v>41866</v>
      </c>
      <c r="DT177">
        <v>272558694</v>
      </c>
      <c r="DU177">
        <v>415612559</v>
      </c>
      <c r="DV177">
        <v>-143053865</v>
      </c>
      <c r="DX177" s="1">
        <v>39553</v>
      </c>
      <c r="DY177">
        <v>14038688872</v>
      </c>
      <c r="DZ177">
        <v>12477739957</v>
      </c>
      <c r="EA177">
        <v>1560948915</v>
      </c>
      <c r="EB177">
        <v>26516428829</v>
      </c>
      <c r="ED177" s="1">
        <v>42962</v>
      </c>
      <c r="EE177">
        <v>140.13999999999999</v>
      </c>
      <c r="EG177" s="1">
        <v>38001</v>
      </c>
      <c r="EH177" s="17">
        <v>0.87755344619999998</v>
      </c>
      <c r="EI177"/>
      <c r="EU177" s="4"/>
      <c r="EV177" s="4"/>
      <c r="EZ177"/>
      <c r="FB177" s="4"/>
      <c r="FE177" s="1"/>
    </row>
    <row r="178" spans="17:161" x14ac:dyDescent="0.25">
      <c r="Q178" s="1"/>
      <c r="Z178" s="21">
        <v>39539</v>
      </c>
      <c r="AA178" s="22">
        <v>184.48</v>
      </c>
      <c r="AB178" s="22">
        <v>2.4900000000000002</v>
      </c>
      <c r="AC178" s="22"/>
      <c r="AO178" s="1">
        <v>39370</v>
      </c>
      <c r="AP178">
        <v>-1.06</v>
      </c>
      <c r="AQ178">
        <v>-4.0999999999999996</v>
      </c>
      <c r="AS178" s="1">
        <v>40801</v>
      </c>
      <c r="AT178">
        <v>2.5</v>
      </c>
      <c r="AU178">
        <v>2.1999999999999999E-2</v>
      </c>
      <c r="AV178">
        <v>0.15434999999999999</v>
      </c>
      <c r="AW178">
        <v>1014837</v>
      </c>
      <c r="AY178" s="1">
        <v>39156</v>
      </c>
      <c r="AZ178">
        <v>7902078000</v>
      </c>
      <c r="BA178">
        <v>0.4</v>
      </c>
      <c r="BB178" s="3">
        <v>3704</v>
      </c>
      <c r="BC178">
        <v>8238.85</v>
      </c>
      <c r="BD178">
        <v>775014000</v>
      </c>
      <c r="BE178">
        <v>14631000</v>
      </c>
      <c r="BF178">
        <v>1744282000</v>
      </c>
      <c r="BG178">
        <v>4174056000</v>
      </c>
      <c r="BH178">
        <v>1194094000</v>
      </c>
      <c r="BI178">
        <v>6707984000</v>
      </c>
      <c r="BK178" s="1">
        <v>42200</v>
      </c>
      <c r="BL178">
        <v>0</v>
      </c>
      <c r="BM178">
        <v>0</v>
      </c>
      <c r="BN178">
        <v>137964144</v>
      </c>
      <c r="BO178">
        <v>134350507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3613637</v>
      </c>
      <c r="CH178" s="1"/>
      <c r="CJ178">
        <f t="shared" si="7"/>
        <v>0</v>
      </c>
      <c r="CN178" s="1"/>
      <c r="CO178" s="1">
        <v>39522</v>
      </c>
      <c r="CP178">
        <v>1.48</v>
      </c>
      <c r="CR178" s="1">
        <v>39706</v>
      </c>
      <c r="CS178">
        <v>7.6565929427654904</v>
      </c>
      <c r="DG178" s="1">
        <v>41532</v>
      </c>
      <c r="DH178">
        <v>0.27</v>
      </c>
      <c r="DJ178" s="1">
        <v>36937</v>
      </c>
      <c r="DK178">
        <v>15.2</v>
      </c>
      <c r="DM178" s="1">
        <v>39553</v>
      </c>
      <c r="DN178">
        <v>415</v>
      </c>
      <c r="DP178" s="11">
        <v>41927</v>
      </c>
      <c r="DQ178">
        <v>920151933900</v>
      </c>
      <c r="DS178" s="1">
        <v>41897</v>
      </c>
      <c r="DT178">
        <v>315724988</v>
      </c>
      <c r="DU178">
        <v>656651583</v>
      </c>
      <c r="DV178">
        <v>-340926595</v>
      </c>
      <c r="DX178" s="1">
        <v>39522</v>
      </c>
      <c r="DY178">
        <v>12565657530</v>
      </c>
      <c r="DZ178">
        <v>11772927059</v>
      </c>
      <c r="EA178">
        <v>792730471</v>
      </c>
      <c r="EB178">
        <v>24338584589</v>
      </c>
      <c r="ED178" s="1">
        <v>42993</v>
      </c>
      <c r="EE178">
        <v>134.86000000000001</v>
      </c>
      <c r="EG178" s="1">
        <v>38032</v>
      </c>
      <c r="EH178" s="17">
        <v>0.69283831419999997</v>
      </c>
      <c r="EI178"/>
      <c r="EU178" s="4"/>
      <c r="EV178" s="4"/>
      <c r="EZ178"/>
      <c r="FB178" s="4"/>
      <c r="FE178" s="1"/>
    </row>
    <row r="179" spans="17:161" x14ac:dyDescent="0.25">
      <c r="Q179" s="1"/>
      <c r="Z179" s="23">
        <v>39508</v>
      </c>
      <c r="AA179" s="24">
        <v>175.43</v>
      </c>
      <c r="AB179" s="24">
        <v>2.4900000000000002</v>
      </c>
      <c r="AC179" s="24"/>
      <c r="AO179" s="1">
        <v>39340</v>
      </c>
      <c r="AP179">
        <v>2.25</v>
      </c>
      <c r="AQ179">
        <v>-0.4</v>
      </c>
      <c r="AS179" s="1">
        <v>40831</v>
      </c>
      <c r="AT179">
        <v>2.5</v>
      </c>
      <c r="AU179">
        <v>2.1999999999999999E-2</v>
      </c>
      <c r="AV179">
        <v>0.15434999999999999</v>
      </c>
      <c r="AW179">
        <v>1014837</v>
      </c>
      <c r="AY179" s="1">
        <v>39128</v>
      </c>
      <c r="AZ179">
        <v>7902078000</v>
      </c>
      <c r="BA179">
        <v>0.4</v>
      </c>
      <c r="BB179" s="3">
        <v>3704</v>
      </c>
      <c r="BC179">
        <v>8238.85</v>
      </c>
      <c r="BD179">
        <v>775014000</v>
      </c>
      <c r="BE179">
        <v>14631000</v>
      </c>
      <c r="BF179">
        <v>1744282000</v>
      </c>
      <c r="BG179">
        <v>4174056000</v>
      </c>
      <c r="BH179">
        <v>1194094000</v>
      </c>
      <c r="BI179">
        <v>6707984000</v>
      </c>
      <c r="BK179" s="1">
        <v>42231</v>
      </c>
      <c r="BL179">
        <v>0</v>
      </c>
      <c r="BM179">
        <v>0</v>
      </c>
      <c r="BN179">
        <v>62453705</v>
      </c>
      <c r="BO179">
        <v>60623047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1830658</v>
      </c>
      <c r="CH179" s="1"/>
      <c r="CJ179">
        <f t="shared" si="7"/>
        <v>0</v>
      </c>
      <c r="CN179" s="1"/>
      <c r="CO179" s="1">
        <v>39493</v>
      </c>
      <c r="CP179">
        <v>1.49</v>
      </c>
      <c r="CR179" s="1">
        <v>39736</v>
      </c>
      <c r="CS179">
        <v>7.4743998657042097</v>
      </c>
      <c r="DG179" s="1">
        <v>41562</v>
      </c>
      <c r="DH179">
        <v>0.61</v>
      </c>
      <c r="DJ179" s="1">
        <v>36965</v>
      </c>
      <c r="DK179">
        <v>15.39</v>
      </c>
      <c r="DM179" s="1">
        <v>39522</v>
      </c>
      <c r="DN179">
        <v>415</v>
      </c>
      <c r="DP179" s="11">
        <v>41958</v>
      </c>
      <c r="DQ179">
        <v>956735618400</v>
      </c>
      <c r="DS179" s="1">
        <v>41927</v>
      </c>
      <c r="DT179">
        <v>332050826</v>
      </c>
      <c r="DU179">
        <v>615990886</v>
      </c>
      <c r="DV179">
        <v>-283940060</v>
      </c>
      <c r="DX179" s="1">
        <v>39493</v>
      </c>
      <c r="DY179">
        <v>12763889431</v>
      </c>
      <c r="DZ179">
        <v>12099971906</v>
      </c>
      <c r="EA179">
        <v>663917525</v>
      </c>
      <c r="EB179">
        <v>24863861337</v>
      </c>
      <c r="ED179" s="1">
        <v>43023</v>
      </c>
      <c r="EE179">
        <v>136.07</v>
      </c>
      <c r="EG179" s="1">
        <v>38061</v>
      </c>
      <c r="EH179" s="17">
        <v>1.1324085497</v>
      </c>
      <c r="EI179" s="3"/>
      <c r="EU179" s="4"/>
      <c r="EV179" s="4"/>
      <c r="EZ179"/>
      <c r="FB179" s="4"/>
      <c r="FE179" s="1"/>
    </row>
    <row r="180" spans="17:161" x14ac:dyDescent="0.25">
      <c r="Q180" s="1"/>
      <c r="Z180" s="21">
        <v>39479</v>
      </c>
      <c r="AA180" s="22">
        <v>161.91999999999999</v>
      </c>
      <c r="AB180" s="22">
        <v>2.4900000000000002</v>
      </c>
      <c r="AC180" s="22"/>
      <c r="AO180" s="1">
        <v>39309</v>
      </c>
      <c r="AP180">
        <v>2.4300000000000002</v>
      </c>
      <c r="AQ180">
        <v>-1.5</v>
      </c>
      <c r="AS180" s="1">
        <v>40862</v>
      </c>
      <c r="AT180">
        <v>2.5</v>
      </c>
      <c r="AU180">
        <v>2.1999999999999999E-2</v>
      </c>
      <c r="AV180">
        <v>0.15434999999999999</v>
      </c>
      <c r="AW180">
        <v>1014837</v>
      </c>
      <c r="AY180" s="1">
        <v>39097</v>
      </c>
      <c r="AZ180">
        <v>7902078000</v>
      </c>
      <c r="BA180">
        <v>0.4</v>
      </c>
      <c r="BB180" s="3">
        <v>3704</v>
      </c>
      <c r="BC180">
        <v>8238.85</v>
      </c>
      <c r="BD180">
        <v>775014000</v>
      </c>
      <c r="BE180">
        <v>14631000</v>
      </c>
      <c r="BF180">
        <v>1744282000</v>
      </c>
      <c r="BG180">
        <v>4174056000</v>
      </c>
      <c r="BH180">
        <v>1194094000</v>
      </c>
      <c r="BI180">
        <v>6707984000</v>
      </c>
      <c r="BK180" s="1">
        <v>42262</v>
      </c>
      <c r="BL180">
        <v>0</v>
      </c>
      <c r="BM180">
        <v>0</v>
      </c>
      <c r="BN180">
        <v>103897999</v>
      </c>
      <c r="BO180">
        <v>102793336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1104663</v>
      </c>
      <c r="CH180" s="1"/>
      <c r="CJ180">
        <f t="shared" si="7"/>
        <v>0</v>
      </c>
      <c r="CN180" s="1"/>
      <c r="CO180" s="1">
        <v>39462</v>
      </c>
      <c r="CP180">
        <v>1.54</v>
      </c>
      <c r="CR180" s="1">
        <v>39767</v>
      </c>
      <c r="CS180">
        <v>7.5805432722678399</v>
      </c>
      <c r="DG180" s="1">
        <v>41593</v>
      </c>
      <c r="DH180">
        <v>0.54</v>
      </c>
      <c r="DJ180" s="1">
        <v>36996</v>
      </c>
      <c r="DK180">
        <v>16.02</v>
      </c>
      <c r="DM180" s="1">
        <v>39493</v>
      </c>
      <c r="DN180">
        <v>380</v>
      </c>
      <c r="DP180" s="11">
        <v>41988</v>
      </c>
      <c r="DQ180">
        <v>959556509400</v>
      </c>
      <c r="DS180" s="1">
        <v>41958</v>
      </c>
      <c r="DT180">
        <v>226443009</v>
      </c>
      <c r="DU180">
        <v>689658702</v>
      </c>
      <c r="DV180">
        <v>-463215693</v>
      </c>
      <c r="DX180" s="1">
        <v>39462</v>
      </c>
      <c r="DY180">
        <v>13234232944</v>
      </c>
      <c r="DZ180">
        <v>12487791035</v>
      </c>
      <c r="EA180">
        <v>746441909</v>
      </c>
      <c r="EB180">
        <v>25722023979</v>
      </c>
      <c r="ED180" s="1">
        <v>43054</v>
      </c>
      <c r="EE180">
        <v>135.08000000000001</v>
      </c>
      <c r="EG180" s="1">
        <v>38092</v>
      </c>
      <c r="EH180" s="17">
        <v>1.2122955263999999</v>
      </c>
      <c r="EI180" s="3"/>
      <c r="EU180" s="4"/>
      <c r="EV180" s="4"/>
      <c r="EZ180"/>
      <c r="FB180" s="4"/>
      <c r="FE180" s="1"/>
    </row>
    <row r="181" spans="17:161" x14ac:dyDescent="0.25">
      <c r="Q181" s="1"/>
      <c r="Z181" s="23">
        <v>39448</v>
      </c>
      <c r="AA181" s="24">
        <v>163.74</v>
      </c>
      <c r="AB181" s="24">
        <v>2.5099999999999998</v>
      </c>
      <c r="AC181" s="24"/>
      <c r="AO181" s="1">
        <v>39278</v>
      </c>
      <c r="AP181">
        <v>2.39</v>
      </c>
      <c r="AQ181">
        <v>-2.1800000000000002</v>
      </c>
      <c r="AS181" s="1">
        <v>40892</v>
      </c>
      <c r="AT181">
        <v>2.5</v>
      </c>
      <c r="AU181">
        <v>2.1999999999999999E-2</v>
      </c>
      <c r="AV181">
        <v>0.15434999999999999</v>
      </c>
      <c r="AW181">
        <v>1014837</v>
      </c>
      <c r="AY181" s="1">
        <v>39066</v>
      </c>
      <c r="AZ181">
        <v>6763404000</v>
      </c>
      <c r="BA181">
        <v>0.4</v>
      </c>
      <c r="BB181" s="3">
        <v>3704</v>
      </c>
      <c r="BC181">
        <v>7198.79</v>
      </c>
      <c r="BD181">
        <v>696145000</v>
      </c>
      <c r="BE181">
        <v>14659000</v>
      </c>
      <c r="BF181">
        <v>1793188000</v>
      </c>
      <c r="BG181">
        <v>3496446000</v>
      </c>
      <c r="BH181">
        <v>762966000</v>
      </c>
      <c r="BI181">
        <v>6000438000</v>
      </c>
      <c r="BK181" s="1">
        <v>42292</v>
      </c>
      <c r="BL181">
        <v>0</v>
      </c>
      <c r="BM181">
        <v>0</v>
      </c>
      <c r="BN181">
        <v>69120499</v>
      </c>
      <c r="BO181">
        <v>67712205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1408294</v>
      </c>
      <c r="CH181" s="1"/>
      <c r="CJ181">
        <f t="shared" si="7"/>
        <v>0</v>
      </c>
      <c r="CN181" s="1"/>
      <c r="CO181" s="1">
        <v>39431</v>
      </c>
      <c r="CP181">
        <v>1.74</v>
      </c>
      <c r="CR181" s="1">
        <v>39797</v>
      </c>
      <c r="CS181">
        <v>6.7847607746747398</v>
      </c>
      <c r="DG181" s="1">
        <v>41623</v>
      </c>
      <c r="DH181">
        <v>0.72</v>
      </c>
      <c r="DJ181" s="1">
        <v>37026</v>
      </c>
      <c r="DK181">
        <v>16.43</v>
      </c>
      <c r="DM181" s="1">
        <v>39462</v>
      </c>
      <c r="DN181">
        <v>380</v>
      </c>
      <c r="DP181" s="11">
        <v>42019</v>
      </c>
      <c r="DQ181">
        <v>952966631400</v>
      </c>
      <c r="DS181" s="1">
        <v>41988</v>
      </c>
      <c r="DT181">
        <v>206112902</v>
      </c>
      <c r="DU181">
        <v>685883312</v>
      </c>
      <c r="DV181">
        <v>-479770410</v>
      </c>
      <c r="DX181" s="1">
        <v>39431</v>
      </c>
      <c r="DY181">
        <v>14215095053</v>
      </c>
      <c r="DZ181">
        <v>10735699676</v>
      </c>
      <c r="EA181">
        <v>3479395377</v>
      </c>
      <c r="EB181">
        <v>24950794729</v>
      </c>
      <c r="ED181" s="1">
        <v>43084</v>
      </c>
      <c r="EE181">
        <v>135.78</v>
      </c>
      <c r="EG181" s="1">
        <v>38122</v>
      </c>
      <c r="EH181" s="17">
        <v>1.3068714457999999</v>
      </c>
      <c r="EI181" s="3"/>
      <c r="EU181" s="4"/>
      <c r="EV181" s="4"/>
      <c r="EZ181"/>
      <c r="FB181" s="4"/>
      <c r="FE181" s="1"/>
    </row>
    <row r="182" spans="17:161" x14ac:dyDescent="0.25">
      <c r="Q182" s="1"/>
      <c r="Z182" s="21">
        <v>39417</v>
      </c>
      <c r="AA182" s="22">
        <v>163.37</v>
      </c>
      <c r="AB182" s="22">
        <v>2.5099999999999998</v>
      </c>
      <c r="AC182" s="22"/>
      <c r="AO182" s="1">
        <v>39248</v>
      </c>
      <c r="AP182">
        <v>1.44</v>
      </c>
      <c r="AQ182">
        <v>-2.4700000000000002</v>
      </c>
      <c r="AS182" s="1">
        <v>40923</v>
      </c>
      <c r="AT182">
        <v>2.5</v>
      </c>
      <c r="AU182">
        <v>2.1999999999999999E-2</v>
      </c>
      <c r="AV182">
        <v>7.7299999999999994E-2</v>
      </c>
      <c r="AW182">
        <v>1027429</v>
      </c>
      <c r="AY182" s="1">
        <v>39036</v>
      </c>
      <c r="AZ182">
        <v>6763404000</v>
      </c>
      <c r="BA182">
        <v>0.4</v>
      </c>
      <c r="BB182" s="3">
        <v>3704</v>
      </c>
      <c r="BC182">
        <v>7198.79</v>
      </c>
      <c r="BD182">
        <v>696145000</v>
      </c>
      <c r="BE182">
        <v>14659000</v>
      </c>
      <c r="BF182">
        <v>1793188000</v>
      </c>
      <c r="BG182">
        <v>3496446000</v>
      </c>
      <c r="BH182">
        <v>762966000</v>
      </c>
      <c r="BI182">
        <v>6000438000</v>
      </c>
      <c r="BK182" s="1">
        <v>42323</v>
      </c>
      <c r="BL182">
        <v>0</v>
      </c>
      <c r="BM182">
        <v>0</v>
      </c>
      <c r="BN182">
        <v>76560987</v>
      </c>
      <c r="BO182">
        <v>74752344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1808643</v>
      </c>
      <c r="CH182" s="1"/>
      <c r="CJ182">
        <f t="shared" si="7"/>
        <v>0</v>
      </c>
      <c r="CN182" s="1"/>
      <c r="CO182" s="1">
        <v>39401</v>
      </c>
      <c r="CP182">
        <v>1.38</v>
      </c>
      <c r="CR182" s="1">
        <v>39828</v>
      </c>
      <c r="CS182">
        <v>8.2053457785320294</v>
      </c>
      <c r="DG182" s="1">
        <v>41654</v>
      </c>
      <c r="DH182">
        <v>0.63</v>
      </c>
      <c r="DJ182" s="1">
        <v>37057</v>
      </c>
      <c r="DK182">
        <v>17.28</v>
      </c>
      <c r="DM182" s="1">
        <v>39431</v>
      </c>
      <c r="DN182">
        <v>380</v>
      </c>
      <c r="DP182" s="11">
        <v>42050</v>
      </c>
      <c r="DQ182">
        <v>1021077370799.99</v>
      </c>
      <c r="DS182" s="1">
        <v>42019</v>
      </c>
      <c r="DT182">
        <v>242306269</v>
      </c>
      <c r="DU182">
        <v>752928998</v>
      </c>
      <c r="DV182">
        <v>-510622729</v>
      </c>
      <c r="DX182" s="1">
        <v>39401</v>
      </c>
      <c r="DY182">
        <v>14001345906</v>
      </c>
      <c r="DZ182">
        <v>12175812615</v>
      </c>
      <c r="EA182">
        <v>1825533291</v>
      </c>
      <c r="EB182">
        <v>26177158521</v>
      </c>
      <c r="ED182" s="1">
        <v>43115</v>
      </c>
      <c r="EE182">
        <v>132.12</v>
      </c>
      <c r="EG182" s="1">
        <v>38153</v>
      </c>
      <c r="EH182" s="17">
        <v>1.3757770384000001</v>
      </c>
      <c r="EI182" s="3"/>
      <c r="EU182" s="4"/>
      <c r="EV182" s="4"/>
      <c r="EZ182"/>
      <c r="FB182" s="4"/>
      <c r="FE182" s="1"/>
    </row>
    <row r="183" spans="17:161" x14ac:dyDescent="0.25">
      <c r="Q183" s="1"/>
      <c r="Z183" s="23">
        <v>39387</v>
      </c>
      <c r="AA183" s="24">
        <v>165.64</v>
      </c>
      <c r="AB183" s="24">
        <v>2.4900000000000002</v>
      </c>
      <c r="AC183" s="24"/>
      <c r="AO183" s="1">
        <v>39217</v>
      </c>
      <c r="AP183">
        <v>3.18</v>
      </c>
      <c r="AQ183">
        <v>-2.37</v>
      </c>
      <c r="AS183" s="1">
        <v>40954</v>
      </c>
      <c r="AT183">
        <v>2.5</v>
      </c>
      <c r="AU183">
        <v>2.1999999999999999E-2</v>
      </c>
      <c r="AV183">
        <v>7.7299999999999994E-2</v>
      </c>
      <c r="AW183">
        <v>1027429</v>
      </c>
      <c r="AY183" s="1">
        <v>39005</v>
      </c>
      <c r="AZ183">
        <v>6763404000</v>
      </c>
      <c r="BA183">
        <v>0.4</v>
      </c>
      <c r="BB183" s="3">
        <v>3704</v>
      </c>
      <c r="BC183">
        <v>7198.79</v>
      </c>
      <c r="BD183">
        <v>696145000</v>
      </c>
      <c r="BE183">
        <v>14659000</v>
      </c>
      <c r="BF183">
        <v>1793188000</v>
      </c>
      <c r="BG183">
        <v>3496446000</v>
      </c>
      <c r="BH183">
        <v>762966000</v>
      </c>
      <c r="BI183">
        <v>6000438000</v>
      </c>
      <c r="BK183" s="1">
        <v>42353</v>
      </c>
      <c r="BL183">
        <v>12300000</v>
      </c>
      <c r="BM183">
        <v>0</v>
      </c>
      <c r="BN183">
        <v>93547415</v>
      </c>
      <c r="BO183">
        <v>80167005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1080410</v>
      </c>
      <c r="CH183" s="1"/>
      <c r="CJ183">
        <f t="shared" si="7"/>
        <v>0</v>
      </c>
      <c r="CN183" s="1"/>
      <c r="CO183" s="1">
        <v>39370</v>
      </c>
      <c r="CP183">
        <v>1.3</v>
      </c>
      <c r="CR183" s="1">
        <v>39859</v>
      </c>
      <c r="CS183">
        <v>8.4913719460105899</v>
      </c>
      <c r="DG183" s="1">
        <v>41685</v>
      </c>
      <c r="DH183">
        <v>0.64</v>
      </c>
      <c r="DJ183" s="1">
        <v>37087</v>
      </c>
      <c r="DK183">
        <v>18.57</v>
      </c>
      <c r="DM183" s="1">
        <v>39401</v>
      </c>
      <c r="DN183">
        <v>380</v>
      </c>
      <c r="DP183" s="11">
        <v>42078</v>
      </c>
      <c r="DQ183">
        <v>1138834788000</v>
      </c>
      <c r="DS183" s="1">
        <v>42050</v>
      </c>
      <c r="DT183">
        <v>153366084</v>
      </c>
      <c r="DU183">
        <v>474831301</v>
      </c>
      <c r="DV183">
        <v>-321465217</v>
      </c>
      <c r="DX183" s="1">
        <v>39370</v>
      </c>
      <c r="DY183">
        <v>15744759674</v>
      </c>
      <c r="DZ183">
        <v>12481158132</v>
      </c>
      <c r="EA183">
        <v>3263601542</v>
      </c>
      <c r="EB183">
        <v>28225917806</v>
      </c>
      <c r="ED183" s="1">
        <v>43146</v>
      </c>
      <c r="EE183">
        <v>129.94</v>
      </c>
      <c r="EG183" s="1">
        <v>38183</v>
      </c>
      <c r="EH183" s="17">
        <v>1.3081270534</v>
      </c>
      <c r="EI183" s="3"/>
      <c r="EU183" s="4"/>
      <c r="EV183" s="4"/>
      <c r="EZ183"/>
      <c r="FB183" s="4"/>
      <c r="FE183" s="1"/>
    </row>
    <row r="184" spans="17:161" x14ac:dyDescent="0.25">
      <c r="Q184" s="1"/>
      <c r="Z184" s="21">
        <v>39356</v>
      </c>
      <c r="AA184" s="22">
        <v>149.19</v>
      </c>
      <c r="AB184" s="22">
        <v>2.48</v>
      </c>
      <c r="AC184" s="22"/>
      <c r="AO184" s="1">
        <v>39187</v>
      </c>
      <c r="AP184">
        <v>-2</v>
      </c>
      <c r="AQ184">
        <v>-6.85</v>
      </c>
      <c r="AS184" s="1">
        <v>40983</v>
      </c>
      <c r="AT184">
        <v>2.5</v>
      </c>
      <c r="AU184">
        <v>2.1999999999999999E-2</v>
      </c>
      <c r="AV184">
        <v>7.7299999999999994E-2</v>
      </c>
      <c r="AW184">
        <v>1027429</v>
      </c>
      <c r="AY184" s="1">
        <v>38975</v>
      </c>
      <c r="AZ184">
        <v>6763404000</v>
      </c>
      <c r="BA184">
        <v>0.4</v>
      </c>
      <c r="BB184" s="3">
        <v>3704</v>
      </c>
      <c r="BC184">
        <v>7198.79</v>
      </c>
      <c r="BD184">
        <v>696145000</v>
      </c>
      <c r="BE184">
        <v>14659000</v>
      </c>
      <c r="BF184">
        <v>1793188000</v>
      </c>
      <c r="BG184">
        <v>3496446000</v>
      </c>
      <c r="BH184">
        <v>762966000</v>
      </c>
      <c r="BI184">
        <v>6000438000</v>
      </c>
      <c r="BK184" s="1">
        <v>42384</v>
      </c>
      <c r="BL184">
        <v>0</v>
      </c>
      <c r="BM184">
        <v>0</v>
      </c>
      <c r="BN184">
        <v>68272113</v>
      </c>
      <c r="BO184">
        <v>66621927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1650186</v>
      </c>
      <c r="CH184" s="1"/>
      <c r="CJ184">
        <f t="shared" si="7"/>
        <v>0</v>
      </c>
      <c r="CN184" s="1"/>
      <c r="CO184" s="1">
        <v>39340</v>
      </c>
      <c r="CP184">
        <v>1.18</v>
      </c>
      <c r="CR184" s="1">
        <v>39887</v>
      </c>
      <c r="CS184">
        <v>9.0500233357376203</v>
      </c>
      <c r="DG184" s="1">
        <v>41713</v>
      </c>
      <c r="DH184">
        <v>0.82</v>
      </c>
      <c r="DJ184" s="1">
        <v>37118</v>
      </c>
      <c r="DK184">
        <v>19</v>
      </c>
      <c r="DM184" s="1">
        <v>39370</v>
      </c>
      <c r="DN184">
        <v>380</v>
      </c>
      <c r="DP184" s="11">
        <v>42109</v>
      </c>
      <c r="DQ184">
        <v>1109164233600</v>
      </c>
      <c r="DS184" s="1">
        <v>42078</v>
      </c>
      <c r="DT184">
        <v>221346930</v>
      </c>
      <c r="DU184">
        <v>370016706</v>
      </c>
      <c r="DV184">
        <v>-148669776</v>
      </c>
      <c r="DX184" s="1">
        <v>39340</v>
      </c>
      <c r="DY184">
        <v>13593241730</v>
      </c>
      <c r="DZ184">
        <v>10832943047</v>
      </c>
      <c r="EA184">
        <v>2760298683</v>
      </c>
      <c r="EB184">
        <v>24426184777</v>
      </c>
      <c r="ED184" s="1">
        <v>43174</v>
      </c>
      <c r="EE184">
        <v>141.57</v>
      </c>
      <c r="EG184" s="1">
        <v>38214</v>
      </c>
      <c r="EH184" s="17">
        <v>1.2180879786000001</v>
      </c>
      <c r="EI184" s="3"/>
      <c r="EU184" s="4"/>
      <c r="EV184" s="4"/>
      <c r="EZ184"/>
      <c r="FB184" s="4"/>
      <c r="FE184" s="1"/>
    </row>
    <row r="185" spans="17:161" x14ac:dyDescent="0.25">
      <c r="Q185" s="1"/>
      <c r="Z185" s="23">
        <v>39326</v>
      </c>
      <c r="AA185" s="24">
        <v>146.30000000000001</v>
      </c>
      <c r="AB185" s="24">
        <v>2.4700000000000002</v>
      </c>
      <c r="AC185" s="24"/>
      <c r="AO185" s="1">
        <v>39156</v>
      </c>
      <c r="AP185">
        <v>2.83</v>
      </c>
      <c r="AQ185">
        <v>-1.77</v>
      </c>
      <c r="AS185" s="1">
        <v>41014</v>
      </c>
      <c r="AT185">
        <v>2.5</v>
      </c>
      <c r="AU185">
        <v>2.1999999999999999E-2</v>
      </c>
      <c r="AV185">
        <v>7.7299999999999994E-2</v>
      </c>
      <c r="AW185">
        <v>1027429</v>
      </c>
      <c r="AY185" s="1">
        <v>38944</v>
      </c>
      <c r="AZ185">
        <v>6763404000</v>
      </c>
      <c r="BA185">
        <v>0.4</v>
      </c>
      <c r="BB185" s="3">
        <v>3704</v>
      </c>
      <c r="BC185">
        <v>7198.79</v>
      </c>
      <c r="BD185">
        <v>696145000</v>
      </c>
      <c r="BE185">
        <v>14659000</v>
      </c>
      <c r="BF185">
        <v>1793188000</v>
      </c>
      <c r="BG185">
        <v>3496446000</v>
      </c>
      <c r="BH185">
        <v>762966000</v>
      </c>
      <c r="BI185">
        <v>6000438000</v>
      </c>
      <c r="BK185" s="1">
        <v>42415</v>
      </c>
      <c r="BL185">
        <v>0</v>
      </c>
      <c r="BM185">
        <v>0</v>
      </c>
      <c r="BN185">
        <v>52082269</v>
      </c>
      <c r="BO185">
        <v>50282929</v>
      </c>
      <c r="BP185">
        <v>0</v>
      </c>
      <c r="BQ185">
        <v>0</v>
      </c>
      <c r="BR185">
        <v>0</v>
      </c>
      <c r="BS185">
        <v>0</v>
      </c>
      <c r="BT185">
        <v>29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1799311</v>
      </c>
      <c r="CH185" s="1"/>
      <c r="CJ185">
        <f t="shared" si="7"/>
        <v>0</v>
      </c>
      <c r="CN185" s="1"/>
      <c r="CO185" s="1">
        <v>39309</v>
      </c>
      <c r="CP185">
        <v>1.47</v>
      </c>
      <c r="CR185" s="1">
        <v>39918</v>
      </c>
      <c r="CS185">
        <v>8.9171703413637502</v>
      </c>
      <c r="DG185" s="1">
        <v>41744</v>
      </c>
      <c r="DH185">
        <v>0.78</v>
      </c>
      <c r="DJ185" s="1">
        <v>37149</v>
      </c>
      <c r="DK185">
        <v>19.059999999999999</v>
      </c>
      <c r="DM185" s="1">
        <v>39340</v>
      </c>
      <c r="DN185">
        <v>380</v>
      </c>
      <c r="DP185" s="11">
        <v>42139</v>
      </c>
      <c r="DQ185">
        <v>1122563119900</v>
      </c>
      <c r="DS185" s="1">
        <v>42109</v>
      </c>
      <c r="DT185">
        <v>279562647</v>
      </c>
      <c r="DU185">
        <v>389964319</v>
      </c>
      <c r="DV185">
        <v>-110401672</v>
      </c>
      <c r="DX185" s="1">
        <v>39309</v>
      </c>
      <c r="DY185">
        <v>15093709639</v>
      </c>
      <c r="DZ185">
        <v>11683452779</v>
      </c>
      <c r="EA185">
        <v>3410256860</v>
      </c>
      <c r="EB185">
        <v>26777162418</v>
      </c>
      <c r="ED185" s="1">
        <v>43205</v>
      </c>
      <c r="EE185">
        <v>139.09</v>
      </c>
      <c r="EG185" s="1">
        <v>38245</v>
      </c>
      <c r="EH185" s="17">
        <v>0.69445306009999996</v>
      </c>
      <c r="EI185"/>
      <c r="EU185" s="4"/>
      <c r="EV185" s="4"/>
      <c r="EZ185"/>
      <c r="FB185" s="4"/>
      <c r="FE185" s="1"/>
    </row>
    <row r="186" spans="17:161" x14ac:dyDescent="0.25">
      <c r="Q186" s="1"/>
      <c r="Z186" s="21">
        <v>39295</v>
      </c>
      <c r="AA186" s="22">
        <v>145.49</v>
      </c>
      <c r="AB186" s="22">
        <v>2.4900000000000002</v>
      </c>
      <c r="AC186" s="22"/>
      <c r="AO186" s="1">
        <v>39128</v>
      </c>
      <c r="AP186">
        <v>2.4900000000000002</v>
      </c>
      <c r="AQ186">
        <v>-1.33</v>
      </c>
      <c r="AS186" s="1">
        <v>41044</v>
      </c>
      <c r="AT186">
        <v>2.5</v>
      </c>
      <c r="AU186">
        <v>2.1999999999999999E-2</v>
      </c>
      <c r="AV186">
        <v>7.7299999999999994E-2</v>
      </c>
      <c r="AW186">
        <v>1027429</v>
      </c>
      <c r="AY186" s="1">
        <v>38913</v>
      </c>
      <c r="AZ186">
        <v>6763404000</v>
      </c>
      <c r="BA186">
        <v>0.4</v>
      </c>
      <c r="BB186" s="3">
        <v>3704</v>
      </c>
      <c r="BC186">
        <v>7198.79</v>
      </c>
      <c r="BD186">
        <v>696145000</v>
      </c>
      <c r="BE186">
        <v>14659000</v>
      </c>
      <c r="BF186">
        <v>1793188000</v>
      </c>
      <c r="BG186">
        <v>3496446000</v>
      </c>
      <c r="BH186">
        <v>762966000</v>
      </c>
      <c r="BI186">
        <v>6000438000</v>
      </c>
      <c r="BK186" s="1">
        <v>42444</v>
      </c>
      <c r="BL186">
        <v>0</v>
      </c>
      <c r="BM186">
        <v>0</v>
      </c>
      <c r="BN186">
        <v>87531218</v>
      </c>
      <c r="BO186">
        <v>85378631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2152587</v>
      </c>
      <c r="CH186" s="1"/>
      <c r="CJ186">
        <f t="shared" si="7"/>
        <v>0</v>
      </c>
      <c r="CN186" s="1"/>
      <c r="CO186" s="1">
        <v>39278</v>
      </c>
      <c r="CP186">
        <v>1.24</v>
      </c>
      <c r="CR186" s="1">
        <v>39948</v>
      </c>
      <c r="CS186">
        <v>8.8504966465744097</v>
      </c>
      <c r="DG186" s="1">
        <v>41774</v>
      </c>
      <c r="DH186">
        <v>0.6</v>
      </c>
      <c r="DJ186" s="1">
        <v>37179</v>
      </c>
      <c r="DK186">
        <v>19.059999999999999</v>
      </c>
      <c r="DM186" s="1">
        <v>39309</v>
      </c>
      <c r="DN186">
        <v>380</v>
      </c>
      <c r="DP186" s="11">
        <v>42170</v>
      </c>
      <c r="DQ186">
        <v>1147184215600</v>
      </c>
      <c r="DS186" s="1">
        <v>42139</v>
      </c>
      <c r="DT186">
        <v>284874691</v>
      </c>
      <c r="DU186">
        <v>315653151</v>
      </c>
      <c r="DV186">
        <v>-30778460</v>
      </c>
      <c r="DX186" s="1">
        <v>39278</v>
      </c>
      <c r="DY186">
        <v>14086693575</v>
      </c>
      <c r="DZ186">
        <v>10896754195</v>
      </c>
      <c r="EA186">
        <v>3189939380</v>
      </c>
      <c r="EB186">
        <v>24983447770</v>
      </c>
      <c r="ED186" s="1">
        <v>43235</v>
      </c>
      <c r="EE186">
        <v>132.29</v>
      </c>
      <c r="EG186" s="1">
        <v>38275</v>
      </c>
      <c r="EH186" s="17">
        <v>0.39242140019999999</v>
      </c>
      <c r="EI186"/>
      <c r="EU186" s="4"/>
      <c r="EV186" s="4"/>
      <c r="EZ186"/>
      <c r="FB186" s="4"/>
      <c r="FE186" s="1"/>
    </row>
    <row r="187" spans="17:161" x14ac:dyDescent="0.25">
      <c r="Q187" s="1"/>
      <c r="Z187" s="23">
        <v>39264</v>
      </c>
      <c r="AA187" s="24">
        <v>141.13</v>
      </c>
      <c r="AB187" s="24">
        <v>2.5099999999999998</v>
      </c>
      <c r="AC187" s="24"/>
      <c r="AO187" s="1">
        <v>39097</v>
      </c>
      <c r="AP187">
        <v>-0.54</v>
      </c>
      <c r="AQ187">
        <v>-5.74</v>
      </c>
      <c r="AS187" s="1">
        <v>41075</v>
      </c>
      <c r="AT187">
        <v>2.5</v>
      </c>
      <c r="AU187">
        <v>2.1999999999999999E-2</v>
      </c>
      <c r="AV187">
        <v>7.7299999999999994E-2</v>
      </c>
      <c r="AW187">
        <v>1027429</v>
      </c>
      <c r="AY187" s="1">
        <v>38883</v>
      </c>
      <c r="AZ187">
        <v>6763404000</v>
      </c>
      <c r="BA187">
        <v>0.4</v>
      </c>
      <c r="BB187" s="3">
        <v>3704</v>
      </c>
      <c r="BC187">
        <v>7198.79</v>
      </c>
      <c r="BD187">
        <v>696145000</v>
      </c>
      <c r="BE187">
        <v>14659000</v>
      </c>
      <c r="BF187">
        <v>1793188000</v>
      </c>
      <c r="BG187">
        <v>3496446000</v>
      </c>
      <c r="BH187">
        <v>762966000</v>
      </c>
      <c r="BI187">
        <v>6000438000</v>
      </c>
      <c r="BK187" s="1">
        <v>42475</v>
      </c>
      <c r="BL187">
        <v>0</v>
      </c>
      <c r="BM187">
        <v>0</v>
      </c>
      <c r="BN187">
        <v>69557294</v>
      </c>
      <c r="BO187">
        <v>68746496</v>
      </c>
      <c r="BP187">
        <v>0</v>
      </c>
      <c r="BQ187">
        <v>0</v>
      </c>
      <c r="BR187">
        <v>0</v>
      </c>
      <c r="BS187">
        <v>59357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751441</v>
      </c>
      <c r="CH187" s="1"/>
      <c r="CJ187">
        <f t="shared" si="7"/>
        <v>0</v>
      </c>
      <c r="CN187" s="1"/>
      <c r="CO187" s="1">
        <v>39248</v>
      </c>
      <c r="CP187">
        <v>1.28</v>
      </c>
      <c r="CR187" s="1">
        <v>39979</v>
      </c>
      <c r="CS187">
        <v>8.1090260677591903</v>
      </c>
      <c r="DG187" s="1">
        <v>41805</v>
      </c>
      <c r="DH187">
        <v>0.26</v>
      </c>
      <c r="DJ187" s="1">
        <v>37210</v>
      </c>
      <c r="DK187">
        <v>19.05</v>
      </c>
      <c r="DM187" s="1">
        <v>39278</v>
      </c>
      <c r="DN187">
        <v>380</v>
      </c>
      <c r="DP187" s="11">
        <v>42200</v>
      </c>
      <c r="DQ187">
        <v>1186913021200</v>
      </c>
      <c r="DS187" s="1">
        <v>42170</v>
      </c>
      <c r="DT187">
        <v>338112742</v>
      </c>
      <c r="DU187">
        <v>323681148</v>
      </c>
      <c r="DV187">
        <v>14431594</v>
      </c>
      <c r="DX187" s="1">
        <v>39248</v>
      </c>
      <c r="DY187">
        <v>13087980628</v>
      </c>
      <c r="DZ187">
        <v>9417185041</v>
      </c>
      <c r="EA187">
        <v>3670795587</v>
      </c>
      <c r="EB187">
        <v>22505165669</v>
      </c>
      <c r="ED187" s="1">
        <v>43266</v>
      </c>
      <c r="EE187">
        <v>136.94999999999999</v>
      </c>
      <c r="EG187" s="1">
        <v>38306</v>
      </c>
      <c r="EH187" s="17">
        <v>0.81705913939999997</v>
      </c>
      <c r="EI187"/>
      <c r="EU187" s="4"/>
      <c r="EV187" s="4"/>
      <c r="EZ187"/>
      <c r="FB187" s="4"/>
      <c r="FE187" s="1"/>
    </row>
    <row r="188" spans="17:161" x14ac:dyDescent="0.25">
      <c r="Q188" s="1"/>
      <c r="Z188" s="21">
        <v>39234</v>
      </c>
      <c r="AA188" s="22">
        <v>135.86000000000001</v>
      </c>
      <c r="AB188" s="22">
        <v>2.5299999999999998</v>
      </c>
      <c r="AC188" s="22"/>
      <c r="AO188" s="1">
        <v>39066</v>
      </c>
      <c r="AP188">
        <v>5.86</v>
      </c>
      <c r="AQ188">
        <v>2.66</v>
      </c>
      <c r="AS188" s="1">
        <v>41105</v>
      </c>
      <c r="AT188">
        <v>2.5</v>
      </c>
      <c r="AU188">
        <v>2.1999999999999999E-2</v>
      </c>
      <c r="AV188">
        <v>7.7299999999999994E-2</v>
      </c>
      <c r="AW188">
        <v>1027429</v>
      </c>
      <c r="AY188" s="1">
        <v>38852</v>
      </c>
      <c r="AZ188">
        <v>6763404000</v>
      </c>
      <c r="BA188">
        <v>0.4</v>
      </c>
      <c r="BB188" s="3">
        <v>3704</v>
      </c>
      <c r="BC188">
        <v>7198.79</v>
      </c>
      <c r="BD188">
        <v>696145000</v>
      </c>
      <c r="BE188">
        <v>14659000</v>
      </c>
      <c r="BF188">
        <v>1793188000</v>
      </c>
      <c r="BG188">
        <v>3496446000</v>
      </c>
      <c r="BH188">
        <v>762966000</v>
      </c>
      <c r="BI188">
        <v>6000438000</v>
      </c>
      <c r="BK188" s="1">
        <v>42505</v>
      </c>
      <c r="BL188">
        <v>0</v>
      </c>
      <c r="BM188">
        <v>0</v>
      </c>
      <c r="BN188">
        <v>92773014</v>
      </c>
      <c r="BO188">
        <v>77463030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14563003</v>
      </c>
      <c r="CE188">
        <v>0</v>
      </c>
      <c r="CF188">
        <v>746981</v>
      </c>
      <c r="CH188" s="1"/>
      <c r="CJ188">
        <f t="shared" si="7"/>
        <v>0</v>
      </c>
      <c r="CN188" s="1"/>
      <c r="CO188" s="1">
        <v>39217</v>
      </c>
      <c r="CP188">
        <v>1.28</v>
      </c>
      <c r="CR188" s="1">
        <v>40009</v>
      </c>
      <c r="CS188">
        <v>7.9927530125558199</v>
      </c>
      <c r="DG188" s="1">
        <v>41835</v>
      </c>
      <c r="DH188">
        <v>0.13</v>
      </c>
      <c r="DJ188" s="1">
        <v>37240</v>
      </c>
      <c r="DK188">
        <v>19.05</v>
      </c>
      <c r="DM188" s="1">
        <v>39248</v>
      </c>
      <c r="DN188">
        <v>380</v>
      </c>
      <c r="DP188" s="11">
        <v>42231</v>
      </c>
      <c r="DQ188">
        <v>1293821173700</v>
      </c>
      <c r="DS188" s="1">
        <v>42200</v>
      </c>
      <c r="DT188">
        <v>362947045</v>
      </c>
      <c r="DU188">
        <v>193308886</v>
      </c>
      <c r="DV188">
        <v>169638159</v>
      </c>
      <c r="DX188" s="1">
        <v>39217</v>
      </c>
      <c r="DY188">
        <v>13627574398</v>
      </c>
      <c r="DZ188">
        <v>9904454627</v>
      </c>
      <c r="EA188">
        <v>3723119771</v>
      </c>
      <c r="EB188">
        <v>23532029025</v>
      </c>
      <c r="ED188" s="1">
        <v>43296</v>
      </c>
      <c r="EE188">
        <v>141.07</v>
      </c>
      <c r="EG188" s="1">
        <v>38336</v>
      </c>
      <c r="EH188" s="17">
        <v>0.73557159729999999</v>
      </c>
      <c r="EI188"/>
      <c r="EU188" s="4"/>
      <c r="EV188" s="4"/>
      <c r="EZ188"/>
      <c r="FB188" s="4"/>
      <c r="FE188" s="1"/>
    </row>
    <row r="189" spans="17:161" x14ac:dyDescent="0.25">
      <c r="Q189" s="1"/>
      <c r="Z189" s="23">
        <v>39203</v>
      </c>
      <c r="AA189" s="24">
        <v>134.01</v>
      </c>
      <c r="AB189" s="24">
        <v>2.54</v>
      </c>
      <c r="AC189" s="24"/>
      <c r="AO189" s="1">
        <v>39036</v>
      </c>
      <c r="AP189">
        <v>3.91</v>
      </c>
      <c r="AQ189">
        <v>0.05</v>
      </c>
      <c r="AS189" s="1">
        <v>41136</v>
      </c>
      <c r="AT189">
        <v>2.5</v>
      </c>
      <c r="AU189">
        <v>2.1999999999999999E-2</v>
      </c>
      <c r="AV189">
        <v>7.7299999999999994E-2</v>
      </c>
      <c r="AW189">
        <v>1027429</v>
      </c>
      <c r="AY189" s="1">
        <v>38822</v>
      </c>
      <c r="AZ189">
        <v>6763404000</v>
      </c>
      <c r="BA189">
        <v>0.4</v>
      </c>
      <c r="BB189" s="3">
        <v>3704</v>
      </c>
      <c r="BC189">
        <v>7198.79</v>
      </c>
      <c r="BD189">
        <v>696145000</v>
      </c>
      <c r="BE189">
        <v>14659000</v>
      </c>
      <c r="BF189">
        <v>1793188000</v>
      </c>
      <c r="BG189">
        <v>3496446000</v>
      </c>
      <c r="BH189">
        <v>762966000</v>
      </c>
      <c r="BI189">
        <v>6000438000</v>
      </c>
      <c r="BK189" s="1">
        <v>42536</v>
      </c>
      <c r="BL189">
        <v>0</v>
      </c>
      <c r="BM189">
        <v>0</v>
      </c>
      <c r="BN189">
        <v>84973853</v>
      </c>
      <c r="BO189">
        <v>69280622</v>
      </c>
      <c r="BP189">
        <v>0</v>
      </c>
      <c r="BQ189">
        <v>0</v>
      </c>
      <c r="BR189">
        <v>0</v>
      </c>
      <c r="BS189">
        <v>27546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15453051</v>
      </c>
      <c r="CE189">
        <v>0</v>
      </c>
      <c r="CF189">
        <v>212634</v>
      </c>
      <c r="CH189" s="1"/>
      <c r="CJ189">
        <f t="shared" si="7"/>
        <v>0</v>
      </c>
      <c r="CN189" s="1"/>
      <c r="CO189" s="1">
        <v>39187</v>
      </c>
      <c r="CP189">
        <v>1.25</v>
      </c>
      <c r="CR189" s="1">
        <v>40040</v>
      </c>
      <c r="CS189">
        <v>8.0880813831791301</v>
      </c>
      <c r="DG189" s="1">
        <v>41866</v>
      </c>
      <c r="DH189">
        <v>0.18</v>
      </c>
      <c r="DJ189" s="1">
        <v>37271</v>
      </c>
      <c r="DK189">
        <v>19.05</v>
      </c>
      <c r="DM189" s="1">
        <v>39217</v>
      </c>
      <c r="DN189">
        <v>380</v>
      </c>
      <c r="DP189" s="11">
        <v>42262</v>
      </c>
      <c r="DQ189">
        <v>1411691905000</v>
      </c>
      <c r="DS189" s="1">
        <v>42231</v>
      </c>
      <c r="DT189">
        <v>255012041</v>
      </c>
      <c r="DU189">
        <v>68838762</v>
      </c>
      <c r="DV189">
        <v>186173279</v>
      </c>
      <c r="DX189" s="1">
        <v>39187</v>
      </c>
      <c r="DY189">
        <v>12433002581</v>
      </c>
      <c r="DZ189">
        <v>8382641249</v>
      </c>
      <c r="EA189">
        <v>4050361332</v>
      </c>
      <c r="EB189">
        <v>20815643830</v>
      </c>
      <c r="ED189" s="1">
        <v>43327</v>
      </c>
      <c r="EE189">
        <v>143.41999999999999</v>
      </c>
      <c r="EG189" s="1">
        <v>38367</v>
      </c>
      <c r="EH189" s="17">
        <v>0.3906285404</v>
      </c>
      <c r="EI189"/>
      <c r="EU189" s="4"/>
      <c r="EV189" s="4"/>
      <c r="EZ189"/>
      <c r="FB189" s="4"/>
      <c r="FE189" s="1"/>
    </row>
    <row r="190" spans="17:161" x14ac:dyDescent="0.25">
      <c r="Q190" s="1"/>
      <c r="Z190" s="21">
        <v>39173</v>
      </c>
      <c r="AA190" s="22">
        <v>136.80000000000001</v>
      </c>
      <c r="AB190" s="22">
        <v>2.5299999999999998</v>
      </c>
      <c r="AC190" s="22"/>
      <c r="AO190" s="1">
        <v>39005</v>
      </c>
      <c r="AP190">
        <v>1.03</v>
      </c>
      <c r="AQ190">
        <v>-3.55</v>
      </c>
      <c r="AS190" s="1">
        <v>41167</v>
      </c>
      <c r="AT190">
        <v>2.5</v>
      </c>
      <c r="AU190">
        <v>2.1999999999999999E-2</v>
      </c>
      <c r="AV190">
        <v>7.7299999999999994E-2</v>
      </c>
      <c r="AW190">
        <v>1027429</v>
      </c>
      <c r="AY190" s="1">
        <v>38791</v>
      </c>
      <c r="AZ190">
        <v>6763404000</v>
      </c>
      <c r="BA190">
        <v>0.4</v>
      </c>
      <c r="BB190" s="3">
        <v>3704</v>
      </c>
      <c r="BC190">
        <v>7198.79</v>
      </c>
      <c r="BD190">
        <v>696145000</v>
      </c>
      <c r="BE190">
        <v>14659000</v>
      </c>
      <c r="BF190">
        <v>1793188000</v>
      </c>
      <c r="BG190">
        <v>3496446000</v>
      </c>
      <c r="BH190">
        <v>762966000</v>
      </c>
      <c r="BI190">
        <v>6000438000</v>
      </c>
      <c r="BK190" s="1">
        <v>42566</v>
      </c>
      <c r="BL190">
        <v>0</v>
      </c>
      <c r="BM190">
        <v>0</v>
      </c>
      <c r="BN190">
        <v>70479830</v>
      </c>
      <c r="BO190">
        <v>70293162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186668</v>
      </c>
      <c r="CH190" s="1"/>
      <c r="CJ190">
        <f t="shared" si="7"/>
        <v>0</v>
      </c>
      <c r="CN190" s="1"/>
      <c r="CO190" s="1">
        <v>39156</v>
      </c>
      <c r="CP190">
        <v>1.37</v>
      </c>
      <c r="CR190" s="1">
        <v>40071</v>
      </c>
      <c r="CS190">
        <v>7.7113177515288598</v>
      </c>
      <c r="DG190" s="1">
        <v>41897</v>
      </c>
      <c r="DH190">
        <v>0.49</v>
      </c>
      <c r="DJ190" s="1">
        <v>37302</v>
      </c>
      <c r="DK190">
        <v>18.97</v>
      </c>
      <c r="DM190" s="1">
        <v>39187</v>
      </c>
      <c r="DN190">
        <v>380</v>
      </c>
      <c r="DP190" s="11">
        <v>42292</v>
      </c>
      <c r="DQ190">
        <v>1401608523000</v>
      </c>
      <c r="DS190" s="1">
        <v>42262</v>
      </c>
      <c r="DT190">
        <v>285787481</v>
      </c>
      <c r="DU190">
        <v>178655964</v>
      </c>
      <c r="DV190">
        <v>107131517</v>
      </c>
      <c r="DX190" s="1">
        <v>39156</v>
      </c>
      <c r="DY190">
        <v>12858871518</v>
      </c>
      <c r="DZ190">
        <v>9627971296</v>
      </c>
      <c r="EA190">
        <v>3230900222</v>
      </c>
      <c r="EB190">
        <v>22486842814</v>
      </c>
      <c r="ED190" s="1">
        <v>43358</v>
      </c>
      <c r="EE190">
        <v>135.77000000000001</v>
      </c>
      <c r="EG190" s="1">
        <v>38398</v>
      </c>
      <c r="EH190" s="17">
        <v>0.29792535619999999</v>
      </c>
      <c r="EI190"/>
      <c r="EU190" s="4"/>
      <c r="EV190" s="4"/>
      <c r="EZ190"/>
      <c r="FB190" s="4"/>
      <c r="FE190" s="1"/>
    </row>
    <row r="191" spans="17:161" x14ac:dyDescent="0.25">
      <c r="Q191" s="1"/>
      <c r="Z191" s="23">
        <v>39142</v>
      </c>
      <c r="AA191" s="24">
        <v>134.63</v>
      </c>
      <c r="AB191" s="24">
        <v>2.52</v>
      </c>
      <c r="AC191" s="24"/>
      <c r="AO191" s="1">
        <v>38975</v>
      </c>
      <c r="AP191">
        <v>3.64</v>
      </c>
      <c r="AQ191">
        <v>-0.05</v>
      </c>
      <c r="AS191" s="1">
        <v>41197</v>
      </c>
      <c r="AT191">
        <v>2.5</v>
      </c>
      <c r="AU191">
        <v>2.1999999999999999E-2</v>
      </c>
      <c r="AV191">
        <v>7.7299999999999994E-2</v>
      </c>
      <c r="AW191">
        <v>1027429</v>
      </c>
      <c r="AY191" s="1">
        <v>38763</v>
      </c>
      <c r="AZ191">
        <v>6763404000</v>
      </c>
      <c r="BA191">
        <v>0.4</v>
      </c>
      <c r="BB191" s="3">
        <v>3704</v>
      </c>
      <c r="BC191">
        <v>7198.79</v>
      </c>
      <c r="BD191">
        <v>696145000</v>
      </c>
      <c r="BE191">
        <v>14659000</v>
      </c>
      <c r="BF191">
        <v>1793188000</v>
      </c>
      <c r="BG191">
        <v>3496446000</v>
      </c>
      <c r="BH191">
        <v>762966000</v>
      </c>
      <c r="BI191">
        <v>6000438000</v>
      </c>
      <c r="BK191" s="1">
        <v>42597</v>
      </c>
      <c r="BL191">
        <v>0</v>
      </c>
      <c r="BM191">
        <v>0</v>
      </c>
      <c r="BN191">
        <v>75682536</v>
      </c>
      <c r="BO191">
        <v>75465610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216926</v>
      </c>
      <c r="CH191" s="1"/>
      <c r="CJ191">
        <f t="shared" si="7"/>
        <v>0</v>
      </c>
      <c r="CN191" s="1"/>
      <c r="CO191" s="1">
        <v>39128</v>
      </c>
      <c r="CP191">
        <v>1.44</v>
      </c>
      <c r="CR191" s="1">
        <v>40101</v>
      </c>
      <c r="CS191">
        <v>7.5391658616489501</v>
      </c>
      <c r="DG191" s="1">
        <v>41927</v>
      </c>
      <c r="DH191">
        <v>0.38</v>
      </c>
      <c r="DJ191" s="1">
        <v>37330</v>
      </c>
      <c r="DK191">
        <v>18.72</v>
      </c>
      <c r="DM191" s="1">
        <v>39156</v>
      </c>
      <c r="DN191">
        <v>350</v>
      </c>
      <c r="DP191" s="11">
        <v>42323</v>
      </c>
      <c r="DQ191">
        <v>1348270924000</v>
      </c>
      <c r="DS191" s="1">
        <v>42292</v>
      </c>
      <c r="DT191">
        <v>245244510</v>
      </c>
      <c r="DU191">
        <v>197065028</v>
      </c>
      <c r="DV191">
        <v>48179482</v>
      </c>
      <c r="DX191" s="1">
        <v>39128</v>
      </c>
      <c r="DY191">
        <v>10107260537</v>
      </c>
      <c r="DZ191">
        <v>7340898045</v>
      </c>
      <c r="EA191">
        <v>2766362492</v>
      </c>
      <c r="EB191">
        <v>17448158582</v>
      </c>
      <c r="ED191" s="1">
        <v>43388</v>
      </c>
      <c r="EE191">
        <v>139.83000000000001</v>
      </c>
      <c r="EG191" s="1">
        <v>38426</v>
      </c>
      <c r="EH191" s="17">
        <v>0.85061568369999996</v>
      </c>
      <c r="EI191"/>
      <c r="EU191" s="4"/>
      <c r="EV191" s="4"/>
      <c r="EZ191"/>
      <c r="FB191" s="4"/>
      <c r="FE191" s="1"/>
    </row>
    <row r="192" spans="17:161" x14ac:dyDescent="0.25">
      <c r="Q192" s="1"/>
      <c r="Z192" s="21">
        <v>39114</v>
      </c>
      <c r="AA192" s="22">
        <v>124.6</v>
      </c>
      <c r="AB192" s="22">
        <v>2.52</v>
      </c>
      <c r="AC192" s="22"/>
      <c r="AO192" s="1">
        <v>38944</v>
      </c>
      <c r="AP192">
        <v>2.36</v>
      </c>
      <c r="AQ192">
        <v>-3.47</v>
      </c>
      <c r="AS192" s="1">
        <v>41228</v>
      </c>
      <c r="AT192">
        <v>2.5</v>
      </c>
      <c r="AU192">
        <v>2.1999999999999999E-2</v>
      </c>
      <c r="AV192">
        <v>7.7299999999999994E-2</v>
      </c>
      <c r="AW192">
        <v>1027429</v>
      </c>
      <c r="AY192" s="1">
        <v>38732</v>
      </c>
      <c r="AZ192">
        <v>6763404000</v>
      </c>
      <c r="BA192">
        <v>0.4</v>
      </c>
      <c r="BB192" s="3">
        <v>3704</v>
      </c>
      <c r="BC192">
        <v>7198.79</v>
      </c>
      <c r="BD192">
        <v>696145000</v>
      </c>
      <c r="BE192">
        <v>14659000</v>
      </c>
      <c r="BF192">
        <v>1793188000</v>
      </c>
      <c r="BG192">
        <v>3496446000</v>
      </c>
      <c r="BH192">
        <v>762966000</v>
      </c>
      <c r="BI192">
        <v>6000438000</v>
      </c>
      <c r="BK192" s="1">
        <v>42628</v>
      </c>
      <c r="BL192">
        <v>0</v>
      </c>
      <c r="BM192">
        <v>0</v>
      </c>
      <c r="BN192">
        <v>53393868</v>
      </c>
      <c r="BO192">
        <v>53102714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291154</v>
      </c>
      <c r="CH192" s="1"/>
      <c r="CJ192">
        <f t="shared" si="7"/>
        <v>0</v>
      </c>
      <c r="CN192" s="1"/>
      <c r="CO192" s="1">
        <v>39097</v>
      </c>
      <c r="CP192">
        <v>1.44</v>
      </c>
      <c r="CR192" s="1">
        <v>40132</v>
      </c>
      <c r="CS192">
        <v>7.3430234993507302</v>
      </c>
      <c r="DG192" s="1">
        <v>41958</v>
      </c>
      <c r="DH192">
        <v>0.53</v>
      </c>
      <c r="DJ192" s="1">
        <v>37361</v>
      </c>
      <c r="DK192">
        <v>18.38</v>
      </c>
      <c r="DM192" s="1">
        <v>39128</v>
      </c>
      <c r="DN192">
        <v>350</v>
      </c>
      <c r="DP192" s="11">
        <v>42353</v>
      </c>
      <c r="DQ192">
        <v>1379907790400</v>
      </c>
      <c r="DS192" s="1">
        <v>42323</v>
      </c>
      <c r="DT192">
        <v>172791553</v>
      </c>
      <c r="DU192">
        <v>281740261</v>
      </c>
      <c r="DV192">
        <v>-108948708</v>
      </c>
      <c r="DX192" s="1">
        <v>39097</v>
      </c>
      <c r="DY192">
        <v>10966848594</v>
      </c>
      <c r="DZ192">
        <v>8562978418</v>
      </c>
      <c r="EA192">
        <v>2403870176</v>
      </c>
      <c r="EB192">
        <v>19529827012</v>
      </c>
      <c r="ED192" s="1">
        <v>43419</v>
      </c>
      <c r="EE192">
        <v>137.65</v>
      </c>
      <c r="EG192" s="1">
        <v>38457</v>
      </c>
      <c r="EH192" s="17">
        <v>0.8648619702</v>
      </c>
      <c r="EI192"/>
      <c r="EU192" s="4"/>
      <c r="EV192" s="4"/>
      <c r="EZ192"/>
      <c r="FB192" s="4"/>
      <c r="FE192" s="1"/>
    </row>
    <row r="193" spans="17:161" x14ac:dyDescent="0.25">
      <c r="Q193" s="1"/>
      <c r="Z193" s="23">
        <v>39083</v>
      </c>
      <c r="AA193" s="24">
        <v>120.37</v>
      </c>
      <c r="AB193" s="24">
        <v>2.52</v>
      </c>
      <c r="AC193" s="24"/>
      <c r="AO193" s="1">
        <v>38913</v>
      </c>
      <c r="AP193">
        <v>2.2000000000000002</v>
      </c>
      <c r="AQ193">
        <v>-1.77</v>
      </c>
      <c r="AS193" s="1">
        <v>41258</v>
      </c>
      <c r="AT193">
        <v>2.5</v>
      </c>
      <c r="AU193">
        <v>2.1999999999999999E-2</v>
      </c>
      <c r="AV193">
        <v>7.7299999999999994E-2</v>
      </c>
      <c r="AW193">
        <v>1027429</v>
      </c>
      <c r="AY193" s="1">
        <v>38701</v>
      </c>
      <c r="AZ193">
        <v>5744808000</v>
      </c>
      <c r="BA193">
        <v>0.4</v>
      </c>
      <c r="BB193" s="3">
        <v>3704</v>
      </c>
      <c r="BC193">
        <v>6245.02</v>
      </c>
      <c r="BD193">
        <v>574594000</v>
      </c>
      <c r="BE193">
        <v>12694000</v>
      </c>
      <c r="BF193">
        <v>1409277000</v>
      </c>
      <c r="BG193">
        <v>3031520000</v>
      </c>
      <c r="BH193">
        <v>716723000</v>
      </c>
      <c r="BI193">
        <v>5028085000</v>
      </c>
      <c r="BK193" s="1">
        <v>42658</v>
      </c>
      <c r="BL193">
        <v>0</v>
      </c>
      <c r="BM193">
        <v>0</v>
      </c>
      <c r="BN193">
        <v>65040382</v>
      </c>
      <c r="BO193">
        <v>64811845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228537</v>
      </c>
      <c r="CH193" s="1"/>
      <c r="CJ193">
        <f t="shared" si="7"/>
        <v>0</v>
      </c>
      <c r="CN193" s="1"/>
      <c r="CO193" s="1">
        <v>39066</v>
      </c>
      <c r="CP193">
        <v>1.48</v>
      </c>
      <c r="CR193" s="1">
        <v>40162</v>
      </c>
      <c r="CS193">
        <v>6.6524591533993496</v>
      </c>
      <c r="DG193" s="1">
        <v>41988</v>
      </c>
      <c r="DH193">
        <v>0.62</v>
      </c>
      <c r="DJ193" s="1">
        <v>37391</v>
      </c>
      <c r="DK193">
        <v>18.37</v>
      </c>
      <c r="DM193" s="1">
        <v>39097</v>
      </c>
      <c r="DN193">
        <v>350</v>
      </c>
      <c r="DP193" s="11">
        <v>42384</v>
      </c>
      <c r="DQ193">
        <v>1448761366799.99</v>
      </c>
      <c r="DS193" s="1">
        <v>42353</v>
      </c>
      <c r="DT193">
        <v>208734995</v>
      </c>
      <c r="DU193">
        <v>75313611</v>
      </c>
      <c r="DV193">
        <v>133421384</v>
      </c>
      <c r="DX193" s="1">
        <v>39066</v>
      </c>
      <c r="DY193">
        <v>12250207591</v>
      </c>
      <c r="DZ193">
        <v>7300971419</v>
      </c>
      <c r="EA193">
        <v>4949236172</v>
      </c>
      <c r="EB193">
        <v>19551179010</v>
      </c>
      <c r="ED193" s="1">
        <v>43449</v>
      </c>
      <c r="EE193">
        <v>136.32</v>
      </c>
      <c r="EG193" s="1">
        <v>38487</v>
      </c>
      <c r="EH193" s="17">
        <v>-0.21561513730000001</v>
      </c>
      <c r="EI193"/>
      <c r="EU193" s="4"/>
      <c r="EV193" s="4"/>
      <c r="EZ193"/>
      <c r="FB193" s="4"/>
      <c r="FE193" s="1"/>
    </row>
    <row r="194" spans="17:161" x14ac:dyDescent="0.25">
      <c r="Q194" s="1"/>
      <c r="Z194" s="21">
        <v>39052</v>
      </c>
      <c r="AA194" s="22">
        <v>134.47999999999999</v>
      </c>
      <c r="AB194" s="22">
        <v>2.5299999999999998</v>
      </c>
      <c r="AC194" s="22"/>
      <c r="AO194" s="1">
        <v>38883</v>
      </c>
      <c r="AP194">
        <v>2.35</v>
      </c>
      <c r="AQ194">
        <v>-3.57</v>
      </c>
      <c r="AS194" s="1">
        <v>41289</v>
      </c>
      <c r="AT194">
        <v>2.5</v>
      </c>
      <c r="AU194">
        <v>2.3E-2</v>
      </c>
      <c r="AV194">
        <v>0.15483</v>
      </c>
      <c r="AW194">
        <v>1039610</v>
      </c>
      <c r="AY194" s="1">
        <v>38671</v>
      </c>
      <c r="AZ194">
        <v>5744808000</v>
      </c>
      <c r="BA194">
        <v>0.4</v>
      </c>
      <c r="BB194" s="3">
        <v>3704</v>
      </c>
      <c r="BC194">
        <v>6245.02</v>
      </c>
      <c r="BD194">
        <v>574594000</v>
      </c>
      <c r="BE194">
        <v>12694000</v>
      </c>
      <c r="BF194">
        <v>1409277000</v>
      </c>
      <c r="BG194">
        <v>3031520000</v>
      </c>
      <c r="BH194">
        <v>716723000</v>
      </c>
      <c r="BI194">
        <v>5028085000</v>
      </c>
      <c r="BK194" s="1">
        <v>42689</v>
      </c>
      <c r="BL194">
        <v>0</v>
      </c>
      <c r="BM194">
        <v>0</v>
      </c>
      <c r="BN194">
        <v>115079899</v>
      </c>
      <c r="BO194">
        <v>112839174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2070430</v>
      </c>
      <c r="CE194">
        <v>0</v>
      </c>
      <c r="CF194">
        <v>170295</v>
      </c>
      <c r="CH194" s="1"/>
      <c r="CJ194">
        <f t="shared" si="7"/>
        <v>0</v>
      </c>
      <c r="CN194" s="1"/>
      <c r="CO194" s="1">
        <v>39036</v>
      </c>
      <c r="CP194">
        <v>1.31</v>
      </c>
      <c r="CR194" s="1">
        <v>40193</v>
      </c>
      <c r="CS194">
        <v>7.2276023980212099</v>
      </c>
      <c r="DG194" s="1">
        <v>42019</v>
      </c>
      <c r="DH194">
        <v>1.48</v>
      </c>
      <c r="DJ194" s="1">
        <v>37422</v>
      </c>
      <c r="DK194">
        <v>18.100000000000001</v>
      </c>
      <c r="DM194" s="1">
        <v>39066</v>
      </c>
      <c r="DN194">
        <v>350</v>
      </c>
      <c r="DP194" s="11">
        <v>42415</v>
      </c>
      <c r="DQ194">
        <v>1428020621600</v>
      </c>
      <c r="DS194" s="1">
        <v>42384</v>
      </c>
      <c r="DT194">
        <v>147537499</v>
      </c>
      <c r="DU194">
        <v>62383725</v>
      </c>
      <c r="DV194">
        <v>85153774</v>
      </c>
      <c r="DX194" s="1">
        <v>39036</v>
      </c>
      <c r="DY194">
        <v>11874489874</v>
      </c>
      <c r="DZ194">
        <v>8761166328</v>
      </c>
      <c r="EA194">
        <v>3113323546</v>
      </c>
      <c r="EB194">
        <v>20635656202</v>
      </c>
      <c r="ED194" s="1">
        <v>43480</v>
      </c>
      <c r="EE194">
        <v>133.56</v>
      </c>
      <c r="EG194" s="1">
        <v>38518</v>
      </c>
      <c r="EH194" s="17">
        <v>-0.44280355539999999</v>
      </c>
      <c r="EI194"/>
      <c r="EU194" s="4"/>
      <c r="EV194" s="4"/>
      <c r="EZ194"/>
      <c r="FB194" s="4"/>
      <c r="FE194" s="1"/>
    </row>
    <row r="195" spans="17:161" x14ac:dyDescent="0.25">
      <c r="Q195" s="1"/>
      <c r="Z195" s="23">
        <v>39022</v>
      </c>
      <c r="AA195" s="24">
        <v>132.77000000000001</v>
      </c>
      <c r="AB195" s="24">
        <v>2.54</v>
      </c>
      <c r="AC195" s="24"/>
      <c r="AO195" s="1">
        <v>38852</v>
      </c>
      <c r="AP195">
        <v>3.36</v>
      </c>
      <c r="AQ195">
        <v>-1.59</v>
      </c>
      <c r="AS195" s="1">
        <v>41320</v>
      </c>
      <c r="AT195">
        <v>2.5</v>
      </c>
      <c r="AU195">
        <v>2.3E-2</v>
      </c>
      <c r="AV195">
        <v>0.15483</v>
      </c>
      <c r="AW195">
        <v>1039610</v>
      </c>
      <c r="AY195" s="1">
        <v>38640</v>
      </c>
      <c r="AZ195">
        <v>5744808000</v>
      </c>
      <c r="BA195">
        <v>0.4</v>
      </c>
      <c r="BB195" s="3">
        <v>3704</v>
      </c>
      <c r="BC195">
        <v>6245.02</v>
      </c>
      <c r="BD195">
        <v>574594000</v>
      </c>
      <c r="BE195">
        <v>12694000</v>
      </c>
      <c r="BF195">
        <v>1409277000</v>
      </c>
      <c r="BG195">
        <v>3031520000</v>
      </c>
      <c r="BH195">
        <v>716723000</v>
      </c>
      <c r="BI195">
        <v>5028085000</v>
      </c>
      <c r="BK195" s="1">
        <v>42719</v>
      </c>
      <c r="BL195">
        <v>0</v>
      </c>
      <c r="BM195">
        <v>0</v>
      </c>
      <c r="BN195">
        <v>104990694</v>
      </c>
      <c r="BO195">
        <v>104716652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9653</v>
      </c>
      <c r="CE195">
        <v>0</v>
      </c>
      <c r="CF195">
        <v>264389</v>
      </c>
      <c r="CH195" s="1"/>
      <c r="CJ195">
        <f t="shared" ref="CJ195:CJ258" si="8">1000000*CI195</f>
        <v>0</v>
      </c>
      <c r="CN195" s="1"/>
      <c r="CO195" s="1">
        <v>39005</v>
      </c>
      <c r="CP195">
        <v>1.33</v>
      </c>
      <c r="CR195" s="1">
        <v>40224</v>
      </c>
      <c r="CS195">
        <v>7.3500563462581896</v>
      </c>
      <c r="DG195" s="1">
        <v>42050</v>
      </c>
      <c r="DH195">
        <v>1.1599999999999999</v>
      </c>
      <c r="DJ195" s="1">
        <v>37452</v>
      </c>
      <c r="DK195">
        <v>18.170000000000002</v>
      </c>
      <c r="DM195" s="1">
        <v>39036</v>
      </c>
      <c r="DN195">
        <v>350</v>
      </c>
      <c r="DP195" s="11">
        <v>42444</v>
      </c>
      <c r="DQ195">
        <v>1324877622200</v>
      </c>
      <c r="DS195" s="1">
        <v>42415</v>
      </c>
      <c r="DT195">
        <v>139541291</v>
      </c>
      <c r="DU195">
        <v>142581099</v>
      </c>
      <c r="DV195">
        <v>-3039808</v>
      </c>
      <c r="DX195" s="1">
        <v>39005</v>
      </c>
      <c r="DY195">
        <v>12655903297</v>
      </c>
      <c r="DZ195">
        <v>8830358685</v>
      </c>
      <c r="EA195">
        <v>3825544612</v>
      </c>
      <c r="EB195">
        <v>21486261982</v>
      </c>
      <c r="ED195" s="1">
        <v>43511</v>
      </c>
      <c r="EE195">
        <v>133.9</v>
      </c>
      <c r="EG195" s="1">
        <v>38548</v>
      </c>
      <c r="EH195" s="17">
        <v>-0.33788498249999999</v>
      </c>
      <c r="EI195"/>
      <c r="EU195" s="4"/>
      <c r="EV195" s="4"/>
      <c r="EZ195"/>
      <c r="FB195" s="4"/>
      <c r="FE195" s="1"/>
    </row>
    <row r="196" spans="17:161" x14ac:dyDescent="0.25">
      <c r="Q196" s="1"/>
      <c r="Z196" s="21">
        <v>38991</v>
      </c>
      <c r="AA196" s="22">
        <v>129.29</v>
      </c>
      <c r="AB196" s="22">
        <v>2.5499999999999998</v>
      </c>
      <c r="AC196" s="22"/>
      <c r="AO196" s="1">
        <v>38822</v>
      </c>
      <c r="AP196">
        <v>-3.73</v>
      </c>
      <c r="AQ196">
        <v>-8.66</v>
      </c>
      <c r="AS196" s="1">
        <v>41348</v>
      </c>
      <c r="AT196">
        <v>2.5</v>
      </c>
      <c r="AU196">
        <v>2.3E-2</v>
      </c>
      <c r="AV196">
        <v>0.15483</v>
      </c>
      <c r="AW196">
        <v>1039610</v>
      </c>
      <c r="AY196" s="1">
        <v>38610</v>
      </c>
      <c r="AZ196">
        <v>5744808000</v>
      </c>
      <c r="BA196">
        <v>0.4</v>
      </c>
      <c r="BB196" s="3">
        <v>3704</v>
      </c>
      <c r="BC196">
        <v>6245.02</v>
      </c>
      <c r="BD196">
        <v>574594000</v>
      </c>
      <c r="BE196">
        <v>12694000</v>
      </c>
      <c r="BF196">
        <v>1409277000</v>
      </c>
      <c r="BG196">
        <v>3031520000</v>
      </c>
      <c r="BH196">
        <v>716723000</v>
      </c>
      <c r="BI196">
        <v>5028085000</v>
      </c>
      <c r="BK196" s="1">
        <v>42750</v>
      </c>
      <c r="BL196">
        <v>0</v>
      </c>
      <c r="BM196">
        <v>0</v>
      </c>
      <c r="BN196">
        <v>107009063</v>
      </c>
      <c r="BO196">
        <v>106811018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198045</v>
      </c>
      <c r="CH196" s="1"/>
      <c r="CJ196">
        <f t="shared" si="8"/>
        <v>0</v>
      </c>
      <c r="CN196" s="1"/>
      <c r="CO196" s="1">
        <v>38975</v>
      </c>
      <c r="CP196">
        <v>1.21</v>
      </c>
      <c r="CR196" s="1">
        <v>40252</v>
      </c>
      <c r="CS196">
        <v>7.5905263594508199</v>
      </c>
      <c r="DG196" s="1">
        <v>42078</v>
      </c>
      <c r="DH196">
        <v>1.51</v>
      </c>
      <c r="DJ196" s="1">
        <v>37483</v>
      </c>
      <c r="DK196">
        <v>17.84</v>
      </c>
      <c r="DM196" s="1">
        <v>39005</v>
      </c>
      <c r="DN196">
        <v>350</v>
      </c>
      <c r="DP196" s="11">
        <v>42475</v>
      </c>
      <c r="DQ196">
        <v>1291536325800</v>
      </c>
      <c r="DS196" s="1">
        <v>42444</v>
      </c>
      <c r="DT196">
        <v>201463034</v>
      </c>
      <c r="DU196">
        <v>411147314</v>
      </c>
      <c r="DV196">
        <v>-209684280</v>
      </c>
      <c r="DX196" s="1">
        <v>38975</v>
      </c>
      <c r="DY196">
        <v>12556054220</v>
      </c>
      <c r="DZ196">
        <v>8207792935</v>
      </c>
      <c r="EA196">
        <v>4348261285</v>
      </c>
      <c r="EB196">
        <v>20763847155</v>
      </c>
      <c r="ED196" s="1">
        <v>43539</v>
      </c>
      <c r="EE196">
        <v>139.02000000000001</v>
      </c>
      <c r="EG196" s="1">
        <v>38579</v>
      </c>
      <c r="EH196" s="17">
        <v>-0.65214217829999999</v>
      </c>
      <c r="EI196"/>
      <c r="EU196" s="4"/>
      <c r="EV196" s="4"/>
      <c r="EZ196"/>
      <c r="FB196" s="4"/>
      <c r="FE196" s="1"/>
    </row>
    <row r="197" spans="17:161" x14ac:dyDescent="0.25">
      <c r="Q197" s="1"/>
      <c r="Z197" s="23">
        <v>38961</v>
      </c>
      <c r="AA197" s="24">
        <v>141.63999999999999</v>
      </c>
      <c r="AB197" s="24">
        <v>2.5499999999999998</v>
      </c>
      <c r="AC197" s="24"/>
      <c r="AO197" s="1">
        <v>38791</v>
      </c>
      <c r="AP197">
        <v>3.36</v>
      </c>
      <c r="AQ197">
        <v>-2.87</v>
      </c>
      <c r="AS197" s="1">
        <v>41379</v>
      </c>
      <c r="AT197">
        <v>2.5</v>
      </c>
      <c r="AU197">
        <v>2.3E-2</v>
      </c>
      <c r="AV197">
        <v>0.15483</v>
      </c>
      <c r="AW197">
        <v>1039610</v>
      </c>
      <c r="AY197" s="1">
        <v>38579</v>
      </c>
      <c r="AZ197">
        <v>5744808000</v>
      </c>
      <c r="BA197">
        <v>0.4</v>
      </c>
      <c r="BB197" s="3">
        <v>3704</v>
      </c>
      <c r="BC197">
        <v>6245.02</v>
      </c>
      <c r="BD197">
        <v>574594000</v>
      </c>
      <c r="BE197">
        <v>12694000</v>
      </c>
      <c r="BF197">
        <v>1409277000</v>
      </c>
      <c r="BG197">
        <v>3031520000</v>
      </c>
      <c r="BH197">
        <v>716723000</v>
      </c>
      <c r="BI197">
        <v>5028085000</v>
      </c>
      <c r="BK197" s="1">
        <v>42781</v>
      </c>
      <c r="BL197">
        <v>0</v>
      </c>
      <c r="BM197">
        <v>0</v>
      </c>
      <c r="BN197">
        <v>80120607</v>
      </c>
      <c r="BO197">
        <v>79957870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10078</v>
      </c>
      <c r="CE197">
        <v>0</v>
      </c>
      <c r="CF197">
        <v>152659</v>
      </c>
      <c r="CH197" s="1"/>
      <c r="CJ197">
        <f t="shared" si="8"/>
        <v>0</v>
      </c>
      <c r="CN197" s="1"/>
      <c r="CO197" s="1">
        <v>38944</v>
      </c>
      <c r="CP197">
        <v>1.05</v>
      </c>
      <c r="CR197" s="1">
        <v>40283</v>
      </c>
      <c r="CS197">
        <v>7.2519083969465603</v>
      </c>
      <c r="DG197" s="1">
        <v>42109</v>
      </c>
      <c r="DH197">
        <v>0.71</v>
      </c>
      <c r="DJ197" s="1">
        <v>37514</v>
      </c>
      <c r="DK197">
        <v>17.89</v>
      </c>
      <c r="DM197" s="1">
        <v>38975</v>
      </c>
      <c r="DN197">
        <v>350</v>
      </c>
      <c r="DP197" s="11">
        <v>42505</v>
      </c>
      <c r="DQ197">
        <v>1286347967100</v>
      </c>
      <c r="DS197" s="1">
        <v>42475</v>
      </c>
      <c r="DT197">
        <v>220655795</v>
      </c>
      <c r="DU197">
        <v>134503507</v>
      </c>
      <c r="DV197">
        <v>86152288</v>
      </c>
      <c r="DX197" s="1">
        <v>38944</v>
      </c>
      <c r="DY197">
        <v>13646473652</v>
      </c>
      <c r="DZ197">
        <v>9212212077</v>
      </c>
      <c r="EA197">
        <v>4434261575</v>
      </c>
      <c r="EB197">
        <v>22858685729</v>
      </c>
      <c r="ED197" s="1">
        <v>43570</v>
      </c>
      <c r="EE197">
        <v>139.66999999999999</v>
      </c>
      <c r="EG197" s="1">
        <v>38610</v>
      </c>
      <c r="EH197" s="17">
        <v>-0.53497424090000001</v>
      </c>
      <c r="EI197"/>
      <c r="EU197" s="4"/>
      <c r="EV197" s="4"/>
      <c r="EZ197"/>
      <c r="FB197" s="4"/>
      <c r="FE197" s="1"/>
    </row>
    <row r="198" spans="17:161" x14ac:dyDescent="0.25">
      <c r="Q198" s="1"/>
      <c r="Z198" s="21">
        <v>38930</v>
      </c>
      <c r="AA198" s="22">
        <v>159.27000000000001</v>
      </c>
      <c r="AB198" s="22">
        <v>2.56</v>
      </c>
      <c r="AC198" s="22"/>
      <c r="AO198" s="1">
        <v>38763</v>
      </c>
      <c r="AP198">
        <v>2.78</v>
      </c>
      <c r="AQ198">
        <v>-1.84</v>
      </c>
      <c r="AS198" s="1">
        <v>41409</v>
      </c>
      <c r="AT198">
        <v>2.5</v>
      </c>
      <c r="AU198">
        <v>2.3E-2</v>
      </c>
      <c r="AV198">
        <v>0.15483</v>
      </c>
      <c r="AW198">
        <v>1039610</v>
      </c>
      <c r="AY198" s="1">
        <v>38548</v>
      </c>
      <c r="AZ198">
        <v>5744808000</v>
      </c>
      <c r="BA198">
        <v>0.4</v>
      </c>
      <c r="BB198" s="3">
        <v>3704</v>
      </c>
      <c r="BC198">
        <v>6245.02</v>
      </c>
      <c r="BD198">
        <v>574594000</v>
      </c>
      <c r="BE198">
        <v>12694000</v>
      </c>
      <c r="BF198">
        <v>1409277000</v>
      </c>
      <c r="BG198">
        <v>3031520000</v>
      </c>
      <c r="BH198">
        <v>716723000</v>
      </c>
      <c r="BI198">
        <v>5028085000</v>
      </c>
      <c r="BK198" s="1">
        <v>42809</v>
      </c>
      <c r="BL198">
        <v>0</v>
      </c>
      <c r="BM198">
        <v>0</v>
      </c>
      <c r="BN198">
        <v>113439637</v>
      </c>
      <c r="BO198">
        <v>113175833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263804</v>
      </c>
      <c r="CH198" s="1"/>
      <c r="CJ198">
        <f t="shared" si="8"/>
        <v>0</v>
      </c>
      <c r="CN198" s="1"/>
      <c r="CO198" s="1">
        <v>38913</v>
      </c>
      <c r="CP198">
        <v>1.19</v>
      </c>
      <c r="CR198" s="1">
        <v>40313</v>
      </c>
      <c r="CS198">
        <v>7.4448757122801199</v>
      </c>
      <c r="DG198" s="1">
        <v>42139</v>
      </c>
      <c r="DH198">
        <v>0.99</v>
      </c>
      <c r="DJ198" s="1">
        <v>37544</v>
      </c>
      <c r="DK198">
        <v>19.59</v>
      </c>
      <c r="DM198" s="1">
        <v>38944</v>
      </c>
      <c r="DN198">
        <v>350</v>
      </c>
      <c r="DP198" s="11">
        <v>42536</v>
      </c>
      <c r="DQ198">
        <v>1247038524000</v>
      </c>
      <c r="DS198" s="1">
        <v>42505</v>
      </c>
      <c r="DT198">
        <v>206297751</v>
      </c>
      <c r="DU198">
        <v>190526387</v>
      </c>
      <c r="DV198">
        <v>15771364</v>
      </c>
      <c r="DX198" s="1">
        <v>38913</v>
      </c>
      <c r="DY198">
        <v>13637840111</v>
      </c>
      <c r="DZ198">
        <v>8085255913</v>
      </c>
      <c r="EA198">
        <v>5552584198</v>
      </c>
      <c r="EB198">
        <v>21723096024</v>
      </c>
      <c r="ED198" s="1">
        <v>43600</v>
      </c>
      <c r="EE198">
        <v>139.38</v>
      </c>
      <c r="EG198" s="1">
        <v>38640</v>
      </c>
      <c r="EH198" s="17">
        <v>0.60417860050000005</v>
      </c>
      <c r="EI198"/>
      <c r="EU198" s="4"/>
      <c r="EV198" s="4"/>
      <c r="EZ198"/>
      <c r="FB198" s="4"/>
      <c r="FE198" s="1"/>
    </row>
    <row r="199" spans="17:161" x14ac:dyDescent="0.25">
      <c r="Q199" s="1"/>
      <c r="Z199" s="23">
        <v>38899</v>
      </c>
      <c r="AA199" s="24">
        <v>164.57</v>
      </c>
      <c r="AB199" s="24">
        <v>2.56</v>
      </c>
      <c r="AC199" s="24"/>
      <c r="AO199" s="1">
        <v>38732</v>
      </c>
      <c r="AP199">
        <v>5.31</v>
      </c>
      <c r="AQ199">
        <v>-1.83</v>
      </c>
      <c r="AS199" s="1">
        <v>41440</v>
      </c>
      <c r="AT199">
        <v>2.5</v>
      </c>
      <c r="AU199">
        <v>2.3E-2</v>
      </c>
      <c r="AV199">
        <v>0.15483</v>
      </c>
      <c r="AW199">
        <v>1039610</v>
      </c>
      <c r="AY199" s="1">
        <v>38518</v>
      </c>
      <c r="AZ199">
        <v>5744808000</v>
      </c>
      <c r="BA199">
        <v>0.4</v>
      </c>
      <c r="BB199" s="3">
        <v>3704</v>
      </c>
      <c r="BC199">
        <v>6245.02</v>
      </c>
      <c r="BD199">
        <v>574594000</v>
      </c>
      <c r="BE199">
        <v>12694000</v>
      </c>
      <c r="BF199">
        <v>1409277000</v>
      </c>
      <c r="BG199">
        <v>3031520000</v>
      </c>
      <c r="BH199">
        <v>716723000</v>
      </c>
      <c r="BI199">
        <v>5028085000</v>
      </c>
      <c r="BK199" s="1">
        <v>42840</v>
      </c>
      <c r="BL199">
        <v>0</v>
      </c>
      <c r="BM199">
        <v>0</v>
      </c>
      <c r="BN199">
        <v>100069842</v>
      </c>
      <c r="BO199">
        <v>94593391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5198936</v>
      </c>
      <c r="CF199">
        <v>277515</v>
      </c>
      <c r="CH199" s="1"/>
      <c r="CJ199">
        <f t="shared" si="8"/>
        <v>0</v>
      </c>
      <c r="CN199" s="1"/>
      <c r="CO199" s="1">
        <v>38883</v>
      </c>
      <c r="CP199">
        <v>0.79</v>
      </c>
      <c r="CR199" s="1">
        <v>40344</v>
      </c>
      <c r="CS199">
        <v>6.9863923000331898</v>
      </c>
      <c r="DG199" s="1">
        <v>42170</v>
      </c>
      <c r="DH199">
        <v>0.77</v>
      </c>
      <c r="DJ199" s="1">
        <v>37575</v>
      </c>
      <c r="DK199">
        <v>21.25</v>
      </c>
      <c r="DM199" s="1">
        <v>38913</v>
      </c>
      <c r="DN199">
        <v>350</v>
      </c>
      <c r="DP199" s="11">
        <v>42566</v>
      </c>
      <c r="DQ199">
        <v>1209810104000</v>
      </c>
      <c r="DS199" s="1">
        <v>42536</v>
      </c>
      <c r="DT199">
        <v>203570736</v>
      </c>
      <c r="DU199">
        <v>208326610</v>
      </c>
      <c r="DV199">
        <v>-4755874</v>
      </c>
      <c r="DX199" s="1">
        <v>38883</v>
      </c>
      <c r="DY199">
        <v>11441854586</v>
      </c>
      <c r="DZ199">
        <v>7464246107</v>
      </c>
      <c r="EA199">
        <v>3977608479</v>
      </c>
      <c r="EB199">
        <v>18906100693</v>
      </c>
      <c r="ED199" s="1">
        <v>43631</v>
      </c>
      <c r="EE199">
        <v>135.1</v>
      </c>
      <c r="EG199" s="1">
        <v>38671</v>
      </c>
      <c r="EH199" s="17">
        <v>0.40126583040000002</v>
      </c>
      <c r="EI199"/>
      <c r="EU199" s="4"/>
      <c r="EV199" s="4"/>
      <c r="EZ199"/>
      <c r="FB199" s="4"/>
      <c r="FE199" s="1"/>
    </row>
    <row r="200" spans="17:161" x14ac:dyDescent="0.25">
      <c r="Q200" s="1"/>
      <c r="Z200" s="21">
        <v>38869</v>
      </c>
      <c r="AA200" s="22">
        <v>157.13999999999999</v>
      </c>
      <c r="AB200" s="22">
        <v>2.5499999999999998</v>
      </c>
      <c r="AC200" s="22"/>
      <c r="AO200" s="1">
        <v>38701</v>
      </c>
      <c r="AP200">
        <v>6.77</v>
      </c>
      <c r="AQ200">
        <v>2.25</v>
      </c>
      <c r="AS200" s="1">
        <v>41470</v>
      </c>
      <c r="AT200">
        <v>2.5</v>
      </c>
      <c r="AU200">
        <v>2.3E-2</v>
      </c>
      <c r="AV200">
        <v>0.15483</v>
      </c>
      <c r="AW200">
        <v>1039610</v>
      </c>
      <c r="AY200" s="1">
        <v>38487</v>
      </c>
      <c r="AZ200">
        <v>5744808000</v>
      </c>
      <c r="BA200">
        <v>0.4</v>
      </c>
      <c r="BB200" s="3">
        <v>3704</v>
      </c>
      <c r="BC200">
        <v>6245.02</v>
      </c>
      <c r="BD200">
        <v>574594000</v>
      </c>
      <c r="BE200">
        <v>12694000</v>
      </c>
      <c r="BF200">
        <v>1409277000</v>
      </c>
      <c r="BG200">
        <v>3031520000</v>
      </c>
      <c r="BH200">
        <v>716723000</v>
      </c>
      <c r="BI200">
        <v>5028085000</v>
      </c>
      <c r="BK200" s="1">
        <v>42870</v>
      </c>
      <c r="BL200">
        <v>0</v>
      </c>
      <c r="BM200">
        <v>0</v>
      </c>
      <c r="BN200">
        <v>97182486</v>
      </c>
      <c r="BO200">
        <v>92828457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4118096</v>
      </c>
      <c r="CF200">
        <v>235933</v>
      </c>
      <c r="CH200" s="1"/>
      <c r="CJ200">
        <f t="shared" si="8"/>
        <v>0</v>
      </c>
      <c r="CN200" s="1"/>
      <c r="CO200" s="1">
        <v>38852</v>
      </c>
      <c r="CP200">
        <v>1.1000000000000001</v>
      </c>
      <c r="CR200" s="1">
        <v>40374</v>
      </c>
      <c r="CS200">
        <v>6.9195876288659797</v>
      </c>
      <c r="DG200" s="1">
        <v>42200</v>
      </c>
      <c r="DH200">
        <v>0.57999999999999996</v>
      </c>
      <c r="DJ200" s="1">
        <v>37605</v>
      </c>
      <c r="DK200">
        <v>23.03</v>
      </c>
      <c r="DM200" s="1">
        <v>38883</v>
      </c>
      <c r="DN200">
        <v>350</v>
      </c>
      <c r="DP200" s="11">
        <v>42597</v>
      </c>
      <c r="DQ200">
        <v>1186115747700</v>
      </c>
      <c r="DS200" s="1">
        <v>42566</v>
      </c>
      <c r="DT200">
        <v>182102079</v>
      </c>
      <c r="DU200">
        <v>194392319</v>
      </c>
      <c r="DV200">
        <v>-12290240</v>
      </c>
      <c r="DX200" s="1">
        <v>38852</v>
      </c>
      <c r="DY200">
        <v>10277429381</v>
      </c>
      <c r="DZ200">
        <v>7383568872</v>
      </c>
      <c r="EA200">
        <v>2893860509</v>
      </c>
      <c r="EB200">
        <v>17660998253</v>
      </c>
      <c r="ED200" s="1">
        <v>43661</v>
      </c>
      <c r="EE200">
        <v>143.15</v>
      </c>
      <c r="EG200" s="1">
        <v>38701</v>
      </c>
      <c r="EH200" s="17">
        <v>-8.0589075999999999E-3</v>
      </c>
      <c r="EI200"/>
      <c r="EU200" s="4"/>
      <c r="EV200" s="4"/>
      <c r="EZ200"/>
      <c r="FB200" s="4"/>
      <c r="FE200" s="1"/>
    </row>
    <row r="201" spans="17:161" x14ac:dyDescent="0.25">
      <c r="Q201" s="1"/>
      <c r="Z201" s="23">
        <v>38838</v>
      </c>
      <c r="AA201" s="24">
        <v>158.80000000000001</v>
      </c>
      <c r="AB201" s="24">
        <v>2.58</v>
      </c>
      <c r="AC201" s="24"/>
      <c r="AO201" s="1">
        <v>38671</v>
      </c>
      <c r="AP201">
        <v>5.03</v>
      </c>
      <c r="AQ201">
        <v>-0.18</v>
      </c>
      <c r="AS201" s="1">
        <v>41501</v>
      </c>
      <c r="AT201">
        <v>2.5</v>
      </c>
      <c r="AU201">
        <v>2.3E-2</v>
      </c>
      <c r="AV201">
        <v>0.15483</v>
      </c>
      <c r="AW201">
        <v>1039610</v>
      </c>
      <c r="AY201" s="1">
        <v>38457</v>
      </c>
      <c r="AZ201">
        <v>5744808000</v>
      </c>
      <c r="BA201">
        <v>0.4</v>
      </c>
      <c r="BB201" s="3">
        <v>3704</v>
      </c>
      <c r="BC201">
        <v>6245.02</v>
      </c>
      <c r="BD201">
        <v>574594000</v>
      </c>
      <c r="BE201">
        <v>12694000</v>
      </c>
      <c r="BF201">
        <v>1409277000</v>
      </c>
      <c r="BG201">
        <v>3031520000</v>
      </c>
      <c r="BH201">
        <v>716723000</v>
      </c>
      <c r="BI201">
        <v>5028085000</v>
      </c>
      <c r="BK201" s="1">
        <v>42901</v>
      </c>
      <c r="BL201">
        <v>0</v>
      </c>
      <c r="BM201">
        <v>0</v>
      </c>
      <c r="BN201">
        <v>97132374</v>
      </c>
      <c r="BO201">
        <v>86393639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10066803</v>
      </c>
      <c r="CF201">
        <v>671932</v>
      </c>
      <c r="CH201" s="1"/>
      <c r="CJ201">
        <f t="shared" si="8"/>
        <v>0</v>
      </c>
      <c r="CN201" s="1"/>
      <c r="CO201" s="1">
        <v>38822</v>
      </c>
      <c r="CP201">
        <v>1.21</v>
      </c>
      <c r="CR201" s="1">
        <v>40405</v>
      </c>
      <c r="CS201">
        <v>6.7173689619732704</v>
      </c>
      <c r="DG201" s="1">
        <v>42231</v>
      </c>
      <c r="DH201">
        <v>0.25</v>
      </c>
      <c r="DJ201" s="1">
        <v>37636</v>
      </c>
      <c r="DK201">
        <v>25.06</v>
      </c>
      <c r="DM201" s="1">
        <v>38852</v>
      </c>
      <c r="DN201">
        <v>350</v>
      </c>
      <c r="DP201" s="11">
        <v>42628</v>
      </c>
      <c r="DQ201">
        <v>1206225918800</v>
      </c>
      <c r="DS201" s="1">
        <v>42597</v>
      </c>
      <c r="DT201">
        <v>213928840</v>
      </c>
      <c r="DU201">
        <v>218734676</v>
      </c>
      <c r="DV201">
        <v>-4805836</v>
      </c>
      <c r="DX201" s="1">
        <v>38822</v>
      </c>
      <c r="DY201">
        <v>9822123658</v>
      </c>
      <c r="DZ201">
        <v>6845903574</v>
      </c>
      <c r="EA201">
        <v>2976220084</v>
      </c>
      <c r="EB201">
        <v>16668027232</v>
      </c>
      <c r="ED201" s="1">
        <v>43692</v>
      </c>
      <c r="EE201">
        <v>141.94999999999999</v>
      </c>
      <c r="EG201" s="1">
        <v>38732</v>
      </c>
      <c r="EH201" s="17">
        <v>0.91849101209999995</v>
      </c>
      <c r="EI201"/>
      <c r="EU201" s="4"/>
      <c r="EV201" s="4"/>
      <c r="EZ201"/>
      <c r="FB201" s="4"/>
      <c r="FE201" s="1"/>
    </row>
    <row r="202" spans="17:161" x14ac:dyDescent="0.25">
      <c r="Q202" s="1"/>
      <c r="Z202" s="21">
        <v>38808</v>
      </c>
      <c r="AA202" s="22">
        <v>149.63999999999999</v>
      </c>
      <c r="AB202" s="22">
        <v>2.6</v>
      </c>
      <c r="AC202" s="22"/>
      <c r="AO202" s="1">
        <v>38640</v>
      </c>
      <c r="AP202">
        <v>2.71</v>
      </c>
      <c r="AQ202">
        <v>-3.29</v>
      </c>
      <c r="AS202" s="1">
        <v>41532</v>
      </c>
      <c r="AT202">
        <v>2.5</v>
      </c>
      <c r="AU202">
        <v>2.3E-2</v>
      </c>
      <c r="AV202">
        <v>0.15483</v>
      </c>
      <c r="AW202">
        <v>1039610</v>
      </c>
      <c r="AY202" s="1">
        <v>38426</v>
      </c>
      <c r="AZ202">
        <v>5744808000</v>
      </c>
      <c r="BA202">
        <v>0.4</v>
      </c>
      <c r="BB202" s="3">
        <v>3704</v>
      </c>
      <c r="BC202">
        <v>6245.02</v>
      </c>
      <c r="BD202">
        <v>574594000</v>
      </c>
      <c r="BE202">
        <v>12694000</v>
      </c>
      <c r="BF202">
        <v>1409277000</v>
      </c>
      <c r="BG202">
        <v>3031520000</v>
      </c>
      <c r="BH202">
        <v>716723000</v>
      </c>
      <c r="BI202">
        <v>5028085000</v>
      </c>
      <c r="BK202" s="1">
        <v>42931</v>
      </c>
      <c r="BL202">
        <v>0</v>
      </c>
      <c r="BM202">
        <v>0</v>
      </c>
      <c r="BN202">
        <v>103925703</v>
      </c>
      <c r="BO202">
        <v>93677088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9359132</v>
      </c>
      <c r="CF202">
        <v>889483</v>
      </c>
      <c r="CH202" s="1"/>
      <c r="CJ202">
        <f t="shared" si="8"/>
        <v>0</v>
      </c>
      <c r="CN202" s="1"/>
      <c r="CO202" s="1">
        <v>38791</v>
      </c>
      <c r="CP202">
        <v>1.43</v>
      </c>
      <c r="CR202" s="1">
        <v>40436</v>
      </c>
      <c r="CS202">
        <v>6.2079159139431699</v>
      </c>
      <c r="DG202" s="1">
        <v>42262</v>
      </c>
      <c r="DH202">
        <v>0.51</v>
      </c>
      <c r="DJ202" s="1">
        <v>37667</v>
      </c>
      <c r="DK202">
        <v>25.68</v>
      </c>
      <c r="DM202" s="1">
        <v>38822</v>
      </c>
      <c r="DN202">
        <v>350</v>
      </c>
      <c r="DP202" s="11">
        <v>42658</v>
      </c>
      <c r="DQ202">
        <v>1170870702400</v>
      </c>
      <c r="DS202" s="1">
        <v>42628</v>
      </c>
      <c r="DT202">
        <v>167225735</v>
      </c>
      <c r="DU202">
        <v>118201343</v>
      </c>
      <c r="DV202">
        <v>49024392</v>
      </c>
      <c r="DX202" s="1">
        <v>38791</v>
      </c>
      <c r="DY202">
        <v>11379482701</v>
      </c>
      <c r="DZ202">
        <v>7814875149</v>
      </c>
      <c r="EA202">
        <v>3564607552</v>
      </c>
      <c r="EB202">
        <v>19194357850</v>
      </c>
      <c r="ED202" s="1">
        <v>43723</v>
      </c>
      <c r="EE202">
        <v>138.34</v>
      </c>
      <c r="EG202" s="1">
        <v>38763</v>
      </c>
      <c r="EH202" s="17">
        <v>1.3310341E-2</v>
      </c>
      <c r="EI202"/>
      <c r="EU202" s="4"/>
      <c r="EV202" s="4"/>
      <c r="EZ202"/>
      <c r="FB202" s="4"/>
      <c r="FE202" s="1"/>
    </row>
    <row r="203" spans="17:161" x14ac:dyDescent="0.25">
      <c r="Q203" s="1"/>
      <c r="Z203" s="23">
        <v>38777</v>
      </c>
      <c r="AA203" s="24">
        <v>137.12</v>
      </c>
      <c r="AB203" s="24">
        <v>2.59</v>
      </c>
      <c r="AC203" s="24"/>
      <c r="AO203" s="1">
        <v>38610</v>
      </c>
      <c r="AP203">
        <v>6.29</v>
      </c>
      <c r="AQ203">
        <v>-1.59</v>
      </c>
      <c r="AS203" s="1">
        <v>41562</v>
      </c>
      <c r="AT203">
        <v>2.5</v>
      </c>
      <c r="AU203">
        <v>2.3E-2</v>
      </c>
      <c r="AV203">
        <v>0.15483</v>
      </c>
      <c r="AW203">
        <v>1039610</v>
      </c>
      <c r="AY203" s="1">
        <v>38398</v>
      </c>
      <c r="AZ203">
        <v>5744808000</v>
      </c>
      <c r="BA203">
        <v>0.4</v>
      </c>
      <c r="BB203" s="3">
        <v>3704</v>
      </c>
      <c r="BC203">
        <v>6245.02</v>
      </c>
      <c r="BD203">
        <v>574594000</v>
      </c>
      <c r="BE203">
        <v>12694000</v>
      </c>
      <c r="BF203">
        <v>1409277000</v>
      </c>
      <c r="BG203">
        <v>3031520000</v>
      </c>
      <c r="BH203">
        <v>716723000</v>
      </c>
      <c r="BI203">
        <v>5028085000</v>
      </c>
      <c r="BK203" s="1">
        <v>42962</v>
      </c>
      <c r="BL203">
        <v>0</v>
      </c>
      <c r="BM203">
        <v>0</v>
      </c>
      <c r="BN203">
        <v>106546840</v>
      </c>
      <c r="BO203">
        <v>98436104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1956</v>
      </c>
      <c r="CE203">
        <v>7767739</v>
      </c>
      <c r="CF203">
        <v>341041</v>
      </c>
      <c r="CH203" s="1"/>
      <c r="CJ203">
        <f t="shared" si="8"/>
        <v>0</v>
      </c>
      <c r="CN203" s="1"/>
      <c r="CO203" s="1">
        <v>38763</v>
      </c>
      <c r="CP203">
        <v>1.41</v>
      </c>
      <c r="CR203" s="1">
        <v>40466</v>
      </c>
      <c r="CS203">
        <v>6.0446996104162398</v>
      </c>
      <c r="DG203" s="1">
        <v>42292</v>
      </c>
      <c r="DH203">
        <v>0.77</v>
      </c>
      <c r="DJ203" s="1">
        <v>37695</v>
      </c>
      <c r="DK203">
        <v>26.32</v>
      </c>
      <c r="DM203" s="1">
        <v>38791</v>
      </c>
      <c r="DN203">
        <v>300</v>
      </c>
      <c r="DP203" s="11">
        <v>42689</v>
      </c>
      <c r="DQ203">
        <v>1221688152000</v>
      </c>
      <c r="DS203" s="1">
        <v>42658</v>
      </c>
      <c r="DT203">
        <v>132533861</v>
      </c>
      <c r="DU203">
        <v>102782991</v>
      </c>
      <c r="DV203">
        <v>29750870</v>
      </c>
      <c r="DX203" s="1">
        <v>38763</v>
      </c>
      <c r="DY203">
        <v>8757143569</v>
      </c>
      <c r="DZ203">
        <v>6072453364</v>
      </c>
      <c r="EA203">
        <v>2684690205</v>
      </c>
      <c r="EB203">
        <v>14829596933</v>
      </c>
      <c r="ED203" s="1">
        <v>43753</v>
      </c>
      <c r="EE203">
        <v>142.96</v>
      </c>
      <c r="EG203" s="1">
        <v>38791</v>
      </c>
      <c r="EH203" s="17">
        <v>-0.23334358590000001</v>
      </c>
      <c r="EI203"/>
      <c r="EU203" s="4"/>
      <c r="EV203" s="4"/>
      <c r="EZ203"/>
      <c r="FB203" s="4"/>
      <c r="FE203" s="1"/>
    </row>
    <row r="204" spans="17:161" x14ac:dyDescent="0.25">
      <c r="Q204" s="1"/>
      <c r="Z204" s="21">
        <v>38749</v>
      </c>
      <c r="AA204" s="22">
        <v>135.87</v>
      </c>
      <c r="AB204" s="22">
        <v>2.52</v>
      </c>
      <c r="AC204" s="22"/>
      <c r="AO204" s="1">
        <v>38579</v>
      </c>
      <c r="AP204">
        <v>3.63</v>
      </c>
      <c r="AQ204">
        <v>-2.5299999999999998</v>
      </c>
      <c r="AS204" s="1">
        <v>41593</v>
      </c>
      <c r="AT204">
        <v>2.5</v>
      </c>
      <c r="AU204">
        <v>2.3E-2</v>
      </c>
      <c r="AV204">
        <v>0.15483</v>
      </c>
      <c r="AW204">
        <v>1039610</v>
      </c>
      <c r="AY204" s="1">
        <v>38367</v>
      </c>
      <c r="AZ204">
        <v>5744808000</v>
      </c>
      <c r="BA204">
        <v>0.4</v>
      </c>
      <c r="BB204" s="3">
        <v>3704</v>
      </c>
      <c r="BC204">
        <v>6245.02</v>
      </c>
      <c r="BD204">
        <v>574594000</v>
      </c>
      <c r="BE204">
        <v>12694000</v>
      </c>
      <c r="BF204">
        <v>1409277000</v>
      </c>
      <c r="BG204">
        <v>3031520000</v>
      </c>
      <c r="BH204">
        <v>716723000</v>
      </c>
      <c r="BI204">
        <v>5028085000</v>
      </c>
      <c r="BK204" s="1">
        <v>42993</v>
      </c>
      <c r="BL204">
        <v>0</v>
      </c>
      <c r="BM204">
        <v>0</v>
      </c>
      <c r="BN204">
        <v>106072125</v>
      </c>
      <c r="BO204">
        <v>95533206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10283637</v>
      </c>
      <c r="CF204">
        <v>255282</v>
      </c>
      <c r="CH204" s="1"/>
      <c r="CJ204">
        <f t="shared" si="8"/>
        <v>0</v>
      </c>
      <c r="CN204" s="1"/>
      <c r="CO204" s="1">
        <v>38732</v>
      </c>
      <c r="CP204">
        <v>1.59</v>
      </c>
      <c r="CR204" s="1">
        <v>40497</v>
      </c>
      <c r="CS204">
        <v>5.69563074901445</v>
      </c>
      <c r="DG204" s="1">
        <v>42323</v>
      </c>
      <c r="DH204">
        <v>1.1100000000000001</v>
      </c>
      <c r="DJ204" s="1">
        <v>37726</v>
      </c>
      <c r="DK204">
        <v>26.32</v>
      </c>
      <c r="DM204" s="1">
        <v>38763</v>
      </c>
      <c r="DN204">
        <v>300</v>
      </c>
      <c r="DP204" s="11">
        <v>42719</v>
      </c>
      <c r="DQ204">
        <v>1223643136800</v>
      </c>
      <c r="DS204" s="1">
        <v>42689</v>
      </c>
      <c r="DT204">
        <v>192293331</v>
      </c>
      <c r="DU204">
        <v>142686939</v>
      </c>
      <c r="DV204">
        <v>49606392</v>
      </c>
      <c r="DX204" s="1">
        <v>38732</v>
      </c>
      <c r="DY204">
        <v>9282148569</v>
      </c>
      <c r="DZ204">
        <v>6552292447</v>
      </c>
      <c r="EA204">
        <v>2729856122</v>
      </c>
      <c r="EB204">
        <v>15834441016</v>
      </c>
      <c r="ED204" s="1">
        <v>43784</v>
      </c>
      <c r="EE204">
        <v>138.91</v>
      </c>
      <c r="EG204" s="1">
        <v>38822</v>
      </c>
      <c r="EH204" s="17">
        <v>-0.42034866999999998</v>
      </c>
      <c r="EI204"/>
      <c r="EU204" s="4"/>
      <c r="EV204" s="4"/>
      <c r="EZ204"/>
      <c r="FB204" s="4"/>
      <c r="FE204" s="1"/>
    </row>
    <row r="205" spans="17:161" x14ac:dyDescent="0.25">
      <c r="Q205" s="1"/>
      <c r="Z205" s="23">
        <v>38718</v>
      </c>
      <c r="AA205" s="24">
        <v>143.78</v>
      </c>
      <c r="AB205" s="24">
        <v>2.5099999999999998</v>
      </c>
      <c r="AC205" s="24"/>
      <c r="AO205" s="1">
        <v>38548</v>
      </c>
      <c r="AP205">
        <v>3.28</v>
      </c>
      <c r="AQ205">
        <v>-3.1</v>
      </c>
      <c r="AS205" s="1">
        <v>41623</v>
      </c>
      <c r="AT205">
        <v>2.5</v>
      </c>
      <c r="AU205">
        <v>2.3E-2</v>
      </c>
      <c r="AV205">
        <v>0.15483</v>
      </c>
      <c r="AW205">
        <v>1039610</v>
      </c>
      <c r="AZ205">
        <v>27308046000</v>
      </c>
      <c r="BA205">
        <v>0.4</v>
      </c>
      <c r="BB205" s="3">
        <v>3704</v>
      </c>
      <c r="BC205">
        <v>25660.71</v>
      </c>
      <c r="BD205">
        <v>2676581000</v>
      </c>
      <c r="BE205">
        <v>22762000</v>
      </c>
      <c r="BF205">
        <v>6052464000</v>
      </c>
      <c r="BG205">
        <v>13383053000</v>
      </c>
      <c r="BH205">
        <v>5173186000</v>
      </c>
      <c r="BI205">
        <v>22134860000</v>
      </c>
      <c r="BK205" s="1">
        <v>43023</v>
      </c>
      <c r="BL205">
        <v>0</v>
      </c>
      <c r="BM205">
        <v>0</v>
      </c>
      <c r="BN205">
        <v>106086923</v>
      </c>
      <c r="BO205">
        <v>105814024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272899</v>
      </c>
      <c r="CH205" s="1"/>
      <c r="CJ205">
        <f t="shared" si="8"/>
        <v>0</v>
      </c>
      <c r="CN205" s="1"/>
      <c r="CO205" s="1">
        <v>38701</v>
      </c>
      <c r="CP205">
        <v>1.36</v>
      </c>
      <c r="CR205" s="1">
        <v>40527</v>
      </c>
      <c r="CS205">
        <v>5.2644577073471899</v>
      </c>
      <c r="DG205" s="1">
        <v>42353</v>
      </c>
      <c r="DH205">
        <v>0.9</v>
      </c>
      <c r="DJ205" s="1">
        <v>37756</v>
      </c>
      <c r="DK205">
        <v>26.31</v>
      </c>
      <c r="DM205" s="1">
        <v>38732</v>
      </c>
      <c r="DN205">
        <v>300</v>
      </c>
      <c r="DP205" s="11">
        <v>42750</v>
      </c>
      <c r="DQ205">
        <v>1175415392800</v>
      </c>
      <c r="DS205" s="1">
        <v>42719</v>
      </c>
      <c r="DT205">
        <v>202679861</v>
      </c>
      <c r="DU205">
        <v>175775506</v>
      </c>
      <c r="DV205">
        <v>26904355</v>
      </c>
      <c r="DX205" s="1">
        <v>38701</v>
      </c>
      <c r="DY205">
        <v>10905317006</v>
      </c>
      <c r="DZ205">
        <v>6661166815</v>
      </c>
      <c r="EA205">
        <v>4244150191</v>
      </c>
      <c r="EB205">
        <v>17566483821</v>
      </c>
      <c r="ED205" s="1">
        <v>43814</v>
      </c>
      <c r="EE205">
        <v>137.49</v>
      </c>
      <c r="EG205" s="1">
        <v>38852</v>
      </c>
      <c r="EH205" s="17">
        <v>0.37627894649999999</v>
      </c>
      <c r="EI205"/>
      <c r="EU205" s="4"/>
      <c r="EV205" s="4"/>
      <c r="EZ205"/>
      <c r="FB205" s="4"/>
      <c r="FE205" s="1"/>
    </row>
    <row r="206" spans="17:161" x14ac:dyDescent="0.25">
      <c r="Q206" s="1"/>
      <c r="Z206" s="21">
        <v>38687</v>
      </c>
      <c r="AA206" s="22">
        <v>131.11000000000001</v>
      </c>
      <c r="AB206" s="22">
        <v>2.48</v>
      </c>
      <c r="AC206" s="22"/>
      <c r="AO206" s="1">
        <v>38518</v>
      </c>
      <c r="AP206">
        <v>4.42</v>
      </c>
      <c r="AQ206">
        <v>-3.35</v>
      </c>
      <c r="AS206" s="1">
        <v>41654</v>
      </c>
      <c r="AT206">
        <v>2.5</v>
      </c>
      <c r="AU206">
        <v>2.1999999999999999E-2</v>
      </c>
      <c r="AV206">
        <v>7.7560000000000004E-2</v>
      </c>
      <c r="AW206">
        <v>1053922</v>
      </c>
      <c r="BK206" s="1">
        <v>43054</v>
      </c>
      <c r="BL206">
        <v>0</v>
      </c>
      <c r="BM206">
        <v>0</v>
      </c>
      <c r="BN206">
        <v>176414117</v>
      </c>
      <c r="BO206">
        <v>175517037</v>
      </c>
      <c r="BP206">
        <v>0</v>
      </c>
      <c r="BQ206">
        <v>0</v>
      </c>
      <c r="BR206">
        <v>0</v>
      </c>
      <c r="BS206">
        <v>625000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272080</v>
      </c>
      <c r="CH206" s="1"/>
      <c r="CJ206">
        <f t="shared" si="8"/>
        <v>0</v>
      </c>
      <c r="CN206" s="1"/>
      <c r="CO206" s="1">
        <v>38671</v>
      </c>
      <c r="CP206">
        <v>1.55</v>
      </c>
      <c r="CR206" s="1">
        <v>40558</v>
      </c>
      <c r="CS206">
        <v>6.0266467438675102</v>
      </c>
      <c r="DG206" s="1">
        <v>42384</v>
      </c>
      <c r="DH206">
        <v>1.51</v>
      </c>
      <c r="DJ206" s="1">
        <v>37787</v>
      </c>
      <c r="DK206">
        <v>26.09</v>
      </c>
      <c r="DM206" s="1">
        <v>38701</v>
      </c>
      <c r="DN206">
        <v>300</v>
      </c>
      <c r="DP206" s="11">
        <v>42781</v>
      </c>
      <c r="DQ206">
        <v>1145390820200</v>
      </c>
      <c r="DS206" s="1">
        <v>42750</v>
      </c>
      <c r="DT206">
        <v>155984808</v>
      </c>
      <c r="DU206">
        <v>160053096</v>
      </c>
      <c r="DV206">
        <v>-4068288</v>
      </c>
      <c r="DX206" s="1">
        <v>38671</v>
      </c>
      <c r="DY206">
        <v>10841578180</v>
      </c>
      <c r="DZ206">
        <v>6806236340</v>
      </c>
      <c r="EA206">
        <v>4035341840</v>
      </c>
      <c r="EB206">
        <v>17647814520</v>
      </c>
      <c r="ED206" s="1">
        <v>43845</v>
      </c>
      <c r="EE206">
        <v>134.05000000000001</v>
      </c>
      <c r="EG206" s="1">
        <v>38883</v>
      </c>
      <c r="EH206" s="17">
        <v>0.74944021829999996</v>
      </c>
      <c r="EI206"/>
      <c r="EU206" s="4"/>
      <c r="EV206" s="4"/>
      <c r="EZ206"/>
      <c r="FB206" s="4"/>
      <c r="FE206" s="1"/>
    </row>
    <row r="207" spans="17:161" x14ac:dyDescent="0.25">
      <c r="Q207" s="1"/>
      <c r="Z207" s="23">
        <v>38657</v>
      </c>
      <c r="AA207" s="24">
        <v>126.44</v>
      </c>
      <c r="AB207" s="24">
        <v>2.48</v>
      </c>
      <c r="AC207" s="24"/>
      <c r="AO207" s="1">
        <v>38487</v>
      </c>
      <c r="AP207">
        <v>4.4400000000000004</v>
      </c>
      <c r="AQ207">
        <v>-1.25</v>
      </c>
      <c r="AS207" s="1">
        <v>41685</v>
      </c>
      <c r="AT207">
        <v>2.5</v>
      </c>
      <c r="AU207">
        <v>2.1999999999999999E-2</v>
      </c>
      <c r="AV207">
        <v>7.7560000000000004E-2</v>
      </c>
      <c r="AW207">
        <v>1053922</v>
      </c>
      <c r="BK207" s="1">
        <v>43084</v>
      </c>
      <c r="BL207">
        <v>0</v>
      </c>
      <c r="BM207">
        <v>0</v>
      </c>
      <c r="BN207">
        <v>111371748</v>
      </c>
      <c r="BO207">
        <v>110762162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197402</v>
      </c>
      <c r="CE207">
        <v>0</v>
      </c>
      <c r="CF207">
        <v>412184</v>
      </c>
      <c r="CH207" s="1"/>
      <c r="CJ207">
        <f t="shared" si="8"/>
        <v>0</v>
      </c>
      <c r="CN207" s="1"/>
      <c r="CO207" s="1">
        <v>38640</v>
      </c>
      <c r="CP207">
        <v>1.75</v>
      </c>
      <c r="CR207" s="1">
        <v>40589</v>
      </c>
      <c r="CS207">
        <v>6.3439133835576902</v>
      </c>
      <c r="DG207" s="1">
        <v>42415</v>
      </c>
      <c r="DH207">
        <v>0.95</v>
      </c>
      <c r="DJ207" s="1">
        <v>37817</v>
      </c>
      <c r="DK207">
        <v>25.36</v>
      </c>
      <c r="DM207" s="1">
        <v>38671</v>
      </c>
      <c r="DN207">
        <v>300</v>
      </c>
      <c r="DP207" s="11">
        <v>42809</v>
      </c>
      <c r="DQ207">
        <v>1157670196900</v>
      </c>
      <c r="DS207" s="1">
        <v>42781</v>
      </c>
      <c r="DT207">
        <v>178452260</v>
      </c>
      <c r="DU207">
        <v>372229261</v>
      </c>
      <c r="DV207">
        <v>-193777001</v>
      </c>
      <c r="DX207" s="1">
        <v>38640</v>
      </c>
      <c r="DY207">
        <v>9929497189</v>
      </c>
      <c r="DZ207">
        <v>6327019742</v>
      </c>
      <c r="EA207">
        <v>3602477447</v>
      </c>
      <c r="EB207">
        <v>16256516931</v>
      </c>
      <c r="ED207" s="1">
        <v>43876</v>
      </c>
      <c r="EE207">
        <v>134.52000000000001</v>
      </c>
      <c r="EG207" s="1">
        <v>38913</v>
      </c>
      <c r="EH207" s="17">
        <v>0.1766201959</v>
      </c>
      <c r="EI207"/>
      <c r="EU207" s="4"/>
      <c r="EV207" s="4"/>
      <c r="EZ207"/>
      <c r="FB207" s="4"/>
      <c r="FE207" s="1"/>
    </row>
    <row r="208" spans="17:161" x14ac:dyDescent="0.25">
      <c r="Q208" s="1"/>
      <c r="Z208" s="21">
        <v>38626</v>
      </c>
      <c r="AA208" s="22">
        <v>136.91999999999999</v>
      </c>
      <c r="AB208" s="22">
        <v>2.4700000000000002</v>
      </c>
      <c r="AC208" s="22"/>
      <c r="AO208" s="1">
        <v>38457</v>
      </c>
      <c r="AP208">
        <v>-3.12</v>
      </c>
      <c r="AQ208">
        <v>-8.0500000000000007</v>
      </c>
      <c r="AS208" s="1">
        <v>41713</v>
      </c>
      <c r="AT208">
        <v>2.5</v>
      </c>
      <c r="AU208">
        <v>2.1999999999999999E-2</v>
      </c>
      <c r="AV208">
        <v>7.7560000000000004E-2</v>
      </c>
      <c r="AW208">
        <v>1053922</v>
      </c>
      <c r="BK208" s="1">
        <v>43115</v>
      </c>
      <c r="BL208">
        <v>0</v>
      </c>
      <c r="BM208">
        <v>0</v>
      </c>
      <c r="BN208">
        <v>146380664</v>
      </c>
      <c r="BO208">
        <v>145902571</v>
      </c>
      <c r="BP208">
        <v>0</v>
      </c>
      <c r="BQ208">
        <v>0</v>
      </c>
      <c r="BR208">
        <v>0</v>
      </c>
      <c r="BS208">
        <v>98617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50702</v>
      </c>
      <c r="CE208">
        <v>0</v>
      </c>
      <c r="CF208">
        <v>328774</v>
      </c>
      <c r="CH208" s="1"/>
      <c r="CJ208">
        <f t="shared" si="8"/>
        <v>0</v>
      </c>
      <c r="CN208" s="1"/>
      <c r="CO208" s="1">
        <v>38610</v>
      </c>
      <c r="CP208">
        <v>1.35</v>
      </c>
      <c r="CR208" s="1">
        <v>40617</v>
      </c>
      <c r="CS208">
        <v>6.4442169907881199</v>
      </c>
      <c r="DG208" s="1">
        <v>42444</v>
      </c>
      <c r="DH208">
        <v>0.44</v>
      </c>
      <c r="DJ208" s="1">
        <v>37848</v>
      </c>
      <c r="DK208">
        <v>23.5</v>
      </c>
      <c r="DM208" s="1">
        <v>38640</v>
      </c>
      <c r="DN208">
        <v>300</v>
      </c>
      <c r="DP208" s="11">
        <v>42840</v>
      </c>
      <c r="DQ208">
        <v>1175902509000</v>
      </c>
      <c r="DS208" s="1">
        <v>42809</v>
      </c>
      <c r="DT208">
        <v>243161328</v>
      </c>
      <c r="DU208">
        <v>268839661</v>
      </c>
      <c r="DV208">
        <v>-25678333</v>
      </c>
      <c r="DX208" s="1">
        <v>38610</v>
      </c>
      <c r="DY208">
        <v>10658371596</v>
      </c>
      <c r="DZ208">
        <v>6401418258</v>
      </c>
      <c r="EA208">
        <v>4256953338</v>
      </c>
      <c r="EB208">
        <v>17059789854</v>
      </c>
      <c r="ED208" s="1">
        <v>43905</v>
      </c>
      <c r="EE208">
        <v>136.21</v>
      </c>
      <c r="EG208" s="1">
        <v>38944</v>
      </c>
      <c r="EH208" s="17">
        <v>0.37083617390000001</v>
      </c>
      <c r="EI208"/>
      <c r="EU208" s="4"/>
      <c r="EV208" s="4"/>
      <c r="EZ208"/>
      <c r="FB208" s="4"/>
      <c r="FE208" s="1"/>
    </row>
    <row r="209" spans="17:161" x14ac:dyDescent="0.25">
      <c r="Q209" s="1"/>
      <c r="Z209" s="23">
        <v>38596</v>
      </c>
      <c r="AA209" s="24">
        <v>147.55000000000001</v>
      </c>
      <c r="AB209" s="24">
        <v>2.4</v>
      </c>
      <c r="AC209" s="24"/>
      <c r="AO209" s="1">
        <v>38426</v>
      </c>
      <c r="AP209">
        <v>1.57</v>
      </c>
      <c r="AQ209">
        <v>-4.0599999999999996</v>
      </c>
      <c r="AS209" s="1">
        <v>41744</v>
      </c>
      <c r="AT209">
        <v>2.5</v>
      </c>
      <c r="AU209">
        <v>2.1999999999999999E-2</v>
      </c>
      <c r="AV209">
        <v>7.7560000000000004E-2</v>
      </c>
      <c r="AW209">
        <v>1053922</v>
      </c>
      <c r="BK209" s="1">
        <v>43146</v>
      </c>
      <c r="BL209">
        <v>0</v>
      </c>
      <c r="BM209">
        <v>0</v>
      </c>
      <c r="BN209">
        <v>94370533</v>
      </c>
      <c r="BO209">
        <v>94145613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224920</v>
      </c>
      <c r="CH209" s="1"/>
      <c r="CJ209">
        <f t="shared" si="8"/>
        <v>0</v>
      </c>
      <c r="CN209" s="1"/>
      <c r="CO209" s="1">
        <v>38579</v>
      </c>
      <c r="CP209">
        <v>1.17</v>
      </c>
      <c r="CR209" s="1">
        <v>40648</v>
      </c>
      <c r="CS209">
        <v>6.43525900486528</v>
      </c>
      <c r="DG209" s="1">
        <v>42475</v>
      </c>
      <c r="DH209">
        <v>0.64</v>
      </c>
      <c r="DJ209" s="1">
        <v>37879</v>
      </c>
      <c r="DK209">
        <v>21.02</v>
      </c>
      <c r="DM209" s="1">
        <v>38610</v>
      </c>
      <c r="DN209">
        <v>300</v>
      </c>
      <c r="DP209" s="11">
        <v>42870</v>
      </c>
      <c r="DQ209">
        <v>1208347864500</v>
      </c>
      <c r="DS209" s="1">
        <v>42840</v>
      </c>
      <c r="DT209">
        <v>253316541</v>
      </c>
      <c r="DU209">
        <v>183240152</v>
      </c>
      <c r="DV209">
        <v>70076389</v>
      </c>
      <c r="DX209" s="1">
        <v>38579</v>
      </c>
      <c r="DY209">
        <v>11345352257</v>
      </c>
      <c r="DZ209">
        <v>7784322183</v>
      </c>
      <c r="EA209">
        <v>3561030074</v>
      </c>
      <c r="EB209">
        <v>19129674440</v>
      </c>
      <c r="ED209" s="1">
        <v>43936</v>
      </c>
      <c r="EE209">
        <v>118.53</v>
      </c>
      <c r="EG209" s="1">
        <v>38975</v>
      </c>
      <c r="EH209" s="17">
        <v>0.2889564194</v>
      </c>
      <c r="EI209"/>
      <c r="EU209" s="4"/>
      <c r="EV209" s="4"/>
      <c r="EZ209"/>
      <c r="FB209" s="4"/>
      <c r="FE209" s="1"/>
    </row>
    <row r="210" spans="17:161" x14ac:dyDescent="0.25">
      <c r="Q210" s="1"/>
      <c r="Z210" s="21">
        <v>38565</v>
      </c>
      <c r="AA210" s="22">
        <v>151.41</v>
      </c>
      <c r="AB210" s="22">
        <v>2.27</v>
      </c>
      <c r="AC210" s="22"/>
      <c r="AO210" s="1">
        <v>38398</v>
      </c>
      <c r="AP210">
        <v>3.98</v>
      </c>
      <c r="AQ210">
        <v>-1.31</v>
      </c>
      <c r="AS210" s="1">
        <v>41774</v>
      </c>
      <c r="AT210">
        <v>2.5</v>
      </c>
      <c r="AU210">
        <v>2.1999999999999999E-2</v>
      </c>
      <c r="AV210">
        <v>7.7560000000000004E-2</v>
      </c>
      <c r="AW210">
        <v>1053922</v>
      </c>
      <c r="BK210" s="1">
        <v>43174</v>
      </c>
      <c r="BL210">
        <v>0</v>
      </c>
      <c r="BM210">
        <v>0</v>
      </c>
      <c r="BN210">
        <v>115687400</v>
      </c>
      <c r="BO210">
        <v>113490955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7056</v>
      </c>
      <c r="CE210">
        <v>1965870</v>
      </c>
      <c r="CF210">
        <v>223519</v>
      </c>
      <c r="CH210" s="1"/>
      <c r="CJ210">
        <f t="shared" si="8"/>
        <v>0</v>
      </c>
      <c r="CN210" s="1"/>
      <c r="CO210" s="1">
        <v>38548</v>
      </c>
      <c r="CP210">
        <v>1.25</v>
      </c>
      <c r="CR210" s="1">
        <v>40678</v>
      </c>
      <c r="CS210">
        <v>6.3431316668023703</v>
      </c>
      <c r="DG210" s="1">
        <v>42505</v>
      </c>
      <c r="DH210">
        <v>0.98</v>
      </c>
      <c r="DJ210" s="1">
        <v>37909</v>
      </c>
      <c r="DK210">
        <v>19.54</v>
      </c>
      <c r="DM210" s="1">
        <v>38579</v>
      </c>
      <c r="DN210">
        <v>300</v>
      </c>
      <c r="DP210" s="11">
        <v>42901</v>
      </c>
      <c r="DQ210">
        <v>1242942495000</v>
      </c>
      <c r="DS210" s="1">
        <v>42870</v>
      </c>
      <c r="DT210">
        <v>296949584</v>
      </c>
      <c r="DU210">
        <v>217985148</v>
      </c>
      <c r="DV210">
        <v>78964436</v>
      </c>
      <c r="DX210" s="1">
        <v>38548</v>
      </c>
      <c r="DY210">
        <v>11084278042</v>
      </c>
      <c r="DZ210">
        <v>6147753231</v>
      </c>
      <c r="EA210">
        <v>4936524811</v>
      </c>
      <c r="EB210">
        <v>17232031273</v>
      </c>
      <c r="ED210" s="1">
        <v>43966</v>
      </c>
      <c r="EE210">
        <v>119.65</v>
      </c>
      <c r="EG210" s="1">
        <v>39005</v>
      </c>
      <c r="EH210" s="17">
        <v>0.4653185856</v>
      </c>
      <c r="EI210"/>
      <c r="EU210" s="4"/>
      <c r="EV210" s="4"/>
      <c r="EZ210"/>
      <c r="FB210" s="4"/>
      <c r="FE210" s="1"/>
    </row>
    <row r="211" spans="17:161" x14ac:dyDescent="0.25">
      <c r="Q211" s="1"/>
      <c r="Z211" s="23">
        <v>38534</v>
      </c>
      <c r="AA211" s="24">
        <v>140.12</v>
      </c>
      <c r="AB211" s="24">
        <v>2.27</v>
      </c>
      <c r="AC211" s="24"/>
      <c r="AO211" s="1">
        <v>38367</v>
      </c>
      <c r="AP211">
        <v>1.3</v>
      </c>
      <c r="AQ211">
        <v>-5.27</v>
      </c>
      <c r="AS211" s="1">
        <v>41805</v>
      </c>
      <c r="AT211">
        <v>2.5</v>
      </c>
      <c r="AU211">
        <v>2.1999999999999999E-2</v>
      </c>
      <c r="AV211">
        <v>7.7560000000000004E-2</v>
      </c>
      <c r="AW211">
        <v>1053922</v>
      </c>
      <c r="BK211" s="1">
        <v>43205</v>
      </c>
      <c r="BL211">
        <v>0</v>
      </c>
      <c r="BM211">
        <v>0</v>
      </c>
      <c r="BN211">
        <v>122771691</v>
      </c>
      <c r="BO211">
        <v>109705689</v>
      </c>
      <c r="BP211">
        <v>0</v>
      </c>
      <c r="BQ211">
        <v>0</v>
      </c>
      <c r="BR211">
        <v>0</v>
      </c>
      <c r="BS211">
        <v>289000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7325</v>
      </c>
      <c r="CE211">
        <v>12462918</v>
      </c>
      <c r="CF211">
        <v>306759</v>
      </c>
      <c r="CH211" s="1"/>
      <c r="CJ211">
        <f t="shared" si="8"/>
        <v>0</v>
      </c>
      <c r="CN211" s="1"/>
      <c r="CO211" s="1">
        <v>38518</v>
      </c>
      <c r="CP211">
        <v>0.98</v>
      </c>
      <c r="CR211" s="1">
        <v>40709</v>
      </c>
      <c r="CS211">
        <v>6.1741511052997096</v>
      </c>
      <c r="DG211" s="1">
        <v>42536</v>
      </c>
      <c r="DH211">
        <v>0.47</v>
      </c>
      <c r="DJ211" s="1">
        <v>37940</v>
      </c>
      <c r="DK211">
        <v>18.309999999999999</v>
      </c>
      <c r="DM211" s="1">
        <v>38548</v>
      </c>
      <c r="DN211">
        <v>300</v>
      </c>
      <c r="DP211" s="11">
        <v>42931</v>
      </c>
      <c r="DQ211">
        <v>1221617076900</v>
      </c>
      <c r="DS211" s="1">
        <v>42901</v>
      </c>
      <c r="DT211">
        <v>289617850</v>
      </c>
      <c r="DU211">
        <v>246233113</v>
      </c>
      <c r="DV211">
        <v>43384737</v>
      </c>
      <c r="DX211" s="1">
        <v>38518</v>
      </c>
      <c r="DY211">
        <v>10220075837</v>
      </c>
      <c r="DZ211">
        <v>6257323744</v>
      </c>
      <c r="EA211">
        <v>3962752093</v>
      </c>
      <c r="EB211">
        <v>16477399581</v>
      </c>
      <c r="ED211" s="1">
        <v>43997</v>
      </c>
      <c r="EE211">
        <v>126.04</v>
      </c>
      <c r="EG211" s="1">
        <v>39036</v>
      </c>
      <c r="EH211" s="17">
        <v>0.75285845039999999</v>
      </c>
      <c r="EI211"/>
      <c r="EU211" s="4"/>
      <c r="EV211" s="4"/>
      <c r="EZ211"/>
      <c r="FB211" s="4"/>
      <c r="FE211" s="1"/>
    </row>
    <row r="212" spans="17:161" x14ac:dyDescent="0.25">
      <c r="Q212" s="1"/>
      <c r="Z212" s="21">
        <v>38504</v>
      </c>
      <c r="AA212" s="22">
        <v>133.55000000000001</v>
      </c>
      <c r="AB212" s="22">
        <v>2.2599999999999998</v>
      </c>
      <c r="AC212" s="22"/>
      <c r="AO212" s="1">
        <v>38336</v>
      </c>
      <c r="AP212">
        <v>6.75</v>
      </c>
      <c r="AQ212">
        <v>1.71</v>
      </c>
      <c r="AS212" s="1">
        <v>41835</v>
      </c>
      <c r="AT212">
        <v>2.5</v>
      </c>
      <c r="AU212">
        <v>2.1999999999999999E-2</v>
      </c>
      <c r="AV212">
        <v>7.7560000000000004E-2</v>
      </c>
      <c r="AW212">
        <v>1053922</v>
      </c>
      <c r="BK212" s="1">
        <v>43235</v>
      </c>
      <c r="BL212">
        <v>0</v>
      </c>
      <c r="BM212">
        <v>0</v>
      </c>
      <c r="BN212">
        <v>115570267</v>
      </c>
      <c r="BO212">
        <v>108814522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63</v>
      </c>
      <c r="CE212">
        <v>6468006</v>
      </c>
      <c r="CF212">
        <v>287676</v>
      </c>
      <c r="CH212" s="1"/>
      <c r="CJ212">
        <f t="shared" si="8"/>
        <v>0</v>
      </c>
      <c r="CN212" s="1"/>
      <c r="CO212" s="1">
        <v>38487</v>
      </c>
      <c r="CP212">
        <v>1.49</v>
      </c>
      <c r="CR212" s="1">
        <v>40739</v>
      </c>
      <c r="CS212">
        <v>6.0252751732572296</v>
      </c>
      <c r="DG212" s="1">
        <v>42566</v>
      </c>
      <c r="DH212">
        <v>0.64</v>
      </c>
      <c r="DJ212" s="1">
        <v>37970</v>
      </c>
      <c r="DK212">
        <v>16.91</v>
      </c>
      <c r="DM212" s="1">
        <v>38518</v>
      </c>
      <c r="DN212">
        <v>300</v>
      </c>
      <c r="DP212" s="11">
        <v>42962</v>
      </c>
      <c r="DQ212">
        <v>1203149108700</v>
      </c>
      <c r="DS212" s="1">
        <v>42931</v>
      </c>
      <c r="DT212">
        <v>301451142</v>
      </c>
      <c r="DU212">
        <v>134546343</v>
      </c>
      <c r="DV212">
        <v>166904799</v>
      </c>
      <c r="DX212" s="1">
        <v>38487</v>
      </c>
      <c r="DY212">
        <v>9849729906</v>
      </c>
      <c r="DZ212">
        <v>6462855358</v>
      </c>
      <c r="EA212">
        <v>3386874548</v>
      </c>
      <c r="EB212">
        <v>16312585264</v>
      </c>
      <c r="ED212" s="1">
        <v>44027</v>
      </c>
      <c r="EE212">
        <v>136.07</v>
      </c>
      <c r="EG212" s="1">
        <v>39066</v>
      </c>
      <c r="EH212" s="17">
        <v>0.31608151210000002</v>
      </c>
      <c r="EI212"/>
      <c r="EU212" s="4"/>
      <c r="EV212" s="4"/>
      <c r="EZ212"/>
      <c r="FB212" s="4"/>
      <c r="FE212" s="1"/>
    </row>
    <row r="213" spans="17:161" x14ac:dyDescent="0.25">
      <c r="Q213" s="1"/>
      <c r="Z213" s="23">
        <v>38473</v>
      </c>
      <c r="AA213" s="24">
        <v>122.2</v>
      </c>
      <c r="AB213" s="24">
        <v>2.2799999999999998</v>
      </c>
      <c r="AC213" s="24"/>
      <c r="AO213" s="1">
        <v>38306</v>
      </c>
      <c r="AP213">
        <v>2.91</v>
      </c>
      <c r="AQ213">
        <v>-1.41</v>
      </c>
      <c r="AS213" s="1">
        <v>41866</v>
      </c>
      <c r="AT213">
        <v>2.5</v>
      </c>
      <c r="AU213">
        <v>2.1999999999999999E-2</v>
      </c>
      <c r="AV213">
        <v>7.7560000000000004E-2</v>
      </c>
      <c r="AW213">
        <v>1053922</v>
      </c>
      <c r="BK213" s="1">
        <v>43266</v>
      </c>
      <c r="BL213">
        <v>0</v>
      </c>
      <c r="BM213">
        <v>0</v>
      </c>
      <c r="BN213">
        <v>232942275</v>
      </c>
      <c r="BO213">
        <v>217816058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14474115</v>
      </c>
      <c r="CF213">
        <v>652102</v>
      </c>
      <c r="CH213" s="1"/>
      <c r="CJ213">
        <f t="shared" si="8"/>
        <v>0</v>
      </c>
      <c r="CN213" s="1"/>
      <c r="CO213" s="1">
        <v>38457</v>
      </c>
      <c r="CP213">
        <v>1.87</v>
      </c>
      <c r="CR213" s="1">
        <v>40770</v>
      </c>
      <c r="CS213">
        <v>5.9764991896272202</v>
      </c>
      <c r="DG213" s="1">
        <v>42597</v>
      </c>
      <c r="DH213">
        <v>0.31</v>
      </c>
      <c r="DJ213" s="1">
        <v>38001</v>
      </c>
      <c r="DK213">
        <v>16.32</v>
      </c>
      <c r="DM213" s="1">
        <v>38487</v>
      </c>
      <c r="DN213">
        <v>300</v>
      </c>
      <c r="DP213" s="11">
        <v>42993</v>
      </c>
      <c r="DQ213">
        <v>1195123691200</v>
      </c>
      <c r="DS213" s="1">
        <v>42962</v>
      </c>
      <c r="DT213">
        <v>313795402</v>
      </c>
      <c r="DU213">
        <v>195817635</v>
      </c>
      <c r="DV213">
        <v>117977767</v>
      </c>
      <c r="DX213" s="1">
        <v>38457</v>
      </c>
      <c r="DY213">
        <v>9247138198</v>
      </c>
      <c r="DZ213">
        <v>5423850538</v>
      </c>
      <c r="EA213">
        <v>3823287660</v>
      </c>
      <c r="EB213">
        <v>14670988736</v>
      </c>
      <c r="ED213" s="1">
        <v>44058</v>
      </c>
      <c r="EE213">
        <v>135.87</v>
      </c>
      <c r="EG213" s="1">
        <v>39097</v>
      </c>
      <c r="EH213" s="17">
        <v>0.5033894699</v>
      </c>
      <c r="EI213"/>
      <c r="EU213" s="4"/>
      <c r="EV213" s="4"/>
      <c r="EZ213"/>
      <c r="FB213" s="4"/>
      <c r="FE213" s="1"/>
    </row>
    <row r="214" spans="17:161" x14ac:dyDescent="0.25">
      <c r="Q214" s="1"/>
      <c r="Z214" s="21">
        <v>38443</v>
      </c>
      <c r="AA214" s="22">
        <v>139.94999999999999</v>
      </c>
      <c r="AB214" s="22">
        <v>2.2999999999999998</v>
      </c>
      <c r="AC214" s="22"/>
      <c r="AO214" s="1">
        <v>38275</v>
      </c>
      <c r="AP214">
        <v>1.93</v>
      </c>
      <c r="AQ214">
        <v>-3.17</v>
      </c>
      <c r="AS214" s="1">
        <v>41897</v>
      </c>
      <c r="AT214">
        <v>2.5</v>
      </c>
      <c r="AU214">
        <v>2.1999999999999999E-2</v>
      </c>
      <c r="AV214">
        <v>7.7560000000000004E-2</v>
      </c>
      <c r="AW214">
        <v>1053922</v>
      </c>
      <c r="BK214" s="1">
        <v>43296</v>
      </c>
      <c r="BL214">
        <v>0</v>
      </c>
      <c r="BM214">
        <v>0</v>
      </c>
      <c r="BN214">
        <v>134931861</v>
      </c>
      <c r="BO214">
        <v>128824483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717766</v>
      </c>
      <c r="CE214">
        <v>4503027</v>
      </c>
      <c r="CF214">
        <v>886585</v>
      </c>
      <c r="CH214" s="1"/>
      <c r="CJ214">
        <f t="shared" si="8"/>
        <v>0</v>
      </c>
      <c r="CN214" s="1"/>
      <c r="CO214" s="1">
        <v>38426</v>
      </c>
      <c r="CP214">
        <v>1.61</v>
      </c>
      <c r="CR214" s="1">
        <v>40801</v>
      </c>
      <c r="CS214">
        <v>6.0072815533980499</v>
      </c>
      <c r="DG214" s="1">
        <v>42628</v>
      </c>
      <c r="DH214">
        <v>0.08</v>
      </c>
      <c r="DJ214" s="1">
        <v>38032</v>
      </c>
      <c r="DK214">
        <v>16.3</v>
      </c>
      <c r="DM214" s="1">
        <v>38457</v>
      </c>
      <c r="DN214">
        <v>260</v>
      </c>
      <c r="DP214" s="11">
        <v>43023</v>
      </c>
      <c r="DQ214">
        <v>1213776111200</v>
      </c>
      <c r="DS214" s="1">
        <v>42993</v>
      </c>
      <c r="DT214">
        <v>234847296</v>
      </c>
      <c r="DU214">
        <v>189564903</v>
      </c>
      <c r="DV214">
        <v>45282393</v>
      </c>
      <c r="DX214" s="1">
        <v>38426</v>
      </c>
      <c r="DY214">
        <v>9258176578</v>
      </c>
      <c r="DZ214">
        <v>5998528365</v>
      </c>
      <c r="EA214">
        <v>3259648213</v>
      </c>
      <c r="EB214">
        <v>15256704943</v>
      </c>
      <c r="ED214" s="1">
        <v>44089</v>
      </c>
      <c r="EE214">
        <v>137.33000000000001</v>
      </c>
      <c r="EG214" s="1">
        <v>39128</v>
      </c>
      <c r="EH214" s="17">
        <v>0.2663096801</v>
      </c>
      <c r="EI214"/>
      <c r="EU214" s="4"/>
      <c r="EV214" s="4"/>
      <c r="EZ214"/>
      <c r="FB214" s="4"/>
      <c r="FE214" s="1"/>
    </row>
    <row r="215" spans="17:161" x14ac:dyDescent="0.25">
      <c r="Q215" s="1"/>
      <c r="Z215" s="23">
        <v>38412</v>
      </c>
      <c r="AA215" s="24">
        <v>141.30000000000001</v>
      </c>
      <c r="AB215" s="24">
        <v>2.29</v>
      </c>
      <c r="AC215" s="24"/>
      <c r="AO215" s="1">
        <v>38245</v>
      </c>
      <c r="AP215">
        <v>1.57</v>
      </c>
      <c r="AQ215">
        <v>-2.4300000000000002</v>
      </c>
      <c r="AS215" s="1">
        <v>41927</v>
      </c>
      <c r="AT215">
        <v>2.5</v>
      </c>
      <c r="AU215">
        <v>2.1999999999999999E-2</v>
      </c>
      <c r="AV215">
        <v>7.7560000000000004E-2</v>
      </c>
      <c r="AW215">
        <v>1053922</v>
      </c>
      <c r="BK215" s="1">
        <v>43327</v>
      </c>
      <c r="BL215">
        <v>0</v>
      </c>
      <c r="BM215">
        <v>0</v>
      </c>
      <c r="BN215">
        <v>125007609</v>
      </c>
      <c r="BO215">
        <v>124244043</v>
      </c>
      <c r="BP215">
        <v>0</v>
      </c>
      <c r="BQ215">
        <v>0</v>
      </c>
      <c r="BR215">
        <v>0</v>
      </c>
      <c r="BS215">
        <v>530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384264</v>
      </c>
      <c r="CE215">
        <v>0</v>
      </c>
      <c r="CF215">
        <v>378772</v>
      </c>
      <c r="CH215" s="1"/>
      <c r="CJ215">
        <f t="shared" si="8"/>
        <v>0</v>
      </c>
      <c r="CN215" s="1"/>
      <c r="CO215" s="1">
        <v>38398</v>
      </c>
      <c r="CP215">
        <v>1.59</v>
      </c>
      <c r="CR215" s="1">
        <v>40831</v>
      </c>
      <c r="CS215">
        <v>5.7362770913510204</v>
      </c>
      <c r="DG215" s="1">
        <v>42658</v>
      </c>
      <c r="DH215">
        <v>0.17</v>
      </c>
      <c r="DJ215" s="1">
        <v>38061</v>
      </c>
      <c r="DK215">
        <v>16.190000000000001</v>
      </c>
      <c r="DM215" s="1">
        <v>38426</v>
      </c>
      <c r="DN215">
        <v>260</v>
      </c>
      <c r="DP215" s="11">
        <v>43054</v>
      </c>
      <c r="DQ215">
        <v>1242013926400</v>
      </c>
      <c r="DS215" s="1">
        <v>43023</v>
      </c>
      <c r="DT215">
        <v>219850106</v>
      </c>
      <c r="DU215">
        <v>239604649</v>
      </c>
      <c r="DV215">
        <v>-19754543</v>
      </c>
      <c r="DX215" s="1">
        <v>38398</v>
      </c>
      <c r="DY215">
        <v>7777720295</v>
      </c>
      <c r="DZ215">
        <v>5071993155</v>
      </c>
      <c r="EA215">
        <v>2705727140</v>
      </c>
      <c r="EB215">
        <v>12849713450</v>
      </c>
      <c r="ED215" s="1">
        <v>44119</v>
      </c>
      <c r="EE215">
        <v>139.99</v>
      </c>
      <c r="EG215" s="1">
        <v>39156</v>
      </c>
      <c r="EH215" s="17">
        <v>0.34034759390000002</v>
      </c>
      <c r="EI215"/>
      <c r="EU215" s="4"/>
      <c r="EV215" s="4"/>
      <c r="EZ215"/>
      <c r="FB215" s="4"/>
      <c r="FE215" s="1"/>
    </row>
    <row r="216" spans="17:161" x14ac:dyDescent="0.25">
      <c r="Q216" s="1"/>
      <c r="Z216" s="21">
        <v>38384</v>
      </c>
      <c r="AA216" s="22">
        <v>120.67</v>
      </c>
      <c r="AB216" s="22">
        <v>2.29</v>
      </c>
      <c r="AC216" s="22"/>
      <c r="AO216" s="1">
        <v>38214</v>
      </c>
      <c r="AP216">
        <v>2.23</v>
      </c>
      <c r="AQ216">
        <v>-2.2599999999999998</v>
      </c>
      <c r="AS216" s="1">
        <v>41958</v>
      </c>
      <c r="AT216">
        <v>2.5</v>
      </c>
      <c r="AU216">
        <v>2.1999999999999999E-2</v>
      </c>
      <c r="AV216">
        <v>7.7560000000000004E-2</v>
      </c>
      <c r="AW216">
        <v>1053922</v>
      </c>
      <c r="BK216" s="1">
        <v>43358</v>
      </c>
      <c r="BL216">
        <v>2459</v>
      </c>
      <c r="BM216">
        <v>0</v>
      </c>
      <c r="BN216">
        <v>160644474</v>
      </c>
      <c r="BO216">
        <v>160388527</v>
      </c>
      <c r="BP216">
        <v>233</v>
      </c>
      <c r="BQ216">
        <v>0</v>
      </c>
      <c r="BR216">
        <v>10</v>
      </c>
      <c r="BS216">
        <v>0</v>
      </c>
      <c r="BT216">
        <v>207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1886</v>
      </c>
      <c r="CD216">
        <v>34280</v>
      </c>
      <c r="CE216">
        <v>3723</v>
      </c>
      <c r="CF216">
        <v>213149</v>
      </c>
      <c r="CH216" s="1"/>
      <c r="CJ216">
        <f t="shared" si="8"/>
        <v>0</v>
      </c>
      <c r="CN216" s="1"/>
      <c r="CO216" s="1">
        <v>38367</v>
      </c>
      <c r="CP216">
        <v>1.58</v>
      </c>
      <c r="CR216" s="1">
        <v>40862</v>
      </c>
      <c r="CS216">
        <v>5.1819764382008797</v>
      </c>
      <c r="DG216" s="1">
        <v>42689</v>
      </c>
      <c r="DH216">
        <v>7.0000000000000007E-2</v>
      </c>
      <c r="DJ216" s="1">
        <v>38092</v>
      </c>
      <c r="DK216">
        <v>15.96</v>
      </c>
      <c r="DM216" s="1">
        <v>38398</v>
      </c>
      <c r="DN216">
        <v>260</v>
      </c>
      <c r="DP216" s="11">
        <v>43084</v>
      </c>
      <c r="DQ216">
        <v>1231078426800</v>
      </c>
      <c r="DS216" s="1">
        <v>43054</v>
      </c>
      <c r="DT216">
        <v>315908668</v>
      </c>
      <c r="DU216">
        <v>136176491</v>
      </c>
      <c r="DV216">
        <v>179732177</v>
      </c>
      <c r="DX216" s="1">
        <v>38367</v>
      </c>
      <c r="DY216">
        <v>7480600323</v>
      </c>
      <c r="DZ216">
        <v>5349747825</v>
      </c>
      <c r="EA216">
        <v>2130852498</v>
      </c>
      <c r="EB216">
        <v>12830348148</v>
      </c>
      <c r="ED216" s="1">
        <v>44150</v>
      </c>
      <c r="EE216">
        <v>138.34</v>
      </c>
      <c r="EG216" s="1">
        <v>39187</v>
      </c>
      <c r="EH216" s="17">
        <v>4.3216563299999997E-2</v>
      </c>
      <c r="EI216"/>
      <c r="EU216" s="4"/>
      <c r="EV216" s="4"/>
      <c r="EZ216"/>
      <c r="FB216" s="4"/>
      <c r="FE216" s="1"/>
    </row>
    <row r="217" spans="17:161" x14ac:dyDescent="0.25">
      <c r="Q217" s="1"/>
      <c r="Z217" s="23">
        <v>38353</v>
      </c>
      <c r="AA217" s="24">
        <v>115.01</v>
      </c>
      <c r="AB217" s="24">
        <v>2.2999999999999998</v>
      </c>
      <c r="AC217" s="24"/>
      <c r="AO217" s="1">
        <v>38183</v>
      </c>
      <c r="AP217">
        <v>1.43</v>
      </c>
      <c r="AQ217">
        <v>-2.42</v>
      </c>
      <c r="AS217" s="1">
        <v>41988</v>
      </c>
      <c r="AT217">
        <v>2.5</v>
      </c>
      <c r="AU217">
        <v>2.1999999999999999E-2</v>
      </c>
      <c r="AV217">
        <v>7.7560000000000004E-2</v>
      </c>
      <c r="AW217">
        <v>1053922</v>
      </c>
      <c r="BK217" s="1">
        <v>43388</v>
      </c>
      <c r="BL217">
        <v>18592</v>
      </c>
      <c r="BM217">
        <v>21</v>
      </c>
      <c r="BN217">
        <v>225056270</v>
      </c>
      <c r="BO217">
        <v>200671186</v>
      </c>
      <c r="BP217">
        <v>620</v>
      </c>
      <c r="BQ217">
        <v>0</v>
      </c>
      <c r="BR217">
        <v>0</v>
      </c>
      <c r="BS217">
        <v>87</v>
      </c>
      <c r="BT217">
        <v>691</v>
      </c>
      <c r="BU217">
        <v>0</v>
      </c>
      <c r="BV217">
        <v>92</v>
      </c>
      <c r="BW217">
        <v>286</v>
      </c>
      <c r="BX217">
        <v>31</v>
      </c>
      <c r="BY217">
        <v>175</v>
      </c>
      <c r="BZ217">
        <v>0</v>
      </c>
      <c r="CA217">
        <v>153</v>
      </c>
      <c r="CB217">
        <v>0</v>
      </c>
      <c r="CC217">
        <v>13422</v>
      </c>
      <c r="CD217">
        <v>18899950</v>
      </c>
      <c r="CE217">
        <v>5310611</v>
      </c>
      <c r="CF217">
        <v>140353</v>
      </c>
      <c r="CH217" s="1"/>
      <c r="CJ217">
        <f t="shared" si="8"/>
        <v>0</v>
      </c>
      <c r="CN217" s="1"/>
      <c r="CO217" s="1">
        <v>38336</v>
      </c>
      <c r="CP217">
        <v>1.86</v>
      </c>
      <c r="CR217" s="1">
        <v>40892</v>
      </c>
      <c r="CS217">
        <v>4.7342837302397696</v>
      </c>
      <c r="DG217" s="1">
        <v>42719</v>
      </c>
      <c r="DH217">
        <v>0.14000000000000001</v>
      </c>
      <c r="DJ217" s="1">
        <v>38122</v>
      </c>
      <c r="DK217">
        <v>15.77</v>
      </c>
      <c r="DM217" s="1">
        <v>38367</v>
      </c>
      <c r="DN217">
        <v>260</v>
      </c>
      <c r="DP217" s="11">
        <v>43115</v>
      </c>
      <c r="DQ217">
        <v>1206225630600</v>
      </c>
      <c r="DS217" s="1">
        <v>43084</v>
      </c>
      <c r="DT217">
        <v>228774874</v>
      </c>
      <c r="DU217">
        <v>215488194</v>
      </c>
      <c r="DV217">
        <v>13286680</v>
      </c>
      <c r="DX217" s="1">
        <v>38336</v>
      </c>
      <c r="DY217">
        <v>8667937031</v>
      </c>
      <c r="DZ217">
        <v>5767016101</v>
      </c>
      <c r="EA217">
        <v>2900920930</v>
      </c>
      <c r="EB217">
        <v>14434953132</v>
      </c>
      <c r="ED217" s="1">
        <v>44180</v>
      </c>
      <c r="EE217">
        <v>139.55000000000001</v>
      </c>
      <c r="EG217" s="1">
        <v>39217</v>
      </c>
      <c r="EH217" s="17">
        <v>4.2913698E-2</v>
      </c>
      <c r="EI217"/>
      <c r="EU217" s="4"/>
      <c r="EV217" s="4"/>
      <c r="EZ217"/>
      <c r="FB217" s="4"/>
      <c r="FE217" s="1"/>
    </row>
    <row r="218" spans="17:161" x14ac:dyDescent="0.25">
      <c r="Q218" s="1"/>
      <c r="Z218" s="21">
        <v>38322</v>
      </c>
      <c r="AA218" s="22">
        <v>112.33</v>
      </c>
      <c r="AB218" s="22">
        <v>2.2999999999999998</v>
      </c>
      <c r="AC218" s="22"/>
      <c r="AO218" s="1">
        <v>38153</v>
      </c>
      <c r="AP218">
        <v>0.6</v>
      </c>
      <c r="AQ218">
        <v>-3.31</v>
      </c>
      <c r="AS218" s="1">
        <v>42019</v>
      </c>
      <c r="AT218">
        <v>2.5</v>
      </c>
      <c r="AU218">
        <v>2.1999999999999999E-2</v>
      </c>
      <c r="AV218">
        <v>7.7670000000000003E-2</v>
      </c>
      <c r="AW218">
        <v>1064197</v>
      </c>
      <c r="BK218" s="1">
        <v>43419</v>
      </c>
      <c r="BL218">
        <v>64849</v>
      </c>
      <c r="BM218">
        <v>619</v>
      </c>
      <c r="BN218">
        <v>134350262</v>
      </c>
      <c r="BO218">
        <v>96396549</v>
      </c>
      <c r="BP218">
        <v>2148</v>
      </c>
      <c r="BQ218">
        <v>0</v>
      </c>
      <c r="BR218">
        <v>111</v>
      </c>
      <c r="BS218">
        <v>4453</v>
      </c>
      <c r="BT218">
        <v>356</v>
      </c>
      <c r="BU218">
        <v>0</v>
      </c>
      <c r="BV218">
        <v>859</v>
      </c>
      <c r="BW218">
        <v>572</v>
      </c>
      <c r="BX218">
        <v>1980</v>
      </c>
      <c r="BY218">
        <v>1100</v>
      </c>
      <c r="BZ218">
        <v>0</v>
      </c>
      <c r="CA218">
        <v>1855</v>
      </c>
      <c r="CB218">
        <v>14</v>
      </c>
      <c r="CC218">
        <v>49956</v>
      </c>
      <c r="CD218">
        <v>37750717</v>
      </c>
      <c r="CE218">
        <v>74124</v>
      </c>
      <c r="CF218">
        <v>0</v>
      </c>
      <c r="CH218" s="1"/>
      <c r="CJ218">
        <f t="shared" si="8"/>
        <v>0</v>
      </c>
      <c r="CN218" s="1"/>
      <c r="CO218" s="1">
        <v>38306</v>
      </c>
      <c r="CP218">
        <v>1.69</v>
      </c>
      <c r="CR218" s="1">
        <v>40923</v>
      </c>
      <c r="CS218">
        <v>5.4991816693944298</v>
      </c>
      <c r="DG218" s="1">
        <v>42750</v>
      </c>
      <c r="DH218">
        <v>0.42</v>
      </c>
      <c r="DJ218" s="1">
        <v>38153</v>
      </c>
      <c r="DK218">
        <v>15.8</v>
      </c>
      <c r="DM218" s="1">
        <v>38336</v>
      </c>
      <c r="DN218">
        <v>260</v>
      </c>
      <c r="DP218" s="11">
        <v>43146</v>
      </c>
      <c r="DQ218">
        <v>1222158952500</v>
      </c>
      <c r="DS218" s="1">
        <v>43115</v>
      </c>
      <c r="DT218">
        <v>247988547</v>
      </c>
      <c r="DU218">
        <v>261883451</v>
      </c>
      <c r="DV218">
        <v>-13894904</v>
      </c>
      <c r="DX218" s="1">
        <v>38306</v>
      </c>
      <c r="DY218">
        <v>8145723119</v>
      </c>
      <c r="DZ218">
        <v>6161108902</v>
      </c>
      <c r="EA218">
        <v>1984614217</v>
      </c>
      <c r="EB218">
        <v>14306832021</v>
      </c>
      <c r="ED218" s="1">
        <v>44211</v>
      </c>
      <c r="EE218">
        <v>131.88</v>
      </c>
      <c r="EG218" s="1">
        <v>39248</v>
      </c>
      <c r="EH218" s="17">
        <v>0.26021248790000001</v>
      </c>
      <c r="EI218"/>
      <c r="EU218" s="4"/>
      <c r="EV218" s="4"/>
      <c r="EZ218"/>
      <c r="FB218" s="4"/>
    </row>
    <row r="219" spans="17:161" x14ac:dyDescent="0.25">
      <c r="Q219" s="1"/>
      <c r="Z219" s="23">
        <v>38292</v>
      </c>
      <c r="AA219" s="24">
        <v>125.22</v>
      </c>
      <c r="AB219" s="24">
        <v>2.21</v>
      </c>
      <c r="AC219" s="24"/>
      <c r="AO219" s="1">
        <v>38122</v>
      </c>
      <c r="AP219">
        <v>0.32</v>
      </c>
      <c r="AQ219">
        <v>-2.95</v>
      </c>
      <c r="AS219" s="1">
        <v>42050</v>
      </c>
      <c r="AT219">
        <v>2.5</v>
      </c>
      <c r="AU219">
        <v>2.1999999999999999E-2</v>
      </c>
      <c r="AV219">
        <v>7.7670000000000003E-2</v>
      </c>
      <c r="AW219">
        <v>1064197</v>
      </c>
      <c r="BK219" s="1">
        <v>43449</v>
      </c>
      <c r="BL219">
        <v>92587</v>
      </c>
      <c r="BM219">
        <v>1345</v>
      </c>
      <c r="BN219">
        <v>142961756</v>
      </c>
      <c r="BO219">
        <v>130175684</v>
      </c>
      <c r="BP219">
        <v>3110</v>
      </c>
      <c r="BQ219">
        <v>1116</v>
      </c>
      <c r="BR219">
        <v>203</v>
      </c>
      <c r="BS219">
        <v>7366</v>
      </c>
      <c r="BT219">
        <v>3079</v>
      </c>
      <c r="BU219">
        <v>333</v>
      </c>
      <c r="BV219">
        <v>915</v>
      </c>
      <c r="BW219">
        <v>4687</v>
      </c>
      <c r="BX219">
        <v>208</v>
      </c>
      <c r="BY219">
        <v>3200</v>
      </c>
      <c r="BZ219">
        <v>0</v>
      </c>
      <c r="CA219">
        <v>2131</v>
      </c>
      <c r="CB219">
        <v>236</v>
      </c>
      <c r="CC219">
        <v>68100</v>
      </c>
      <c r="CD219">
        <v>12352526</v>
      </c>
      <c r="CE219">
        <v>244930</v>
      </c>
      <c r="CF219">
        <v>0</v>
      </c>
      <c r="CH219" s="1"/>
      <c r="CJ219">
        <f t="shared" si="8"/>
        <v>0</v>
      </c>
      <c r="CN219" s="1"/>
      <c r="CO219" s="1">
        <v>38275</v>
      </c>
      <c r="CP219">
        <v>1.44</v>
      </c>
      <c r="CR219" s="1">
        <v>40954</v>
      </c>
      <c r="CS219">
        <v>5.7456318569687097</v>
      </c>
      <c r="DG219" s="1">
        <v>42781</v>
      </c>
      <c r="DH219">
        <v>0.24</v>
      </c>
      <c r="DJ219" s="1">
        <v>38183</v>
      </c>
      <c r="DK219">
        <v>15.77</v>
      </c>
      <c r="DM219" s="1">
        <v>38306</v>
      </c>
      <c r="DN219">
        <v>260</v>
      </c>
      <c r="DP219" s="11">
        <v>43174</v>
      </c>
      <c r="DQ219">
        <v>1244708898400</v>
      </c>
      <c r="DS219" s="1">
        <v>43146</v>
      </c>
      <c r="DT219">
        <v>230360789</v>
      </c>
      <c r="DU219">
        <v>236982285</v>
      </c>
      <c r="DV219">
        <v>-6621496</v>
      </c>
      <c r="DX219" s="1">
        <v>38275</v>
      </c>
      <c r="DY219">
        <v>8177723377</v>
      </c>
      <c r="DZ219">
        <v>5932061045</v>
      </c>
      <c r="EA219">
        <v>2245662332</v>
      </c>
      <c r="EB219">
        <v>14109784422</v>
      </c>
      <c r="ED219" s="1">
        <v>44242</v>
      </c>
      <c r="EE219">
        <v>134.52000000000001</v>
      </c>
      <c r="EG219" s="1">
        <v>39278</v>
      </c>
      <c r="EH219" s="17">
        <v>0.27880408909999999</v>
      </c>
      <c r="EI219"/>
      <c r="EU219" s="4"/>
      <c r="EV219" s="4"/>
      <c r="EZ219"/>
      <c r="FB219" s="4"/>
    </row>
    <row r="220" spans="17:161" x14ac:dyDescent="0.25">
      <c r="Q220" s="1"/>
      <c r="Z220" s="21">
        <v>38261</v>
      </c>
      <c r="AA220" s="22">
        <v>139.28</v>
      </c>
      <c r="AB220" s="22">
        <v>2.2599999999999998</v>
      </c>
      <c r="AC220" s="22"/>
      <c r="AO220" s="1">
        <v>38092</v>
      </c>
      <c r="AP220">
        <v>-1.06</v>
      </c>
      <c r="AQ220">
        <v>-4.76</v>
      </c>
      <c r="AS220" s="1">
        <v>42078</v>
      </c>
      <c r="AT220">
        <v>2.5</v>
      </c>
      <c r="AU220">
        <v>2.1999999999999999E-2</v>
      </c>
      <c r="AV220">
        <v>7.7670000000000003E-2</v>
      </c>
      <c r="AW220">
        <v>1064197</v>
      </c>
      <c r="BK220" s="1">
        <v>43480</v>
      </c>
      <c r="BL220">
        <v>83103</v>
      </c>
      <c r="BM220">
        <v>470</v>
      </c>
      <c r="BN220">
        <v>245198388</v>
      </c>
      <c r="BO220">
        <v>178968829</v>
      </c>
      <c r="BP220">
        <v>3205</v>
      </c>
      <c r="BQ220">
        <v>0</v>
      </c>
      <c r="BR220">
        <v>359</v>
      </c>
      <c r="BS220">
        <v>55036</v>
      </c>
      <c r="BT220">
        <v>334</v>
      </c>
      <c r="BU220">
        <v>0</v>
      </c>
      <c r="BV220">
        <v>926</v>
      </c>
      <c r="BW220">
        <v>2101</v>
      </c>
      <c r="BX220">
        <v>2740</v>
      </c>
      <c r="BY220">
        <v>589</v>
      </c>
      <c r="BZ220">
        <v>0</v>
      </c>
      <c r="CA220">
        <v>403</v>
      </c>
      <c r="CB220">
        <v>0</v>
      </c>
      <c r="CC220">
        <v>71274</v>
      </c>
      <c r="CD220">
        <v>65919551</v>
      </c>
      <c r="CE220">
        <v>89468</v>
      </c>
      <c r="CF220">
        <v>0</v>
      </c>
      <c r="CH220" s="1"/>
      <c r="CJ220">
        <f t="shared" si="8"/>
        <v>0</v>
      </c>
      <c r="CN220" s="1"/>
      <c r="CO220" s="1">
        <v>38245</v>
      </c>
      <c r="CP220">
        <v>1.33</v>
      </c>
      <c r="CR220" s="1">
        <v>40983</v>
      </c>
      <c r="CS220">
        <v>7.9998745609633701</v>
      </c>
      <c r="DG220" s="1">
        <v>42809</v>
      </c>
      <c r="DH220">
        <v>0.32</v>
      </c>
      <c r="DJ220" s="1">
        <v>38214</v>
      </c>
      <c r="DK220">
        <v>15.86</v>
      </c>
      <c r="DM220" s="1">
        <v>38275</v>
      </c>
      <c r="DN220">
        <v>260</v>
      </c>
      <c r="DP220" s="11">
        <v>43205</v>
      </c>
      <c r="DQ220">
        <v>1294778442500</v>
      </c>
      <c r="DS220" s="1">
        <v>43174</v>
      </c>
      <c r="DT220">
        <v>256633353</v>
      </c>
      <c r="DU220">
        <v>190743572</v>
      </c>
      <c r="DV220">
        <v>65889781</v>
      </c>
      <c r="DX220" s="1">
        <v>38245</v>
      </c>
      <c r="DY220">
        <v>8910068943</v>
      </c>
      <c r="DZ220">
        <v>5834890104</v>
      </c>
      <c r="EA220">
        <v>3075178839</v>
      </c>
      <c r="EB220">
        <v>14744959047</v>
      </c>
      <c r="ED220" s="1">
        <v>44270</v>
      </c>
      <c r="EE220">
        <v>144.41</v>
      </c>
      <c r="EG220" s="1">
        <v>39309</v>
      </c>
      <c r="EH220" s="17">
        <v>0.98440325500000003</v>
      </c>
      <c r="EI220"/>
      <c r="EU220" s="4"/>
      <c r="EV220" s="4"/>
      <c r="EZ220"/>
      <c r="FB220" s="4"/>
    </row>
    <row r="221" spans="17:161" x14ac:dyDescent="0.25">
      <c r="Q221" s="1"/>
      <c r="Z221" s="23">
        <v>38231</v>
      </c>
      <c r="AA221" s="24">
        <v>125.21</v>
      </c>
      <c r="AB221" s="24">
        <v>2.23</v>
      </c>
      <c r="AC221" s="24"/>
      <c r="AO221" s="1">
        <v>38061</v>
      </c>
      <c r="AP221">
        <v>1.31</v>
      </c>
      <c r="AQ221">
        <v>-3.71</v>
      </c>
      <c r="AS221" s="1">
        <v>42109</v>
      </c>
      <c r="AT221">
        <v>2.5</v>
      </c>
      <c r="AU221">
        <v>2.1999999999999999E-2</v>
      </c>
      <c r="AV221">
        <v>7.7670000000000003E-2</v>
      </c>
      <c r="AW221">
        <v>1064197</v>
      </c>
      <c r="BK221" s="1">
        <v>43511</v>
      </c>
      <c r="BL221">
        <v>60471</v>
      </c>
      <c r="BM221">
        <v>60</v>
      </c>
      <c r="BN221">
        <v>97975746</v>
      </c>
      <c r="BO221">
        <v>70635978</v>
      </c>
      <c r="BP221">
        <v>2019</v>
      </c>
      <c r="BQ221">
        <v>1104</v>
      </c>
      <c r="BR221">
        <v>109</v>
      </c>
      <c r="BS221">
        <v>3353</v>
      </c>
      <c r="BT221">
        <v>2583</v>
      </c>
      <c r="BU221">
        <v>0</v>
      </c>
      <c r="BV221">
        <v>2200</v>
      </c>
      <c r="BW221">
        <v>64</v>
      </c>
      <c r="BX221">
        <v>38</v>
      </c>
      <c r="BY221">
        <v>638</v>
      </c>
      <c r="BZ221">
        <v>0</v>
      </c>
      <c r="CA221">
        <v>392</v>
      </c>
      <c r="CB221">
        <v>44</v>
      </c>
      <c r="CC221">
        <v>38984</v>
      </c>
      <c r="CD221">
        <v>27162832</v>
      </c>
      <c r="CE221">
        <v>64877</v>
      </c>
      <c r="CF221">
        <v>0</v>
      </c>
      <c r="CH221" s="1"/>
      <c r="CJ221">
        <f t="shared" si="8"/>
        <v>0</v>
      </c>
      <c r="CN221" s="1"/>
      <c r="CO221" s="1">
        <v>38214</v>
      </c>
      <c r="CP221">
        <v>1.69</v>
      </c>
      <c r="CR221" s="1">
        <v>41014</v>
      </c>
      <c r="CS221">
        <v>7.8169744760323701</v>
      </c>
      <c r="DG221" s="1">
        <v>42840</v>
      </c>
      <c r="DH221">
        <v>0.08</v>
      </c>
      <c r="DJ221" s="1">
        <v>38245</v>
      </c>
      <c r="DK221">
        <v>16.09</v>
      </c>
      <c r="DM221" s="1">
        <v>38245</v>
      </c>
      <c r="DN221">
        <v>260</v>
      </c>
      <c r="DP221" s="11">
        <v>43235</v>
      </c>
      <c r="DQ221">
        <v>1390986418900</v>
      </c>
      <c r="DS221" s="1">
        <v>43205</v>
      </c>
      <c r="DT221">
        <v>302946872</v>
      </c>
      <c r="DU221">
        <v>295504012</v>
      </c>
      <c r="DV221">
        <v>7442860</v>
      </c>
      <c r="DX221" s="1">
        <v>38214</v>
      </c>
      <c r="DY221">
        <v>9039689359</v>
      </c>
      <c r="DZ221">
        <v>5708244289</v>
      </c>
      <c r="EA221">
        <v>3331445070</v>
      </c>
      <c r="EB221">
        <v>14747933648</v>
      </c>
      <c r="ED221" s="1">
        <v>44301</v>
      </c>
      <c r="EE221">
        <v>139.07</v>
      </c>
      <c r="EG221" s="1">
        <v>39340</v>
      </c>
      <c r="EH221" s="17">
        <v>1.2851003346000001</v>
      </c>
      <c r="EI221" s="3"/>
      <c r="EU221" s="4"/>
      <c r="EV221" s="4"/>
      <c r="EZ221"/>
      <c r="FB221" s="4"/>
    </row>
    <row r="222" spans="17:161" x14ac:dyDescent="0.25">
      <c r="Q222" s="1"/>
      <c r="Z222" s="21">
        <v>38200</v>
      </c>
      <c r="AA222" s="22">
        <v>126.53</v>
      </c>
      <c r="AB222" s="22">
        <v>2.23</v>
      </c>
      <c r="AC222" s="22"/>
      <c r="AO222" s="1">
        <v>38032</v>
      </c>
      <c r="AP222">
        <v>-0.15</v>
      </c>
      <c r="AQ222">
        <v>-3.44</v>
      </c>
      <c r="AS222" s="1">
        <v>42139</v>
      </c>
      <c r="AT222">
        <v>2.5</v>
      </c>
      <c r="AU222">
        <v>2.1999999999999999E-2</v>
      </c>
      <c r="AV222">
        <v>7.7670000000000003E-2</v>
      </c>
      <c r="AW222">
        <v>1064197</v>
      </c>
      <c r="BK222" s="1">
        <v>43539</v>
      </c>
      <c r="BL222">
        <v>45852</v>
      </c>
      <c r="BM222">
        <v>0</v>
      </c>
      <c r="BN222">
        <v>107169010</v>
      </c>
      <c r="BO222">
        <v>101965922</v>
      </c>
      <c r="BP222">
        <v>1659</v>
      </c>
      <c r="BQ222">
        <v>1203</v>
      </c>
      <c r="BR222">
        <v>172</v>
      </c>
      <c r="BS222">
        <v>2708</v>
      </c>
      <c r="BT222">
        <v>6965</v>
      </c>
      <c r="BU222">
        <v>0</v>
      </c>
      <c r="BV222">
        <v>0</v>
      </c>
      <c r="BW222">
        <v>49</v>
      </c>
      <c r="BX222">
        <v>449</v>
      </c>
      <c r="BY222">
        <v>221</v>
      </c>
      <c r="BZ222">
        <v>0</v>
      </c>
      <c r="CA222">
        <v>0</v>
      </c>
      <c r="CB222">
        <v>0</v>
      </c>
      <c r="CC222">
        <v>23628</v>
      </c>
      <c r="CD222">
        <v>5073513</v>
      </c>
      <c r="CE222">
        <v>46669</v>
      </c>
      <c r="CF222">
        <v>0</v>
      </c>
      <c r="CH222" s="1"/>
      <c r="CJ222">
        <f t="shared" si="8"/>
        <v>0</v>
      </c>
      <c r="CN222" s="1"/>
      <c r="CO222" s="1">
        <v>38183</v>
      </c>
      <c r="CP222">
        <v>1.91</v>
      </c>
      <c r="CR222" s="1">
        <v>41044</v>
      </c>
      <c r="CS222">
        <v>7.688255889613</v>
      </c>
      <c r="DG222" s="1">
        <v>42870</v>
      </c>
      <c r="DH222">
        <v>0.36</v>
      </c>
      <c r="DJ222" s="1">
        <v>38275</v>
      </c>
      <c r="DK222">
        <v>16.41</v>
      </c>
      <c r="DM222" s="1">
        <v>38214</v>
      </c>
      <c r="DN222">
        <v>260</v>
      </c>
      <c r="DP222" s="11">
        <v>43266</v>
      </c>
      <c r="DQ222">
        <v>1431929400000</v>
      </c>
      <c r="DS222" s="1">
        <v>43235</v>
      </c>
      <c r="DT222">
        <v>316022136</v>
      </c>
      <c r="DU222">
        <v>192086466</v>
      </c>
      <c r="DV222">
        <v>123935670</v>
      </c>
      <c r="DX222" s="1">
        <v>38183</v>
      </c>
      <c r="DY222">
        <v>8962900814</v>
      </c>
      <c r="DZ222">
        <v>5613393139</v>
      </c>
      <c r="EA222">
        <v>3349507675</v>
      </c>
      <c r="EB222">
        <v>14576293953</v>
      </c>
      <c r="ED222" s="1">
        <v>44331</v>
      </c>
      <c r="EE222">
        <v>137.65</v>
      </c>
      <c r="EG222" s="1">
        <v>39370</v>
      </c>
      <c r="EH222" s="17">
        <v>1.0489037202</v>
      </c>
      <c r="EI222" s="3"/>
      <c r="EU222" s="4"/>
      <c r="EV222" s="4"/>
      <c r="EZ222"/>
      <c r="FB222" s="4"/>
    </row>
    <row r="223" spans="17:161" x14ac:dyDescent="0.25">
      <c r="Q223" s="1"/>
      <c r="Z223" s="23">
        <v>38169</v>
      </c>
      <c r="AA223" s="24">
        <v>112.76</v>
      </c>
      <c r="AB223" s="24">
        <v>2.2000000000000002</v>
      </c>
      <c r="AC223" s="24"/>
      <c r="AO223" s="1">
        <v>38001</v>
      </c>
      <c r="AP223">
        <v>1.56</v>
      </c>
      <c r="AQ223">
        <v>-5.04</v>
      </c>
      <c r="AS223" s="1">
        <v>42170</v>
      </c>
      <c r="AT223">
        <v>2.5</v>
      </c>
      <c r="AU223">
        <v>2.1999999999999999E-2</v>
      </c>
      <c r="AV223">
        <v>7.7670000000000003E-2</v>
      </c>
      <c r="AW223">
        <v>1064197</v>
      </c>
      <c r="BK223" s="1">
        <v>43570</v>
      </c>
      <c r="BL223">
        <v>54084</v>
      </c>
      <c r="BM223">
        <v>0</v>
      </c>
      <c r="BN223">
        <v>130208692</v>
      </c>
      <c r="BO223">
        <v>112333847</v>
      </c>
      <c r="BP223">
        <v>2704</v>
      </c>
      <c r="BQ223">
        <v>155</v>
      </c>
      <c r="BR223">
        <v>138</v>
      </c>
      <c r="BS223">
        <v>1319</v>
      </c>
      <c r="BT223">
        <v>194</v>
      </c>
      <c r="BU223">
        <v>0</v>
      </c>
      <c r="BV223">
        <v>152</v>
      </c>
      <c r="BW223">
        <v>91633</v>
      </c>
      <c r="BX223">
        <v>2912</v>
      </c>
      <c r="BY223">
        <v>829</v>
      </c>
      <c r="BZ223">
        <v>0</v>
      </c>
      <c r="CA223">
        <v>502</v>
      </c>
      <c r="CB223">
        <v>0</v>
      </c>
      <c r="CC223">
        <v>35465</v>
      </c>
      <c r="CD223">
        <v>10583431</v>
      </c>
      <c r="CE223">
        <v>7101327</v>
      </c>
      <c r="CF223">
        <v>0</v>
      </c>
      <c r="CH223" s="1"/>
      <c r="CJ223">
        <f t="shared" si="8"/>
        <v>0</v>
      </c>
      <c r="CN223" s="1"/>
      <c r="CO223" s="1">
        <v>38153</v>
      </c>
      <c r="CP223">
        <v>1.71</v>
      </c>
      <c r="CR223" s="1">
        <v>41075</v>
      </c>
      <c r="CS223">
        <v>7.5899391815276704</v>
      </c>
      <c r="DG223" s="1">
        <v>42901</v>
      </c>
      <c r="DH223">
        <v>-0.3</v>
      </c>
      <c r="DJ223" s="1">
        <v>38306</v>
      </c>
      <c r="DK223">
        <v>16.96</v>
      </c>
      <c r="DM223" s="1">
        <v>38183</v>
      </c>
      <c r="DN223">
        <v>260</v>
      </c>
      <c r="DP223" s="11">
        <v>43296</v>
      </c>
      <c r="DQ223">
        <v>1452815187200</v>
      </c>
      <c r="DS223" s="1">
        <v>43266</v>
      </c>
      <c r="DT223">
        <v>496174222</v>
      </c>
      <c r="DU223">
        <v>119992817</v>
      </c>
      <c r="DV223">
        <v>376181405</v>
      </c>
      <c r="DX223" s="1">
        <v>38153</v>
      </c>
      <c r="DY223">
        <v>9306490756</v>
      </c>
      <c r="DZ223">
        <v>5614818291</v>
      </c>
      <c r="EA223">
        <v>3691672465</v>
      </c>
      <c r="EB223">
        <v>14921309047</v>
      </c>
      <c r="ED223" s="1">
        <v>44362</v>
      </c>
      <c r="EE223">
        <v>137.97</v>
      </c>
      <c r="EG223" s="1">
        <v>39401</v>
      </c>
      <c r="EH223" s="17">
        <v>0.69437989690000002</v>
      </c>
      <c r="EI223"/>
      <c r="EU223" s="4"/>
      <c r="EV223" s="4"/>
      <c r="EZ223"/>
      <c r="FB223" s="4"/>
    </row>
    <row r="224" spans="17:161" x14ac:dyDescent="0.25">
      <c r="Q224" s="1"/>
      <c r="Z224" s="21">
        <v>38139</v>
      </c>
      <c r="AA224" s="22">
        <v>112.94</v>
      </c>
      <c r="AB224" s="22">
        <v>2.16</v>
      </c>
      <c r="AC224" s="22"/>
      <c r="AO224" s="1">
        <v>37970</v>
      </c>
      <c r="AP224">
        <v>15.43</v>
      </c>
      <c r="AQ224">
        <v>5.05</v>
      </c>
      <c r="AS224" s="1">
        <v>42200</v>
      </c>
      <c r="AT224">
        <v>2.5</v>
      </c>
      <c r="AU224">
        <v>2.1999999999999999E-2</v>
      </c>
      <c r="AV224">
        <v>7.7670000000000003E-2</v>
      </c>
      <c r="AW224">
        <v>1064197</v>
      </c>
      <c r="BK224" s="1">
        <v>43600</v>
      </c>
      <c r="BL224">
        <v>95788</v>
      </c>
      <c r="BM224">
        <v>60</v>
      </c>
      <c r="BN224">
        <v>128075373</v>
      </c>
      <c r="BO224">
        <v>124239854</v>
      </c>
      <c r="BP224">
        <v>3902</v>
      </c>
      <c r="BQ224">
        <v>2934</v>
      </c>
      <c r="BR224">
        <v>409</v>
      </c>
      <c r="BS224">
        <v>7199</v>
      </c>
      <c r="BT224">
        <v>2317</v>
      </c>
      <c r="BU224">
        <v>0</v>
      </c>
      <c r="BV224">
        <v>1079</v>
      </c>
      <c r="BW224">
        <v>1191616</v>
      </c>
      <c r="BX224">
        <v>4386</v>
      </c>
      <c r="BY224">
        <v>4220</v>
      </c>
      <c r="BZ224">
        <v>0</v>
      </c>
      <c r="CA224">
        <v>773</v>
      </c>
      <c r="CB224">
        <v>43</v>
      </c>
      <c r="CC224">
        <v>64236</v>
      </c>
      <c r="CD224">
        <v>2380959</v>
      </c>
      <c r="CE224">
        <v>75598</v>
      </c>
      <c r="CF224">
        <v>0</v>
      </c>
      <c r="CH224" s="1"/>
      <c r="CJ224">
        <f t="shared" si="8"/>
        <v>0</v>
      </c>
      <c r="CN224" s="1"/>
      <c r="CO224" s="1">
        <v>38122</v>
      </c>
      <c r="CP224">
        <v>1.51</v>
      </c>
      <c r="CR224" s="1">
        <v>41105</v>
      </c>
      <c r="CS224">
        <v>7.50958012279039</v>
      </c>
      <c r="DG224" s="1">
        <v>42931</v>
      </c>
      <c r="DH224">
        <v>0.17</v>
      </c>
      <c r="DJ224" s="1">
        <v>38336</v>
      </c>
      <c r="DK224">
        <v>17.5</v>
      </c>
      <c r="DM224" s="1">
        <v>38153</v>
      </c>
      <c r="DN224">
        <v>260</v>
      </c>
      <c r="DP224" s="11">
        <v>43327</v>
      </c>
      <c r="DQ224">
        <v>1498798211400</v>
      </c>
      <c r="DS224" s="1">
        <v>43296</v>
      </c>
      <c r="DT224">
        <v>385985662</v>
      </c>
      <c r="DU224">
        <v>219469305</v>
      </c>
      <c r="DV224">
        <v>166516357</v>
      </c>
      <c r="DX224" s="1">
        <v>38122</v>
      </c>
      <c r="DY224">
        <v>7921661037</v>
      </c>
      <c r="DZ224">
        <v>4917995334</v>
      </c>
      <c r="EA224">
        <v>3003665703</v>
      </c>
      <c r="EB224">
        <v>12839656371</v>
      </c>
      <c r="ED224" s="1">
        <v>44392</v>
      </c>
      <c r="EE224">
        <v>143.16999999999999</v>
      </c>
      <c r="EG224" s="1">
        <v>39431</v>
      </c>
      <c r="EH224" s="17">
        <v>1.7595443265999999</v>
      </c>
      <c r="EI224" s="3"/>
      <c r="EU224" s="4"/>
      <c r="EV224" s="4"/>
      <c r="EZ224"/>
      <c r="FB224" s="4"/>
    </row>
    <row r="225" spans="17:158" x14ac:dyDescent="0.25">
      <c r="Q225" s="1"/>
      <c r="Z225" s="23">
        <v>38108</v>
      </c>
      <c r="AA225" s="24">
        <v>114.02</v>
      </c>
      <c r="AB225" s="24">
        <v>2.09</v>
      </c>
      <c r="AC225" s="24"/>
      <c r="AO225" s="1">
        <v>37940</v>
      </c>
      <c r="AP225">
        <v>2.88</v>
      </c>
      <c r="AQ225">
        <v>-1.43</v>
      </c>
      <c r="AS225" s="1">
        <v>42231</v>
      </c>
      <c r="AT225">
        <v>2.5</v>
      </c>
      <c r="AU225">
        <v>2.1999999999999999E-2</v>
      </c>
      <c r="AV225">
        <v>7.7670000000000003E-2</v>
      </c>
      <c r="AW225">
        <v>1064197</v>
      </c>
      <c r="BK225" s="1">
        <v>43631</v>
      </c>
      <c r="BL225">
        <v>98015</v>
      </c>
      <c r="BM225">
        <v>210</v>
      </c>
      <c r="BN225">
        <v>130648917</v>
      </c>
      <c r="BO225">
        <v>104901057</v>
      </c>
      <c r="BP225">
        <v>4834</v>
      </c>
      <c r="BQ225">
        <v>436</v>
      </c>
      <c r="BR225">
        <v>296</v>
      </c>
      <c r="BS225">
        <v>10809</v>
      </c>
      <c r="BT225">
        <v>355</v>
      </c>
      <c r="BU225">
        <v>517</v>
      </c>
      <c r="BV225">
        <v>530</v>
      </c>
      <c r="BW225">
        <v>689190</v>
      </c>
      <c r="BX225">
        <v>1120</v>
      </c>
      <c r="BY225">
        <v>1590</v>
      </c>
      <c r="BZ225">
        <v>0</v>
      </c>
      <c r="CA225">
        <v>1108</v>
      </c>
      <c r="CB225">
        <v>2</v>
      </c>
      <c r="CC225">
        <v>82412</v>
      </c>
      <c r="CD225">
        <v>9550040</v>
      </c>
      <c r="CE225">
        <v>15306396</v>
      </c>
      <c r="CF225">
        <v>0</v>
      </c>
      <c r="CH225" s="1"/>
      <c r="CJ225">
        <f t="shared" si="8"/>
        <v>0</v>
      </c>
      <c r="CN225" s="1"/>
      <c r="CO225" s="1">
        <v>38092</v>
      </c>
      <c r="CP225">
        <v>1.37</v>
      </c>
      <c r="CR225" s="1">
        <v>41136</v>
      </c>
      <c r="CS225">
        <v>7.3647516118749099</v>
      </c>
      <c r="DG225" s="1">
        <v>42962</v>
      </c>
      <c r="DH225">
        <v>-0.03</v>
      </c>
      <c r="DJ225" s="1">
        <v>38367</v>
      </c>
      <c r="DK225">
        <v>17.93</v>
      </c>
      <c r="DM225" s="1">
        <v>38122</v>
      </c>
      <c r="DN225">
        <v>260</v>
      </c>
      <c r="DP225" s="11">
        <v>43358</v>
      </c>
      <c r="DQ225">
        <v>1567307977000</v>
      </c>
      <c r="DS225" s="1">
        <v>43327</v>
      </c>
      <c r="DT225">
        <v>355658017</v>
      </c>
      <c r="DU225">
        <v>219199153</v>
      </c>
      <c r="DV225">
        <v>136458864</v>
      </c>
      <c r="DX225" s="1">
        <v>38092</v>
      </c>
      <c r="DY225">
        <v>6581422428</v>
      </c>
      <c r="DZ225">
        <v>4713721088</v>
      </c>
      <c r="EA225">
        <v>1867701340</v>
      </c>
      <c r="EB225">
        <v>11295143516</v>
      </c>
      <c r="ED225" s="1">
        <v>44423</v>
      </c>
      <c r="EE225">
        <v>142.1</v>
      </c>
      <c r="EG225" s="1">
        <v>39462</v>
      </c>
      <c r="EH225" s="17">
        <v>1.0898710030000001</v>
      </c>
      <c r="EI225" s="3"/>
      <c r="EU225" s="4"/>
      <c r="EV225" s="4"/>
      <c r="EZ225"/>
      <c r="FB225" s="4"/>
    </row>
    <row r="226" spans="17:158" x14ac:dyDescent="0.25">
      <c r="Q226" s="1"/>
      <c r="Z226" s="21">
        <v>38078</v>
      </c>
      <c r="AA226" s="22">
        <v>94.76</v>
      </c>
      <c r="AB226" s="22">
        <v>1.97</v>
      </c>
      <c r="AC226" s="22"/>
      <c r="AO226" s="1">
        <v>37909</v>
      </c>
      <c r="AP226">
        <v>-0.62</v>
      </c>
      <c r="AQ226">
        <v>-2.98</v>
      </c>
      <c r="AS226" s="1">
        <v>42262</v>
      </c>
      <c r="AT226">
        <v>2.5</v>
      </c>
      <c r="AU226">
        <v>2.1999999999999999E-2</v>
      </c>
      <c r="AV226">
        <v>7.7670000000000003E-2</v>
      </c>
      <c r="AW226">
        <v>1064197</v>
      </c>
      <c r="BK226" s="1">
        <v>43661</v>
      </c>
      <c r="BL226">
        <v>94320</v>
      </c>
      <c r="BM226">
        <v>72</v>
      </c>
      <c r="BN226">
        <v>143641922</v>
      </c>
      <c r="BO226">
        <v>101426324</v>
      </c>
      <c r="BP226">
        <v>2988</v>
      </c>
      <c r="BQ226">
        <v>0</v>
      </c>
      <c r="BR226">
        <v>133</v>
      </c>
      <c r="BS226">
        <v>24117</v>
      </c>
      <c r="BT226">
        <v>5</v>
      </c>
      <c r="BU226">
        <v>0</v>
      </c>
      <c r="BV226">
        <v>94</v>
      </c>
      <c r="BW226">
        <v>1318</v>
      </c>
      <c r="BX226">
        <v>0</v>
      </c>
      <c r="BY226">
        <v>1490</v>
      </c>
      <c r="BZ226">
        <v>0</v>
      </c>
      <c r="CA226">
        <v>1371</v>
      </c>
      <c r="CB226">
        <v>0</v>
      </c>
      <c r="CC226">
        <v>66846</v>
      </c>
      <c r="CD226">
        <v>21241431</v>
      </c>
      <c r="CE226">
        <v>20781413</v>
      </c>
      <c r="CF226">
        <v>0</v>
      </c>
      <c r="CH226" s="1"/>
      <c r="CJ226">
        <f t="shared" si="8"/>
        <v>0</v>
      </c>
      <c r="CN226" s="1"/>
      <c r="CO226" s="1">
        <v>38061</v>
      </c>
      <c r="CP226">
        <v>1.47</v>
      </c>
      <c r="CR226" s="1">
        <v>41167</v>
      </c>
      <c r="CS226">
        <v>7.1374226316547</v>
      </c>
      <c r="DG226" s="1">
        <v>42993</v>
      </c>
      <c r="DH226">
        <v>-0.02</v>
      </c>
      <c r="DJ226" s="1">
        <v>38398</v>
      </c>
      <c r="DK226">
        <v>18.47</v>
      </c>
      <c r="DM226" s="1">
        <v>38092</v>
      </c>
      <c r="DN226">
        <v>240</v>
      </c>
      <c r="DP226" s="11">
        <v>43388</v>
      </c>
      <c r="DQ226">
        <v>1429281936000</v>
      </c>
      <c r="DS226" s="1">
        <v>43358</v>
      </c>
      <c r="DT226">
        <v>332033648</v>
      </c>
      <c r="DU226">
        <v>138522611</v>
      </c>
      <c r="DV226">
        <v>193511037</v>
      </c>
      <c r="DX226" s="1">
        <v>38061</v>
      </c>
      <c r="DY226">
        <v>7907130664</v>
      </c>
      <c r="DZ226">
        <v>5422843187</v>
      </c>
      <c r="EA226">
        <v>2484287477</v>
      </c>
      <c r="EB226">
        <v>13329973851</v>
      </c>
      <c r="ED226" s="1">
        <v>44454</v>
      </c>
      <c r="EE226">
        <v>138.88999999999999</v>
      </c>
      <c r="EG226" s="1">
        <v>39493</v>
      </c>
      <c r="EH226" s="17">
        <v>0.52942728949999995</v>
      </c>
      <c r="EI226"/>
      <c r="EU226" s="4"/>
      <c r="EV226" s="4"/>
      <c r="EZ226"/>
      <c r="FB226" s="4"/>
    </row>
    <row r="227" spans="17:158" x14ac:dyDescent="0.25">
      <c r="Q227" s="1"/>
      <c r="Z227" s="23">
        <v>38047</v>
      </c>
      <c r="AA227" s="24">
        <v>94.29</v>
      </c>
      <c r="AB227" s="24">
        <v>1.98</v>
      </c>
      <c r="AC227" s="24"/>
      <c r="AO227" s="1">
        <v>37879</v>
      </c>
      <c r="AP227">
        <v>2.71</v>
      </c>
      <c r="AQ227">
        <v>-2.75</v>
      </c>
      <c r="AS227" s="1">
        <v>42292</v>
      </c>
      <c r="AT227">
        <v>2.5</v>
      </c>
      <c r="AU227">
        <v>2.1999999999999999E-2</v>
      </c>
      <c r="AV227">
        <v>7.7670000000000003E-2</v>
      </c>
      <c r="AW227">
        <v>1064197</v>
      </c>
      <c r="BK227" s="1">
        <v>43692</v>
      </c>
      <c r="BL227">
        <v>109822</v>
      </c>
      <c r="BM227">
        <v>413</v>
      </c>
      <c r="BN227">
        <v>162044347</v>
      </c>
      <c r="BO227">
        <v>100480498</v>
      </c>
      <c r="BP227">
        <v>4069</v>
      </c>
      <c r="BQ227">
        <v>0</v>
      </c>
      <c r="BR227">
        <v>305</v>
      </c>
      <c r="BS227">
        <v>4163</v>
      </c>
      <c r="BT227">
        <v>4789</v>
      </c>
      <c r="BU227">
        <v>791</v>
      </c>
      <c r="BV227">
        <v>1083</v>
      </c>
      <c r="BW227">
        <v>836</v>
      </c>
      <c r="BX227">
        <v>45</v>
      </c>
      <c r="BY227">
        <v>1322</v>
      </c>
      <c r="BZ227">
        <v>0</v>
      </c>
      <c r="CA227">
        <v>288</v>
      </c>
      <c r="CB227">
        <v>0</v>
      </c>
      <c r="CC227">
        <v>75095</v>
      </c>
      <c r="CD227">
        <v>34397122</v>
      </c>
      <c r="CE227">
        <v>26963706</v>
      </c>
      <c r="CF227">
        <v>0</v>
      </c>
      <c r="CH227" s="1"/>
      <c r="CJ227">
        <f t="shared" si="8"/>
        <v>0</v>
      </c>
      <c r="CN227" s="1"/>
      <c r="CO227" s="1">
        <v>38032</v>
      </c>
      <c r="CP227">
        <v>1.61</v>
      </c>
      <c r="CR227" s="1">
        <v>41197</v>
      </c>
      <c r="CS227">
        <v>6.9594997634572202</v>
      </c>
      <c r="DG227" s="1">
        <v>43023</v>
      </c>
      <c r="DH227">
        <v>0.37</v>
      </c>
      <c r="DJ227" s="1">
        <v>38426</v>
      </c>
      <c r="DK227">
        <v>18.97</v>
      </c>
      <c r="DM227" s="1">
        <v>38061</v>
      </c>
      <c r="DN227">
        <v>240</v>
      </c>
      <c r="DP227" s="11">
        <v>43419</v>
      </c>
      <c r="DQ227">
        <v>1437893297400</v>
      </c>
      <c r="DS227" s="1">
        <v>43388</v>
      </c>
      <c r="DT227">
        <v>429554851</v>
      </c>
      <c r="DU227">
        <v>353917108</v>
      </c>
      <c r="DV227">
        <v>75637743</v>
      </c>
      <c r="DX227" s="1">
        <v>38032</v>
      </c>
      <c r="DY227">
        <v>5715580929</v>
      </c>
      <c r="DZ227">
        <v>3833804921</v>
      </c>
      <c r="EA227">
        <v>1881776008</v>
      </c>
      <c r="EB227">
        <v>9549385850</v>
      </c>
      <c r="ED227" s="1">
        <v>44484</v>
      </c>
      <c r="EE227">
        <v>138.24</v>
      </c>
      <c r="EG227" s="1">
        <v>39522</v>
      </c>
      <c r="EH227" s="17">
        <v>0.74165279620000002</v>
      </c>
      <c r="EI227"/>
      <c r="EU227" s="4"/>
      <c r="EV227" s="4"/>
      <c r="EZ227"/>
      <c r="FB227" s="4"/>
    </row>
    <row r="228" spans="17:158" x14ac:dyDescent="0.25">
      <c r="Q228" s="1"/>
      <c r="Z228" s="21">
        <v>38018</v>
      </c>
      <c r="AA228" s="22">
        <v>89.76</v>
      </c>
      <c r="AB228" s="22">
        <v>2</v>
      </c>
      <c r="AC228" s="22"/>
      <c r="AO228" s="1">
        <v>37848</v>
      </c>
      <c r="AP228">
        <v>5.58</v>
      </c>
      <c r="AQ228">
        <v>-1.81</v>
      </c>
      <c r="AS228" s="1">
        <v>42323</v>
      </c>
      <c r="AT228">
        <v>2.5</v>
      </c>
      <c r="AU228">
        <v>2.1999999999999999E-2</v>
      </c>
      <c r="AV228">
        <v>7.7670000000000003E-2</v>
      </c>
      <c r="AW228">
        <v>1064197</v>
      </c>
      <c r="BK228" s="1">
        <v>43723</v>
      </c>
      <c r="BL228">
        <v>140508</v>
      </c>
      <c r="BM228">
        <v>687</v>
      </c>
      <c r="BN228">
        <v>155755824</v>
      </c>
      <c r="BO228">
        <v>107563668</v>
      </c>
      <c r="BP228">
        <v>6847</v>
      </c>
      <c r="BQ228">
        <v>2132</v>
      </c>
      <c r="BR228">
        <v>450</v>
      </c>
      <c r="BS228">
        <v>9279</v>
      </c>
      <c r="BT228">
        <v>4230</v>
      </c>
      <c r="BU228">
        <v>0</v>
      </c>
      <c r="BV228">
        <v>744</v>
      </c>
      <c r="BW228">
        <v>3364</v>
      </c>
      <c r="BX228">
        <v>3088</v>
      </c>
      <c r="BY228">
        <v>3559</v>
      </c>
      <c r="BZ228">
        <v>0</v>
      </c>
      <c r="CA228">
        <v>2201</v>
      </c>
      <c r="CB228">
        <v>0</v>
      </c>
      <c r="CC228">
        <v>108508</v>
      </c>
      <c r="CD228">
        <v>36915366</v>
      </c>
      <c r="CE228">
        <v>10991193</v>
      </c>
      <c r="CF228">
        <v>0</v>
      </c>
      <c r="CH228" s="1"/>
      <c r="CJ228">
        <f t="shared" si="8"/>
        <v>0</v>
      </c>
      <c r="CN228" s="1"/>
      <c r="CO228" s="1">
        <v>38001</v>
      </c>
      <c r="CP228">
        <v>1.76</v>
      </c>
      <c r="CR228" s="1">
        <v>41228</v>
      </c>
      <c r="CS228">
        <v>6.8239579367610803</v>
      </c>
      <c r="DG228" s="1">
        <v>43054</v>
      </c>
      <c r="DH228">
        <v>0.18</v>
      </c>
      <c r="DJ228" s="1">
        <v>38457</v>
      </c>
      <c r="DK228">
        <v>19.32</v>
      </c>
      <c r="DM228" s="1">
        <v>38032</v>
      </c>
      <c r="DN228">
        <v>240</v>
      </c>
      <c r="DP228" s="11">
        <v>43449</v>
      </c>
      <c r="DQ228">
        <v>1455805246500</v>
      </c>
      <c r="DS228" s="1">
        <v>43419</v>
      </c>
      <c r="DT228">
        <v>190344041</v>
      </c>
      <c r="DU228">
        <v>230579695</v>
      </c>
      <c r="DV228">
        <v>-40235654</v>
      </c>
      <c r="DX228" s="1">
        <v>38001</v>
      </c>
      <c r="DY228">
        <v>5785343912</v>
      </c>
      <c r="DZ228">
        <v>4293740267</v>
      </c>
      <c r="EA228">
        <v>1491603645</v>
      </c>
      <c r="EB228">
        <v>10079084179</v>
      </c>
      <c r="ED228" s="1">
        <v>44515</v>
      </c>
      <c r="EE228">
        <v>140.06</v>
      </c>
      <c r="EG228" s="1">
        <v>39553</v>
      </c>
      <c r="EH228" s="17">
        <v>0.69032733869999996</v>
      </c>
      <c r="EI228"/>
      <c r="EU228" s="4"/>
      <c r="EV228" s="4"/>
      <c r="EZ228"/>
      <c r="FB228" s="4"/>
    </row>
    <row r="229" spans="17:158" x14ac:dyDescent="0.25">
      <c r="Q229" s="1"/>
      <c r="Z229" s="23">
        <v>37987</v>
      </c>
      <c r="AA229" s="24">
        <v>87.43</v>
      </c>
      <c r="AB229" s="24">
        <v>2.0099999999999998</v>
      </c>
      <c r="AC229" s="24"/>
      <c r="AO229" s="1">
        <v>37817</v>
      </c>
      <c r="AP229">
        <v>9.15</v>
      </c>
      <c r="AQ229">
        <v>-2.3199999999999998</v>
      </c>
      <c r="AS229" s="1">
        <v>42353</v>
      </c>
      <c r="AT229">
        <v>2.5</v>
      </c>
      <c r="AU229">
        <v>2.1999999999999999E-2</v>
      </c>
      <c r="AV229">
        <v>7.7670000000000003E-2</v>
      </c>
      <c r="AW229">
        <v>1064197</v>
      </c>
      <c r="BK229" s="1">
        <v>43753</v>
      </c>
      <c r="BL229">
        <v>109132</v>
      </c>
      <c r="BM229">
        <v>191</v>
      </c>
      <c r="BN229">
        <v>142277800</v>
      </c>
      <c r="BO229">
        <v>89984381</v>
      </c>
      <c r="BP229">
        <v>3730</v>
      </c>
      <c r="BQ229">
        <v>413</v>
      </c>
      <c r="BR229">
        <v>595</v>
      </c>
      <c r="BS229">
        <v>9779</v>
      </c>
      <c r="BT229">
        <v>4617</v>
      </c>
      <c r="BU229">
        <v>0</v>
      </c>
      <c r="BV229">
        <v>1077</v>
      </c>
      <c r="BW229">
        <v>7134</v>
      </c>
      <c r="BX229">
        <v>129</v>
      </c>
      <c r="BY229">
        <v>851</v>
      </c>
      <c r="BZ229">
        <v>0</v>
      </c>
      <c r="CA229">
        <v>4301</v>
      </c>
      <c r="CB229">
        <v>0</v>
      </c>
      <c r="CC229">
        <v>87817</v>
      </c>
      <c r="CD229">
        <v>41764527</v>
      </c>
      <c r="CE229">
        <v>10299126</v>
      </c>
      <c r="CF229">
        <v>0</v>
      </c>
      <c r="CH229" s="1"/>
      <c r="CJ229">
        <f t="shared" si="8"/>
        <v>0</v>
      </c>
      <c r="CN229" s="1"/>
      <c r="CO229" s="1">
        <v>37970</v>
      </c>
      <c r="CP229">
        <v>1.52</v>
      </c>
      <c r="CR229" s="1">
        <v>41258</v>
      </c>
      <c r="CS229">
        <v>6.9151177008518001</v>
      </c>
      <c r="DG229" s="1">
        <v>43084</v>
      </c>
      <c r="DH229">
        <v>0.26</v>
      </c>
      <c r="DJ229" s="1">
        <v>38487</v>
      </c>
      <c r="DK229">
        <v>19.61</v>
      </c>
      <c r="DM229" s="1">
        <v>38001</v>
      </c>
      <c r="DN229">
        <v>240</v>
      </c>
      <c r="DP229" s="11">
        <v>43480</v>
      </c>
      <c r="DQ229">
        <v>1410561032800</v>
      </c>
      <c r="DS229" s="1">
        <v>43449</v>
      </c>
      <c r="DT229">
        <v>284415805</v>
      </c>
      <c r="DU229">
        <v>635364071</v>
      </c>
      <c r="DV229">
        <v>-350948266</v>
      </c>
      <c r="DX229" s="1">
        <v>37970</v>
      </c>
      <c r="DY229">
        <v>6728473371</v>
      </c>
      <c r="DZ229">
        <v>4082553549</v>
      </c>
      <c r="EA229">
        <v>2645919822</v>
      </c>
      <c r="EB229">
        <v>10811026920</v>
      </c>
      <c r="ED229" s="1">
        <v>44545</v>
      </c>
      <c r="EE229">
        <v>142.02000000000001</v>
      </c>
      <c r="EG229" s="1">
        <v>39583</v>
      </c>
      <c r="EH229" s="17">
        <v>1.607743672</v>
      </c>
      <c r="EI229" s="3"/>
      <c r="EU229" s="4"/>
      <c r="EV229" s="4"/>
      <c r="EZ229"/>
      <c r="FB229" s="4"/>
    </row>
    <row r="230" spans="17:158" x14ac:dyDescent="0.25">
      <c r="Q230" s="1"/>
      <c r="Z230" s="21">
        <v>37956</v>
      </c>
      <c r="AA230" s="22">
        <v>85.49</v>
      </c>
      <c r="AB230" s="22">
        <v>2</v>
      </c>
      <c r="AC230" s="22"/>
      <c r="AO230" s="1">
        <v>37787</v>
      </c>
      <c r="AP230">
        <v>7.64</v>
      </c>
      <c r="AQ230">
        <v>-0.65</v>
      </c>
      <c r="AS230" s="1">
        <v>42384</v>
      </c>
      <c r="AT230">
        <v>2.5</v>
      </c>
      <c r="AU230">
        <v>2.1999999999999999E-2</v>
      </c>
      <c r="AV230">
        <v>5.185E-2</v>
      </c>
      <c r="AW230">
        <v>1073893</v>
      </c>
      <c r="BK230" s="1">
        <v>43784</v>
      </c>
      <c r="BL230">
        <v>117231</v>
      </c>
      <c r="BM230">
        <v>694</v>
      </c>
      <c r="BN230">
        <v>117138614</v>
      </c>
      <c r="BO230">
        <v>83519974</v>
      </c>
      <c r="BP230">
        <v>5179</v>
      </c>
      <c r="BQ230">
        <v>600</v>
      </c>
      <c r="BR230">
        <v>560</v>
      </c>
      <c r="BS230">
        <v>3992</v>
      </c>
      <c r="BT230">
        <v>3237</v>
      </c>
      <c r="BU230">
        <v>0</v>
      </c>
      <c r="BV230">
        <v>182</v>
      </c>
      <c r="BW230">
        <v>6562</v>
      </c>
      <c r="BX230">
        <v>61</v>
      </c>
      <c r="BY230">
        <v>1634</v>
      </c>
      <c r="BZ230">
        <v>0</v>
      </c>
      <c r="CA230">
        <v>1554</v>
      </c>
      <c r="CB230">
        <v>0</v>
      </c>
      <c r="CC230">
        <v>71397</v>
      </c>
      <c r="CD230">
        <v>31015938</v>
      </c>
      <c r="CE230">
        <v>2389819</v>
      </c>
      <c r="CF230">
        <v>0</v>
      </c>
      <c r="CH230" s="1"/>
      <c r="CJ230">
        <f t="shared" si="8"/>
        <v>0</v>
      </c>
      <c r="CN230" s="1"/>
      <c r="CO230" s="1">
        <v>37940</v>
      </c>
      <c r="CP230">
        <v>1.34</v>
      </c>
      <c r="CR230" s="1">
        <v>41289</v>
      </c>
      <c r="CS230">
        <v>7.26691933976314</v>
      </c>
      <c r="DG230" s="1">
        <v>43115</v>
      </c>
      <c r="DH230">
        <v>0.23</v>
      </c>
      <c r="DJ230" s="1">
        <v>38518</v>
      </c>
      <c r="DK230">
        <v>19.75</v>
      </c>
      <c r="DM230" s="1">
        <v>37970</v>
      </c>
      <c r="DN230">
        <v>240</v>
      </c>
      <c r="DP230" s="11">
        <v>43511</v>
      </c>
      <c r="DQ230">
        <v>1409188972800</v>
      </c>
      <c r="DS230" s="1">
        <v>43480</v>
      </c>
      <c r="DT230">
        <v>356937864</v>
      </c>
      <c r="DU230">
        <v>198676543</v>
      </c>
      <c r="DV230">
        <v>158261321</v>
      </c>
      <c r="DX230" s="1">
        <v>37940</v>
      </c>
      <c r="DY230">
        <v>5918226834</v>
      </c>
      <c r="DZ230">
        <v>4348297888</v>
      </c>
      <c r="EA230">
        <v>1569928946</v>
      </c>
      <c r="EB230">
        <v>10266524722</v>
      </c>
      <c r="ED230" s="1">
        <v>44576</v>
      </c>
      <c r="EE230">
        <v>132.61000000000001</v>
      </c>
      <c r="EG230" s="1">
        <v>39614</v>
      </c>
      <c r="EH230" s="17">
        <v>1.9842482780999999</v>
      </c>
      <c r="EI230" s="3"/>
      <c r="EU230" s="4"/>
      <c r="EV230" s="4"/>
      <c r="EZ230"/>
      <c r="FB230" s="4"/>
    </row>
    <row r="231" spans="17:158" x14ac:dyDescent="0.25">
      <c r="Q231" s="1"/>
      <c r="Z231" s="23">
        <v>37926</v>
      </c>
      <c r="AA231" s="24">
        <v>83.6</v>
      </c>
      <c r="AB231" s="24">
        <v>1.99</v>
      </c>
      <c r="AC231" s="24"/>
      <c r="AO231" s="1">
        <v>37756</v>
      </c>
      <c r="AP231">
        <v>6.17</v>
      </c>
      <c r="AQ231">
        <v>-2.42</v>
      </c>
      <c r="AS231" s="1">
        <v>42415</v>
      </c>
      <c r="AT231">
        <v>2.5</v>
      </c>
      <c r="AU231">
        <v>2.1999999999999999E-2</v>
      </c>
      <c r="AV231">
        <v>5.185E-2</v>
      </c>
      <c r="AW231">
        <v>1073893</v>
      </c>
      <c r="BK231" s="1">
        <v>43814</v>
      </c>
      <c r="BL231">
        <v>128885</v>
      </c>
      <c r="BM231">
        <v>0</v>
      </c>
      <c r="BN231">
        <v>129450584</v>
      </c>
      <c r="BO231">
        <v>85041979</v>
      </c>
      <c r="BP231">
        <v>5004</v>
      </c>
      <c r="BQ231">
        <v>0</v>
      </c>
      <c r="BR231">
        <v>743</v>
      </c>
      <c r="BS231">
        <v>28334</v>
      </c>
      <c r="BT231">
        <v>4641</v>
      </c>
      <c r="BU231">
        <v>0</v>
      </c>
      <c r="BV231">
        <v>1054</v>
      </c>
      <c r="BW231">
        <v>7555</v>
      </c>
      <c r="BX231">
        <v>183</v>
      </c>
      <c r="BY231">
        <v>5175</v>
      </c>
      <c r="BZ231">
        <v>0</v>
      </c>
      <c r="CA231">
        <v>3309</v>
      </c>
      <c r="CB231">
        <v>0</v>
      </c>
      <c r="CC231">
        <v>96787</v>
      </c>
      <c r="CD231">
        <v>42806631</v>
      </c>
      <c r="CE231">
        <v>1320304</v>
      </c>
      <c r="CF231">
        <v>0</v>
      </c>
      <c r="CH231" s="1"/>
      <c r="CJ231">
        <f t="shared" si="8"/>
        <v>0</v>
      </c>
      <c r="CN231" s="1"/>
      <c r="CO231" s="1">
        <v>37909</v>
      </c>
      <c r="CP231">
        <v>1.29</v>
      </c>
      <c r="CR231" s="1">
        <v>41320</v>
      </c>
      <c r="CS231">
        <v>7.7835220745117297</v>
      </c>
      <c r="DG231" s="1">
        <v>43146</v>
      </c>
      <c r="DH231">
        <v>0.18</v>
      </c>
      <c r="DJ231" s="1">
        <v>38548</v>
      </c>
      <c r="DK231">
        <v>19.72</v>
      </c>
      <c r="DM231" s="1">
        <v>37940</v>
      </c>
      <c r="DN231">
        <v>240</v>
      </c>
      <c r="DP231" s="11">
        <v>43539</v>
      </c>
      <c r="DQ231">
        <v>1477690672500</v>
      </c>
      <c r="DS231" s="1">
        <v>43511</v>
      </c>
      <c r="DT231">
        <v>146380333</v>
      </c>
      <c r="DU231">
        <v>219794716</v>
      </c>
      <c r="DV231">
        <v>-73414383</v>
      </c>
      <c r="DX231" s="1">
        <v>37909</v>
      </c>
      <c r="DY231">
        <v>7532647324</v>
      </c>
      <c r="DZ231">
        <v>5107951287</v>
      </c>
      <c r="EA231">
        <v>2424696037</v>
      </c>
      <c r="EB231">
        <v>12640598611</v>
      </c>
      <c r="ED231" s="1">
        <v>44607</v>
      </c>
      <c r="EE231">
        <v>136.12</v>
      </c>
      <c r="EG231" s="1">
        <v>39644</v>
      </c>
      <c r="EH231" s="17">
        <v>1.7643150791</v>
      </c>
      <c r="EI231" s="3"/>
      <c r="EU231" s="4"/>
      <c r="EV231" s="4"/>
      <c r="EZ231"/>
      <c r="FB231" s="4"/>
    </row>
    <row r="232" spans="17:158" x14ac:dyDescent="0.25">
      <c r="Q232" s="1"/>
      <c r="Z232" s="21">
        <v>37895</v>
      </c>
      <c r="AA232" s="22">
        <v>83.52</v>
      </c>
      <c r="AB232" s="22">
        <v>2</v>
      </c>
      <c r="AC232" s="22"/>
      <c r="AO232" s="1">
        <v>37726</v>
      </c>
      <c r="AP232">
        <v>-3.47</v>
      </c>
      <c r="AQ232">
        <v>-7.33</v>
      </c>
      <c r="AS232" s="1">
        <v>42444</v>
      </c>
      <c r="AT232">
        <v>2.5</v>
      </c>
      <c r="AU232">
        <v>2.1999999999999999E-2</v>
      </c>
      <c r="AV232">
        <v>5.185E-2</v>
      </c>
      <c r="AW232">
        <v>1073893</v>
      </c>
      <c r="BK232" s="1">
        <v>43845</v>
      </c>
      <c r="BL232">
        <v>110071</v>
      </c>
      <c r="BM232">
        <v>20</v>
      </c>
      <c r="BN232">
        <v>109474260</v>
      </c>
      <c r="BO232">
        <v>93524951</v>
      </c>
      <c r="BP232">
        <v>3601</v>
      </c>
      <c r="BQ232">
        <v>0</v>
      </c>
      <c r="BR232">
        <v>106</v>
      </c>
      <c r="BS232">
        <v>2374</v>
      </c>
      <c r="BT232">
        <v>2947</v>
      </c>
      <c r="BU232">
        <v>2100000</v>
      </c>
      <c r="BV232">
        <v>2</v>
      </c>
      <c r="BW232">
        <v>8848</v>
      </c>
      <c r="BX232">
        <v>0</v>
      </c>
      <c r="BY232">
        <v>842</v>
      </c>
      <c r="BZ232">
        <v>0</v>
      </c>
      <c r="CA232">
        <v>260</v>
      </c>
      <c r="CB232">
        <v>0</v>
      </c>
      <c r="CC232">
        <v>2031378</v>
      </c>
      <c r="CD232">
        <v>6616758</v>
      </c>
      <c r="CE232">
        <v>5072102</v>
      </c>
      <c r="CF232">
        <v>0</v>
      </c>
      <c r="CH232" s="1"/>
      <c r="CJ232">
        <f t="shared" si="8"/>
        <v>0</v>
      </c>
      <c r="CN232" s="1"/>
      <c r="CO232" s="1">
        <v>37879</v>
      </c>
      <c r="CP232">
        <v>1.78</v>
      </c>
      <c r="CR232" s="1">
        <v>41348</v>
      </c>
      <c r="CS232">
        <v>8.0632265206962295</v>
      </c>
      <c r="DG232" s="1">
        <v>43174</v>
      </c>
      <c r="DH232">
        <v>7.0000000000000007E-2</v>
      </c>
      <c r="DJ232" s="1">
        <v>38579</v>
      </c>
      <c r="DK232">
        <v>19.75</v>
      </c>
      <c r="DM232" s="1">
        <v>37909</v>
      </c>
      <c r="DN232">
        <v>240</v>
      </c>
      <c r="DP232" s="11">
        <v>43570</v>
      </c>
      <c r="DQ232">
        <v>1495357663800</v>
      </c>
      <c r="DS232" s="1">
        <v>43539</v>
      </c>
      <c r="DT232">
        <v>196862358</v>
      </c>
      <c r="DU232">
        <v>155521684</v>
      </c>
      <c r="DV232">
        <v>41340674</v>
      </c>
      <c r="DX232" s="1">
        <v>37879</v>
      </c>
      <c r="DY232">
        <v>7255157716</v>
      </c>
      <c r="DZ232">
        <v>4702376781</v>
      </c>
      <c r="EA232">
        <v>2552780935</v>
      </c>
      <c r="EB232">
        <v>11957534497</v>
      </c>
      <c r="ED232" s="1">
        <v>44635</v>
      </c>
      <c r="EE232">
        <v>148.27000000000001</v>
      </c>
      <c r="EG232" s="1">
        <v>39675</v>
      </c>
      <c r="EH232" s="17">
        <v>-0.32372388000000002</v>
      </c>
      <c r="EI232"/>
      <c r="EU232" s="4"/>
      <c r="EV232" s="4"/>
      <c r="EZ232"/>
      <c r="FB232" s="4"/>
    </row>
    <row r="233" spans="17:158" x14ac:dyDescent="0.25">
      <c r="Q233" s="1"/>
      <c r="Z233" s="23">
        <v>37865</v>
      </c>
      <c r="AA233" s="24">
        <v>80.02</v>
      </c>
      <c r="AB233" s="24">
        <v>2</v>
      </c>
      <c r="AC233" s="24"/>
      <c r="AO233" s="1">
        <v>37695</v>
      </c>
      <c r="AP233">
        <v>2.0699999999999998</v>
      </c>
      <c r="AQ233">
        <v>-2.4700000000000002</v>
      </c>
      <c r="AS233" s="1">
        <v>42475</v>
      </c>
      <c r="AT233">
        <v>2.5</v>
      </c>
      <c r="AU233">
        <v>2.1999999999999999E-2</v>
      </c>
      <c r="AV233">
        <v>5.185E-2</v>
      </c>
      <c r="AW233">
        <v>1073893</v>
      </c>
      <c r="BK233" s="1">
        <v>43876</v>
      </c>
      <c r="BL233">
        <v>81677</v>
      </c>
      <c r="BM233">
        <v>285</v>
      </c>
      <c r="BN233">
        <v>98131761</v>
      </c>
      <c r="BO233">
        <v>84640515</v>
      </c>
      <c r="BP233">
        <v>3001</v>
      </c>
      <c r="BQ233">
        <v>145</v>
      </c>
      <c r="BR233">
        <v>241</v>
      </c>
      <c r="BS233">
        <v>8939</v>
      </c>
      <c r="BT233">
        <v>2571</v>
      </c>
      <c r="BU233">
        <v>0</v>
      </c>
      <c r="BV233">
        <v>113</v>
      </c>
      <c r="BW233">
        <v>6089</v>
      </c>
      <c r="BX233">
        <v>297</v>
      </c>
      <c r="BY233">
        <v>300</v>
      </c>
      <c r="BZ233">
        <v>0</v>
      </c>
      <c r="CA233">
        <v>2898</v>
      </c>
      <c r="CB233">
        <v>0</v>
      </c>
      <c r="CC233">
        <v>54746</v>
      </c>
      <c r="CD233">
        <v>13256370</v>
      </c>
      <c r="CE233">
        <v>73574</v>
      </c>
      <c r="CF233">
        <v>0</v>
      </c>
      <c r="CH233" s="1"/>
      <c r="CJ233">
        <f t="shared" si="8"/>
        <v>0</v>
      </c>
      <c r="CN233" s="1"/>
      <c r="CO233" s="1">
        <v>37848</v>
      </c>
      <c r="CP233">
        <v>1.34</v>
      </c>
      <c r="CR233" s="1">
        <v>41379</v>
      </c>
      <c r="CS233">
        <v>7.93074902654143</v>
      </c>
      <c r="DG233" s="1">
        <v>43205</v>
      </c>
      <c r="DH233">
        <v>0.21</v>
      </c>
      <c r="DJ233" s="1">
        <v>38610</v>
      </c>
      <c r="DK233">
        <v>19.61</v>
      </c>
      <c r="DM233" s="1">
        <v>37879</v>
      </c>
      <c r="DN233">
        <v>240</v>
      </c>
      <c r="DP233" s="11">
        <v>43600</v>
      </c>
      <c r="DQ233">
        <v>1545227243000</v>
      </c>
      <c r="DS233" s="1">
        <v>43570</v>
      </c>
      <c r="DT233">
        <v>387676152</v>
      </c>
      <c r="DU233">
        <v>396457511</v>
      </c>
      <c r="DV233">
        <v>-8781359</v>
      </c>
      <c r="DX233" s="1">
        <v>37848</v>
      </c>
      <c r="DY233">
        <v>6386781075</v>
      </c>
      <c r="DZ233">
        <v>3811538042</v>
      </c>
      <c r="EA233">
        <v>2575243033</v>
      </c>
      <c r="EB233">
        <v>10198319117</v>
      </c>
      <c r="ED233" s="1">
        <v>44666</v>
      </c>
      <c r="EE233">
        <v>142.13999999999999</v>
      </c>
      <c r="EG233" s="1">
        <v>39706</v>
      </c>
      <c r="EH233" s="17">
        <v>0.1058782105</v>
      </c>
      <c r="EI233"/>
      <c r="EU233" s="4"/>
      <c r="EV233" s="4"/>
      <c r="EZ233"/>
      <c r="FB233" s="4"/>
    </row>
    <row r="234" spans="17:158" x14ac:dyDescent="0.25">
      <c r="Q234" s="1"/>
      <c r="Z234" s="21">
        <v>37834</v>
      </c>
      <c r="AA234" s="22">
        <v>87.99</v>
      </c>
      <c r="AB234" s="22">
        <v>1.98</v>
      </c>
      <c r="AC234" s="22"/>
      <c r="AO234" s="1">
        <v>37667</v>
      </c>
      <c r="AP234">
        <v>2.0699999999999998</v>
      </c>
      <c r="AQ234">
        <v>-3.49</v>
      </c>
      <c r="AS234" s="1">
        <v>42505</v>
      </c>
      <c r="AT234">
        <v>2.5</v>
      </c>
      <c r="AU234">
        <v>2.1999999999999999E-2</v>
      </c>
      <c r="AV234">
        <v>5.185E-2</v>
      </c>
      <c r="AW234">
        <v>1073893</v>
      </c>
      <c r="BK234" s="1">
        <v>43905</v>
      </c>
      <c r="BL234">
        <v>79122</v>
      </c>
      <c r="BM234">
        <v>119</v>
      </c>
      <c r="BN234">
        <v>115158674</v>
      </c>
      <c r="BO234">
        <v>77113098</v>
      </c>
      <c r="BP234">
        <v>4119</v>
      </c>
      <c r="BQ234">
        <v>1902</v>
      </c>
      <c r="BR234">
        <v>189</v>
      </c>
      <c r="BS234">
        <v>3849</v>
      </c>
      <c r="BT234">
        <v>5546</v>
      </c>
      <c r="BU234">
        <v>425</v>
      </c>
      <c r="BV234">
        <v>760</v>
      </c>
      <c r="BW234">
        <v>2326</v>
      </c>
      <c r="BX234">
        <v>236</v>
      </c>
      <c r="BY234">
        <v>992</v>
      </c>
      <c r="BZ234">
        <v>0</v>
      </c>
      <c r="CA234">
        <v>1665</v>
      </c>
      <c r="CB234">
        <v>50</v>
      </c>
      <c r="CC234">
        <v>65331</v>
      </c>
      <c r="CD234">
        <v>37814639</v>
      </c>
      <c r="CE234">
        <v>64306</v>
      </c>
      <c r="CF234">
        <v>0</v>
      </c>
      <c r="CH234" s="1"/>
      <c r="CJ234">
        <f t="shared" si="8"/>
        <v>0</v>
      </c>
      <c r="CN234" s="1"/>
      <c r="CO234" s="1">
        <v>37817</v>
      </c>
      <c r="CP234">
        <v>1.2</v>
      </c>
      <c r="CR234" s="1">
        <v>41409</v>
      </c>
      <c r="CS234">
        <v>7.6683832152143898</v>
      </c>
      <c r="DG234" s="1">
        <v>43235</v>
      </c>
      <c r="DH234">
        <v>0.43</v>
      </c>
      <c r="DJ234" s="1">
        <v>38640</v>
      </c>
      <c r="DK234">
        <v>19.25</v>
      </c>
      <c r="DM234" s="1">
        <v>37848</v>
      </c>
      <c r="DN234">
        <v>240</v>
      </c>
      <c r="DP234" s="11">
        <v>43631</v>
      </c>
      <c r="DQ234">
        <v>1497569409600</v>
      </c>
      <c r="DS234" s="1">
        <v>43600</v>
      </c>
      <c r="DT234">
        <v>397648509</v>
      </c>
      <c r="DU234">
        <v>391949146</v>
      </c>
      <c r="DV234">
        <v>5699363</v>
      </c>
      <c r="DX234" s="1">
        <v>37817</v>
      </c>
      <c r="DY234">
        <v>6087497688</v>
      </c>
      <c r="DZ234">
        <v>4122647114</v>
      </c>
      <c r="EA234">
        <v>1964850574</v>
      </c>
      <c r="EB234">
        <v>10210144802</v>
      </c>
      <c r="ED234" s="1">
        <v>44696</v>
      </c>
      <c r="EE234">
        <v>142.80000000000001</v>
      </c>
      <c r="EG234" s="1">
        <v>39736</v>
      </c>
      <c r="EH234" s="17">
        <v>0.97575493719999995</v>
      </c>
      <c r="EI234"/>
      <c r="EU234" s="4"/>
      <c r="EV234" s="4"/>
      <c r="EZ234"/>
      <c r="FB234" s="4"/>
    </row>
    <row r="235" spans="17:158" x14ac:dyDescent="0.25">
      <c r="Q235" s="1"/>
      <c r="Z235" s="23">
        <v>37803</v>
      </c>
      <c r="AA235" s="24">
        <v>82.23</v>
      </c>
      <c r="AB235" s="24">
        <v>1.97</v>
      </c>
      <c r="AC235" s="24"/>
      <c r="AO235" s="1">
        <v>37636</v>
      </c>
      <c r="AP235">
        <v>1.81</v>
      </c>
      <c r="AQ235">
        <v>-5.37</v>
      </c>
      <c r="AS235" s="1">
        <v>42536</v>
      </c>
      <c r="AT235">
        <v>2.5</v>
      </c>
      <c r="AU235">
        <v>2.1999999999999999E-2</v>
      </c>
      <c r="AV235">
        <v>5.185E-2</v>
      </c>
      <c r="AW235">
        <v>1073893</v>
      </c>
      <c r="BK235" s="1">
        <v>43936</v>
      </c>
      <c r="BL235">
        <v>161166</v>
      </c>
      <c r="BM235">
        <v>887</v>
      </c>
      <c r="BN235">
        <v>121229461</v>
      </c>
      <c r="BO235">
        <v>108225378</v>
      </c>
      <c r="BP235">
        <v>7809</v>
      </c>
      <c r="BQ235">
        <v>2164</v>
      </c>
      <c r="BR235">
        <v>2818</v>
      </c>
      <c r="BS235">
        <v>6526</v>
      </c>
      <c r="BT235">
        <v>4013</v>
      </c>
      <c r="BU235">
        <v>2367</v>
      </c>
      <c r="BV235">
        <v>139</v>
      </c>
      <c r="BW235">
        <v>5000</v>
      </c>
      <c r="BX235">
        <v>229</v>
      </c>
      <c r="BY235">
        <v>788</v>
      </c>
      <c r="BZ235">
        <v>0</v>
      </c>
      <c r="CA235">
        <v>1604</v>
      </c>
      <c r="CB235">
        <v>1303</v>
      </c>
      <c r="CC235">
        <v>111991</v>
      </c>
      <c r="CD235">
        <v>12481941</v>
      </c>
      <c r="CE235">
        <v>213338</v>
      </c>
      <c r="CF235">
        <v>0</v>
      </c>
      <c r="CH235" s="1"/>
      <c r="CJ235">
        <f t="shared" si="8"/>
        <v>0</v>
      </c>
      <c r="CN235" s="1"/>
      <c r="CO235" s="1">
        <v>37787</v>
      </c>
      <c r="CP235">
        <v>0.85</v>
      </c>
      <c r="CR235" s="1">
        <v>41440</v>
      </c>
      <c r="CS235">
        <v>7.5252946804828804</v>
      </c>
      <c r="DG235" s="1">
        <v>43266</v>
      </c>
      <c r="DH235">
        <v>1.43</v>
      </c>
      <c r="DJ235" s="1">
        <v>38671</v>
      </c>
      <c r="DK235">
        <v>18.87</v>
      </c>
      <c r="DM235" s="1">
        <v>37817</v>
      </c>
      <c r="DN235">
        <v>240</v>
      </c>
      <c r="DP235" s="11">
        <v>43661</v>
      </c>
      <c r="DQ235">
        <v>1457789389000</v>
      </c>
      <c r="DS235" s="1">
        <v>43631</v>
      </c>
      <c r="DT235">
        <v>284890204</v>
      </c>
      <c r="DU235">
        <v>212651729</v>
      </c>
      <c r="DV235">
        <v>72238475</v>
      </c>
      <c r="DX235" s="1">
        <v>37787</v>
      </c>
      <c r="DY235">
        <v>5851302730</v>
      </c>
      <c r="DZ235">
        <v>3603900663</v>
      </c>
      <c r="EA235">
        <v>2247402067</v>
      </c>
      <c r="EB235">
        <v>9455203393</v>
      </c>
      <c r="ED235" s="1">
        <v>44727</v>
      </c>
      <c r="EE235">
        <v>141.91</v>
      </c>
      <c r="EG235" s="1">
        <v>39767</v>
      </c>
      <c r="EH235" s="17">
        <v>0.38487396600000001</v>
      </c>
      <c r="EI235"/>
      <c r="EU235" s="4"/>
      <c r="EV235" s="4"/>
      <c r="EZ235"/>
      <c r="FB235" s="4"/>
    </row>
    <row r="236" spans="17:158" x14ac:dyDescent="0.25">
      <c r="Q236" s="1"/>
      <c r="Z236" s="21">
        <v>37773</v>
      </c>
      <c r="AA236" s="22">
        <v>78.680000000000007</v>
      </c>
      <c r="AB236" s="22">
        <v>2.0299999999999998</v>
      </c>
      <c r="AC236" s="22"/>
      <c r="AO236" s="1">
        <v>37605</v>
      </c>
      <c r="AP236">
        <v>0.65</v>
      </c>
      <c r="AQ236">
        <v>3.24</v>
      </c>
      <c r="AS236" s="1">
        <v>42566</v>
      </c>
      <c r="AT236">
        <v>2.5</v>
      </c>
      <c r="AU236">
        <v>2.1999999999999999E-2</v>
      </c>
      <c r="AV236">
        <v>5.185E-2</v>
      </c>
      <c r="AW236">
        <v>1073893</v>
      </c>
      <c r="BK236" s="1">
        <v>43966</v>
      </c>
      <c r="BL236">
        <v>146537</v>
      </c>
      <c r="BM236">
        <v>1107</v>
      </c>
      <c r="BN236">
        <v>97220872</v>
      </c>
      <c r="BO236">
        <v>65146987</v>
      </c>
      <c r="BP236">
        <v>5964</v>
      </c>
      <c r="BQ236">
        <v>4005</v>
      </c>
      <c r="BR236">
        <v>76</v>
      </c>
      <c r="BS236">
        <v>11419</v>
      </c>
      <c r="BT236">
        <v>8894</v>
      </c>
      <c r="BU236">
        <v>0</v>
      </c>
      <c r="BV236">
        <v>1300</v>
      </c>
      <c r="BW236">
        <v>5464</v>
      </c>
      <c r="BX236">
        <v>282</v>
      </c>
      <c r="BY236">
        <v>1939</v>
      </c>
      <c r="BZ236">
        <v>0</v>
      </c>
      <c r="CA236">
        <v>5234</v>
      </c>
      <c r="CB236">
        <v>0</v>
      </c>
      <c r="CC236">
        <v>105109</v>
      </c>
      <c r="CD236">
        <v>31330016</v>
      </c>
      <c r="CE236">
        <v>446539</v>
      </c>
      <c r="CF236">
        <v>0</v>
      </c>
      <c r="CH236" s="1"/>
      <c r="CJ236">
        <f t="shared" si="8"/>
        <v>0</v>
      </c>
      <c r="CN236" s="1"/>
      <c r="CO236" s="1">
        <v>37756</v>
      </c>
      <c r="CP236">
        <v>1.61</v>
      </c>
      <c r="CR236" s="1">
        <v>41470</v>
      </c>
      <c r="CS236">
        <v>7.3808240903591704</v>
      </c>
      <c r="DG236" s="1">
        <v>43296</v>
      </c>
      <c r="DH236">
        <v>0.25</v>
      </c>
      <c r="DJ236" s="1">
        <v>38701</v>
      </c>
      <c r="DK236">
        <v>18.239999999999998</v>
      </c>
      <c r="DM236" s="1">
        <v>37787</v>
      </c>
      <c r="DN236">
        <v>240</v>
      </c>
      <c r="DP236" s="11">
        <v>43692</v>
      </c>
      <c r="DQ236">
        <v>1553641559999.99</v>
      </c>
      <c r="DS236" s="1">
        <v>43661</v>
      </c>
      <c r="DT236">
        <v>386467693</v>
      </c>
      <c r="DU236">
        <v>340380003</v>
      </c>
      <c r="DV236">
        <v>46087690</v>
      </c>
      <c r="DX236" s="1">
        <v>37756</v>
      </c>
      <c r="DY236">
        <v>6363120746</v>
      </c>
      <c r="DZ236">
        <v>3946386523</v>
      </c>
      <c r="EA236">
        <v>2416734223</v>
      </c>
      <c r="EB236">
        <v>10309507269</v>
      </c>
      <c r="ED236" s="1">
        <v>44757</v>
      </c>
      <c r="EE236">
        <v>148.86000000000001</v>
      </c>
      <c r="EG236" s="1">
        <v>39797</v>
      </c>
      <c r="EH236" s="17">
        <v>-0.12836565529999999</v>
      </c>
      <c r="EI236"/>
      <c r="EU236" s="4"/>
      <c r="EV236" s="4"/>
      <c r="EZ236"/>
      <c r="FB236" s="4"/>
    </row>
    <row r="237" spans="17:158" x14ac:dyDescent="0.25">
      <c r="Q237" s="1"/>
      <c r="Z237" s="23">
        <v>37742</v>
      </c>
      <c r="AA237" s="24">
        <v>74.66</v>
      </c>
      <c r="AB237" s="24">
        <v>2.11</v>
      </c>
      <c r="AC237" s="24"/>
      <c r="AO237" s="1">
        <v>37575</v>
      </c>
      <c r="AP237">
        <v>4.9400000000000004</v>
      </c>
      <c r="AQ237">
        <v>-1.18</v>
      </c>
      <c r="AS237" s="1">
        <v>42597</v>
      </c>
      <c r="AT237">
        <v>2.5</v>
      </c>
      <c r="AU237">
        <v>2.1999999999999999E-2</v>
      </c>
      <c r="AV237">
        <v>5.185E-2</v>
      </c>
      <c r="AW237">
        <v>1073893</v>
      </c>
      <c r="BK237" s="1">
        <v>43997</v>
      </c>
      <c r="BL237">
        <v>151710</v>
      </c>
      <c r="BM237">
        <v>812</v>
      </c>
      <c r="BN237">
        <v>115094396</v>
      </c>
      <c r="BO237">
        <v>77113093</v>
      </c>
      <c r="BP237">
        <v>5175</v>
      </c>
      <c r="BQ237">
        <v>400</v>
      </c>
      <c r="BR237">
        <v>197</v>
      </c>
      <c r="BS237">
        <v>34963</v>
      </c>
      <c r="BT237">
        <v>4950</v>
      </c>
      <c r="BU237">
        <v>0</v>
      </c>
      <c r="BV237">
        <v>198</v>
      </c>
      <c r="BW237">
        <v>1956</v>
      </c>
      <c r="BX237">
        <v>506</v>
      </c>
      <c r="BY237">
        <v>1521</v>
      </c>
      <c r="BZ237">
        <v>0</v>
      </c>
      <c r="CA237">
        <v>3763</v>
      </c>
      <c r="CB237">
        <v>0</v>
      </c>
      <c r="CC237">
        <v>106385</v>
      </c>
      <c r="CD237">
        <v>34342139</v>
      </c>
      <c r="CE237">
        <v>3326628</v>
      </c>
      <c r="CF237">
        <v>0</v>
      </c>
      <c r="CH237" s="1"/>
      <c r="CJ237">
        <f t="shared" si="8"/>
        <v>0</v>
      </c>
      <c r="CN237" s="1"/>
      <c r="CO237" s="1">
        <v>37726</v>
      </c>
      <c r="CP237">
        <v>1.97</v>
      </c>
      <c r="CR237" s="1">
        <v>41501</v>
      </c>
      <c r="CS237">
        <v>7.2006184455452598</v>
      </c>
      <c r="DG237" s="1">
        <v>43327</v>
      </c>
      <c r="DH237">
        <v>0</v>
      </c>
      <c r="DJ237" s="1">
        <v>38732</v>
      </c>
      <c r="DK237">
        <v>17.649999999999999</v>
      </c>
      <c r="DM237" s="1">
        <v>37756</v>
      </c>
      <c r="DN237">
        <v>240</v>
      </c>
      <c r="DP237" s="11">
        <v>43723</v>
      </c>
      <c r="DQ237">
        <v>1551472731000</v>
      </c>
      <c r="DS237" s="1">
        <v>43692</v>
      </c>
      <c r="DT237">
        <v>275276558</v>
      </c>
      <c r="DU237">
        <v>259236285</v>
      </c>
      <c r="DV237">
        <v>16040273</v>
      </c>
      <c r="DX237" s="1">
        <v>37726</v>
      </c>
      <c r="DY237">
        <v>5681705996</v>
      </c>
      <c r="DZ237">
        <v>4081480307</v>
      </c>
      <c r="EA237">
        <v>1600225689</v>
      </c>
      <c r="EB237">
        <v>9763186303</v>
      </c>
      <c r="ED237" s="1">
        <v>44788</v>
      </c>
      <c r="EE237">
        <v>149.16999999999999</v>
      </c>
      <c r="EG237" s="1">
        <v>39828</v>
      </c>
      <c r="EH237" s="17">
        <v>-0.43564356440000002</v>
      </c>
      <c r="EI237"/>
      <c r="EU237" s="4"/>
      <c r="EV237" s="4"/>
      <c r="EZ237"/>
      <c r="FB237" s="4"/>
    </row>
    <row r="238" spans="17:158" x14ac:dyDescent="0.25">
      <c r="Q238" s="1"/>
      <c r="Z238" s="21">
        <v>37712</v>
      </c>
      <c r="AA238" s="22">
        <v>78.900000000000006</v>
      </c>
      <c r="AB238" s="22">
        <v>2.2000000000000002</v>
      </c>
      <c r="AC238" s="22"/>
      <c r="AO238" s="1">
        <v>37544</v>
      </c>
      <c r="AP238">
        <v>-1.06</v>
      </c>
      <c r="AQ238">
        <v>-3.28</v>
      </c>
      <c r="AS238" s="1">
        <v>42628</v>
      </c>
      <c r="AT238">
        <v>2.5</v>
      </c>
      <c r="AU238">
        <v>2.1999999999999999E-2</v>
      </c>
      <c r="AV238">
        <v>5.185E-2</v>
      </c>
      <c r="AW238">
        <v>1073893</v>
      </c>
      <c r="BK238" s="1">
        <v>44027</v>
      </c>
      <c r="BL238">
        <v>110061</v>
      </c>
      <c r="BM238">
        <v>1121</v>
      </c>
      <c r="BN238">
        <v>128648211</v>
      </c>
      <c r="BO238">
        <v>97509216</v>
      </c>
      <c r="BP238">
        <v>4939</v>
      </c>
      <c r="BQ238">
        <v>1118</v>
      </c>
      <c r="BR238">
        <v>7086</v>
      </c>
      <c r="BS238">
        <v>26817</v>
      </c>
      <c r="BT238">
        <v>10800</v>
      </c>
      <c r="BU238">
        <v>0</v>
      </c>
      <c r="BV238">
        <v>584</v>
      </c>
      <c r="BW238">
        <v>5454</v>
      </c>
      <c r="BX238">
        <v>465</v>
      </c>
      <c r="BY238">
        <v>1905</v>
      </c>
      <c r="BZ238">
        <v>0</v>
      </c>
      <c r="CA238">
        <v>348</v>
      </c>
      <c r="CB238">
        <v>0</v>
      </c>
      <c r="CC238">
        <v>84059</v>
      </c>
      <c r="CD238">
        <v>27911079</v>
      </c>
      <c r="CE238">
        <v>2973159</v>
      </c>
      <c r="CF238">
        <v>0</v>
      </c>
      <c r="CH238" s="1"/>
      <c r="CJ238">
        <f t="shared" si="8"/>
        <v>0</v>
      </c>
      <c r="CN238" s="1"/>
      <c r="CO238" s="1">
        <v>37695</v>
      </c>
      <c r="CP238">
        <v>2.23</v>
      </c>
      <c r="CR238" s="1">
        <v>41532</v>
      </c>
      <c r="CS238">
        <v>7.0317424812412304</v>
      </c>
      <c r="DG238" s="1">
        <v>43358</v>
      </c>
      <c r="DH238">
        <v>0.3</v>
      </c>
      <c r="DJ238" s="1">
        <v>38763</v>
      </c>
      <c r="DK238">
        <v>17.28</v>
      </c>
      <c r="DM238" s="1">
        <v>37726</v>
      </c>
      <c r="DN238">
        <v>240</v>
      </c>
      <c r="DP238" s="11">
        <v>43753</v>
      </c>
      <c r="DQ238">
        <v>1511519732000</v>
      </c>
      <c r="DS238" s="1">
        <v>43723</v>
      </c>
      <c r="DT238">
        <v>320984371</v>
      </c>
      <c r="DU238">
        <v>281987856</v>
      </c>
      <c r="DV238">
        <v>38996515</v>
      </c>
      <c r="DX238" s="1">
        <v>37695</v>
      </c>
      <c r="DY238">
        <v>5209857493</v>
      </c>
      <c r="DZ238">
        <v>3786968109</v>
      </c>
      <c r="EA238">
        <v>1422889384</v>
      </c>
      <c r="EB238">
        <v>8996825602</v>
      </c>
      <c r="ED238" s="1">
        <v>44819</v>
      </c>
      <c r="EE238">
        <v>144.44</v>
      </c>
      <c r="EG238" s="1">
        <v>39859</v>
      </c>
      <c r="EH238" s="17">
        <v>0.26038234960000001</v>
      </c>
      <c r="EI238"/>
      <c r="EU238" s="4"/>
      <c r="EV238" s="4"/>
      <c r="EZ238"/>
      <c r="FB238" s="4"/>
    </row>
    <row r="239" spans="17:158" x14ac:dyDescent="0.25">
      <c r="Q239" s="1"/>
      <c r="Z239" s="23">
        <v>37681</v>
      </c>
      <c r="AA239" s="24">
        <v>101.12</v>
      </c>
      <c r="AB239" s="24">
        <v>2.2200000000000002</v>
      </c>
      <c r="AC239" s="24"/>
      <c r="AO239" s="1">
        <v>37514</v>
      </c>
      <c r="AP239">
        <v>1.1000000000000001</v>
      </c>
      <c r="AQ239">
        <v>-4.9000000000000004</v>
      </c>
      <c r="AS239" s="1">
        <v>42658</v>
      </c>
      <c r="AT239">
        <v>2.5</v>
      </c>
      <c r="AU239">
        <v>2.1999999999999999E-2</v>
      </c>
      <c r="AV239">
        <v>5.185E-2</v>
      </c>
      <c r="AW239">
        <v>1073893</v>
      </c>
      <c r="BK239" s="1">
        <v>44058</v>
      </c>
      <c r="BL239">
        <v>80836</v>
      </c>
      <c r="BM239">
        <v>708</v>
      </c>
      <c r="BN239">
        <v>111701783</v>
      </c>
      <c r="BO239">
        <v>68038149</v>
      </c>
      <c r="BP239">
        <v>2745</v>
      </c>
      <c r="BQ239">
        <v>1442</v>
      </c>
      <c r="BR239">
        <v>208</v>
      </c>
      <c r="BS239">
        <v>169530</v>
      </c>
      <c r="BT239">
        <v>3747</v>
      </c>
      <c r="BU239">
        <v>598</v>
      </c>
      <c r="BV239">
        <v>652</v>
      </c>
      <c r="BW239">
        <v>679</v>
      </c>
      <c r="BX239">
        <v>1048</v>
      </c>
      <c r="BY239">
        <v>1996</v>
      </c>
      <c r="BZ239">
        <v>0</v>
      </c>
      <c r="CA239">
        <v>854</v>
      </c>
      <c r="CB239">
        <v>0</v>
      </c>
      <c r="CC239">
        <v>61580</v>
      </c>
      <c r="CD239">
        <v>41672853</v>
      </c>
      <c r="CE239">
        <v>1664158</v>
      </c>
      <c r="CF239">
        <v>0</v>
      </c>
      <c r="CH239" s="1"/>
      <c r="CJ239">
        <f t="shared" si="8"/>
        <v>0</v>
      </c>
      <c r="CN239" s="1"/>
      <c r="CO239" s="1">
        <v>37667</v>
      </c>
      <c r="CP239" s="3">
        <v>2.57</v>
      </c>
      <c r="CQ239" s="3"/>
      <c r="CR239" s="1">
        <v>41562</v>
      </c>
      <c r="CS239">
        <v>6.7936469175747503</v>
      </c>
      <c r="DG239" s="1">
        <v>43388</v>
      </c>
      <c r="DH239">
        <v>0.4</v>
      </c>
      <c r="DJ239" s="1">
        <v>38791</v>
      </c>
      <c r="DK239">
        <v>16.739999999999998</v>
      </c>
      <c r="DM239" s="1">
        <v>37695</v>
      </c>
      <c r="DN239">
        <v>200</v>
      </c>
      <c r="DP239" s="11">
        <v>43784</v>
      </c>
      <c r="DQ239">
        <v>1522402192800</v>
      </c>
      <c r="DS239" s="1">
        <v>43753</v>
      </c>
      <c r="DT239">
        <v>294764568</v>
      </c>
      <c r="DU239">
        <v>327374496</v>
      </c>
      <c r="DV239">
        <v>-32609928</v>
      </c>
      <c r="DX239" s="1">
        <v>37667</v>
      </c>
      <c r="DY239">
        <v>4981697380</v>
      </c>
      <c r="DZ239">
        <v>3973073644</v>
      </c>
      <c r="EA239">
        <v>1008623736</v>
      </c>
      <c r="EB239">
        <v>8954771024</v>
      </c>
      <c r="EG239" s="1">
        <v>39887</v>
      </c>
      <c r="EH239" s="17">
        <v>-0.74017461399999995</v>
      </c>
      <c r="EI239"/>
      <c r="EU239" s="4"/>
      <c r="EV239" s="4"/>
      <c r="EZ239"/>
      <c r="FB239" s="4"/>
    </row>
    <row r="240" spans="17:158" x14ac:dyDescent="0.25">
      <c r="Q240" s="1"/>
      <c r="Z240" s="21">
        <v>37653</v>
      </c>
      <c r="AA240" s="22">
        <v>114.2</v>
      </c>
      <c r="AB240" s="22">
        <v>2.2200000000000002</v>
      </c>
      <c r="AC240" s="22"/>
      <c r="AO240" s="1">
        <v>37483</v>
      </c>
      <c r="AP240">
        <v>-9.59</v>
      </c>
      <c r="AQ240">
        <v>-1.17</v>
      </c>
      <c r="AS240" s="1">
        <v>42689</v>
      </c>
      <c r="AT240">
        <v>2.5</v>
      </c>
      <c r="AU240">
        <v>2.1999999999999999E-2</v>
      </c>
      <c r="AV240">
        <v>5.185E-2</v>
      </c>
      <c r="AW240">
        <v>1073893</v>
      </c>
      <c r="BK240" s="1">
        <v>44089</v>
      </c>
      <c r="BL240">
        <v>115483</v>
      </c>
      <c r="BM240">
        <v>1085</v>
      </c>
      <c r="BN240">
        <v>163554258</v>
      </c>
      <c r="BO240">
        <v>109539438</v>
      </c>
      <c r="BP240">
        <v>4203</v>
      </c>
      <c r="BQ240">
        <v>92</v>
      </c>
      <c r="BR240">
        <v>248</v>
      </c>
      <c r="BS240">
        <v>190168</v>
      </c>
      <c r="BT240">
        <v>5447</v>
      </c>
      <c r="BU240">
        <v>0</v>
      </c>
      <c r="BV240">
        <v>1155</v>
      </c>
      <c r="BW240">
        <v>3419</v>
      </c>
      <c r="BX240">
        <v>364</v>
      </c>
      <c r="BY240">
        <v>845</v>
      </c>
      <c r="BZ240">
        <v>0</v>
      </c>
      <c r="CA240">
        <v>1025</v>
      </c>
      <c r="CB240">
        <v>23</v>
      </c>
      <c r="CC240">
        <v>99060</v>
      </c>
      <c r="CD240">
        <v>49944857</v>
      </c>
      <c r="CE240">
        <v>3647346</v>
      </c>
      <c r="CF240">
        <v>0</v>
      </c>
      <c r="CH240" s="1"/>
      <c r="CJ240">
        <f t="shared" si="8"/>
        <v>0</v>
      </c>
      <c r="CN240" s="1"/>
      <c r="CO240" s="1">
        <v>37636</v>
      </c>
      <c r="CP240">
        <v>3.25</v>
      </c>
      <c r="CR240" s="1">
        <v>41593</v>
      </c>
      <c r="CS240">
        <v>6.5657847966282397</v>
      </c>
      <c r="DG240" s="1">
        <v>43419</v>
      </c>
      <c r="DH240">
        <v>-0.25</v>
      </c>
      <c r="DJ240" s="1">
        <v>38822</v>
      </c>
      <c r="DK240">
        <v>16.190000000000001</v>
      </c>
      <c r="DM240" s="1">
        <v>37667</v>
      </c>
      <c r="DN240">
        <v>200</v>
      </c>
      <c r="DP240" s="11">
        <v>43814</v>
      </c>
      <c r="DQ240">
        <v>1466650486400</v>
      </c>
      <c r="DS240" s="1">
        <v>43784</v>
      </c>
      <c r="DT240">
        <v>256165231</v>
      </c>
      <c r="DU240">
        <v>607795756</v>
      </c>
      <c r="DV240">
        <v>-351630525</v>
      </c>
      <c r="DX240" s="1">
        <v>37636</v>
      </c>
      <c r="DY240">
        <v>4780278337</v>
      </c>
      <c r="DZ240">
        <v>3739989245</v>
      </c>
      <c r="EA240">
        <v>1040289092</v>
      </c>
      <c r="EB240">
        <v>8520267582</v>
      </c>
      <c r="EG240" s="1">
        <v>39918</v>
      </c>
      <c r="EH240" s="17">
        <v>-0.15374882300000001</v>
      </c>
      <c r="EI240"/>
      <c r="EU240" s="4"/>
      <c r="EV240" s="4"/>
      <c r="EZ240"/>
      <c r="FB240" s="4"/>
    </row>
    <row r="241" spans="17:158" x14ac:dyDescent="0.25">
      <c r="Q241" s="1"/>
      <c r="Z241" s="23">
        <v>37622</v>
      </c>
      <c r="AA241" s="24">
        <v>103.33</v>
      </c>
      <c r="AB241" s="24">
        <v>2.16</v>
      </c>
      <c r="AC241" s="24"/>
      <c r="AO241" s="1">
        <v>37452</v>
      </c>
      <c r="AP241">
        <v>7.3</v>
      </c>
      <c r="AQ241">
        <v>-1.69</v>
      </c>
      <c r="AS241" s="1">
        <v>42719</v>
      </c>
      <c r="AT241">
        <v>2.5</v>
      </c>
      <c r="AU241">
        <v>2.1999999999999999E-2</v>
      </c>
      <c r="AV241">
        <v>5.185E-2</v>
      </c>
      <c r="AW241">
        <v>1073893</v>
      </c>
      <c r="BK241" s="1">
        <v>44119</v>
      </c>
      <c r="BL241">
        <v>90871</v>
      </c>
      <c r="BM241">
        <v>1969</v>
      </c>
      <c r="BN241">
        <v>110136799</v>
      </c>
      <c r="BO241">
        <v>80072605</v>
      </c>
      <c r="BP241">
        <v>4181</v>
      </c>
      <c r="BQ241">
        <v>242</v>
      </c>
      <c r="BR241">
        <v>213</v>
      </c>
      <c r="BS241">
        <v>3590</v>
      </c>
      <c r="BT241">
        <v>4388</v>
      </c>
      <c r="BU241">
        <v>7043</v>
      </c>
      <c r="BV241">
        <v>597</v>
      </c>
      <c r="BW241">
        <v>16071</v>
      </c>
      <c r="BX241">
        <v>2924</v>
      </c>
      <c r="BY241">
        <v>5004</v>
      </c>
      <c r="BZ241">
        <v>0</v>
      </c>
      <c r="CA241">
        <v>4785</v>
      </c>
      <c r="CB241">
        <v>0</v>
      </c>
      <c r="CC241">
        <v>73401</v>
      </c>
      <c r="CD241">
        <v>29662791</v>
      </c>
      <c r="CE241">
        <v>186124</v>
      </c>
      <c r="CF241">
        <v>0</v>
      </c>
      <c r="CH241" s="1"/>
      <c r="CJ241">
        <f t="shared" si="8"/>
        <v>0</v>
      </c>
      <c r="CN241" s="1"/>
      <c r="CO241" s="1">
        <v>37605</v>
      </c>
      <c r="CP241">
        <v>3.1</v>
      </c>
      <c r="CR241" s="1">
        <v>41623</v>
      </c>
      <c r="CS241">
        <v>6.2560388930136996</v>
      </c>
      <c r="DG241" s="1">
        <v>43449</v>
      </c>
      <c r="DH241">
        <v>0.14000000000000001</v>
      </c>
      <c r="DJ241" s="1">
        <v>38852</v>
      </c>
      <c r="DK241">
        <v>15.7</v>
      </c>
      <c r="DM241" s="1">
        <v>37636</v>
      </c>
      <c r="DN241">
        <v>200</v>
      </c>
      <c r="DP241" s="11">
        <v>43845</v>
      </c>
      <c r="DQ241">
        <v>1491305403000</v>
      </c>
      <c r="DS241" s="1">
        <v>43814</v>
      </c>
      <c r="DT241">
        <v>239569036</v>
      </c>
      <c r="DU241">
        <v>159983727</v>
      </c>
      <c r="DV241">
        <v>79585309</v>
      </c>
      <c r="DX241" s="1">
        <v>37605</v>
      </c>
      <c r="DY241">
        <v>5211040751</v>
      </c>
      <c r="DZ241">
        <v>3530072754</v>
      </c>
      <c r="EA241">
        <v>1680967997</v>
      </c>
      <c r="EB241">
        <v>8741113505</v>
      </c>
      <c r="EG241" s="1">
        <v>39948</v>
      </c>
      <c r="EH241" s="17">
        <v>-7.2694943999999997E-2</v>
      </c>
      <c r="EI241"/>
      <c r="EU241" s="4"/>
      <c r="EV241" s="4"/>
      <c r="EZ241"/>
      <c r="FB241" s="4"/>
    </row>
    <row r="242" spans="17:158" x14ac:dyDescent="0.25">
      <c r="Q242" s="1"/>
      <c r="Z242" s="21">
        <v>37591</v>
      </c>
      <c r="AA242" s="22">
        <v>101.49</v>
      </c>
      <c r="AB242" s="22">
        <v>2</v>
      </c>
      <c r="AC242" s="22"/>
      <c r="AO242" s="1">
        <v>37422</v>
      </c>
      <c r="AP242">
        <v>1.19</v>
      </c>
      <c r="AQ242">
        <v>-1.5</v>
      </c>
      <c r="AS242" s="1">
        <v>42750</v>
      </c>
      <c r="AT242">
        <v>2.5</v>
      </c>
      <c r="AU242">
        <v>2.1999999999999999E-2</v>
      </c>
      <c r="AV242">
        <v>5.1909999999999998E-2</v>
      </c>
      <c r="AW242">
        <v>1082935</v>
      </c>
      <c r="BK242" s="1">
        <v>44150</v>
      </c>
      <c r="BL242">
        <v>76177</v>
      </c>
      <c r="BM242">
        <v>138</v>
      </c>
      <c r="BN242">
        <v>98840609</v>
      </c>
      <c r="BO242">
        <v>63456525</v>
      </c>
      <c r="BP242">
        <v>2396</v>
      </c>
      <c r="BQ242">
        <v>379</v>
      </c>
      <c r="BR242">
        <v>152</v>
      </c>
      <c r="BS242">
        <v>3755</v>
      </c>
      <c r="BT242">
        <v>6132</v>
      </c>
      <c r="BU242">
        <v>0</v>
      </c>
      <c r="BV242">
        <v>1206</v>
      </c>
      <c r="BW242">
        <v>492</v>
      </c>
      <c r="BX242">
        <v>579</v>
      </c>
      <c r="BY242">
        <v>5044</v>
      </c>
      <c r="BZ242">
        <v>0</v>
      </c>
      <c r="CA242">
        <v>2247</v>
      </c>
      <c r="CB242">
        <v>0</v>
      </c>
      <c r="CC242">
        <v>69832</v>
      </c>
      <c r="CD242">
        <v>34964069</v>
      </c>
      <c r="CE242">
        <v>251486</v>
      </c>
      <c r="CF242">
        <v>0</v>
      </c>
      <c r="CH242" s="1"/>
      <c r="CJ242">
        <f t="shared" si="8"/>
        <v>0</v>
      </c>
      <c r="CN242" s="1"/>
      <c r="CO242" s="1">
        <v>37575</v>
      </c>
      <c r="CP242">
        <v>4.0199999999999996</v>
      </c>
      <c r="CR242" s="1">
        <v>41654</v>
      </c>
      <c r="CS242">
        <v>6.4774566591674896</v>
      </c>
      <c r="DG242" s="1">
        <v>43480</v>
      </c>
      <c r="DH242">
        <v>0.36</v>
      </c>
      <c r="DJ242" s="1">
        <v>38883</v>
      </c>
      <c r="DK242">
        <v>15.18</v>
      </c>
      <c r="DM242" s="1">
        <v>37605</v>
      </c>
      <c r="DN242">
        <v>200</v>
      </c>
      <c r="DP242" s="11">
        <v>43876</v>
      </c>
      <c r="DQ242">
        <v>1573438860000</v>
      </c>
      <c r="DS242" s="1">
        <v>43845</v>
      </c>
      <c r="DT242">
        <v>183139168</v>
      </c>
      <c r="DU242">
        <v>266434221</v>
      </c>
      <c r="DV242">
        <v>-83295053</v>
      </c>
      <c r="DX242" s="1">
        <v>37575</v>
      </c>
      <c r="DY242">
        <v>5102634927</v>
      </c>
      <c r="DZ242">
        <v>3936118274</v>
      </c>
      <c r="EA242">
        <v>1166516653</v>
      </c>
      <c r="EB242">
        <v>9038753201</v>
      </c>
      <c r="EG242" s="1">
        <v>39979</v>
      </c>
      <c r="EH242" s="17">
        <v>-9.8062105999999996E-2</v>
      </c>
      <c r="EI242"/>
      <c r="EU242" s="4"/>
      <c r="EV242" s="4"/>
      <c r="EZ242"/>
      <c r="FB242" s="4"/>
    </row>
    <row r="243" spans="17:158" x14ac:dyDescent="0.25">
      <c r="Q243" s="1"/>
      <c r="Z243" s="23">
        <v>37561</v>
      </c>
      <c r="AA243" s="24">
        <v>87.47</v>
      </c>
      <c r="AB243" s="24">
        <v>1.98</v>
      </c>
      <c r="AC243" s="24"/>
      <c r="AO243" s="1">
        <v>37391</v>
      </c>
      <c r="AP243">
        <v>4.5</v>
      </c>
      <c r="AQ243">
        <v>-1.53</v>
      </c>
      <c r="AS243" s="1">
        <v>42781</v>
      </c>
      <c r="AT243">
        <v>2.5</v>
      </c>
      <c r="AU243">
        <v>2.1999999999999999E-2</v>
      </c>
      <c r="AV243">
        <v>5.1909999999999998E-2</v>
      </c>
      <c r="AW243">
        <v>1082935</v>
      </c>
      <c r="BK243" s="1">
        <v>44180</v>
      </c>
      <c r="BL243">
        <v>95788</v>
      </c>
      <c r="BM243">
        <v>1343</v>
      </c>
      <c r="BN243">
        <v>177857313</v>
      </c>
      <c r="BO243">
        <v>114424377</v>
      </c>
      <c r="BP243">
        <v>6657</v>
      </c>
      <c r="BQ243">
        <v>963</v>
      </c>
      <c r="BR243">
        <v>7688</v>
      </c>
      <c r="BS243">
        <v>5130</v>
      </c>
      <c r="BT243">
        <v>11732</v>
      </c>
      <c r="BU243">
        <v>284</v>
      </c>
      <c r="BV243">
        <v>2584</v>
      </c>
      <c r="BW243">
        <v>11507</v>
      </c>
      <c r="BX243">
        <v>637</v>
      </c>
      <c r="BY243">
        <v>1492</v>
      </c>
      <c r="BZ243">
        <v>0</v>
      </c>
      <c r="CA243">
        <v>3245</v>
      </c>
      <c r="CB243">
        <v>65</v>
      </c>
      <c r="CC243">
        <v>88799</v>
      </c>
      <c r="CD243">
        <v>62183112</v>
      </c>
      <c r="CE243">
        <v>1011910</v>
      </c>
      <c r="CF243">
        <v>0</v>
      </c>
      <c r="CH243" s="1"/>
      <c r="CJ243">
        <f t="shared" si="8"/>
        <v>0</v>
      </c>
      <c r="CN243" s="1"/>
      <c r="CO243" s="1">
        <v>37544</v>
      </c>
      <c r="CP243">
        <v>2.31</v>
      </c>
      <c r="CR243" s="1">
        <v>41685</v>
      </c>
      <c r="CS243">
        <v>6.8251097382539401</v>
      </c>
      <c r="DG243" s="1">
        <v>43511</v>
      </c>
      <c r="DH243">
        <v>0.54</v>
      </c>
      <c r="DJ243" s="1">
        <v>38913</v>
      </c>
      <c r="DK243">
        <v>14.98</v>
      </c>
      <c r="DM243" s="1">
        <v>37575</v>
      </c>
      <c r="DN243">
        <v>200</v>
      </c>
      <c r="DP243" s="11">
        <v>43905</v>
      </c>
      <c r="DQ243">
        <v>1675983543500</v>
      </c>
      <c r="DS243" s="1">
        <v>43876</v>
      </c>
      <c r="DT243">
        <v>170475076</v>
      </c>
      <c r="DU243">
        <v>255063770</v>
      </c>
      <c r="DV243">
        <v>-84588694</v>
      </c>
      <c r="DX243" s="1">
        <v>37544</v>
      </c>
      <c r="DY243">
        <v>6456465000</v>
      </c>
      <c r="DZ243">
        <v>4369881833</v>
      </c>
      <c r="EA243">
        <v>2086583167</v>
      </c>
      <c r="EB243">
        <v>10826346833</v>
      </c>
      <c r="EG243" s="1">
        <v>40009</v>
      </c>
      <c r="EH243" s="17">
        <v>-0.4349473291</v>
      </c>
      <c r="EI243"/>
      <c r="EU243" s="4"/>
      <c r="EV243" s="4"/>
      <c r="EZ243"/>
      <c r="FB243" s="4"/>
    </row>
    <row r="244" spans="17:158" x14ac:dyDescent="0.25">
      <c r="Q244" s="1"/>
      <c r="Z244" s="21">
        <v>37530</v>
      </c>
      <c r="AA244" s="22">
        <v>102.59</v>
      </c>
      <c r="AB244" s="22">
        <v>1.76</v>
      </c>
      <c r="AC244" s="22"/>
      <c r="AO244" s="1">
        <v>37361</v>
      </c>
      <c r="AP244">
        <v>0.97</v>
      </c>
      <c r="AQ244">
        <v>-4.8099999999999996</v>
      </c>
      <c r="AS244" s="1">
        <v>42809</v>
      </c>
      <c r="AT244">
        <v>2.5</v>
      </c>
      <c r="AU244">
        <v>2.1999999999999999E-2</v>
      </c>
      <c r="AV244">
        <v>5.1909999999999998E-2</v>
      </c>
      <c r="AW244">
        <v>1082935</v>
      </c>
      <c r="BK244" s="1">
        <v>44211</v>
      </c>
      <c r="BL244">
        <v>80208</v>
      </c>
      <c r="BM244">
        <v>1003</v>
      </c>
      <c r="BN244">
        <v>140274711</v>
      </c>
      <c r="BO244">
        <v>94168936</v>
      </c>
      <c r="BP244">
        <v>4800</v>
      </c>
      <c r="BQ244">
        <v>1176</v>
      </c>
      <c r="BR244">
        <v>114</v>
      </c>
      <c r="BS244">
        <v>3890</v>
      </c>
      <c r="BT244">
        <v>6875</v>
      </c>
      <c r="BU244">
        <v>0</v>
      </c>
      <c r="BV244">
        <v>772</v>
      </c>
      <c r="BW244">
        <v>644</v>
      </c>
      <c r="BX244">
        <v>155</v>
      </c>
      <c r="BY244">
        <v>2008</v>
      </c>
      <c r="BZ244">
        <v>0</v>
      </c>
      <c r="CA244">
        <v>4649</v>
      </c>
      <c r="CB244">
        <v>0</v>
      </c>
      <c r="CC244">
        <v>65968</v>
      </c>
      <c r="CD244">
        <v>45859481</v>
      </c>
      <c r="CE244">
        <v>74032</v>
      </c>
      <c r="CF244">
        <v>0</v>
      </c>
      <c r="CH244" s="1"/>
      <c r="CJ244">
        <f t="shared" si="8"/>
        <v>0</v>
      </c>
      <c r="CN244" s="1"/>
      <c r="CO244" s="1">
        <v>37514</v>
      </c>
      <c r="CP244">
        <v>1.72</v>
      </c>
      <c r="CR244" s="1">
        <v>41713</v>
      </c>
      <c r="CS244">
        <v>7.24261387263304</v>
      </c>
      <c r="DG244" s="1">
        <v>43539</v>
      </c>
      <c r="DH244">
        <v>0.77</v>
      </c>
      <c r="DJ244" s="1">
        <v>38944</v>
      </c>
      <c r="DK244">
        <v>14.66</v>
      </c>
      <c r="DM244" s="1">
        <v>37544</v>
      </c>
      <c r="DN244">
        <v>200</v>
      </c>
      <c r="DP244" s="11">
        <v>43936</v>
      </c>
      <c r="DQ244">
        <v>1807066615200</v>
      </c>
      <c r="DS244" s="1">
        <v>43905</v>
      </c>
      <c r="DT244">
        <v>307489394</v>
      </c>
      <c r="DU244">
        <v>177657446</v>
      </c>
      <c r="DV244">
        <v>129831948</v>
      </c>
      <c r="DX244" s="1">
        <v>37514</v>
      </c>
      <c r="DY244">
        <v>6478828752</v>
      </c>
      <c r="DZ244">
        <v>4087345435</v>
      </c>
      <c r="EA244">
        <v>2391483317</v>
      </c>
      <c r="EB244">
        <v>10566174187</v>
      </c>
      <c r="EG244" s="1">
        <v>40040</v>
      </c>
      <c r="EH244" s="17">
        <v>-0.36198044070000002</v>
      </c>
      <c r="EI244"/>
      <c r="EU244" s="4"/>
      <c r="EV244" s="4"/>
      <c r="EZ244"/>
      <c r="FB244" s="4"/>
    </row>
    <row r="245" spans="17:158" x14ac:dyDescent="0.25">
      <c r="Q245" s="1"/>
      <c r="Z245" s="23">
        <v>37500</v>
      </c>
      <c r="AA245" s="24">
        <v>98</v>
      </c>
      <c r="AB245" s="24">
        <v>1.74</v>
      </c>
      <c r="AC245" s="24"/>
      <c r="AO245" s="1">
        <v>37330</v>
      </c>
      <c r="AP245">
        <v>3.36</v>
      </c>
      <c r="AQ245">
        <v>-2</v>
      </c>
      <c r="AS245" s="1">
        <v>42840</v>
      </c>
      <c r="AT245">
        <v>2.5</v>
      </c>
      <c r="AU245">
        <v>2.1999999999999999E-2</v>
      </c>
      <c r="AV245">
        <v>5.1909999999999998E-2</v>
      </c>
      <c r="AW245">
        <v>1082935</v>
      </c>
      <c r="BK245" s="1">
        <v>44242</v>
      </c>
      <c r="BL245">
        <v>47039</v>
      </c>
      <c r="BM245">
        <v>482</v>
      </c>
      <c r="BN245">
        <v>176648964</v>
      </c>
      <c r="BO245">
        <v>81671249</v>
      </c>
      <c r="BP245">
        <v>2678</v>
      </c>
      <c r="BQ245">
        <v>181</v>
      </c>
      <c r="BR245">
        <v>76</v>
      </c>
      <c r="BS245">
        <v>6988</v>
      </c>
      <c r="BT245">
        <v>3931</v>
      </c>
      <c r="BU245">
        <v>0</v>
      </c>
      <c r="BV245">
        <v>1165</v>
      </c>
      <c r="BW245">
        <v>16925</v>
      </c>
      <c r="BX245">
        <v>776</v>
      </c>
      <c r="BY245">
        <v>2203</v>
      </c>
      <c r="BZ245">
        <v>0</v>
      </c>
      <c r="CA245">
        <v>1304</v>
      </c>
      <c r="CB245">
        <v>0</v>
      </c>
      <c r="CC245">
        <v>41528</v>
      </c>
      <c r="CD245">
        <v>94806877</v>
      </c>
      <c r="CE245">
        <v>45562</v>
      </c>
      <c r="CF245">
        <v>0</v>
      </c>
      <c r="CH245" s="1"/>
      <c r="CJ245">
        <f t="shared" si="8"/>
        <v>0</v>
      </c>
      <c r="CN245" s="1"/>
      <c r="CO245" s="1">
        <v>37483</v>
      </c>
      <c r="CP245">
        <v>1.65</v>
      </c>
      <c r="CR245" s="1">
        <v>41744</v>
      </c>
      <c r="CS245">
        <v>7.21830985915493</v>
      </c>
      <c r="DG245" s="1">
        <v>43570</v>
      </c>
      <c r="DH245">
        <v>0.6</v>
      </c>
      <c r="DJ245" s="1">
        <v>38975</v>
      </c>
      <c r="DK245">
        <v>14.17</v>
      </c>
      <c r="DM245" s="1">
        <v>37514</v>
      </c>
      <c r="DN245">
        <v>200</v>
      </c>
      <c r="DP245" s="11">
        <v>43966</v>
      </c>
      <c r="DQ245">
        <v>1950957240400</v>
      </c>
      <c r="DS245" s="1">
        <v>43936</v>
      </c>
      <c r="DT245">
        <v>266819153</v>
      </c>
      <c r="DU245">
        <v>114420523</v>
      </c>
      <c r="DV245">
        <v>152398630</v>
      </c>
      <c r="DX245" s="1">
        <v>37483</v>
      </c>
      <c r="DY245">
        <v>5738521055</v>
      </c>
      <c r="DZ245">
        <v>4258142754</v>
      </c>
      <c r="EA245">
        <v>1480378301</v>
      </c>
      <c r="EB245">
        <v>9996663809</v>
      </c>
      <c r="EG245" s="1">
        <v>40071</v>
      </c>
      <c r="EH245" s="17">
        <v>0.41958770299999998</v>
      </c>
      <c r="EI245"/>
      <c r="EU245" s="4"/>
      <c r="EV245" s="4"/>
      <c r="EZ245"/>
      <c r="FB245" s="4"/>
    </row>
    <row r="246" spans="17:158" x14ac:dyDescent="0.25">
      <c r="Q246" s="1"/>
      <c r="Z246" s="21">
        <v>37469</v>
      </c>
      <c r="AA246" s="22">
        <v>82.86</v>
      </c>
      <c r="AB246" s="22">
        <v>1.75</v>
      </c>
      <c r="AC246" s="22"/>
      <c r="AO246" s="1">
        <v>37302</v>
      </c>
      <c r="AP246">
        <v>1.59</v>
      </c>
      <c r="AQ246">
        <v>-1.97</v>
      </c>
      <c r="AS246" s="1">
        <v>42870</v>
      </c>
      <c r="AT246">
        <v>2.5</v>
      </c>
      <c r="AU246">
        <v>2.1999999999999999E-2</v>
      </c>
      <c r="AV246">
        <v>5.1909999999999998E-2</v>
      </c>
      <c r="AW246">
        <v>1082935</v>
      </c>
      <c r="BK246" s="1">
        <v>44270</v>
      </c>
      <c r="BL246">
        <v>61635</v>
      </c>
      <c r="BM246">
        <v>122</v>
      </c>
      <c r="BN246">
        <v>145320655</v>
      </c>
      <c r="BO246">
        <v>92202549</v>
      </c>
      <c r="BP246">
        <v>3514</v>
      </c>
      <c r="BQ246">
        <v>375</v>
      </c>
      <c r="BR246">
        <v>80</v>
      </c>
      <c r="BS246">
        <v>7653</v>
      </c>
      <c r="BT246">
        <v>2372</v>
      </c>
      <c r="BU246">
        <v>0</v>
      </c>
      <c r="BV246">
        <v>36</v>
      </c>
      <c r="BW246">
        <v>4251</v>
      </c>
      <c r="BX246">
        <v>906</v>
      </c>
      <c r="BY246">
        <v>1312</v>
      </c>
      <c r="BZ246">
        <v>0</v>
      </c>
      <c r="CA246">
        <v>1407</v>
      </c>
      <c r="CB246">
        <v>0</v>
      </c>
      <c r="CC246">
        <v>47820</v>
      </c>
      <c r="CD246">
        <v>52926186</v>
      </c>
      <c r="CE246">
        <v>60437</v>
      </c>
      <c r="CF246">
        <v>0</v>
      </c>
      <c r="CH246" s="1"/>
      <c r="CJ246">
        <f t="shared" si="8"/>
        <v>0</v>
      </c>
      <c r="CN246" s="1"/>
      <c r="CO246" s="1">
        <v>37452</v>
      </c>
      <c r="CP246">
        <v>2.19</v>
      </c>
      <c r="CR246" s="1">
        <v>41774</v>
      </c>
      <c r="CS246">
        <v>7.0521119922317501</v>
      </c>
      <c r="DG246" s="1">
        <v>43600</v>
      </c>
      <c r="DH246">
        <v>0.15</v>
      </c>
      <c r="DJ246" s="1">
        <v>39005</v>
      </c>
      <c r="DK246">
        <v>13.95</v>
      </c>
      <c r="DM246" s="1">
        <v>37483</v>
      </c>
      <c r="DN246">
        <v>200</v>
      </c>
      <c r="DP246" s="11">
        <v>43997</v>
      </c>
      <c r="DQ246">
        <v>1812475344600</v>
      </c>
      <c r="DS246" s="1">
        <v>43966</v>
      </c>
      <c r="DT246">
        <v>288450249</v>
      </c>
      <c r="DU246">
        <v>101221267</v>
      </c>
      <c r="DV246">
        <v>187228982</v>
      </c>
      <c r="DX246" s="1">
        <v>37452</v>
      </c>
      <c r="DY246">
        <v>6202182481</v>
      </c>
      <c r="DZ246">
        <v>5105908040</v>
      </c>
      <c r="EA246">
        <v>1096274441</v>
      </c>
      <c r="EB246">
        <v>11308090521</v>
      </c>
      <c r="EG246" s="1">
        <v>40101</v>
      </c>
      <c r="EH246" s="17">
        <v>4.5438269400000002E-2</v>
      </c>
      <c r="EI246"/>
      <c r="EU246" s="4"/>
      <c r="EV246" s="4"/>
      <c r="EZ246"/>
      <c r="FB246" s="4"/>
    </row>
    <row r="247" spans="17:158" x14ac:dyDescent="0.25">
      <c r="Q247" s="1"/>
      <c r="Z247" s="23">
        <v>37438</v>
      </c>
      <c r="AA247" s="24">
        <v>82.56</v>
      </c>
      <c r="AB247" s="24">
        <v>1.77</v>
      </c>
      <c r="AC247" s="24"/>
      <c r="AO247" s="1">
        <v>37271</v>
      </c>
      <c r="AP247">
        <v>-1.41</v>
      </c>
      <c r="AQ247">
        <v>-6.28</v>
      </c>
      <c r="AS247" s="1">
        <v>42901</v>
      </c>
      <c r="AT247">
        <v>2.5</v>
      </c>
      <c r="AU247">
        <v>2.1999999999999999E-2</v>
      </c>
      <c r="AV247">
        <v>5.1909999999999998E-2</v>
      </c>
      <c r="AW247">
        <v>1082935</v>
      </c>
      <c r="BK247" s="1">
        <v>44301</v>
      </c>
      <c r="BL247">
        <v>100446</v>
      </c>
      <c r="BM247">
        <v>378</v>
      </c>
      <c r="BN247">
        <v>156032453</v>
      </c>
      <c r="BO247">
        <v>125268816</v>
      </c>
      <c r="BP247">
        <v>5050</v>
      </c>
      <c r="BQ247">
        <v>430</v>
      </c>
      <c r="BR247">
        <v>252</v>
      </c>
      <c r="BS247">
        <v>21372</v>
      </c>
      <c r="BT247">
        <v>6089</v>
      </c>
      <c r="BU247">
        <v>0</v>
      </c>
      <c r="BV247">
        <v>337</v>
      </c>
      <c r="BW247">
        <v>4409</v>
      </c>
      <c r="BX247">
        <v>55</v>
      </c>
      <c r="BY247">
        <v>1098</v>
      </c>
      <c r="BZ247">
        <v>0</v>
      </c>
      <c r="CA247">
        <v>2217</v>
      </c>
      <c r="CB247">
        <v>168</v>
      </c>
      <c r="CC247">
        <v>72837</v>
      </c>
      <c r="CD247">
        <v>28820952</v>
      </c>
      <c r="CE247">
        <v>1727547</v>
      </c>
      <c r="CF247">
        <v>0</v>
      </c>
      <c r="CH247" s="1"/>
      <c r="CJ247">
        <f t="shared" si="8"/>
        <v>0</v>
      </c>
      <c r="CN247" s="1"/>
      <c r="CO247" s="1">
        <v>37422</v>
      </c>
      <c r="CP247">
        <v>1.42</v>
      </c>
      <c r="CR247" s="1">
        <v>41805</v>
      </c>
      <c r="CS247">
        <v>6.9317734064801604</v>
      </c>
      <c r="DG247" s="1">
        <v>43631</v>
      </c>
      <c r="DH247">
        <v>0.01</v>
      </c>
      <c r="DJ247" s="1">
        <v>39036</v>
      </c>
      <c r="DK247">
        <v>13.65</v>
      </c>
      <c r="DM247" s="1">
        <v>37452</v>
      </c>
      <c r="DN247">
        <v>200</v>
      </c>
      <c r="DP247" s="11">
        <v>44027</v>
      </c>
      <c r="DQ247">
        <v>1872696852800</v>
      </c>
      <c r="DS247" s="1">
        <v>43997</v>
      </c>
      <c r="DT247">
        <v>366747372</v>
      </c>
      <c r="DU247">
        <v>95248272</v>
      </c>
      <c r="DV247">
        <v>271499100</v>
      </c>
      <c r="DX247" s="1">
        <v>37422</v>
      </c>
      <c r="DY247">
        <v>4064856073</v>
      </c>
      <c r="DZ247">
        <v>3488084005</v>
      </c>
      <c r="EA247">
        <v>576772068</v>
      </c>
      <c r="EB247">
        <v>7552940078</v>
      </c>
      <c r="EG247" s="1">
        <v>40132</v>
      </c>
      <c r="EH247" s="17">
        <v>0.1034238477</v>
      </c>
      <c r="EI247"/>
      <c r="EU247" s="4"/>
      <c r="EV247" s="4"/>
      <c r="EZ247"/>
      <c r="FB247" s="4"/>
    </row>
    <row r="248" spans="17:158" x14ac:dyDescent="0.25">
      <c r="Q248" s="1"/>
      <c r="Z248" s="21">
        <v>37408</v>
      </c>
      <c r="AA248" s="22">
        <v>66.290000000000006</v>
      </c>
      <c r="AB248" s="22">
        <v>1.71</v>
      </c>
      <c r="AC248" s="22"/>
      <c r="AO248" s="1">
        <v>37240</v>
      </c>
      <c r="AP248">
        <v>12.19</v>
      </c>
      <c r="AQ248">
        <v>5.18</v>
      </c>
      <c r="AS248" s="1">
        <v>42931</v>
      </c>
      <c r="AT248">
        <v>2.5</v>
      </c>
      <c r="AU248">
        <v>2.1999999999999999E-2</v>
      </c>
      <c r="AV248">
        <v>5.1909999999999998E-2</v>
      </c>
      <c r="AW248">
        <v>1082935</v>
      </c>
      <c r="BK248" s="1">
        <v>44331</v>
      </c>
      <c r="BL248">
        <v>87418</v>
      </c>
      <c r="BM248">
        <v>964</v>
      </c>
      <c r="BN248">
        <v>131944226</v>
      </c>
      <c r="BO248">
        <v>75169078</v>
      </c>
      <c r="BP248">
        <v>4346</v>
      </c>
      <c r="BQ248">
        <v>108</v>
      </c>
      <c r="BR248">
        <v>71</v>
      </c>
      <c r="BS248">
        <v>8516</v>
      </c>
      <c r="BT248">
        <v>5523</v>
      </c>
      <c r="BU248">
        <v>0</v>
      </c>
      <c r="BV248">
        <v>1255</v>
      </c>
      <c r="BW248">
        <v>4881</v>
      </c>
      <c r="BX248">
        <v>1092</v>
      </c>
      <c r="BY248">
        <v>6724</v>
      </c>
      <c r="BZ248">
        <v>0</v>
      </c>
      <c r="CA248">
        <v>2522</v>
      </c>
      <c r="CB248">
        <v>88</v>
      </c>
      <c r="CC248">
        <v>66852</v>
      </c>
      <c r="CD248">
        <v>56390457</v>
      </c>
      <c r="CE248">
        <v>194331</v>
      </c>
      <c r="CF248">
        <v>0</v>
      </c>
      <c r="CH248" s="1"/>
      <c r="CJ248">
        <f t="shared" si="8"/>
        <v>0</v>
      </c>
      <c r="CN248" s="1"/>
      <c r="CO248" s="1">
        <v>37391</v>
      </c>
      <c r="CP248">
        <v>1.21</v>
      </c>
      <c r="CR248" s="1">
        <v>41835</v>
      </c>
      <c r="CS248">
        <v>6.98595534000202</v>
      </c>
      <c r="DG248" s="1">
        <v>43661</v>
      </c>
      <c r="DH248">
        <v>0.1</v>
      </c>
      <c r="DJ248" s="1">
        <v>39066</v>
      </c>
      <c r="DK248">
        <v>13.19</v>
      </c>
      <c r="DM248" s="1">
        <v>37422</v>
      </c>
      <c r="DN248">
        <v>200</v>
      </c>
      <c r="DP248" s="11">
        <v>44058</v>
      </c>
      <c r="DQ248">
        <v>1944689630400</v>
      </c>
      <c r="DS248" s="1">
        <v>44027</v>
      </c>
      <c r="DT248">
        <v>331759527</v>
      </c>
      <c r="DU248">
        <v>126645193</v>
      </c>
      <c r="DV248">
        <v>205114334</v>
      </c>
      <c r="DX248" s="1">
        <v>37391</v>
      </c>
      <c r="DY248">
        <v>4424075300</v>
      </c>
      <c r="DZ248">
        <v>4154270359</v>
      </c>
      <c r="EA248">
        <v>269804941</v>
      </c>
      <c r="EB248">
        <v>8578345659</v>
      </c>
      <c r="EG248" s="1">
        <v>40162</v>
      </c>
      <c r="EH248" s="17">
        <v>-0.25866235319999997</v>
      </c>
      <c r="EI248"/>
      <c r="EU248" s="4"/>
      <c r="EV248" s="4"/>
      <c r="EZ248"/>
      <c r="FB248" s="4"/>
    </row>
    <row r="249" spans="17:158" x14ac:dyDescent="0.25">
      <c r="Q249" s="1"/>
      <c r="Z249" s="23">
        <v>37377</v>
      </c>
      <c r="AA249" s="24">
        <v>62.98</v>
      </c>
      <c r="AB249" s="24">
        <v>1.72</v>
      </c>
      <c r="AC249" s="24"/>
      <c r="AO249" s="1">
        <v>37210</v>
      </c>
      <c r="AP249">
        <v>3.79</v>
      </c>
      <c r="AQ249">
        <v>-0.77</v>
      </c>
      <c r="AS249" s="1">
        <v>42962</v>
      </c>
      <c r="AT249">
        <v>2.5</v>
      </c>
      <c r="AU249">
        <v>2.1999999999999999E-2</v>
      </c>
      <c r="AV249">
        <v>5.1909999999999998E-2</v>
      </c>
      <c r="AW249">
        <v>1082935</v>
      </c>
      <c r="BK249" s="1">
        <v>44362</v>
      </c>
      <c r="BL249">
        <v>122137</v>
      </c>
      <c r="BM249">
        <v>754</v>
      </c>
      <c r="BN249">
        <v>137514690</v>
      </c>
      <c r="BO249">
        <v>90513535</v>
      </c>
      <c r="BP249">
        <v>5458</v>
      </c>
      <c r="BQ249">
        <v>2350</v>
      </c>
      <c r="BR249">
        <v>64</v>
      </c>
      <c r="BS249">
        <v>4087</v>
      </c>
      <c r="BT249">
        <v>11266</v>
      </c>
      <c r="BU249">
        <v>248</v>
      </c>
      <c r="BV249">
        <v>743</v>
      </c>
      <c r="BW249">
        <v>3680</v>
      </c>
      <c r="BX249">
        <v>565</v>
      </c>
      <c r="BY249">
        <v>8811</v>
      </c>
      <c r="BZ249">
        <v>0</v>
      </c>
      <c r="CA249">
        <v>5443</v>
      </c>
      <c r="CB249">
        <v>0</v>
      </c>
      <c r="CC249">
        <v>87753</v>
      </c>
      <c r="CD249">
        <v>38642935</v>
      </c>
      <c r="CE249">
        <v>8104861</v>
      </c>
      <c r="CF249">
        <v>0</v>
      </c>
      <c r="CH249" s="1"/>
      <c r="CJ249">
        <f t="shared" si="8"/>
        <v>0</v>
      </c>
      <c r="CN249" s="1"/>
      <c r="CO249" s="1">
        <v>37361</v>
      </c>
      <c r="CP249">
        <v>1.8</v>
      </c>
      <c r="CR249" s="1">
        <v>41866</v>
      </c>
      <c r="CS249">
        <v>6.9821959056645699</v>
      </c>
      <c r="DG249" s="1">
        <v>43692</v>
      </c>
      <c r="DH249">
        <v>0.12</v>
      </c>
      <c r="DJ249" s="1">
        <v>39097</v>
      </c>
      <c r="DK249">
        <v>13.13</v>
      </c>
      <c r="DM249" s="1">
        <v>37391</v>
      </c>
      <c r="DN249">
        <v>200</v>
      </c>
      <c r="DP249" s="11">
        <v>44089</v>
      </c>
      <c r="DQ249">
        <v>1925494097000</v>
      </c>
      <c r="DS249" s="1">
        <v>44058</v>
      </c>
      <c r="DT249">
        <v>302803010</v>
      </c>
      <c r="DU249">
        <v>189959114</v>
      </c>
      <c r="DV249">
        <v>112843896</v>
      </c>
      <c r="DX249" s="1">
        <v>37361</v>
      </c>
      <c r="DY249">
        <v>4612069084</v>
      </c>
      <c r="DZ249">
        <v>4225843874</v>
      </c>
      <c r="EA249">
        <v>386225210</v>
      </c>
      <c r="EB249">
        <v>8837912958</v>
      </c>
      <c r="EG249" s="1">
        <v>40193</v>
      </c>
      <c r="EH249" s="17">
        <v>0.63040946949999999</v>
      </c>
      <c r="EI249"/>
      <c r="EU249" s="4"/>
      <c r="EV249" s="4"/>
      <c r="EZ249"/>
      <c r="FB249" s="4"/>
    </row>
    <row r="250" spans="17:158" x14ac:dyDescent="0.25">
      <c r="Q250" s="1"/>
      <c r="Z250" s="21">
        <v>37347</v>
      </c>
      <c r="AA250" s="22">
        <v>60.13</v>
      </c>
      <c r="AB250" s="22">
        <v>1.71</v>
      </c>
      <c r="AC250" s="22"/>
      <c r="AO250" s="1">
        <v>37179</v>
      </c>
      <c r="AP250">
        <v>3.96</v>
      </c>
      <c r="AQ250">
        <v>-1.68</v>
      </c>
      <c r="AS250" s="1">
        <v>42993</v>
      </c>
      <c r="AT250">
        <v>2.5</v>
      </c>
      <c r="AU250">
        <v>2.1999999999999999E-2</v>
      </c>
      <c r="AV250">
        <v>5.1909999999999998E-2</v>
      </c>
      <c r="AW250">
        <v>1082935</v>
      </c>
      <c r="BK250" s="1">
        <v>44392</v>
      </c>
      <c r="BL250">
        <v>130001</v>
      </c>
      <c r="BM250">
        <v>806</v>
      </c>
      <c r="BN250">
        <v>147704882</v>
      </c>
      <c r="BO250">
        <v>93985152</v>
      </c>
      <c r="BP250">
        <v>5385</v>
      </c>
      <c r="BQ250">
        <v>56986</v>
      </c>
      <c r="BR250">
        <v>370</v>
      </c>
      <c r="BS250">
        <v>8163</v>
      </c>
      <c r="BT250">
        <v>3999</v>
      </c>
      <c r="BU250">
        <v>0</v>
      </c>
      <c r="BV250">
        <v>767</v>
      </c>
      <c r="BW250">
        <v>6430</v>
      </c>
      <c r="BX250">
        <v>586</v>
      </c>
      <c r="BY250">
        <v>5726</v>
      </c>
      <c r="BZ250">
        <v>0</v>
      </c>
      <c r="CA250">
        <v>2530</v>
      </c>
      <c r="CB250">
        <v>87</v>
      </c>
      <c r="CC250">
        <v>104415</v>
      </c>
      <c r="CD250">
        <v>46532550</v>
      </c>
      <c r="CE250">
        <v>6860929</v>
      </c>
      <c r="CF250">
        <v>0</v>
      </c>
      <c r="CH250" s="1"/>
      <c r="CJ250">
        <f t="shared" si="8"/>
        <v>0</v>
      </c>
      <c r="CN250" s="1"/>
      <c r="CO250" s="1">
        <v>37330</v>
      </c>
      <c r="CP250">
        <v>1.6</v>
      </c>
      <c r="CR250" s="1">
        <v>41897</v>
      </c>
      <c r="CS250">
        <v>6.8656204960743397</v>
      </c>
      <c r="DG250" s="1">
        <v>43723</v>
      </c>
      <c r="DH250">
        <v>-0.05</v>
      </c>
      <c r="DJ250" s="1">
        <v>39128</v>
      </c>
      <c r="DK250">
        <v>12.93</v>
      </c>
      <c r="DM250" s="1">
        <v>37361</v>
      </c>
      <c r="DN250">
        <v>200</v>
      </c>
      <c r="DP250" s="11">
        <v>44119</v>
      </c>
      <c r="DQ250">
        <v>1994604886800</v>
      </c>
      <c r="DS250" s="1">
        <v>44089</v>
      </c>
      <c r="DT250">
        <v>325779179</v>
      </c>
      <c r="DU250">
        <v>147124113</v>
      </c>
      <c r="DV250">
        <v>178655066</v>
      </c>
      <c r="DX250" s="1">
        <v>37330</v>
      </c>
      <c r="DY250">
        <v>4251755321</v>
      </c>
      <c r="DZ250">
        <v>3749115387</v>
      </c>
      <c r="EA250">
        <v>502639934</v>
      </c>
      <c r="EB250">
        <v>8000870708</v>
      </c>
      <c r="EG250" s="1">
        <v>40224</v>
      </c>
      <c r="EH250" s="17">
        <v>1.1777451855000001</v>
      </c>
      <c r="EI250" s="3"/>
      <c r="EU250" s="4"/>
      <c r="EV250" s="4"/>
      <c r="EZ250"/>
      <c r="FB250" s="4"/>
    </row>
    <row r="251" spans="17:158" x14ac:dyDescent="0.25">
      <c r="Q251" s="1"/>
      <c r="Z251" s="23">
        <v>37316</v>
      </c>
      <c r="AA251" s="24">
        <v>55.4</v>
      </c>
      <c r="AB251" s="24">
        <v>1.57</v>
      </c>
      <c r="AC251" s="24"/>
      <c r="AO251" s="1">
        <v>37149</v>
      </c>
      <c r="AP251">
        <v>0.05</v>
      </c>
      <c r="AQ251">
        <v>-1.87</v>
      </c>
      <c r="AS251" s="1">
        <v>43023.041666666664</v>
      </c>
      <c r="AT251">
        <v>2.5</v>
      </c>
      <c r="AU251">
        <v>2.1999999999999999E-2</v>
      </c>
      <c r="AV251">
        <v>5.1909999999999998E-2</v>
      </c>
      <c r="AW251">
        <v>1082935</v>
      </c>
      <c r="BK251" s="1">
        <v>44423</v>
      </c>
      <c r="BL251">
        <v>148432</v>
      </c>
      <c r="BM251">
        <v>1978</v>
      </c>
      <c r="BN251">
        <v>109848307</v>
      </c>
      <c r="BO251">
        <v>40411134</v>
      </c>
      <c r="BP251">
        <v>6235</v>
      </c>
      <c r="BQ251">
        <v>101</v>
      </c>
      <c r="BR251">
        <v>112</v>
      </c>
      <c r="BS251">
        <v>7965</v>
      </c>
      <c r="BT251">
        <v>4992</v>
      </c>
      <c r="BU251">
        <v>0</v>
      </c>
      <c r="BV251">
        <v>3039</v>
      </c>
      <c r="BW251">
        <v>2046</v>
      </c>
      <c r="BX251">
        <v>992</v>
      </c>
      <c r="BY251">
        <v>2969</v>
      </c>
      <c r="BZ251">
        <v>0</v>
      </c>
      <c r="CA251">
        <v>2036</v>
      </c>
      <c r="CB251">
        <v>0</v>
      </c>
      <c r="CC251">
        <v>117650</v>
      </c>
      <c r="CD251">
        <v>66940328</v>
      </c>
      <c r="CE251">
        <v>2198298</v>
      </c>
      <c r="CF251">
        <v>0</v>
      </c>
      <c r="CH251" s="1"/>
      <c r="CJ251">
        <f t="shared" si="8"/>
        <v>0</v>
      </c>
      <c r="CN251" s="1"/>
      <c r="CO251" s="1">
        <v>37302</v>
      </c>
      <c r="CP251">
        <v>1.36</v>
      </c>
      <c r="CR251" s="1">
        <v>41927</v>
      </c>
      <c r="CS251">
        <v>6.7062553469880699</v>
      </c>
      <c r="DG251" s="1">
        <v>43753</v>
      </c>
      <c r="DH251">
        <v>0.04</v>
      </c>
      <c r="DJ251" s="1">
        <v>39156</v>
      </c>
      <c r="DK251">
        <v>12.74</v>
      </c>
      <c r="DM251" s="1">
        <v>37330</v>
      </c>
      <c r="DN251">
        <v>180</v>
      </c>
      <c r="DP251" s="11">
        <v>44150</v>
      </c>
      <c r="DQ251">
        <v>1928758471200</v>
      </c>
      <c r="DS251" s="1">
        <v>44119</v>
      </c>
      <c r="DT251">
        <v>302411680</v>
      </c>
      <c r="DU251">
        <v>199110441</v>
      </c>
      <c r="DV251">
        <v>103301239</v>
      </c>
      <c r="DX251" s="1">
        <v>37302</v>
      </c>
      <c r="DY251">
        <v>3652691211</v>
      </c>
      <c r="DZ251">
        <v>3483558340</v>
      </c>
      <c r="EA251">
        <v>169132871</v>
      </c>
      <c r="EB251">
        <v>7136249551</v>
      </c>
      <c r="EG251" s="1">
        <v>40252</v>
      </c>
      <c r="EH251" s="17">
        <v>0.94477750019999995</v>
      </c>
      <c r="EI251"/>
      <c r="EU251" s="4"/>
      <c r="EV251" s="4"/>
      <c r="EZ251"/>
      <c r="FB251" s="4"/>
    </row>
    <row r="252" spans="17:158" x14ac:dyDescent="0.25">
      <c r="Q252" s="1"/>
      <c r="Z252" s="21">
        <v>37288</v>
      </c>
      <c r="AA252" s="22">
        <v>48.91</v>
      </c>
      <c r="AB252" s="22">
        <v>1.51</v>
      </c>
      <c r="AC252" s="22"/>
      <c r="AO252" s="1">
        <v>37118</v>
      </c>
      <c r="AP252">
        <v>1.79</v>
      </c>
      <c r="AQ252">
        <v>-2.23</v>
      </c>
      <c r="AS252" s="1">
        <v>43054</v>
      </c>
      <c r="AT252">
        <v>2.5</v>
      </c>
      <c r="AU252">
        <v>2.1999999999999999E-2</v>
      </c>
      <c r="AV252">
        <v>5.1909999999999998E-2</v>
      </c>
      <c r="AW252">
        <v>1082935</v>
      </c>
      <c r="BK252" s="1">
        <v>44454</v>
      </c>
      <c r="BL252">
        <v>173724</v>
      </c>
      <c r="BM252">
        <v>485</v>
      </c>
      <c r="BN252">
        <v>142757647</v>
      </c>
      <c r="BO252">
        <v>59927029</v>
      </c>
      <c r="BP252">
        <v>7937</v>
      </c>
      <c r="BQ252">
        <v>3974</v>
      </c>
      <c r="BR252">
        <v>238</v>
      </c>
      <c r="BS252">
        <v>8294</v>
      </c>
      <c r="BT252">
        <v>6106</v>
      </c>
      <c r="BU252">
        <v>96</v>
      </c>
      <c r="BV252">
        <v>566</v>
      </c>
      <c r="BW252">
        <v>13821</v>
      </c>
      <c r="BX252">
        <v>555</v>
      </c>
      <c r="BY252">
        <v>8657</v>
      </c>
      <c r="BZ252">
        <v>0</v>
      </c>
      <c r="CA252">
        <v>8169</v>
      </c>
      <c r="CB252">
        <v>0</v>
      </c>
      <c r="CC252">
        <v>117830</v>
      </c>
      <c r="CD252">
        <v>79826634</v>
      </c>
      <c r="CE252">
        <v>2653532</v>
      </c>
      <c r="CF252">
        <v>0</v>
      </c>
      <c r="CH252" s="1"/>
      <c r="CJ252">
        <f t="shared" si="8"/>
        <v>0</v>
      </c>
      <c r="CN252" s="1"/>
      <c r="CO252" s="1">
        <v>37271</v>
      </c>
      <c r="CP252">
        <v>1.52</v>
      </c>
      <c r="CR252" s="1">
        <v>41958</v>
      </c>
      <c r="CS252">
        <v>6.5933181809039096</v>
      </c>
      <c r="DG252" s="1">
        <v>43784</v>
      </c>
      <c r="DH252">
        <v>0.54</v>
      </c>
      <c r="DJ252" s="1">
        <v>39187</v>
      </c>
      <c r="DK252">
        <v>12.58</v>
      </c>
      <c r="DM252" s="1">
        <v>37302</v>
      </c>
      <c r="DN252">
        <v>180</v>
      </c>
      <c r="DP252" s="11">
        <v>44180</v>
      </c>
      <c r="DQ252">
        <v>1829878272000</v>
      </c>
      <c r="DS252" s="1">
        <v>44150</v>
      </c>
      <c r="DT252">
        <v>226156409</v>
      </c>
      <c r="DU252">
        <v>122209490</v>
      </c>
      <c r="DV252">
        <v>103946919</v>
      </c>
      <c r="DX252" s="1">
        <v>37271</v>
      </c>
      <c r="DY252">
        <v>3952038148</v>
      </c>
      <c r="DZ252">
        <v>3886422498</v>
      </c>
      <c r="EA252">
        <v>65615650</v>
      </c>
      <c r="EB252">
        <v>7838460646</v>
      </c>
      <c r="EG252" s="1">
        <v>40283</v>
      </c>
      <c r="EH252" s="17">
        <v>0.76563379470000004</v>
      </c>
      <c r="EI252"/>
      <c r="EU252" s="4"/>
      <c r="EV252" s="4"/>
      <c r="EZ252"/>
      <c r="FB252" s="4"/>
    </row>
    <row r="253" spans="17:158" x14ac:dyDescent="0.25">
      <c r="Q253" s="1"/>
      <c r="Z253" s="23">
        <v>37257</v>
      </c>
      <c r="AA253" s="24">
        <v>48.22</v>
      </c>
      <c r="AB253" s="24">
        <v>1.59</v>
      </c>
      <c r="AC253" s="24"/>
      <c r="AO253" s="1">
        <v>37087</v>
      </c>
      <c r="AP253">
        <v>2.09</v>
      </c>
      <c r="AQ253">
        <v>-1.18</v>
      </c>
      <c r="AS253" s="1">
        <v>43084</v>
      </c>
      <c r="AT253">
        <v>2.5</v>
      </c>
      <c r="AU253">
        <v>2.1999999999999999E-2</v>
      </c>
      <c r="AV253">
        <v>5.1909999999999998E-2</v>
      </c>
      <c r="AW253">
        <v>1082935</v>
      </c>
      <c r="BK253" s="1">
        <v>44484</v>
      </c>
      <c r="BL253">
        <v>80317</v>
      </c>
      <c r="BM253">
        <v>118</v>
      </c>
      <c r="BN253">
        <v>188407396</v>
      </c>
      <c r="BO253">
        <v>157699041</v>
      </c>
      <c r="BP253">
        <v>3416</v>
      </c>
      <c r="BQ253">
        <v>932</v>
      </c>
      <c r="BR253">
        <v>100</v>
      </c>
      <c r="BS253">
        <v>9816</v>
      </c>
      <c r="BT253">
        <v>3411</v>
      </c>
      <c r="BU253">
        <v>0</v>
      </c>
      <c r="BV253">
        <v>1169</v>
      </c>
      <c r="BW253">
        <v>3997</v>
      </c>
      <c r="BX253">
        <v>713</v>
      </c>
      <c r="BY253">
        <v>4108</v>
      </c>
      <c r="BZ253">
        <v>0</v>
      </c>
      <c r="CA253">
        <v>2897</v>
      </c>
      <c r="CB253">
        <v>0</v>
      </c>
      <c r="CC253">
        <v>61580</v>
      </c>
      <c r="CD253">
        <v>29714608</v>
      </c>
      <c r="CE253">
        <v>821173</v>
      </c>
      <c r="CF253">
        <v>0</v>
      </c>
      <c r="CH253" s="1"/>
      <c r="CJ253">
        <f t="shared" si="8"/>
        <v>0</v>
      </c>
      <c r="CN253" s="1"/>
      <c r="CO253" s="1">
        <v>37240</v>
      </c>
      <c r="CP253">
        <v>1.65</v>
      </c>
      <c r="CR253" s="1">
        <v>41988</v>
      </c>
      <c r="CS253">
        <v>6.5868143131324297</v>
      </c>
      <c r="DG253" s="1">
        <v>43814</v>
      </c>
      <c r="DH253">
        <v>1.22</v>
      </c>
      <c r="DJ253" s="1">
        <v>39217</v>
      </c>
      <c r="DK253">
        <v>12.43</v>
      </c>
      <c r="DM253" s="1">
        <v>37271</v>
      </c>
      <c r="DN253">
        <v>180</v>
      </c>
      <c r="DP253" s="11">
        <v>44211</v>
      </c>
      <c r="DQ253">
        <v>1903679179200</v>
      </c>
      <c r="DS253" s="1">
        <v>44180</v>
      </c>
      <c r="DT253">
        <v>299145103</v>
      </c>
      <c r="DU253">
        <v>181836747</v>
      </c>
      <c r="DV253">
        <v>117308356</v>
      </c>
      <c r="DX253" s="1">
        <v>37240</v>
      </c>
      <c r="DY253">
        <v>4330618982</v>
      </c>
      <c r="DZ253">
        <v>3592472666</v>
      </c>
      <c r="EA253">
        <v>738146316</v>
      </c>
      <c r="EB253">
        <v>7923091648</v>
      </c>
      <c r="EG253" s="1">
        <v>40313</v>
      </c>
      <c r="EH253" s="17">
        <v>1.1859151097</v>
      </c>
      <c r="EI253" s="3"/>
      <c r="EU253" s="4"/>
      <c r="EV253" s="4"/>
      <c r="EZ253"/>
      <c r="FB253" s="4"/>
    </row>
    <row r="254" spans="17:158" x14ac:dyDescent="0.25">
      <c r="Q254" s="1"/>
      <c r="Z254" s="21">
        <v>37226</v>
      </c>
      <c r="AA254" s="22">
        <v>46.03</v>
      </c>
      <c r="AB254" s="22">
        <v>1.78</v>
      </c>
      <c r="AC254" s="22"/>
      <c r="AO254" s="1">
        <v>37057</v>
      </c>
      <c r="AP254">
        <v>2.57</v>
      </c>
      <c r="AQ254">
        <v>-1.37</v>
      </c>
      <c r="AS254" s="1">
        <v>43115</v>
      </c>
      <c r="AT254">
        <v>2.5</v>
      </c>
      <c r="AU254">
        <v>2.1999999999999999E-2</v>
      </c>
      <c r="AV254">
        <v>5.1990000000000001E-2</v>
      </c>
      <c r="AW254">
        <v>1091868</v>
      </c>
      <c r="BK254" s="1">
        <v>44515</v>
      </c>
      <c r="BL254">
        <v>176665</v>
      </c>
      <c r="BM254">
        <v>388</v>
      </c>
      <c r="BN254">
        <v>162766079</v>
      </c>
      <c r="BO254">
        <v>116416346</v>
      </c>
      <c r="BP254">
        <v>8783</v>
      </c>
      <c r="BQ254">
        <v>1492</v>
      </c>
      <c r="BR254">
        <v>274</v>
      </c>
      <c r="BS254">
        <v>14021</v>
      </c>
      <c r="BT254">
        <v>6071</v>
      </c>
      <c r="BU254">
        <v>42</v>
      </c>
      <c r="BV254">
        <v>1184</v>
      </c>
      <c r="BW254">
        <v>1403</v>
      </c>
      <c r="BX254">
        <v>1724</v>
      </c>
      <c r="BY254">
        <v>4796</v>
      </c>
      <c r="BZ254">
        <v>0</v>
      </c>
      <c r="CA254">
        <v>3658</v>
      </c>
      <c r="CB254">
        <v>0</v>
      </c>
      <c r="CC254">
        <v>133555</v>
      </c>
      <c r="CD254">
        <v>45868478</v>
      </c>
      <c r="CE254">
        <v>127199</v>
      </c>
      <c r="CF254">
        <v>0</v>
      </c>
      <c r="CH254" s="1"/>
      <c r="CJ254">
        <f t="shared" si="8"/>
        <v>0</v>
      </c>
      <c r="CN254" s="1"/>
      <c r="CO254" s="1">
        <v>37210</v>
      </c>
      <c r="CP254">
        <v>1.71</v>
      </c>
      <c r="CR254" s="1">
        <v>42019</v>
      </c>
      <c r="CS254">
        <v>6.8994940571795702</v>
      </c>
      <c r="DG254" s="1">
        <v>43845</v>
      </c>
      <c r="DH254">
        <v>0.19</v>
      </c>
      <c r="DJ254" s="1">
        <v>39248</v>
      </c>
      <c r="DK254">
        <v>12.03</v>
      </c>
      <c r="DM254" s="1">
        <v>37240</v>
      </c>
      <c r="DN254">
        <v>180</v>
      </c>
      <c r="DP254" s="11">
        <v>44242</v>
      </c>
      <c r="DQ254">
        <v>1928653155000</v>
      </c>
      <c r="DS254" s="1">
        <v>44211</v>
      </c>
      <c r="DT254">
        <v>219556656</v>
      </c>
      <c r="DU254">
        <v>200805286</v>
      </c>
      <c r="DV254">
        <v>18751370</v>
      </c>
      <c r="DX254" s="1">
        <v>37210</v>
      </c>
      <c r="DY254">
        <v>4487381285</v>
      </c>
      <c r="DZ254">
        <v>4299682121</v>
      </c>
      <c r="EA254">
        <v>187699164</v>
      </c>
      <c r="EB254">
        <v>8787063406</v>
      </c>
      <c r="EG254" s="1">
        <v>40344</v>
      </c>
      <c r="EH254" s="17">
        <v>0.85023060500000003</v>
      </c>
      <c r="EI254"/>
      <c r="EU254" s="4"/>
      <c r="EV254" s="4"/>
      <c r="EZ254"/>
      <c r="FB254" s="4"/>
    </row>
    <row r="255" spans="17:158" x14ac:dyDescent="0.25">
      <c r="Q255" s="1"/>
      <c r="Z255" s="23">
        <v>37196</v>
      </c>
      <c r="AA255" s="24">
        <v>49.02</v>
      </c>
      <c r="AB255" s="24">
        <v>1.78</v>
      </c>
      <c r="AC255" s="24"/>
      <c r="AO255" s="1">
        <v>37026</v>
      </c>
      <c r="AP255">
        <v>-2.17</v>
      </c>
      <c r="AQ255">
        <v>-3.66</v>
      </c>
      <c r="AS255" s="1">
        <v>43146</v>
      </c>
      <c r="AT255">
        <v>2.5</v>
      </c>
      <c r="AU255">
        <v>2.1999999999999999E-2</v>
      </c>
      <c r="AV255">
        <v>5.1990000000000001E-2</v>
      </c>
      <c r="AW255">
        <v>1091868</v>
      </c>
      <c r="BK255" s="1">
        <v>44545</v>
      </c>
      <c r="BL255">
        <v>141890</v>
      </c>
      <c r="BM255">
        <v>2258</v>
      </c>
      <c r="BN255">
        <v>201729323</v>
      </c>
      <c r="BO255">
        <v>149801530</v>
      </c>
      <c r="BP255">
        <v>8525</v>
      </c>
      <c r="BQ255">
        <v>3379</v>
      </c>
      <c r="BR255">
        <v>342</v>
      </c>
      <c r="BS255">
        <v>5310</v>
      </c>
      <c r="BT255">
        <v>6213</v>
      </c>
      <c r="BU255">
        <v>0</v>
      </c>
      <c r="BV255">
        <v>1485</v>
      </c>
      <c r="BW255">
        <v>12969</v>
      </c>
      <c r="BX255">
        <v>506</v>
      </c>
      <c r="BY255">
        <v>2996</v>
      </c>
      <c r="BZ255">
        <v>36</v>
      </c>
      <c r="CA255">
        <v>3295</v>
      </c>
      <c r="CB255">
        <v>0</v>
      </c>
      <c r="CC255">
        <v>107017</v>
      </c>
      <c r="CD255">
        <v>51441795</v>
      </c>
      <c r="CE255">
        <v>189777</v>
      </c>
      <c r="CF255">
        <v>0</v>
      </c>
      <c r="CH255" s="1"/>
      <c r="CJ255">
        <f t="shared" si="8"/>
        <v>0</v>
      </c>
      <c r="CN255" s="1"/>
      <c r="CO255" s="1">
        <v>37179</v>
      </c>
      <c r="CP255">
        <v>1.83</v>
      </c>
      <c r="CR255" s="1">
        <v>42050</v>
      </c>
      <c r="CS255">
        <v>7.5236931214810898</v>
      </c>
      <c r="DG255" s="1">
        <v>43876</v>
      </c>
      <c r="DH255">
        <v>0.17</v>
      </c>
      <c r="DJ255" s="1">
        <v>39278</v>
      </c>
      <c r="DK255">
        <v>11.73</v>
      </c>
      <c r="DM255" s="1">
        <v>37210</v>
      </c>
      <c r="DN255">
        <v>180</v>
      </c>
      <c r="DP255" s="11">
        <v>44270</v>
      </c>
      <c r="DQ255">
        <v>1961528539300</v>
      </c>
      <c r="DS255" s="1">
        <v>44242</v>
      </c>
      <c r="DT255">
        <v>284598511</v>
      </c>
      <c r="DU255">
        <v>204661460</v>
      </c>
      <c r="DV255">
        <v>79937051</v>
      </c>
      <c r="DX255" s="1">
        <v>37179</v>
      </c>
      <c r="DY255">
        <v>4943932135</v>
      </c>
      <c r="DZ255">
        <v>4837692394</v>
      </c>
      <c r="EA255">
        <v>106239741</v>
      </c>
      <c r="EB255">
        <v>9781624529</v>
      </c>
      <c r="EG255" s="1">
        <v>40374</v>
      </c>
      <c r="EH255" s="17">
        <v>0.1546238617</v>
      </c>
      <c r="EI255"/>
      <c r="EU255" s="4"/>
      <c r="EV255" s="4"/>
      <c r="EZ255"/>
      <c r="FB255" s="4"/>
    </row>
    <row r="256" spans="17:158" x14ac:dyDescent="0.25">
      <c r="Q256" s="1"/>
      <c r="Z256" s="21">
        <v>37165</v>
      </c>
      <c r="AA256" s="22">
        <v>59.17</v>
      </c>
      <c r="AB256" s="22">
        <v>1.78</v>
      </c>
      <c r="AC256" s="22"/>
      <c r="AO256" s="1">
        <v>36996</v>
      </c>
      <c r="AP256">
        <v>-4.87</v>
      </c>
      <c r="AQ256">
        <v>-6.11</v>
      </c>
      <c r="AS256" s="1">
        <v>43174</v>
      </c>
      <c r="AT256">
        <v>2.5</v>
      </c>
      <c r="AU256">
        <v>2.1999999999999999E-2</v>
      </c>
      <c r="AV256">
        <v>5.1990000000000001E-2</v>
      </c>
      <c r="AW256">
        <v>1091868</v>
      </c>
      <c r="BK256" s="1">
        <v>44576</v>
      </c>
      <c r="BL256">
        <v>157629</v>
      </c>
      <c r="BM256">
        <v>1388</v>
      </c>
      <c r="BN256">
        <v>142950826</v>
      </c>
      <c r="BO256">
        <v>106033414</v>
      </c>
      <c r="BP256">
        <v>6460</v>
      </c>
      <c r="BQ256">
        <v>725</v>
      </c>
      <c r="BR256">
        <v>943</v>
      </c>
      <c r="BS256">
        <v>12224</v>
      </c>
      <c r="BT256">
        <v>18811</v>
      </c>
      <c r="BU256">
        <v>0</v>
      </c>
      <c r="BV256">
        <v>4030</v>
      </c>
      <c r="BW256">
        <v>4277</v>
      </c>
      <c r="BX256">
        <v>1495</v>
      </c>
      <c r="BY256">
        <v>3195</v>
      </c>
      <c r="BZ256">
        <v>0</v>
      </c>
      <c r="CA256">
        <v>6130</v>
      </c>
      <c r="CB256">
        <v>7</v>
      </c>
      <c r="CC256">
        <v>111005</v>
      </c>
      <c r="CD256">
        <v>36484172</v>
      </c>
      <c r="CE256">
        <v>104921</v>
      </c>
      <c r="CF256">
        <v>0</v>
      </c>
      <c r="CH256" s="1"/>
      <c r="CJ256">
        <f t="shared" si="8"/>
        <v>0</v>
      </c>
      <c r="CN256" s="1"/>
      <c r="CO256" s="1">
        <v>37149</v>
      </c>
      <c r="CP256">
        <v>1.28</v>
      </c>
      <c r="CR256" s="1">
        <v>42078</v>
      </c>
      <c r="CS256">
        <v>8.0444368894177405</v>
      </c>
      <c r="DG256" s="1">
        <v>43905</v>
      </c>
      <c r="DH256">
        <v>0.18</v>
      </c>
      <c r="DJ256" s="1">
        <v>39309</v>
      </c>
      <c r="DK256">
        <v>11.43</v>
      </c>
      <c r="DM256" s="1">
        <v>37179</v>
      </c>
      <c r="DN256">
        <v>180</v>
      </c>
      <c r="DP256" s="11">
        <v>44301</v>
      </c>
      <c r="DQ256">
        <v>1952274851600</v>
      </c>
      <c r="DS256" s="1">
        <v>44270</v>
      </c>
      <c r="DT256">
        <v>337570820</v>
      </c>
      <c r="DU256">
        <v>234183843</v>
      </c>
      <c r="DV256">
        <v>103386977</v>
      </c>
      <c r="DX256" s="1">
        <v>37149</v>
      </c>
      <c r="DY256">
        <v>4738230423</v>
      </c>
      <c r="DZ256">
        <v>4246173613</v>
      </c>
      <c r="EA256">
        <v>492056810</v>
      </c>
      <c r="EB256">
        <v>8984404036</v>
      </c>
      <c r="EG256" s="1">
        <v>40405</v>
      </c>
      <c r="EH256" s="17">
        <v>0.76959009690000002</v>
      </c>
      <c r="EI256"/>
      <c r="EU256" s="4"/>
      <c r="EV256" s="4"/>
      <c r="EZ256"/>
      <c r="FB256" s="4"/>
    </row>
    <row r="257" spans="17:158" x14ac:dyDescent="0.25">
      <c r="Q257" s="1"/>
      <c r="Z257" s="23">
        <v>37135</v>
      </c>
      <c r="AA257" s="24">
        <v>69.709999999999994</v>
      </c>
      <c r="AB257" s="24">
        <v>1.72</v>
      </c>
      <c r="AC257" s="24"/>
      <c r="AO257" s="1">
        <v>36965</v>
      </c>
      <c r="AP257">
        <v>0.37</v>
      </c>
      <c r="AQ257">
        <v>-3.63</v>
      </c>
      <c r="AS257" s="1">
        <v>43205</v>
      </c>
      <c r="AT257">
        <v>2.5</v>
      </c>
      <c r="AU257">
        <v>2.1999999999999999E-2</v>
      </c>
      <c r="AV257">
        <v>5.1990000000000001E-2</v>
      </c>
      <c r="AW257">
        <v>1091868</v>
      </c>
      <c r="BK257" s="1">
        <v>44607</v>
      </c>
      <c r="BL257">
        <v>115137</v>
      </c>
      <c r="BM257">
        <v>337</v>
      </c>
      <c r="BN257">
        <v>175504353</v>
      </c>
      <c r="BO257">
        <v>116696536</v>
      </c>
      <c r="BP257">
        <v>4500</v>
      </c>
      <c r="BQ257">
        <v>1657</v>
      </c>
      <c r="BR257">
        <v>79</v>
      </c>
      <c r="BS257">
        <v>5865</v>
      </c>
      <c r="BT257">
        <v>5521</v>
      </c>
      <c r="BU257">
        <v>75</v>
      </c>
      <c r="BV257">
        <v>960</v>
      </c>
      <c r="BW257">
        <v>12128</v>
      </c>
      <c r="BX257">
        <v>763</v>
      </c>
      <c r="BY257">
        <v>977</v>
      </c>
      <c r="BZ257">
        <v>0</v>
      </c>
      <c r="CA257">
        <v>601</v>
      </c>
      <c r="CB257">
        <v>8</v>
      </c>
      <c r="CC257">
        <v>90794</v>
      </c>
      <c r="CD257">
        <v>58493292</v>
      </c>
      <c r="CE257">
        <v>75123</v>
      </c>
      <c r="CF257">
        <v>0</v>
      </c>
      <c r="CH257" s="1"/>
      <c r="CJ257">
        <f t="shared" si="8"/>
        <v>0</v>
      </c>
      <c r="CN257" s="1"/>
      <c r="CO257" s="1">
        <v>37118</v>
      </c>
      <c r="CP257">
        <v>1.7</v>
      </c>
      <c r="CR257" s="1">
        <v>42109</v>
      </c>
      <c r="CS257">
        <v>8.1264265850668291</v>
      </c>
      <c r="DG257" s="1">
        <v>43936</v>
      </c>
      <c r="DH257">
        <v>-0.23</v>
      </c>
      <c r="DJ257" s="1">
        <v>39340</v>
      </c>
      <c r="DK257">
        <v>11.22</v>
      </c>
      <c r="DM257" s="1">
        <v>37149</v>
      </c>
      <c r="DN257">
        <v>180</v>
      </c>
      <c r="DP257" s="11">
        <v>44331</v>
      </c>
      <c r="DQ257">
        <v>1870128712800</v>
      </c>
      <c r="DS257" s="1">
        <v>44301</v>
      </c>
      <c r="DT257">
        <v>399608773</v>
      </c>
      <c r="DU257">
        <v>289194288</v>
      </c>
      <c r="DV257">
        <v>110414485</v>
      </c>
      <c r="DX257" s="1">
        <v>37118</v>
      </c>
      <c r="DY257">
        <v>5719937959</v>
      </c>
      <c r="DZ257">
        <v>5176029561</v>
      </c>
      <c r="EA257">
        <v>543908398</v>
      </c>
      <c r="EB257">
        <v>10895967520</v>
      </c>
      <c r="EG257" s="1">
        <v>40436</v>
      </c>
      <c r="EH257" s="17">
        <v>1.1537971236</v>
      </c>
      <c r="EI257" s="3"/>
      <c r="EU257" s="4"/>
      <c r="EV257" s="4"/>
      <c r="EZ257"/>
      <c r="FB257" s="4"/>
    </row>
    <row r="258" spans="17:158" x14ac:dyDescent="0.25">
      <c r="Q258" s="1"/>
      <c r="Z258" s="21">
        <v>37104</v>
      </c>
      <c r="AA258" s="22">
        <v>64.38</v>
      </c>
      <c r="AB258" s="22">
        <v>1.71</v>
      </c>
      <c r="AC258" s="22"/>
      <c r="AO258" s="1">
        <v>36937</v>
      </c>
      <c r="AP258">
        <v>1.01</v>
      </c>
      <c r="AQ258">
        <v>-1.1100000000000001</v>
      </c>
      <c r="AS258" s="1">
        <v>43235</v>
      </c>
      <c r="AT258">
        <v>2.5</v>
      </c>
      <c r="AU258">
        <v>2.1999999999999999E-2</v>
      </c>
      <c r="AV258">
        <v>5.1990000000000001E-2</v>
      </c>
      <c r="AW258">
        <v>1091868</v>
      </c>
      <c r="BK258" s="1">
        <v>44635</v>
      </c>
      <c r="BL258">
        <v>139682</v>
      </c>
      <c r="BM258">
        <v>391</v>
      </c>
      <c r="BN258">
        <v>156277481</v>
      </c>
      <c r="BO258">
        <v>136612238</v>
      </c>
      <c r="BP258">
        <v>6174</v>
      </c>
      <c r="BQ258">
        <v>1067</v>
      </c>
      <c r="BR258">
        <v>103</v>
      </c>
      <c r="BS258">
        <v>10306</v>
      </c>
      <c r="BT258">
        <v>11869</v>
      </c>
      <c r="BU258">
        <v>0</v>
      </c>
      <c r="BV258">
        <v>1113</v>
      </c>
      <c r="BW258">
        <v>4548</v>
      </c>
      <c r="BX258">
        <v>930</v>
      </c>
      <c r="BY258">
        <v>2665</v>
      </c>
      <c r="BZ258">
        <v>0</v>
      </c>
      <c r="CA258">
        <v>4095</v>
      </c>
      <c r="CB258">
        <v>0</v>
      </c>
      <c r="CC258">
        <v>96600</v>
      </c>
      <c r="CD258">
        <v>19040307</v>
      </c>
      <c r="CE258">
        <v>345393</v>
      </c>
      <c r="CF258">
        <v>0</v>
      </c>
      <c r="CH258" s="1"/>
      <c r="CJ258">
        <f t="shared" si="8"/>
        <v>0</v>
      </c>
      <c r="CN258" s="1"/>
      <c r="CO258" s="1">
        <v>37087</v>
      </c>
      <c r="CP258">
        <v>2.33</v>
      </c>
      <c r="CR258" s="1">
        <v>42139</v>
      </c>
      <c r="CS258">
        <v>8.2539303244820097</v>
      </c>
      <c r="DG258" s="1">
        <v>43966</v>
      </c>
      <c r="DH258">
        <v>-0.25</v>
      </c>
      <c r="DJ258" s="1">
        <v>39370</v>
      </c>
      <c r="DK258">
        <v>11.18</v>
      </c>
      <c r="DM258" s="1">
        <v>37118</v>
      </c>
      <c r="DN258">
        <v>180</v>
      </c>
      <c r="DP258" s="11">
        <v>44362</v>
      </c>
      <c r="DQ258">
        <v>1773674303400</v>
      </c>
      <c r="DS258" s="1">
        <v>44331</v>
      </c>
      <c r="DT258">
        <v>441078401</v>
      </c>
      <c r="DU258">
        <v>284473347</v>
      </c>
      <c r="DV258">
        <v>156605054</v>
      </c>
      <c r="DX258" s="1">
        <v>37087</v>
      </c>
      <c r="DY258">
        <v>4957564819</v>
      </c>
      <c r="DZ258">
        <v>4938328065</v>
      </c>
      <c r="EA258">
        <v>19236754</v>
      </c>
      <c r="EB258">
        <v>9895892884</v>
      </c>
      <c r="EG258" s="1">
        <v>40466</v>
      </c>
      <c r="EH258" s="17">
        <v>1.0095709896</v>
      </c>
      <c r="EI258" s="3"/>
      <c r="EU258" s="4"/>
      <c r="EV258" s="4"/>
      <c r="EZ258"/>
      <c r="FB258" s="4"/>
    </row>
    <row r="259" spans="17:158" x14ac:dyDescent="0.25">
      <c r="Q259" s="1"/>
      <c r="Z259" s="23">
        <v>37073</v>
      </c>
      <c r="AA259" s="24">
        <v>62.53</v>
      </c>
      <c r="AB259" s="24">
        <v>1.68</v>
      </c>
      <c r="AC259" s="24"/>
      <c r="AO259" s="1">
        <v>36906</v>
      </c>
      <c r="AP259">
        <v>3.05</v>
      </c>
      <c r="AQ259">
        <v>-2.59</v>
      </c>
      <c r="AS259" s="1">
        <v>43266</v>
      </c>
      <c r="AT259">
        <v>2.5</v>
      </c>
      <c r="AU259">
        <v>2.1999999999999999E-2</v>
      </c>
      <c r="AV259">
        <v>5.1990000000000001E-2</v>
      </c>
      <c r="AW259">
        <v>1091868</v>
      </c>
      <c r="BK259" s="1">
        <v>44666</v>
      </c>
      <c r="BL259">
        <v>171667</v>
      </c>
      <c r="BM259">
        <v>736</v>
      </c>
      <c r="BN259">
        <v>202292590</v>
      </c>
      <c r="BO259">
        <v>151203815</v>
      </c>
      <c r="BP259">
        <v>8499</v>
      </c>
      <c r="BQ259">
        <v>446</v>
      </c>
      <c r="BR259">
        <v>356</v>
      </c>
      <c r="BS259">
        <v>20593</v>
      </c>
      <c r="BT259">
        <v>6905</v>
      </c>
      <c r="BU259">
        <v>0</v>
      </c>
      <c r="BV259">
        <v>703</v>
      </c>
      <c r="BW259">
        <v>8045</v>
      </c>
      <c r="BX259">
        <v>896</v>
      </c>
      <c r="BY259">
        <v>1983</v>
      </c>
      <c r="BZ259">
        <v>0</v>
      </c>
      <c r="CA259">
        <v>2736</v>
      </c>
      <c r="CB259">
        <v>0</v>
      </c>
      <c r="CC259">
        <v>100341</v>
      </c>
      <c r="CD259">
        <v>50394605</v>
      </c>
      <c r="CE259">
        <v>370264</v>
      </c>
      <c r="CF259">
        <v>0</v>
      </c>
      <c r="CH259" s="1"/>
      <c r="CJ259">
        <f t="shared" ref="CJ259" si="9">1000000*CI259</f>
        <v>0</v>
      </c>
      <c r="CN259" s="1"/>
      <c r="CO259" s="1">
        <v>37057</v>
      </c>
      <c r="CP259">
        <v>1.52</v>
      </c>
      <c r="CR259" s="1">
        <v>42170</v>
      </c>
      <c r="CS259">
        <v>8.4349906200680902</v>
      </c>
      <c r="DG259" s="1">
        <v>43997</v>
      </c>
      <c r="DH259">
        <v>0.3</v>
      </c>
      <c r="DJ259" s="1">
        <v>39401</v>
      </c>
      <c r="DK259">
        <v>11.18</v>
      </c>
      <c r="DM259" s="1">
        <v>37087</v>
      </c>
      <c r="DN259">
        <v>180</v>
      </c>
      <c r="DP259" s="11">
        <v>44392</v>
      </c>
      <c r="DQ259">
        <v>1834088645700</v>
      </c>
      <c r="DS259" s="1">
        <v>44362</v>
      </c>
      <c r="DT259">
        <v>436581420</v>
      </c>
      <c r="DU259">
        <v>284310667</v>
      </c>
      <c r="DV259">
        <v>152270753</v>
      </c>
      <c r="DX259" s="1">
        <v>37057</v>
      </c>
      <c r="DY259">
        <v>5033408207</v>
      </c>
      <c r="DZ259">
        <v>4842735186</v>
      </c>
      <c r="EA259">
        <v>190673021</v>
      </c>
      <c r="EB259">
        <v>9876143393</v>
      </c>
      <c r="EG259" s="1">
        <v>40497</v>
      </c>
      <c r="EH259" s="17">
        <v>1.4465926697</v>
      </c>
      <c r="EI259" s="3"/>
      <c r="EU259" s="4"/>
      <c r="EV259" s="4"/>
      <c r="EZ259"/>
      <c r="FB259" s="4"/>
    </row>
    <row r="260" spans="17:158" x14ac:dyDescent="0.25">
      <c r="Q260" s="1"/>
      <c r="AO260" s="1">
        <v>36875</v>
      </c>
      <c r="AP260">
        <v>5.75</v>
      </c>
      <c r="AQ260">
        <v>2.33</v>
      </c>
      <c r="AS260" s="1">
        <v>43296</v>
      </c>
      <c r="AT260">
        <v>2.5</v>
      </c>
      <c r="AU260">
        <v>2.1999999999999999E-2</v>
      </c>
      <c r="AV260">
        <v>5.1990000000000001E-2</v>
      </c>
      <c r="AW260">
        <v>1091868</v>
      </c>
      <c r="BK260" s="1">
        <v>44696</v>
      </c>
      <c r="BL260">
        <v>164844</v>
      </c>
      <c r="BM260">
        <v>412</v>
      </c>
      <c r="BN260">
        <v>174242383</v>
      </c>
      <c r="BO260">
        <v>111615219</v>
      </c>
      <c r="BP260">
        <v>7578</v>
      </c>
      <c r="BQ260">
        <v>18155</v>
      </c>
      <c r="BR260">
        <v>80</v>
      </c>
      <c r="BS260">
        <v>12739</v>
      </c>
      <c r="BT260">
        <v>6662</v>
      </c>
      <c r="BU260">
        <v>7</v>
      </c>
      <c r="BV260">
        <v>1385</v>
      </c>
      <c r="BW260">
        <v>760</v>
      </c>
      <c r="BX260">
        <v>3416</v>
      </c>
      <c r="BY260">
        <v>1598</v>
      </c>
      <c r="BZ260">
        <v>0</v>
      </c>
      <c r="CA260">
        <v>3546</v>
      </c>
      <c r="CB260">
        <v>5</v>
      </c>
      <c r="CC260">
        <v>114054</v>
      </c>
      <c r="CD260">
        <v>57474650</v>
      </c>
      <c r="CE260">
        <v>4817273</v>
      </c>
      <c r="CF260">
        <v>0</v>
      </c>
      <c r="CH260" s="1"/>
      <c r="CN260" s="1"/>
      <c r="CO260" s="1">
        <v>37026</v>
      </c>
      <c r="CP260">
        <v>1.41</v>
      </c>
      <c r="CR260" s="1">
        <v>42200</v>
      </c>
      <c r="CS260">
        <v>8.6758488212054292</v>
      </c>
      <c r="DG260" s="1">
        <v>44027</v>
      </c>
      <c r="DH260">
        <v>0.44</v>
      </c>
      <c r="DJ260" s="1">
        <v>39431</v>
      </c>
      <c r="DK260">
        <v>11.18</v>
      </c>
      <c r="DM260" s="1">
        <v>37057</v>
      </c>
      <c r="DN260">
        <v>180</v>
      </c>
      <c r="DP260" s="11">
        <v>44423</v>
      </c>
      <c r="DQ260">
        <v>1945203421499.99</v>
      </c>
      <c r="DS260" s="1">
        <v>44392</v>
      </c>
      <c r="DT260">
        <v>471679537</v>
      </c>
      <c r="DU260">
        <v>344323234</v>
      </c>
      <c r="DV260">
        <v>127356303</v>
      </c>
      <c r="DX260" s="1">
        <v>37026</v>
      </c>
      <c r="DY260">
        <v>5362183737</v>
      </c>
      <c r="DZ260">
        <v>5236592969</v>
      </c>
      <c r="EA260">
        <v>125590768</v>
      </c>
      <c r="EB260">
        <v>10598776706</v>
      </c>
      <c r="EG260" s="1">
        <v>40527</v>
      </c>
      <c r="EH260" s="17">
        <v>0.69207479329999999</v>
      </c>
      <c r="EI260"/>
      <c r="EU260" s="4"/>
      <c r="EV260" s="4"/>
      <c r="EZ260"/>
      <c r="FB260" s="4"/>
    </row>
    <row r="261" spans="17:158" x14ac:dyDescent="0.25">
      <c r="Q261" s="1"/>
      <c r="AO261" s="1">
        <v>36845</v>
      </c>
      <c r="AP261">
        <v>1.17</v>
      </c>
      <c r="AQ261">
        <v>-1.91</v>
      </c>
      <c r="AS261" s="1">
        <v>43327</v>
      </c>
      <c r="AT261">
        <v>2.5</v>
      </c>
      <c r="AU261">
        <v>2.1999999999999999E-2</v>
      </c>
      <c r="AV261">
        <v>5.1990000000000001E-2</v>
      </c>
      <c r="AW261">
        <v>1091868</v>
      </c>
      <c r="BK261" s="1">
        <v>44727</v>
      </c>
      <c r="BL261">
        <v>141213</v>
      </c>
      <c r="BM261">
        <v>265</v>
      </c>
      <c r="BN261">
        <v>185758100</v>
      </c>
      <c r="BO261">
        <v>111647878</v>
      </c>
      <c r="BP261">
        <v>8606</v>
      </c>
      <c r="BQ261">
        <v>209</v>
      </c>
      <c r="BR261">
        <v>475</v>
      </c>
      <c r="BS261">
        <v>4556</v>
      </c>
      <c r="BT261">
        <v>4277</v>
      </c>
      <c r="BU261">
        <v>18</v>
      </c>
      <c r="BV261">
        <v>1083</v>
      </c>
      <c r="BW261">
        <v>12949</v>
      </c>
      <c r="BX261">
        <v>214</v>
      </c>
      <c r="BY261">
        <v>4573</v>
      </c>
      <c r="BZ261">
        <v>0</v>
      </c>
      <c r="CA261">
        <v>1394</v>
      </c>
      <c r="CB261">
        <v>53</v>
      </c>
      <c r="CC261">
        <v>95063</v>
      </c>
      <c r="CD261">
        <v>61612196</v>
      </c>
      <c r="CE261">
        <v>12223078</v>
      </c>
      <c r="CF261">
        <v>0</v>
      </c>
      <c r="CH261" s="1"/>
      <c r="CN261" s="1"/>
      <c r="CO261" s="1">
        <v>36996</v>
      </c>
      <c r="CP261">
        <v>1.58</v>
      </c>
      <c r="CR261" s="1">
        <v>42231</v>
      </c>
      <c r="CS261">
        <v>8.8533117101437799</v>
      </c>
      <c r="DG261" s="1">
        <v>44058</v>
      </c>
      <c r="DH261">
        <v>0.36</v>
      </c>
      <c r="DJ261" s="1">
        <v>39462</v>
      </c>
      <c r="DK261">
        <v>11.18</v>
      </c>
      <c r="DM261" s="1">
        <v>37026</v>
      </c>
      <c r="DN261">
        <v>180</v>
      </c>
      <c r="DP261" s="11">
        <v>44454</v>
      </c>
      <c r="DQ261">
        <v>1947607414200</v>
      </c>
      <c r="DS261" s="1">
        <v>44423</v>
      </c>
      <c r="DT261">
        <v>402135245</v>
      </c>
      <c r="DU261">
        <v>426503016</v>
      </c>
      <c r="DV261">
        <v>-24367771</v>
      </c>
      <c r="DX261" s="1">
        <v>36996</v>
      </c>
      <c r="DY261">
        <v>4713703708</v>
      </c>
      <c r="DZ261">
        <v>4693746465</v>
      </c>
      <c r="EA261">
        <v>19957243</v>
      </c>
      <c r="EB261">
        <v>9407450173</v>
      </c>
      <c r="EG261" s="1">
        <v>40558</v>
      </c>
      <c r="EH261" s="17">
        <v>0.79369133089999999</v>
      </c>
      <c r="EI261"/>
      <c r="EU261" s="4"/>
      <c r="EV261" s="4"/>
      <c r="EZ261"/>
      <c r="FB261" s="4"/>
    </row>
    <row r="262" spans="17:158" x14ac:dyDescent="0.25">
      <c r="Q262" s="1"/>
      <c r="AO262" s="1">
        <v>36814</v>
      </c>
      <c r="AP262">
        <v>4.32</v>
      </c>
      <c r="AQ262">
        <v>1.34</v>
      </c>
      <c r="AS262" s="1">
        <v>43358</v>
      </c>
      <c r="AT262">
        <v>2.5</v>
      </c>
      <c r="AU262">
        <v>2.1999999999999999E-2</v>
      </c>
      <c r="AV262">
        <v>5.1990000000000001E-2</v>
      </c>
      <c r="AW262">
        <v>1091868</v>
      </c>
      <c r="BK262" s="1">
        <v>44757</v>
      </c>
      <c r="BL262">
        <v>187685</v>
      </c>
      <c r="BM262">
        <v>467</v>
      </c>
      <c r="BN262">
        <v>158704088</v>
      </c>
      <c r="BO262">
        <v>87261693</v>
      </c>
      <c r="BP262">
        <v>10268</v>
      </c>
      <c r="BQ262">
        <v>1016</v>
      </c>
      <c r="BR262">
        <v>346</v>
      </c>
      <c r="BS262">
        <v>23196</v>
      </c>
      <c r="BT262">
        <v>9267</v>
      </c>
      <c r="BU262">
        <v>10</v>
      </c>
      <c r="BV262">
        <v>1442</v>
      </c>
      <c r="BW262">
        <v>3418</v>
      </c>
      <c r="BX262">
        <v>283</v>
      </c>
      <c r="BY262">
        <v>4480</v>
      </c>
      <c r="BZ262">
        <v>0</v>
      </c>
      <c r="CA262">
        <v>2580</v>
      </c>
      <c r="CB262">
        <v>1485</v>
      </c>
      <c r="CC262">
        <v>120150</v>
      </c>
      <c r="CD262">
        <v>47849255</v>
      </c>
      <c r="CE262">
        <v>23227047</v>
      </c>
      <c r="CF262">
        <v>0</v>
      </c>
      <c r="CH262" s="1"/>
      <c r="CN262" s="1"/>
      <c r="CO262" s="1">
        <v>36965</v>
      </c>
      <c r="CP262">
        <v>1.38</v>
      </c>
      <c r="CR262" s="1">
        <v>42262</v>
      </c>
      <c r="CS262">
        <v>9.0307239970795408</v>
      </c>
      <c r="DG262" s="1">
        <v>44089</v>
      </c>
      <c r="DH262">
        <v>0.87</v>
      </c>
      <c r="DJ262" s="1">
        <v>39493</v>
      </c>
      <c r="DK262">
        <v>11.18</v>
      </c>
      <c r="DM262" s="1">
        <v>36996</v>
      </c>
      <c r="DN262">
        <v>180</v>
      </c>
      <c r="DP262" s="11">
        <v>44484</v>
      </c>
      <c r="DQ262">
        <v>2038315580000</v>
      </c>
      <c r="DS262" s="1">
        <v>44454</v>
      </c>
      <c r="DT262">
        <v>369543247</v>
      </c>
      <c r="DU262">
        <v>376687647</v>
      </c>
      <c r="DV262">
        <v>-7144400</v>
      </c>
      <c r="DX262" s="1">
        <v>36965</v>
      </c>
      <c r="DY262">
        <v>5153769468</v>
      </c>
      <c r="DZ262">
        <v>5530627595</v>
      </c>
      <c r="EA262">
        <v>-376858127</v>
      </c>
      <c r="EB262">
        <v>10684397063</v>
      </c>
      <c r="EG262" s="1">
        <v>40589</v>
      </c>
      <c r="EH262" s="17">
        <v>0.99630955659999998</v>
      </c>
      <c r="EI262"/>
      <c r="EU262" s="4"/>
      <c r="EV262" s="4"/>
      <c r="EZ262"/>
      <c r="FB262" s="4"/>
    </row>
    <row r="263" spans="17:158" x14ac:dyDescent="0.25">
      <c r="Q263" s="1"/>
      <c r="AO263" s="1">
        <v>36784</v>
      </c>
      <c r="AP263">
        <v>-1.39</v>
      </c>
      <c r="AQ263">
        <v>-1.76</v>
      </c>
      <c r="AS263" s="1">
        <v>43388</v>
      </c>
      <c r="AT263">
        <v>2.5</v>
      </c>
      <c r="AU263">
        <v>2.1999999999999999E-2</v>
      </c>
      <c r="AV263">
        <v>5.1990000000000001E-2</v>
      </c>
      <c r="AW263">
        <v>1091868</v>
      </c>
      <c r="BK263" s="1">
        <v>44788</v>
      </c>
      <c r="BL263">
        <v>187821</v>
      </c>
      <c r="BM263">
        <v>1193</v>
      </c>
      <c r="BN263">
        <v>189574418</v>
      </c>
      <c r="BO263">
        <v>136912195</v>
      </c>
      <c r="BP263">
        <v>10048</v>
      </c>
      <c r="BQ263">
        <v>2845</v>
      </c>
      <c r="BR263">
        <v>323</v>
      </c>
      <c r="BS263">
        <v>18296</v>
      </c>
      <c r="BT263">
        <v>26367</v>
      </c>
      <c r="BU263">
        <v>0</v>
      </c>
      <c r="BV263">
        <v>2164</v>
      </c>
      <c r="BW263">
        <v>17278</v>
      </c>
      <c r="BX263">
        <v>885</v>
      </c>
      <c r="BY263">
        <v>6509</v>
      </c>
      <c r="BZ263">
        <v>0</v>
      </c>
      <c r="CA263">
        <v>16778</v>
      </c>
      <c r="CB263">
        <v>247</v>
      </c>
      <c r="CC263">
        <v>119731</v>
      </c>
      <c r="CD263">
        <v>32130394</v>
      </c>
      <c r="CE263">
        <v>20121344</v>
      </c>
      <c r="CF263">
        <v>0</v>
      </c>
      <c r="CH263" s="1"/>
      <c r="CN263" s="1"/>
      <c r="CO263" s="1">
        <v>36937</v>
      </c>
      <c r="CP263">
        <v>1.46</v>
      </c>
      <c r="CR263" s="1">
        <v>42292</v>
      </c>
      <c r="CS263">
        <v>9.1046831955922798</v>
      </c>
      <c r="DG263" s="1">
        <v>44119</v>
      </c>
      <c r="DH263">
        <v>0.89</v>
      </c>
      <c r="DJ263" s="1">
        <v>39522</v>
      </c>
      <c r="DK263">
        <v>11.18</v>
      </c>
      <c r="DM263" s="1">
        <v>36965</v>
      </c>
      <c r="DN263">
        <v>151</v>
      </c>
      <c r="DP263" s="11">
        <v>44515</v>
      </c>
      <c r="DQ263">
        <v>2043672226800</v>
      </c>
      <c r="DS263" s="1">
        <v>44484</v>
      </c>
      <c r="DT263">
        <v>386935636</v>
      </c>
      <c r="DU263">
        <v>681734361</v>
      </c>
      <c r="DV263">
        <v>-294798725</v>
      </c>
      <c r="DX263" s="1">
        <v>36937</v>
      </c>
      <c r="DY263">
        <v>4062887664</v>
      </c>
      <c r="DZ263">
        <v>4086700154</v>
      </c>
      <c r="EA263">
        <v>-23812490</v>
      </c>
      <c r="EB263">
        <v>8149587818</v>
      </c>
      <c r="EG263" s="1">
        <v>40617</v>
      </c>
      <c r="EH263" s="17">
        <v>0.62216812060000004</v>
      </c>
      <c r="EI263"/>
      <c r="EU263" s="4"/>
      <c r="EV263" s="4"/>
      <c r="EZ263"/>
      <c r="FB263" s="4"/>
    </row>
    <row r="264" spans="17:158" x14ac:dyDescent="0.25">
      <c r="Q264" s="1"/>
      <c r="AO264" s="1">
        <v>36753</v>
      </c>
      <c r="AP264">
        <v>-2.09</v>
      </c>
      <c r="AQ264">
        <v>-4.45</v>
      </c>
      <c r="AS264" s="1">
        <v>43419</v>
      </c>
      <c r="AT264">
        <v>2.5</v>
      </c>
      <c r="AU264">
        <v>2.1999999999999999E-2</v>
      </c>
      <c r="AV264">
        <v>5.1990000000000001E-2</v>
      </c>
      <c r="AW264">
        <v>1091868</v>
      </c>
      <c r="BK264" s="1">
        <v>44819</v>
      </c>
      <c r="BL264">
        <v>153253</v>
      </c>
      <c r="BM264">
        <v>340</v>
      </c>
      <c r="BN264">
        <v>185191885</v>
      </c>
      <c r="BO264">
        <v>121473556</v>
      </c>
      <c r="BP264">
        <v>8314</v>
      </c>
      <c r="BQ264">
        <v>25509</v>
      </c>
      <c r="BR264">
        <v>390</v>
      </c>
      <c r="BS264">
        <v>8150</v>
      </c>
      <c r="BT264">
        <v>8397</v>
      </c>
      <c r="BU264">
        <v>241</v>
      </c>
      <c r="BV264">
        <v>2081</v>
      </c>
      <c r="BW264">
        <v>2802</v>
      </c>
      <c r="BX264">
        <v>282</v>
      </c>
      <c r="BY264">
        <v>976</v>
      </c>
      <c r="BZ264">
        <v>0</v>
      </c>
      <c r="CA264">
        <v>2563</v>
      </c>
      <c r="CB264">
        <v>1637</v>
      </c>
      <c r="CC264">
        <v>114823</v>
      </c>
      <c r="CD264">
        <v>54884978</v>
      </c>
      <c r="CE264">
        <v>8503593</v>
      </c>
      <c r="CF264">
        <v>0</v>
      </c>
      <c r="CH264" s="1"/>
      <c r="CN264" s="1"/>
      <c r="CO264" s="1">
        <v>36906</v>
      </c>
      <c r="CP264" s="3">
        <v>1.56999</v>
      </c>
      <c r="CQ264" s="3"/>
      <c r="CR264" s="1">
        <v>42323</v>
      </c>
      <c r="CS264">
        <v>9.1430877980585503</v>
      </c>
      <c r="DG264" s="1">
        <v>44150</v>
      </c>
      <c r="DH264">
        <v>0.95</v>
      </c>
      <c r="DJ264" s="1">
        <v>39553</v>
      </c>
      <c r="DK264">
        <v>11.37</v>
      </c>
      <c r="DM264" s="1">
        <v>36937</v>
      </c>
      <c r="DN264">
        <v>151</v>
      </c>
      <c r="DP264" s="11">
        <v>44545</v>
      </c>
      <c r="DQ264">
        <v>2046959685600</v>
      </c>
      <c r="DS264" s="1">
        <v>44515</v>
      </c>
      <c r="DT264">
        <v>278021279</v>
      </c>
      <c r="DU264">
        <v>474029136</v>
      </c>
      <c r="DV264">
        <v>-196007857</v>
      </c>
      <c r="DX264" s="1">
        <v>36906</v>
      </c>
      <c r="DY264">
        <v>4528675856</v>
      </c>
      <c r="DZ264">
        <v>5088239393</v>
      </c>
      <c r="EA264">
        <v>-559563537</v>
      </c>
      <c r="EB264">
        <v>9616915249</v>
      </c>
      <c r="EG264" s="1">
        <v>40648</v>
      </c>
      <c r="EH264" s="17">
        <v>0.44704703969999998</v>
      </c>
      <c r="EI264"/>
      <c r="EU264" s="4"/>
      <c r="EV264" s="4"/>
      <c r="EZ264"/>
      <c r="FB264" s="4"/>
    </row>
    <row r="265" spans="17:158" x14ac:dyDescent="0.25">
      <c r="Q265" s="1"/>
      <c r="AO265" s="1">
        <v>36722</v>
      </c>
      <c r="AP265">
        <v>2.42</v>
      </c>
      <c r="AQ265">
        <v>-0.44</v>
      </c>
      <c r="AS265" s="1">
        <v>43449</v>
      </c>
      <c r="AT265">
        <v>2.5</v>
      </c>
      <c r="AU265">
        <v>2.1999999999999999E-2</v>
      </c>
      <c r="AV265">
        <v>5.1990000000000001E-2</v>
      </c>
      <c r="AW265">
        <v>1091868</v>
      </c>
      <c r="BK265" s="1">
        <v>44849</v>
      </c>
      <c r="BL265">
        <v>123575</v>
      </c>
      <c r="BM265">
        <v>771</v>
      </c>
      <c r="BN265">
        <v>130106725</v>
      </c>
      <c r="BO265">
        <v>104568137</v>
      </c>
      <c r="BP265">
        <v>5617</v>
      </c>
      <c r="BQ265">
        <v>1986</v>
      </c>
      <c r="BR265">
        <v>957</v>
      </c>
      <c r="BS265">
        <v>8983</v>
      </c>
      <c r="BT265">
        <v>12759</v>
      </c>
      <c r="BU265">
        <v>10</v>
      </c>
      <c r="BV265">
        <v>896</v>
      </c>
      <c r="BW265">
        <v>3966</v>
      </c>
      <c r="BX265">
        <v>451</v>
      </c>
      <c r="BY265">
        <v>5711</v>
      </c>
      <c r="BZ265">
        <v>0</v>
      </c>
      <c r="CA265">
        <v>1968</v>
      </c>
      <c r="CB265">
        <v>0</v>
      </c>
      <c r="CC265">
        <v>101419</v>
      </c>
      <c r="CD265">
        <v>20786331</v>
      </c>
      <c r="CE265">
        <v>4483188</v>
      </c>
      <c r="CF265">
        <v>0</v>
      </c>
      <c r="CH265" s="1"/>
      <c r="CN265" s="1"/>
      <c r="CO265" s="1">
        <v>36875</v>
      </c>
      <c r="CP265">
        <v>1.59</v>
      </c>
      <c r="CR265" s="1">
        <v>42353</v>
      </c>
      <c r="CS265">
        <v>9.0778438398236005</v>
      </c>
      <c r="DG265" s="1">
        <v>44180</v>
      </c>
      <c r="DH265">
        <v>1.46</v>
      </c>
      <c r="DJ265" s="1">
        <v>39583</v>
      </c>
      <c r="DK265">
        <v>11.63</v>
      </c>
      <c r="DM265" s="1">
        <v>36906</v>
      </c>
      <c r="DN265">
        <v>151</v>
      </c>
      <c r="DP265" s="11">
        <v>44576</v>
      </c>
      <c r="DQ265">
        <v>1983410371799.99</v>
      </c>
      <c r="DS265" s="1">
        <v>44545</v>
      </c>
      <c r="DT265">
        <v>346821117</v>
      </c>
      <c r="DU265">
        <v>381527846</v>
      </c>
      <c r="DV265">
        <v>-34706729</v>
      </c>
      <c r="DX265" s="1">
        <v>36875</v>
      </c>
      <c r="DY265">
        <v>4645995542</v>
      </c>
      <c r="DZ265">
        <v>4949723328</v>
      </c>
      <c r="EA265">
        <v>-303727786</v>
      </c>
      <c r="EB265">
        <v>9595718870</v>
      </c>
      <c r="EG265" s="1">
        <v>40678</v>
      </c>
      <c r="EH265" s="17">
        <v>0.43167548360000002</v>
      </c>
      <c r="EI265"/>
      <c r="EU265" s="4"/>
      <c r="EV265" s="4"/>
      <c r="EZ265"/>
      <c r="FB265" s="4"/>
    </row>
    <row r="266" spans="17:158" x14ac:dyDescent="0.25">
      <c r="Q266" s="1"/>
      <c r="AO266" s="1">
        <v>36692</v>
      </c>
      <c r="AP266">
        <v>4.63</v>
      </c>
      <c r="AQ266">
        <v>-1.69</v>
      </c>
      <c r="AS266" s="1">
        <v>43480</v>
      </c>
      <c r="AT266">
        <v>2.5</v>
      </c>
      <c r="AU266">
        <v>2.1999999999999999E-2</v>
      </c>
      <c r="AV266">
        <v>7.7799999999999994E-2</v>
      </c>
      <c r="AW266">
        <v>1094667</v>
      </c>
      <c r="CH266" s="1"/>
      <c r="CN266" s="1"/>
      <c r="CO266" s="1">
        <v>36845</v>
      </c>
      <c r="CP266">
        <v>1.32</v>
      </c>
      <c r="CR266" s="1">
        <v>42384</v>
      </c>
      <c r="CS266">
        <v>9.6204774796948005</v>
      </c>
      <c r="DG266" s="1">
        <v>44211</v>
      </c>
      <c r="DH266">
        <v>0.27</v>
      </c>
      <c r="DJ266" s="1">
        <v>39614</v>
      </c>
      <c r="DK266">
        <v>12.09</v>
      </c>
      <c r="DM266" s="1">
        <v>36875</v>
      </c>
      <c r="DN266">
        <v>151</v>
      </c>
      <c r="DP266" s="11">
        <v>44607</v>
      </c>
      <c r="DQ266">
        <v>1859031684000</v>
      </c>
      <c r="DS266" s="1">
        <v>44576</v>
      </c>
      <c r="DT266">
        <v>283472920</v>
      </c>
      <c r="DU266">
        <v>595905995</v>
      </c>
      <c r="DV266">
        <v>-312433075</v>
      </c>
      <c r="DX266" s="1">
        <v>36845</v>
      </c>
      <c r="DY266">
        <v>4374176633</v>
      </c>
      <c r="DZ266">
        <v>5234186865</v>
      </c>
      <c r="EA266">
        <v>-860010232</v>
      </c>
      <c r="EB266">
        <v>9608363498</v>
      </c>
      <c r="EG266" s="1">
        <v>40709</v>
      </c>
      <c r="EH266" s="17">
        <v>-0.18224370370000001</v>
      </c>
      <c r="EI266"/>
      <c r="EU266" s="4"/>
      <c r="EV266" s="4"/>
      <c r="EZ266"/>
      <c r="FB266" s="4"/>
    </row>
    <row r="267" spans="17:158" x14ac:dyDescent="0.25">
      <c r="Q267" s="1"/>
      <c r="AO267" s="1">
        <v>36661</v>
      </c>
      <c r="AP267">
        <v>2.08</v>
      </c>
      <c r="AQ267">
        <v>-3.31</v>
      </c>
      <c r="AS267" s="1">
        <v>43511</v>
      </c>
      <c r="AT267">
        <v>2.5</v>
      </c>
      <c r="AU267">
        <v>2.1999999999999999E-2</v>
      </c>
      <c r="AV267">
        <v>7.7799999999999994E-2</v>
      </c>
      <c r="AW267">
        <v>1094667</v>
      </c>
      <c r="CH267" s="1"/>
      <c r="CN267" s="1"/>
      <c r="CO267" s="1">
        <v>36814</v>
      </c>
      <c r="CP267">
        <v>1.1399999999999999</v>
      </c>
      <c r="CR267" s="1">
        <v>42415</v>
      </c>
      <c r="CS267">
        <v>10.350041730079999</v>
      </c>
      <c r="DG267" s="1">
        <v>44242</v>
      </c>
      <c r="DH267">
        <v>0.82</v>
      </c>
      <c r="DJ267" s="1">
        <v>39644</v>
      </c>
      <c r="DK267">
        <v>12.36</v>
      </c>
      <c r="DM267" s="1">
        <v>36845</v>
      </c>
      <c r="DN267">
        <v>151</v>
      </c>
      <c r="DP267" s="11">
        <v>44635</v>
      </c>
      <c r="DQ267">
        <v>1754684859600</v>
      </c>
      <c r="DS267" s="1">
        <v>44607</v>
      </c>
      <c r="DT267">
        <v>301563089</v>
      </c>
      <c r="DU267">
        <v>250356741</v>
      </c>
      <c r="DV267">
        <v>51206348</v>
      </c>
      <c r="DX267" s="1">
        <v>36814</v>
      </c>
      <c r="DY267">
        <v>4634820927</v>
      </c>
      <c r="DZ267">
        <v>5327233032</v>
      </c>
      <c r="EA267">
        <v>-692412105</v>
      </c>
      <c r="EB267">
        <v>9962053959</v>
      </c>
      <c r="EG267" s="1">
        <v>40739</v>
      </c>
      <c r="EH267" s="17">
        <v>-0.115402088</v>
      </c>
      <c r="EI267"/>
      <c r="EU267" s="4"/>
      <c r="EV267" s="4"/>
      <c r="EZ267"/>
      <c r="FB267" s="4"/>
    </row>
    <row r="268" spans="17:158" x14ac:dyDescent="0.25">
      <c r="Q268" s="1"/>
      <c r="AO268" s="1">
        <v>36631</v>
      </c>
      <c r="AP268">
        <v>1.4</v>
      </c>
      <c r="AQ268">
        <v>-2.42</v>
      </c>
      <c r="AS268" s="1">
        <v>43539</v>
      </c>
      <c r="AT268">
        <v>2.5</v>
      </c>
      <c r="AU268">
        <v>2.1999999999999999E-2</v>
      </c>
      <c r="AV268">
        <v>7.7799999999999994E-2</v>
      </c>
      <c r="AW268">
        <v>1094667</v>
      </c>
      <c r="CH268" s="1"/>
      <c r="CN268" s="1"/>
      <c r="CO268" s="1">
        <v>36784</v>
      </c>
      <c r="CP268">
        <v>1.23</v>
      </c>
      <c r="CR268" s="1">
        <v>42444</v>
      </c>
      <c r="CS268">
        <v>11.0609967741619</v>
      </c>
      <c r="DG268" s="1">
        <v>44270</v>
      </c>
      <c r="DH268">
        <v>0.86</v>
      </c>
      <c r="DJ268" s="1">
        <v>39675</v>
      </c>
      <c r="DK268">
        <v>12.92</v>
      </c>
      <c r="DM268" s="1">
        <v>36814</v>
      </c>
      <c r="DN268">
        <v>151</v>
      </c>
      <c r="DP268" s="11">
        <v>44666</v>
      </c>
      <c r="DQ268">
        <v>1641971526000</v>
      </c>
      <c r="DS268" s="1">
        <v>44635</v>
      </c>
      <c r="DT268">
        <v>503236334</v>
      </c>
      <c r="DU268">
        <v>523009050</v>
      </c>
      <c r="DV268">
        <v>-19772716</v>
      </c>
      <c r="DX268" s="1">
        <v>36784</v>
      </c>
      <c r="DY268">
        <v>4705729616</v>
      </c>
      <c r="DZ268">
        <v>5143575956</v>
      </c>
      <c r="EA268">
        <v>-437846340</v>
      </c>
      <c r="EB268">
        <v>9849305572</v>
      </c>
      <c r="EG268" s="1">
        <v>40770</v>
      </c>
      <c r="EH268" s="17">
        <v>0.43993990430000002</v>
      </c>
      <c r="EI268"/>
      <c r="EU268" s="4"/>
      <c r="EV268" s="4"/>
      <c r="EZ268"/>
      <c r="FB268" s="4"/>
    </row>
    <row r="269" spans="17:158" x14ac:dyDescent="0.25">
      <c r="Q269" s="1"/>
      <c r="AO269" s="1">
        <v>36600</v>
      </c>
      <c r="AP269">
        <v>-0.21</v>
      </c>
      <c r="AQ269">
        <v>-5.4</v>
      </c>
      <c r="AS269" s="1">
        <v>43570</v>
      </c>
      <c r="AT269">
        <v>2.5</v>
      </c>
      <c r="AU269">
        <v>2.1999999999999999E-2</v>
      </c>
      <c r="AV269">
        <v>7.7799999999999994E-2</v>
      </c>
      <c r="AW269">
        <v>1094667</v>
      </c>
      <c r="CH269" s="1"/>
      <c r="CN269" s="1"/>
      <c r="CO269" s="1">
        <v>36753</v>
      </c>
      <c r="CP269">
        <v>2.31</v>
      </c>
      <c r="CR269" s="1">
        <v>42475</v>
      </c>
      <c r="CS269">
        <v>11.336864883919</v>
      </c>
      <c r="DG269" s="1">
        <v>44301</v>
      </c>
      <c r="DH269">
        <v>0.38</v>
      </c>
      <c r="DJ269" s="1">
        <v>39706</v>
      </c>
      <c r="DK269">
        <v>13.39</v>
      </c>
      <c r="DM269" s="1">
        <v>36784</v>
      </c>
      <c r="DN269">
        <v>151</v>
      </c>
      <c r="DP269" s="11">
        <v>44696</v>
      </c>
      <c r="DQ269">
        <v>1716486325000</v>
      </c>
      <c r="DS269" s="1">
        <v>44666</v>
      </c>
      <c r="DT269">
        <v>539933248</v>
      </c>
      <c r="DU269">
        <v>806098622</v>
      </c>
      <c r="DV269">
        <v>-266165374</v>
      </c>
      <c r="DX269" s="1">
        <v>36753</v>
      </c>
      <c r="DY269">
        <v>5516407914</v>
      </c>
      <c r="DZ269">
        <v>5501973736</v>
      </c>
      <c r="EA269">
        <v>14434178</v>
      </c>
      <c r="EB269">
        <v>11018381650</v>
      </c>
      <c r="EG269" s="1">
        <v>40801</v>
      </c>
      <c r="EH269" s="17">
        <v>0.64532328400000005</v>
      </c>
      <c r="EI269"/>
      <c r="EU269" s="4"/>
      <c r="EV269" s="4"/>
      <c r="EZ269"/>
      <c r="FB269" s="4"/>
    </row>
    <row r="270" spans="17:158" x14ac:dyDescent="0.25">
      <c r="Q270" s="1"/>
      <c r="AO270" s="1">
        <v>36571</v>
      </c>
      <c r="AP270">
        <v>1.79</v>
      </c>
      <c r="AQ270">
        <v>-2.66</v>
      </c>
      <c r="AS270" s="1">
        <v>43600</v>
      </c>
      <c r="AT270">
        <v>2.5</v>
      </c>
      <c r="AU270">
        <v>2.1999999999999999E-2</v>
      </c>
      <c r="AV270">
        <v>7.7799999999999994E-2</v>
      </c>
      <c r="AW270">
        <v>1094667</v>
      </c>
      <c r="CH270" s="1"/>
      <c r="CN270" s="1"/>
      <c r="CO270" s="1">
        <v>36722</v>
      </c>
      <c r="CP270" s="3">
        <v>2.61</v>
      </c>
      <c r="CQ270" s="3"/>
      <c r="CR270" s="1">
        <v>42505</v>
      </c>
      <c r="CS270">
        <v>11.3192421250219</v>
      </c>
      <c r="DG270" s="1">
        <v>44331</v>
      </c>
      <c r="DH270">
        <v>0.96</v>
      </c>
      <c r="DJ270" s="1">
        <v>39736</v>
      </c>
      <c r="DK270">
        <v>13.66</v>
      </c>
      <c r="DM270" s="1">
        <v>36753</v>
      </c>
      <c r="DN270">
        <v>151</v>
      </c>
      <c r="DP270" s="11">
        <v>44727</v>
      </c>
      <c r="DQ270">
        <v>1726614333600</v>
      </c>
      <c r="DS270" s="1">
        <v>44696</v>
      </c>
      <c r="DT270">
        <v>592393918</v>
      </c>
      <c r="DU270">
        <v>800669110</v>
      </c>
      <c r="DV270">
        <v>-208275192</v>
      </c>
      <c r="DX270" s="1">
        <v>36722</v>
      </c>
      <c r="DY270">
        <v>5000307451</v>
      </c>
      <c r="DZ270">
        <v>4960414518</v>
      </c>
      <c r="EA270">
        <v>39892933</v>
      </c>
      <c r="EB270">
        <v>9960721969</v>
      </c>
      <c r="EG270" s="1">
        <v>40831</v>
      </c>
      <c r="EH270" s="17">
        <v>0.53115837730000004</v>
      </c>
      <c r="EI270"/>
      <c r="EU270" s="4"/>
      <c r="EV270" s="4"/>
      <c r="EZ270"/>
      <c r="FB270" s="4"/>
    </row>
    <row r="271" spans="17:158" x14ac:dyDescent="0.25">
      <c r="Q271" s="1"/>
      <c r="AO271" s="1">
        <v>36540</v>
      </c>
      <c r="AP271">
        <v>1.92</v>
      </c>
      <c r="AQ271">
        <v>-1.28</v>
      </c>
      <c r="AS271" s="1">
        <v>43631</v>
      </c>
      <c r="AT271">
        <v>2.5</v>
      </c>
      <c r="AU271">
        <v>2.1999999999999999E-2</v>
      </c>
      <c r="AV271">
        <v>7.7799999999999994E-2</v>
      </c>
      <c r="AW271">
        <v>1094667</v>
      </c>
      <c r="CH271" s="1"/>
      <c r="CN271" s="1"/>
      <c r="CO271" s="1">
        <v>36692</v>
      </c>
      <c r="CP271">
        <v>1.23</v>
      </c>
      <c r="CR271" s="1">
        <v>42536</v>
      </c>
      <c r="CS271">
        <v>11.442635439353801</v>
      </c>
      <c r="DG271" s="1">
        <v>44362</v>
      </c>
      <c r="DH271">
        <v>0.6</v>
      </c>
      <c r="DJ271" s="1">
        <v>39767</v>
      </c>
      <c r="DK271">
        <v>13.64</v>
      </c>
      <c r="DM271" s="1">
        <v>36722</v>
      </c>
      <c r="DN271">
        <v>151</v>
      </c>
      <c r="DP271" s="11">
        <v>44757</v>
      </c>
      <c r="DQ271">
        <v>1859525944300</v>
      </c>
      <c r="DS271" s="1">
        <v>44727</v>
      </c>
      <c r="DT271">
        <v>674310745</v>
      </c>
      <c r="DU271">
        <v>758531586</v>
      </c>
      <c r="DV271">
        <v>-84220841</v>
      </c>
      <c r="DX271" s="1">
        <v>36692</v>
      </c>
      <c r="DY271">
        <v>4850102157</v>
      </c>
      <c r="DZ271">
        <v>4681709174</v>
      </c>
      <c r="EA271">
        <v>168392983</v>
      </c>
      <c r="EB271">
        <v>9531811331</v>
      </c>
      <c r="EG271" s="1">
        <v>40862</v>
      </c>
      <c r="EH271" s="17">
        <v>0.49674844000000001</v>
      </c>
      <c r="EI271"/>
      <c r="EU271" s="4"/>
      <c r="EV271" s="4"/>
      <c r="EZ271"/>
      <c r="FB271" s="4"/>
    </row>
    <row r="272" spans="17:158" x14ac:dyDescent="0.25">
      <c r="Q272" s="1"/>
      <c r="AO272" s="1">
        <v>36509</v>
      </c>
      <c r="AP272">
        <v>7.1</v>
      </c>
      <c r="AQ272">
        <v>1.25</v>
      </c>
      <c r="AS272" s="1">
        <v>43661</v>
      </c>
      <c r="AT272">
        <v>2.5</v>
      </c>
      <c r="AU272">
        <v>2.1999999999999999E-2</v>
      </c>
      <c r="AV272">
        <v>7.7799999999999994E-2</v>
      </c>
      <c r="AW272">
        <v>1094667</v>
      </c>
      <c r="CH272" s="1"/>
      <c r="CN272" s="1"/>
      <c r="CO272" s="1">
        <v>36661</v>
      </c>
      <c r="CP272">
        <v>1.01</v>
      </c>
      <c r="CR272" s="1">
        <v>42566</v>
      </c>
      <c r="CS272">
        <v>11.7072646230841</v>
      </c>
      <c r="DG272" s="1">
        <v>44392</v>
      </c>
      <c r="DH272">
        <v>1.02</v>
      </c>
      <c r="DJ272" s="1">
        <v>39797</v>
      </c>
      <c r="DK272">
        <v>13.66</v>
      </c>
      <c r="DM272" s="1">
        <v>36692</v>
      </c>
      <c r="DN272">
        <v>151</v>
      </c>
      <c r="DP272" s="11">
        <v>44788</v>
      </c>
      <c r="DQ272">
        <v>1746993851200</v>
      </c>
      <c r="DS272" s="1">
        <v>44757</v>
      </c>
      <c r="DT272">
        <v>497501005</v>
      </c>
      <c r="DU272">
        <v>732519666</v>
      </c>
      <c r="DV272">
        <v>-235018661</v>
      </c>
      <c r="DX272" s="1">
        <v>36661</v>
      </c>
      <c r="DY272">
        <v>5060389264</v>
      </c>
      <c r="DZ272">
        <v>4776280858</v>
      </c>
      <c r="EA272">
        <v>284108406</v>
      </c>
      <c r="EB272">
        <v>9836670122</v>
      </c>
      <c r="EG272" s="1">
        <v>40892</v>
      </c>
      <c r="EH272" s="17">
        <v>-0.1173471111</v>
      </c>
      <c r="EI272"/>
      <c r="EU272" s="4"/>
      <c r="EV272" s="4"/>
      <c r="EZ272"/>
      <c r="FB272" s="4"/>
    </row>
    <row r="273" spans="17:158" x14ac:dyDescent="0.25">
      <c r="Q273" s="1"/>
      <c r="AO273" s="1">
        <v>36479</v>
      </c>
      <c r="AP273">
        <v>0.85</v>
      </c>
      <c r="AQ273">
        <v>-0.44</v>
      </c>
      <c r="AS273" s="1">
        <v>43692</v>
      </c>
      <c r="AT273">
        <v>2.5</v>
      </c>
      <c r="AU273">
        <v>2.1999999999999999E-2</v>
      </c>
      <c r="AV273">
        <v>7.7799999999999994E-2</v>
      </c>
      <c r="AW273">
        <v>1094667</v>
      </c>
      <c r="CH273" s="1"/>
      <c r="CN273" s="1"/>
      <c r="CO273" s="1">
        <v>36631</v>
      </c>
      <c r="CP273">
        <v>1.42</v>
      </c>
      <c r="CR273" s="1">
        <v>42597</v>
      </c>
      <c r="CS273">
        <v>11.8927219554181</v>
      </c>
      <c r="DG273" s="1">
        <v>44423</v>
      </c>
      <c r="DH273">
        <v>0.88</v>
      </c>
      <c r="DJ273" s="1">
        <v>39828</v>
      </c>
      <c r="DK273">
        <v>13.32</v>
      </c>
      <c r="DM273" s="1">
        <v>36661</v>
      </c>
      <c r="DN273">
        <v>151</v>
      </c>
      <c r="DP273" s="11">
        <v>44819</v>
      </c>
      <c r="DQ273">
        <v>1715536460000</v>
      </c>
      <c r="DS273" s="1">
        <v>44788</v>
      </c>
      <c r="DT273">
        <v>607398796</v>
      </c>
      <c r="DU273">
        <v>737558442</v>
      </c>
      <c r="DV273">
        <v>-130159646</v>
      </c>
      <c r="DX273" s="1">
        <v>36631</v>
      </c>
      <c r="DY273">
        <v>4170220598</v>
      </c>
      <c r="DZ273">
        <v>4078285287</v>
      </c>
      <c r="EA273">
        <v>91935311</v>
      </c>
      <c r="EB273">
        <v>8248505885</v>
      </c>
      <c r="EG273" s="1">
        <v>40923</v>
      </c>
      <c r="EH273" s="17">
        <v>0.248704707</v>
      </c>
      <c r="EI273"/>
      <c r="EU273" s="4"/>
      <c r="EV273" s="4"/>
      <c r="EZ273"/>
      <c r="FB273" s="4"/>
    </row>
    <row r="274" spans="17:158" x14ac:dyDescent="0.25">
      <c r="Q274" s="1"/>
      <c r="AO274" s="1">
        <v>36448</v>
      </c>
      <c r="AP274">
        <v>2.4700000000000002</v>
      </c>
      <c r="AQ274">
        <v>-0.88</v>
      </c>
      <c r="AS274" s="1">
        <v>43723</v>
      </c>
      <c r="AT274">
        <v>2.5</v>
      </c>
      <c r="AU274">
        <v>2.1999999999999999E-2</v>
      </c>
      <c r="AV274">
        <v>7.7799999999999994E-2</v>
      </c>
      <c r="AW274">
        <v>1094667</v>
      </c>
      <c r="CH274" s="1"/>
      <c r="CN274" s="1"/>
      <c r="CO274" s="1">
        <v>36600</v>
      </c>
      <c r="CP274">
        <v>1.22</v>
      </c>
      <c r="CR274" s="1">
        <v>42628</v>
      </c>
      <c r="CS274">
        <v>11.9203349774949</v>
      </c>
      <c r="DG274" s="1">
        <v>44454</v>
      </c>
      <c r="DH274">
        <v>1.2</v>
      </c>
      <c r="DJ274" s="1">
        <v>39859</v>
      </c>
      <c r="DK274">
        <v>12.66</v>
      </c>
      <c r="DM274" s="1">
        <v>36631</v>
      </c>
      <c r="DN274">
        <v>151</v>
      </c>
      <c r="DP274" s="11">
        <v>44849</v>
      </c>
      <c r="DQ274">
        <v>1709214163800</v>
      </c>
      <c r="DS274" s="1">
        <v>44819</v>
      </c>
      <c r="DT274">
        <v>536538112</v>
      </c>
      <c r="DU274">
        <v>715965855</v>
      </c>
      <c r="DV274">
        <v>-179427743</v>
      </c>
      <c r="DX274" s="1">
        <v>36600</v>
      </c>
      <c r="DY274">
        <v>4467447649</v>
      </c>
      <c r="DZ274">
        <v>4535322503</v>
      </c>
      <c r="EA274">
        <v>-67874854</v>
      </c>
      <c r="EB274">
        <v>9002770152</v>
      </c>
      <c r="EG274" s="1">
        <v>40954</v>
      </c>
      <c r="EH274" s="17">
        <v>-6.1336891300000002E-2</v>
      </c>
      <c r="EI274"/>
      <c r="EU274" s="4"/>
      <c r="EV274" s="4"/>
      <c r="EZ274"/>
      <c r="FB274" s="4"/>
    </row>
    <row r="275" spans="17:158" x14ac:dyDescent="0.25">
      <c r="Q275" s="1"/>
      <c r="AO275" s="1">
        <v>36418</v>
      </c>
      <c r="AP275">
        <v>-1.85</v>
      </c>
      <c r="AQ275">
        <v>-4.03</v>
      </c>
      <c r="AS275" s="1">
        <v>43753</v>
      </c>
      <c r="AT275">
        <v>2.5</v>
      </c>
      <c r="AU275">
        <v>2.1999999999999999E-2</v>
      </c>
      <c r="AV275">
        <v>7.7799999999999994E-2</v>
      </c>
      <c r="AW275">
        <v>1094667</v>
      </c>
      <c r="CH275" s="1"/>
      <c r="CN275" s="1"/>
      <c r="CO275" s="1">
        <v>36571</v>
      </c>
      <c r="CP275">
        <v>1.1299999999999999</v>
      </c>
      <c r="CR275" s="1">
        <v>42658</v>
      </c>
      <c r="CS275">
        <v>11.9371399459184</v>
      </c>
      <c r="DG275" s="1">
        <v>44484</v>
      </c>
      <c r="DH275">
        <v>1.1599999999999999</v>
      </c>
      <c r="DJ275" s="1">
        <v>39887</v>
      </c>
      <c r="DK275">
        <v>11.7</v>
      </c>
      <c r="DM275" s="1">
        <v>36600</v>
      </c>
      <c r="DN275">
        <v>136</v>
      </c>
      <c r="DS275" s="1">
        <v>44849</v>
      </c>
      <c r="DT275">
        <v>450405371</v>
      </c>
      <c r="DU275">
        <v>572506042</v>
      </c>
      <c r="DV275">
        <v>-122100671</v>
      </c>
      <c r="DX275" s="1">
        <v>36571</v>
      </c>
      <c r="DY275">
        <v>4120793391</v>
      </c>
      <c r="DZ275">
        <v>4133068789</v>
      </c>
      <c r="EA275">
        <v>-12275398</v>
      </c>
      <c r="EB275">
        <v>8253862180</v>
      </c>
      <c r="EG275" s="1">
        <v>40983</v>
      </c>
      <c r="EH275" s="17">
        <v>0.4277235741</v>
      </c>
      <c r="EI275"/>
      <c r="EU275" s="4"/>
      <c r="EV275" s="4"/>
      <c r="EZ275"/>
      <c r="FB275" s="4"/>
    </row>
    <row r="276" spans="17:158" x14ac:dyDescent="0.25">
      <c r="Q276" s="1"/>
      <c r="AO276" s="1">
        <v>36387</v>
      </c>
      <c r="AP276">
        <v>-0.2</v>
      </c>
      <c r="AQ276">
        <v>-3.32</v>
      </c>
      <c r="AS276" s="1">
        <v>43784</v>
      </c>
      <c r="AT276">
        <v>2.5</v>
      </c>
      <c r="AU276">
        <v>2.1999999999999999E-2</v>
      </c>
      <c r="AV276">
        <v>7.7799999999999994E-2</v>
      </c>
      <c r="AW276">
        <v>1094667</v>
      </c>
      <c r="CH276" s="1"/>
      <c r="CN276" s="1"/>
      <c r="CO276" s="1">
        <v>36540</v>
      </c>
      <c r="CP276">
        <v>1.62</v>
      </c>
      <c r="CR276" s="1">
        <v>42689</v>
      </c>
      <c r="CS276">
        <v>11.987932987073799</v>
      </c>
      <c r="DG276" s="1">
        <v>44515</v>
      </c>
      <c r="DH276">
        <v>0.84</v>
      </c>
      <c r="DJ276" s="1">
        <v>39918</v>
      </c>
      <c r="DK276">
        <v>11.11</v>
      </c>
      <c r="DM276" s="1">
        <v>36571</v>
      </c>
      <c r="DN276">
        <v>136</v>
      </c>
      <c r="DS276" s="1">
        <v>44880</v>
      </c>
      <c r="DT276">
        <v>368660689</v>
      </c>
      <c r="DU276">
        <v>485906878</v>
      </c>
      <c r="DV276">
        <v>-117246189</v>
      </c>
      <c r="DX276" s="1">
        <v>36540</v>
      </c>
      <c r="DY276">
        <v>3446768506</v>
      </c>
      <c r="DZ276">
        <v>3654576124</v>
      </c>
      <c r="EA276">
        <v>-207807618</v>
      </c>
      <c r="EB276">
        <v>7101344630</v>
      </c>
      <c r="EG276" s="1">
        <v>41014</v>
      </c>
      <c r="EH276" s="17">
        <v>0.85327385830000002</v>
      </c>
      <c r="EI276"/>
      <c r="EU276" s="4"/>
      <c r="EV276" s="4"/>
      <c r="EZ276"/>
      <c r="FB276" s="4"/>
    </row>
    <row r="277" spans="17:158" x14ac:dyDescent="0.25">
      <c r="Q277" s="1"/>
      <c r="AO277" s="1">
        <v>36356</v>
      </c>
      <c r="AP277">
        <v>1.81</v>
      </c>
      <c r="AQ277">
        <v>-4.2</v>
      </c>
      <c r="AS277" s="1">
        <v>43814</v>
      </c>
      <c r="AT277">
        <v>2.5</v>
      </c>
      <c r="AU277">
        <v>2.1999999999999999E-2</v>
      </c>
      <c r="AV277">
        <v>7.7799999999999994E-2</v>
      </c>
      <c r="AW277">
        <v>1094667</v>
      </c>
      <c r="CH277" s="1"/>
      <c r="CR277" s="1">
        <v>42719</v>
      </c>
      <c r="CS277">
        <v>12.1539210910862</v>
      </c>
      <c r="DG277" s="1">
        <v>44545</v>
      </c>
      <c r="DH277">
        <v>0.73</v>
      </c>
      <c r="DJ277" s="1">
        <v>39948</v>
      </c>
      <c r="DK277">
        <v>10.16</v>
      </c>
      <c r="DM277" s="1">
        <v>36540</v>
      </c>
      <c r="DN277">
        <v>136</v>
      </c>
      <c r="DX277" s="1">
        <v>36509</v>
      </c>
      <c r="DY277">
        <v>4667111246</v>
      </c>
      <c r="DZ277">
        <v>4526708585</v>
      </c>
      <c r="EA277">
        <v>140402661</v>
      </c>
      <c r="EB277">
        <v>9193819831</v>
      </c>
      <c r="EG277" s="1">
        <v>41044</v>
      </c>
      <c r="EH277" s="17">
        <v>1.0226371168999999</v>
      </c>
      <c r="EI277" s="3"/>
      <c r="EU277" s="4"/>
      <c r="EV277" s="4"/>
      <c r="EZ277"/>
      <c r="FB277" s="4"/>
    </row>
    <row r="278" spans="17:158" x14ac:dyDescent="0.25">
      <c r="Q278" s="1"/>
      <c r="AO278" s="1">
        <v>36326</v>
      </c>
      <c r="AP278">
        <v>4.2</v>
      </c>
      <c r="AQ278">
        <v>-4.29</v>
      </c>
      <c r="AS278" s="1">
        <v>43845</v>
      </c>
      <c r="AT278">
        <v>2.5</v>
      </c>
      <c r="AU278">
        <v>2.1999999999999999E-2</v>
      </c>
      <c r="AV278">
        <v>5.1909999999999998E-2</v>
      </c>
      <c r="AW278">
        <v>1101884</v>
      </c>
      <c r="CH278" s="1"/>
      <c r="CR278" s="1">
        <v>42750</v>
      </c>
      <c r="CS278">
        <v>12.677207492094301</v>
      </c>
      <c r="DG278" s="1">
        <v>44576</v>
      </c>
      <c r="DH278">
        <v>0.67</v>
      </c>
      <c r="DJ278" s="1">
        <v>39979</v>
      </c>
      <c r="DK278">
        <v>9.5399999999999991</v>
      </c>
      <c r="DX278" s="1">
        <v>36479</v>
      </c>
      <c r="DY278">
        <v>3996446244</v>
      </c>
      <c r="DZ278">
        <v>4617817168</v>
      </c>
      <c r="EA278">
        <v>-621370924</v>
      </c>
      <c r="EB278">
        <v>8614263412</v>
      </c>
      <c r="EG278" s="1">
        <v>41075</v>
      </c>
      <c r="EH278" s="17">
        <v>0.66001566560000002</v>
      </c>
      <c r="EI278"/>
      <c r="EU278" s="4"/>
      <c r="EV278" s="4"/>
      <c r="EZ278"/>
      <c r="FB278" s="4"/>
    </row>
    <row r="279" spans="17:158" x14ac:dyDescent="0.25">
      <c r="Q279" s="1"/>
      <c r="AO279" s="1">
        <v>36295</v>
      </c>
      <c r="AP279">
        <v>1.26</v>
      </c>
      <c r="AQ279">
        <v>-0.13</v>
      </c>
      <c r="AS279" s="1">
        <v>43876</v>
      </c>
      <c r="AT279">
        <v>2.5</v>
      </c>
      <c r="AU279">
        <v>2.1999999999999999E-2</v>
      </c>
      <c r="AV279">
        <v>5.1909999999999998E-2</v>
      </c>
      <c r="AW279">
        <v>1101884</v>
      </c>
      <c r="CH279" s="1"/>
      <c r="CR279" s="1">
        <v>42781</v>
      </c>
      <c r="CS279">
        <v>13.2800808504849</v>
      </c>
      <c r="DG279" s="1">
        <v>44607</v>
      </c>
      <c r="DH279">
        <v>1</v>
      </c>
      <c r="DJ279" s="1">
        <v>40009</v>
      </c>
      <c r="DK279">
        <v>9.01</v>
      </c>
      <c r="DX279" s="1">
        <v>36448</v>
      </c>
      <c r="DY279">
        <v>4298685972</v>
      </c>
      <c r="DZ279">
        <v>4539759972</v>
      </c>
      <c r="EA279">
        <v>-241074000</v>
      </c>
      <c r="EB279">
        <v>8838445944</v>
      </c>
      <c r="EG279" s="1">
        <v>41105</v>
      </c>
      <c r="EH279" s="17">
        <v>1.3410683496</v>
      </c>
      <c r="EI279" s="3"/>
      <c r="EU279" s="4"/>
      <c r="EV279" s="4"/>
      <c r="EZ279"/>
      <c r="FB279" s="4"/>
    </row>
    <row r="280" spans="17:158" x14ac:dyDescent="0.25">
      <c r="Q280" s="1"/>
      <c r="AO280" s="1">
        <v>36265</v>
      </c>
      <c r="AP280">
        <v>3.09</v>
      </c>
      <c r="AQ280">
        <v>-1.48</v>
      </c>
      <c r="AS280" s="1">
        <v>43905</v>
      </c>
      <c r="AT280">
        <v>2.5</v>
      </c>
      <c r="AU280">
        <v>2.1999999999999999E-2</v>
      </c>
      <c r="AV280">
        <v>5.1909999999999998E-2</v>
      </c>
      <c r="AW280">
        <v>1101884</v>
      </c>
      <c r="CH280" s="1"/>
      <c r="CR280" s="1">
        <v>42809</v>
      </c>
      <c r="CS280">
        <v>13.8680187298232</v>
      </c>
      <c r="DG280" s="1">
        <v>44635</v>
      </c>
      <c r="DH280">
        <v>1.71</v>
      </c>
      <c r="DJ280" s="1">
        <v>40040</v>
      </c>
      <c r="DK280">
        <v>8.65</v>
      </c>
      <c r="DX280" s="1">
        <v>36418</v>
      </c>
      <c r="DY280">
        <v>4178479790</v>
      </c>
      <c r="DZ280">
        <v>4319941100</v>
      </c>
      <c r="EA280">
        <v>-141461310</v>
      </c>
      <c r="EB280">
        <v>8498420890</v>
      </c>
      <c r="EG280" s="1">
        <v>41136</v>
      </c>
      <c r="EH280" s="17">
        <v>1.4277891494999999</v>
      </c>
      <c r="EI280" s="3"/>
      <c r="EU280" s="4"/>
      <c r="EV280" s="4"/>
      <c r="EZ280"/>
      <c r="FB280" s="4"/>
    </row>
    <row r="281" spans="17:158" x14ac:dyDescent="0.25">
      <c r="Q281" s="1"/>
      <c r="AO281" s="1">
        <v>36234</v>
      </c>
      <c r="AP281">
        <v>5.51</v>
      </c>
      <c r="AQ281">
        <v>-3.94</v>
      </c>
      <c r="AS281" s="1">
        <v>43936</v>
      </c>
      <c r="AT281">
        <v>2.5</v>
      </c>
      <c r="AU281">
        <v>2.1999999999999999E-2</v>
      </c>
      <c r="AV281">
        <v>5.1909999999999998E-2</v>
      </c>
      <c r="AW281">
        <v>1101884</v>
      </c>
      <c r="CH281" s="1"/>
      <c r="CR281" s="1">
        <v>42840</v>
      </c>
      <c r="CS281">
        <v>13.715015677621601</v>
      </c>
      <c r="DG281" s="1">
        <v>44666</v>
      </c>
      <c r="DH281">
        <v>1.04</v>
      </c>
      <c r="DJ281" s="1">
        <v>40071</v>
      </c>
      <c r="DK281">
        <v>8.65</v>
      </c>
      <c r="DX281" s="1">
        <v>36387</v>
      </c>
      <c r="DY281">
        <v>4266851497</v>
      </c>
      <c r="DZ281">
        <v>4548570484</v>
      </c>
      <c r="EA281">
        <v>-281718987</v>
      </c>
      <c r="EB281">
        <v>8815421981</v>
      </c>
      <c r="EG281" s="1">
        <v>41167</v>
      </c>
      <c r="EH281" s="17">
        <v>0.96562056110000005</v>
      </c>
      <c r="EI281"/>
      <c r="EU281" s="4"/>
      <c r="EV281" s="4"/>
      <c r="EZ281"/>
      <c r="FB281" s="4"/>
    </row>
    <row r="282" spans="17:158" x14ac:dyDescent="0.25">
      <c r="Q282" s="1"/>
      <c r="AO282" s="1">
        <v>36206</v>
      </c>
      <c r="AP282">
        <v>2.0499999999999998</v>
      </c>
      <c r="AQ282">
        <v>-2.21</v>
      </c>
      <c r="AS282" s="1">
        <v>43966</v>
      </c>
      <c r="AT282">
        <v>2.5</v>
      </c>
      <c r="AU282">
        <v>2.1999999999999999E-2</v>
      </c>
      <c r="AV282">
        <v>5.1909999999999998E-2</v>
      </c>
      <c r="AW282">
        <v>1101884</v>
      </c>
      <c r="CH282" s="1"/>
      <c r="CR282" s="1">
        <v>42870</v>
      </c>
      <c r="CS282">
        <v>13.4202772545041</v>
      </c>
      <c r="DG282" s="1">
        <v>44696</v>
      </c>
      <c r="DH282">
        <v>0.45</v>
      </c>
      <c r="DJ282" s="1">
        <v>40101</v>
      </c>
      <c r="DK282">
        <v>8.65</v>
      </c>
      <c r="DX282" s="1">
        <v>36356</v>
      </c>
      <c r="DY282">
        <v>4112429031</v>
      </c>
      <c r="DZ282">
        <v>4114886217</v>
      </c>
      <c r="EA282">
        <v>-2457186</v>
      </c>
      <c r="EB282">
        <v>8227315248</v>
      </c>
      <c r="EG282" s="1">
        <v>41197</v>
      </c>
      <c r="EH282" s="17">
        <v>2.4072422499999999E-2</v>
      </c>
      <c r="EI282"/>
      <c r="EU282" s="4"/>
      <c r="EV282" s="4"/>
      <c r="EZ282"/>
      <c r="FB282" s="4"/>
    </row>
    <row r="283" spans="17:158" x14ac:dyDescent="0.25">
      <c r="Q283" s="1"/>
      <c r="AS283" s="1">
        <v>43997</v>
      </c>
      <c r="AT283">
        <v>2.5</v>
      </c>
      <c r="AU283">
        <v>2.1999999999999999E-2</v>
      </c>
      <c r="AV283">
        <v>5.1909999999999998E-2</v>
      </c>
      <c r="AW283">
        <v>1101884</v>
      </c>
      <c r="CH283" s="1"/>
      <c r="CR283" s="1">
        <v>42901</v>
      </c>
      <c r="CS283">
        <v>13.1013286315769</v>
      </c>
      <c r="DG283" s="1">
        <v>44727</v>
      </c>
      <c r="DH283">
        <v>0.62</v>
      </c>
      <c r="DJ283" s="1">
        <v>40132</v>
      </c>
      <c r="DK283">
        <v>8.65</v>
      </c>
      <c r="DX283" s="1">
        <v>36326</v>
      </c>
      <c r="DY283">
        <v>4304074451</v>
      </c>
      <c r="DZ283">
        <v>4545922079</v>
      </c>
      <c r="EA283">
        <v>-241847628</v>
      </c>
      <c r="EB283">
        <v>8849996530</v>
      </c>
      <c r="EG283" s="1">
        <v>41228</v>
      </c>
      <c r="EH283" s="17">
        <v>-2.58420361E-2</v>
      </c>
      <c r="EI283"/>
      <c r="EU283" s="4"/>
      <c r="EV283" s="4"/>
      <c r="EZ283"/>
      <c r="FB283" s="4"/>
    </row>
    <row r="284" spans="17:158" x14ac:dyDescent="0.25">
      <c r="Q284" s="1"/>
      <c r="AS284" s="1">
        <v>44027</v>
      </c>
      <c r="AT284">
        <v>2.5</v>
      </c>
      <c r="AU284">
        <v>2.1999999999999999E-2</v>
      </c>
      <c r="AV284">
        <v>5.1909999999999998E-2</v>
      </c>
      <c r="AW284">
        <v>1101884</v>
      </c>
      <c r="CH284" s="1"/>
      <c r="CR284" s="1">
        <v>42931</v>
      </c>
      <c r="CS284">
        <v>12.9099247209483</v>
      </c>
      <c r="DG284" s="1">
        <v>44757</v>
      </c>
      <c r="DH284">
        <v>-0.6</v>
      </c>
      <c r="DJ284" s="1">
        <v>40162</v>
      </c>
      <c r="DK284">
        <v>8.65</v>
      </c>
      <c r="DX284" s="1">
        <v>36295</v>
      </c>
      <c r="DY284">
        <v>4382344317</v>
      </c>
      <c r="DZ284">
        <v>4171970713</v>
      </c>
      <c r="EA284">
        <v>210373604</v>
      </c>
      <c r="EB284">
        <v>8554315030</v>
      </c>
      <c r="EG284" s="1">
        <v>41258</v>
      </c>
      <c r="EH284" s="17">
        <v>0.68212985530000003</v>
      </c>
      <c r="EI284"/>
      <c r="EU284" s="4"/>
      <c r="EV284" s="4"/>
      <c r="EZ284"/>
      <c r="FB284" s="4"/>
    </row>
    <row r="285" spans="17:158" x14ac:dyDescent="0.25">
      <c r="Q285" s="1"/>
      <c r="AS285" s="1">
        <v>44058</v>
      </c>
      <c r="AT285">
        <v>2.5</v>
      </c>
      <c r="AU285">
        <v>2.1999999999999999E-2</v>
      </c>
      <c r="AV285">
        <v>5.1909999999999998E-2</v>
      </c>
      <c r="AW285">
        <v>1101884</v>
      </c>
      <c r="CH285" s="1"/>
      <c r="CR285" s="1">
        <v>42962</v>
      </c>
      <c r="CS285">
        <v>12.677880878585199</v>
      </c>
      <c r="DG285" s="1">
        <v>44788</v>
      </c>
      <c r="DH285">
        <v>-0.31</v>
      </c>
      <c r="DJ285" s="1">
        <v>40193</v>
      </c>
      <c r="DK285">
        <v>8.65</v>
      </c>
      <c r="DX285" s="1">
        <v>36265</v>
      </c>
      <c r="DY285">
        <v>3701836009</v>
      </c>
      <c r="DZ285">
        <v>3757415685</v>
      </c>
      <c r="EA285">
        <v>-55579676</v>
      </c>
      <c r="EB285">
        <v>7459251694</v>
      </c>
      <c r="EG285" s="1">
        <v>41289</v>
      </c>
      <c r="EH285" s="17">
        <v>0.33806824860000001</v>
      </c>
      <c r="EI285"/>
      <c r="EU285" s="4"/>
      <c r="EV285" s="4"/>
      <c r="EZ285"/>
      <c r="FB285" s="4"/>
    </row>
    <row r="286" spans="17:158" x14ac:dyDescent="0.25">
      <c r="Q286" s="1"/>
      <c r="AS286" s="1">
        <v>44089</v>
      </c>
      <c r="AT286">
        <v>2.5</v>
      </c>
      <c r="AU286">
        <v>2.1999999999999999E-2</v>
      </c>
      <c r="AV286">
        <v>5.1909999999999998E-2</v>
      </c>
      <c r="AW286">
        <v>1101884</v>
      </c>
      <c r="CH286" s="1"/>
      <c r="CR286" s="1">
        <v>42993</v>
      </c>
      <c r="CS286">
        <v>12.5249194908756</v>
      </c>
      <c r="DG286" s="1">
        <v>44819</v>
      </c>
      <c r="DH286">
        <v>-0.32</v>
      </c>
      <c r="DJ286" s="1">
        <v>40224</v>
      </c>
      <c r="DK286">
        <v>8.65</v>
      </c>
      <c r="DX286" s="1">
        <v>36234</v>
      </c>
      <c r="DY286">
        <v>3825933128</v>
      </c>
      <c r="DZ286">
        <v>4134496194</v>
      </c>
      <c r="EA286">
        <v>-308563066</v>
      </c>
      <c r="EB286">
        <v>7960429322</v>
      </c>
      <c r="EG286" s="1">
        <v>41320</v>
      </c>
      <c r="EH286" s="17">
        <v>0.29102869860000002</v>
      </c>
      <c r="EI286"/>
      <c r="EU286" s="4"/>
      <c r="EV286" s="4"/>
      <c r="EZ286"/>
      <c r="FB286" s="4"/>
    </row>
    <row r="287" spans="17:158" x14ac:dyDescent="0.25">
      <c r="Q287" s="1"/>
      <c r="AS287" s="1">
        <v>44119</v>
      </c>
      <c r="AT287">
        <v>2.5</v>
      </c>
      <c r="AU287">
        <v>2.1999999999999999E-2</v>
      </c>
      <c r="AV287">
        <v>5.1909999999999998E-2</v>
      </c>
      <c r="AW287">
        <v>1101884</v>
      </c>
      <c r="CH287" s="1"/>
      <c r="CR287" s="1">
        <v>43023</v>
      </c>
      <c r="CS287">
        <v>12.305659799341299</v>
      </c>
      <c r="DG287" s="1">
        <v>44849</v>
      </c>
      <c r="DH287">
        <v>0.47</v>
      </c>
      <c r="DJ287" s="1">
        <v>40252</v>
      </c>
      <c r="DK287">
        <v>8.65</v>
      </c>
      <c r="DX287" s="1">
        <v>36206</v>
      </c>
      <c r="DY287">
        <v>3264023488</v>
      </c>
      <c r="DZ287">
        <v>3235867059</v>
      </c>
      <c r="EA287">
        <v>28156429</v>
      </c>
      <c r="EB287">
        <v>6499890547</v>
      </c>
      <c r="EG287" s="1">
        <v>41348</v>
      </c>
      <c r="EH287" s="17">
        <v>0.2062449972</v>
      </c>
      <c r="EI287"/>
      <c r="EU287" s="4"/>
      <c r="EV287" s="4"/>
      <c r="EZ287"/>
      <c r="FB287" s="4"/>
    </row>
    <row r="288" spans="17:158" x14ac:dyDescent="0.25">
      <c r="Q288" s="1"/>
      <c r="AS288" s="1">
        <v>44150</v>
      </c>
      <c r="AT288">
        <v>2.5</v>
      </c>
      <c r="AU288">
        <v>2.1999999999999999E-2</v>
      </c>
      <c r="AV288">
        <v>5.1909999999999998E-2</v>
      </c>
      <c r="AW288">
        <v>1101884</v>
      </c>
      <c r="CH288" s="1"/>
      <c r="CR288" s="1">
        <v>43054</v>
      </c>
      <c r="CS288">
        <v>12.1328724745063</v>
      </c>
      <c r="DG288" s="1">
        <v>44880</v>
      </c>
      <c r="DH288">
        <v>0.38</v>
      </c>
      <c r="DJ288" s="1">
        <v>40283</v>
      </c>
      <c r="DK288">
        <v>8.7200000000000006</v>
      </c>
      <c r="DX288" s="1">
        <v>36175</v>
      </c>
      <c r="DY288">
        <v>2947694137</v>
      </c>
      <c r="DZ288">
        <v>3746185100</v>
      </c>
      <c r="EA288">
        <v>-798490963</v>
      </c>
      <c r="EB288">
        <v>6693879237</v>
      </c>
      <c r="EG288" s="1">
        <v>41379</v>
      </c>
      <c r="EH288" s="17">
        <v>0.14576522859999999</v>
      </c>
      <c r="EI288"/>
      <c r="EU288" s="4"/>
      <c r="EV288" s="4"/>
      <c r="EZ288"/>
      <c r="FB288" s="4"/>
    </row>
    <row r="289" spans="17:158" x14ac:dyDescent="0.25">
      <c r="Q289" s="1"/>
      <c r="AS289" s="1">
        <v>44180</v>
      </c>
      <c r="AT289">
        <v>2.5</v>
      </c>
      <c r="AU289">
        <v>2.1999999999999999E-2</v>
      </c>
      <c r="AV289">
        <v>5.1909999999999998E-2</v>
      </c>
      <c r="AW289">
        <v>1101884</v>
      </c>
      <c r="CH289" s="1"/>
      <c r="CR289" s="1">
        <v>43084</v>
      </c>
      <c r="CS289">
        <v>11.8961416111806</v>
      </c>
      <c r="DJ289" s="1">
        <v>40313</v>
      </c>
      <c r="DK289">
        <v>9.4</v>
      </c>
      <c r="DX289" s="1">
        <v>36144</v>
      </c>
      <c r="DY289">
        <v>3940827831</v>
      </c>
      <c r="DZ289">
        <v>4532191610</v>
      </c>
      <c r="EA289">
        <v>-591363779</v>
      </c>
      <c r="EB289">
        <v>8473019441</v>
      </c>
      <c r="EG289" s="1">
        <v>41409</v>
      </c>
      <c r="EH289" s="17">
        <v>4.4636273000000001E-3</v>
      </c>
      <c r="EI289"/>
      <c r="EU289" s="4"/>
      <c r="EV289" s="4"/>
      <c r="EZ289"/>
      <c r="FB289" s="4"/>
    </row>
    <row r="290" spans="17:158" x14ac:dyDescent="0.25">
      <c r="Q290" s="1"/>
      <c r="AS290" s="1">
        <v>44211</v>
      </c>
      <c r="AT290">
        <v>2.5</v>
      </c>
      <c r="AU290">
        <v>2.1999999999999999E-2</v>
      </c>
      <c r="AV290">
        <v>7.7939999999999995E-2</v>
      </c>
      <c r="AW290">
        <v>1108975</v>
      </c>
      <c r="CH290" s="1"/>
      <c r="CR290" s="1">
        <v>43115</v>
      </c>
      <c r="CS290">
        <v>12.272340913214901</v>
      </c>
      <c r="DJ290" s="1">
        <v>40344</v>
      </c>
      <c r="DK290">
        <v>9.94</v>
      </c>
      <c r="DX290" s="1">
        <v>36114</v>
      </c>
      <c r="DY290">
        <v>3698225717</v>
      </c>
      <c r="DZ290">
        <v>4812451151</v>
      </c>
      <c r="EA290">
        <v>-1114225434</v>
      </c>
      <c r="EB290">
        <v>8510676868</v>
      </c>
      <c r="EG290" s="1">
        <v>41440</v>
      </c>
      <c r="EH290" s="17">
        <v>0.74791528799999996</v>
      </c>
      <c r="EI290"/>
      <c r="EU290" s="4"/>
      <c r="EV290" s="4"/>
      <c r="EZ290"/>
      <c r="FB290" s="4"/>
    </row>
    <row r="291" spans="17:158" x14ac:dyDescent="0.25">
      <c r="Q291" s="1"/>
      <c r="AS291" s="1">
        <v>44242</v>
      </c>
      <c r="AT291">
        <v>2.5</v>
      </c>
      <c r="AU291">
        <v>2.1999999999999999E-2</v>
      </c>
      <c r="AV291">
        <v>7.7939999999999995E-2</v>
      </c>
      <c r="AW291">
        <v>1108975</v>
      </c>
      <c r="CH291" s="1"/>
      <c r="CR291" s="1">
        <v>43146</v>
      </c>
      <c r="CS291">
        <v>12.706136535281001</v>
      </c>
      <c r="DJ291" s="1">
        <v>40374</v>
      </c>
      <c r="DK291">
        <v>10.32</v>
      </c>
      <c r="DX291" s="1">
        <v>36083</v>
      </c>
      <c r="DY291">
        <v>4010526061</v>
      </c>
      <c r="DZ291">
        <v>5530836362</v>
      </c>
      <c r="EA291">
        <v>-1520310301</v>
      </c>
      <c r="EB291">
        <v>9541362423</v>
      </c>
      <c r="EG291" s="1">
        <v>41470</v>
      </c>
      <c r="EH291" s="17">
        <v>0.26100205529999998</v>
      </c>
      <c r="EI291"/>
      <c r="EU291" s="4"/>
      <c r="EV291" s="4"/>
      <c r="EZ291"/>
      <c r="FB291" s="4"/>
    </row>
    <row r="292" spans="17:158" x14ac:dyDescent="0.25">
      <c r="Q292" s="1"/>
      <c r="AS292" s="1">
        <v>44270</v>
      </c>
      <c r="AT292">
        <v>2.5</v>
      </c>
      <c r="AU292">
        <v>2.1999999999999999E-2</v>
      </c>
      <c r="AV292">
        <v>7.7939999999999995E-2</v>
      </c>
      <c r="AW292">
        <v>1108975</v>
      </c>
      <c r="CH292" s="1"/>
      <c r="CR292" s="1">
        <v>43174</v>
      </c>
      <c r="CS292">
        <v>13.242833003980801</v>
      </c>
      <c r="DJ292" s="1">
        <v>40405</v>
      </c>
      <c r="DK292">
        <v>10.66</v>
      </c>
      <c r="DX292" s="1">
        <v>36053</v>
      </c>
      <c r="DY292">
        <v>4527631631</v>
      </c>
      <c r="DZ292">
        <v>5810228743</v>
      </c>
      <c r="EA292">
        <v>-1282597112</v>
      </c>
      <c r="EB292">
        <v>10337860374</v>
      </c>
      <c r="EG292" s="1">
        <v>41501</v>
      </c>
      <c r="EH292" s="17">
        <v>0.1463954445</v>
      </c>
      <c r="EI292"/>
      <c r="EU292" s="4"/>
      <c r="EV292" s="4"/>
      <c r="EZ292"/>
      <c r="FB292" s="4"/>
    </row>
    <row r="293" spans="17:158" x14ac:dyDescent="0.25">
      <c r="Q293" s="1"/>
      <c r="AS293" s="1">
        <v>44301</v>
      </c>
      <c r="AT293">
        <v>2.5</v>
      </c>
      <c r="AU293">
        <v>2.1999999999999999E-2</v>
      </c>
      <c r="AV293">
        <v>7.7939999999999995E-2</v>
      </c>
      <c r="AW293">
        <v>1108975</v>
      </c>
      <c r="CH293" s="1"/>
      <c r="CR293" s="1">
        <v>43205</v>
      </c>
      <c r="CS293">
        <v>12.998318235676299</v>
      </c>
      <c r="DJ293" s="1">
        <v>40436</v>
      </c>
      <c r="DK293">
        <v>10.66</v>
      </c>
      <c r="DX293" s="1">
        <v>36022</v>
      </c>
      <c r="DY293">
        <v>3978706756</v>
      </c>
      <c r="DZ293">
        <v>4232706977</v>
      </c>
      <c r="EA293">
        <v>-254000221</v>
      </c>
      <c r="EB293">
        <v>8211413733</v>
      </c>
      <c r="EG293" s="1">
        <v>41532</v>
      </c>
      <c r="EH293" s="17">
        <v>1.4992230514</v>
      </c>
      <c r="EI293" s="3"/>
      <c r="EU293" s="4"/>
      <c r="EV293" s="4"/>
      <c r="EZ293"/>
      <c r="FB293" s="4"/>
    </row>
    <row r="294" spans="17:158" x14ac:dyDescent="0.25">
      <c r="Q294" s="1"/>
      <c r="AS294" s="1">
        <v>44331</v>
      </c>
      <c r="AT294">
        <v>2.5</v>
      </c>
      <c r="AU294">
        <v>2.1999999999999999E-2</v>
      </c>
      <c r="AV294">
        <v>7.7939999999999995E-2</v>
      </c>
      <c r="AW294">
        <v>1108975</v>
      </c>
      <c r="CH294" s="1"/>
      <c r="CR294" s="1">
        <v>43235</v>
      </c>
      <c r="CS294">
        <v>12.827695661319</v>
      </c>
      <c r="DJ294" s="1">
        <v>40466</v>
      </c>
      <c r="DK294">
        <v>10.66</v>
      </c>
      <c r="DX294" s="1">
        <v>35991</v>
      </c>
      <c r="DY294">
        <v>4966901159</v>
      </c>
      <c r="DZ294">
        <v>5479072265</v>
      </c>
      <c r="EA294">
        <v>-512171106</v>
      </c>
      <c r="EB294">
        <v>10445973424</v>
      </c>
      <c r="EG294" s="1">
        <v>41562</v>
      </c>
      <c r="EH294" s="17">
        <v>0.85732916260000003</v>
      </c>
      <c r="EI294"/>
      <c r="EU294" s="4"/>
      <c r="EV294" s="4"/>
      <c r="EZ294"/>
      <c r="FB294" s="4"/>
    </row>
    <row r="295" spans="17:158" x14ac:dyDescent="0.25">
      <c r="Q295" s="1"/>
      <c r="AS295" s="1">
        <v>44362</v>
      </c>
      <c r="AT295">
        <v>2.5</v>
      </c>
      <c r="AU295">
        <v>2.1999999999999999E-2</v>
      </c>
      <c r="AV295">
        <v>7.7939999999999995E-2</v>
      </c>
      <c r="AW295">
        <v>1108975</v>
      </c>
      <c r="CH295" s="1"/>
      <c r="CR295" s="1">
        <v>43266</v>
      </c>
      <c r="CS295">
        <v>12.568588089092801</v>
      </c>
      <c r="DJ295" s="1">
        <v>40497</v>
      </c>
      <c r="DK295">
        <v>10.66</v>
      </c>
      <c r="DX295" s="1">
        <v>35961</v>
      </c>
      <c r="DY295">
        <v>4881133088</v>
      </c>
      <c r="DZ295">
        <v>4777596253</v>
      </c>
      <c r="EA295">
        <v>103536835</v>
      </c>
      <c r="EB295">
        <v>9658729341</v>
      </c>
      <c r="EG295" s="1">
        <v>41593</v>
      </c>
      <c r="EH295" s="17">
        <v>0.28990613189999997</v>
      </c>
      <c r="EI295"/>
      <c r="EU295" s="4"/>
      <c r="EV295" s="4"/>
      <c r="EZ295"/>
      <c r="FB295" s="4"/>
    </row>
    <row r="296" spans="17:158" x14ac:dyDescent="0.25">
      <c r="Q296" s="1"/>
      <c r="AS296" s="1">
        <v>44392</v>
      </c>
      <c r="AT296">
        <v>2.5</v>
      </c>
      <c r="AU296">
        <v>2.1999999999999999E-2</v>
      </c>
      <c r="AV296">
        <v>7.7939999999999995E-2</v>
      </c>
      <c r="AW296">
        <v>1108975</v>
      </c>
      <c r="CH296" s="1"/>
      <c r="CR296" s="1">
        <v>43296</v>
      </c>
      <c r="CS296">
        <v>12.443910943439301</v>
      </c>
      <c r="DJ296" s="1">
        <v>40527</v>
      </c>
      <c r="DK296">
        <v>10.66</v>
      </c>
      <c r="DX296" s="1">
        <v>35930</v>
      </c>
      <c r="DY296">
        <v>4608298209</v>
      </c>
      <c r="DZ296">
        <v>4814205094</v>
      </c>
      <c r="EA296">
        <v>-205906885</v>
      </c>
      <c r="EB296">
        <v>9422503303</v>
      </c>
      <c r="EG296" s="1">
        <v>41623</v>
      </c>
      <c r="EH296" s="17">
        <v>0.59831679019999995</v>
      </c>
      <c r="EI296"/>
      <c r="EU296" s="4"/>
      <c r="EV296" s="4"/>
      <c r="EZ296"/>
      <c r="FB296" s="4"/>
    </row>
    <row r="297" spans="17:158" x14ac:dyDescent="0.25">
      <c r="Q297" s="1"/>
      <c r="AS297" s="1">
        <v>44423</v>
      </c>
      <c r="AT297">
        <v>2.5</v>
      </c>
      <c r="AU297">
        <v>2.1999999999999999E-2</v>
      </c>
      <c r="AV297">
        <v>7.7939999999999995E-2</v>
      </c>
      <c r="AW297">
        <v>1108975</v>
      </c>
      <c r="CH297" s="1"/>
      <c r="CR297" s="1">
        <v>43327</v>
      </c>
      <c r="CS297">
        <v>12.2668211694084</v>
      </c>
      <c r="DJ297" s="1">
        <v>40558</v>
      </c>
      <c r="DK297">
        <v>10.85</v>
      </c>
      <c r="DX297" s="1">
        <v>35900</v>
      </c>
      <c r="DY297">
        <v>4573738237</v>
      </c>
      <c r="DZ297">
        <v>4705097801</v>
      </c>
      <c r="EA297">
        <v>-131359564</v>
      </c>
      <c r="EB297">
        <v>9278836038</v>
      </c>
      <c r="EG297" s="1">
        <v>41654</v>
      </c>
      <c r="EH297" s="17">
        <v>0.48089603800000003</v>
      </c>
      <c r="EI297"/>
      <c r="EU297" s="4"/>
      <c r="EV297" s="4"/>
      <c r="EZ297"/>
      <c r="FB297" s="4"/>
    </row>
    <row r="298" spans="17:158" x14ac:dyDescent="0.25">
      <c r="Q298" s="1"/>
      <c r="AS298" s="1">
        <v>44454</v>
      </c>
      <c r="AT298">
        <v>2.5</v>
      </c>
      <c r="AU298">
        <v>2.1999999999999999E-2</v>
      </c>
      <c r="AV298">
        <v>7.7939999999999995E-2</v>
      </c>
      <c r="AW298">
        <v>1108975</v>
      </c>
      <c r="CH298" s="1"/>
      <c r="CR298" s="1">
        <v>43358</v>
      </c>
      <c r="CS298">
        <v>12.018101946527301</v>
      </c>
      <c r="DJ298" s="1">
        <v>40589</v>
      </c>
      <c r="DK298">
        <v>11.17</v>
      </c>
      <c r="DX298" s="1">
        <v>35869</v>
      </c>
      <c r="DY298">
        <v>4270735544</v>
      </c>
      <c r="DZ298">
        <v>5245879762</v>
      </c>
      <c r="EA298">
        <v>-975144218</v>
      </c>
      <c r="EB298">
        <v>9516615306</v>
      </c>
      <c r="EG298" s="1">
        <v>41685</v>
      </c>
      <c r="EH298" s="17">
        <v>0.38431748059999998</v>
      </c>
      <c r="EI298"/>
      <c r="EU298" s="4"/>
      <c r="EV298" s="4"/>
      <c r="EZ298"/>
      <c r="FB298" s="4"/>
    </row>
    <row r="299" spans="17:158" x14ac:dyDescent="0.25">
      <c r="Q299" s="1"/>
      <c r="AS299" s="1">
        <v>44484</v>
      </c>
      <c r="AT299">
        <v>2.5</v>
      </c>
      <c r="AU299">
        <v>2.1999999999999999E-2</v>
      </c>
      <c r="AV299">
        <v>7.7939999999999995E-2</v>
      </c>
      <c r="AW299">
        <v>1108975</v>
      </c>
      <c r="CH299" s="1"/>
      <c r="CR299" s="1">
        <v>43388</v>
      </c>
      <c r="CS299">
        <v>11.8617654281342</v>
      </c>
      <c r="DJ299" s="1">
        <v>40617</v>
      </c>
      <c r="DK299">
        <v>11.62</v>
      </c>
      <c r="DX299" s="1">
        <v>35841</v>
      </c>
      <c r="DY299">
        <v>3712105426</v>
      </c>
      <c r="DZ299">
        <v>4020478172</v>
      </c>
      <c r="EA299">
        <v>-308372746</v>
      </c>
      <c r="EB299">
        <v>7732583598</v>
      </c>
      <c r="EG299" s="1">
        <v>41713</v>
      </c>
      <c r="EH299" s="17">
        <v>1.6663658897</v>
      </c>
      <c r="EI299" s="3"/>
      <c r="EU299" s="4"/>
      <c r="EV299" s="4"/>
      <c r="EZ299"/>
      <c r="FB299" s="4"/>
    </row>
    <row r="300" spans="17:158" x14ac:dyDescent="0.25">
      <c r="Q300" s="1"/>
      <c r="AS300" s="1">
        <v>44515</v>
      </c>
      <c r="AT300">
        <v>2.5</v>
      </c>
      <c r="AU300">
        <v>2.1999999999999999E-2</v>
      </c>
      <c r="AV300">
        <v>7.7939999999999995E-2</v>
      </c>
      <c r="AW300">
        <v>1108975</v>
      </c>
      <c r="CH300" s="1"/>
      <c r="CR300" s="1">
        <v>43419</v>
      </c>
      <c r="CS300">
        <v>11.709782987994</v>
      </c>
      <c r="DJ300" s="1">
        <v>40648</v>
      </c>
      <c r="DK300">
        <v>11.74</v>
      </c>
      <c r="DX300" s="1">
        <v>35810</v>
      </c>
      <c r="DY300">
        <v>3907773890</v>
      </c>
      <c r="DZ300">
        <v>4712116718</v>
      </c>
      <c r="EA300">
        <v>-804342828</v>
      </c>
      <c r="EB300">
        <v>8619890608</v>
      </c>
      <c r="EG300" s="1">
        <v>41744</v>
      </c>
      <c r="EH300" s="17">
        <v>0.78484007050000004</v>
      </c>
      <c r="EI300"/>
      <c r="EU300" s="4"/>
      <c r="EV300" s="4"/>
      <c r="EZ300"/>
      <c r="FB300" s="4"/>
    </row>
    <row r="301" spans="17:158" x14ac:dyDescent="0.25">
      <c r="Q301" s="1"/>
      <c r="AS301" s="1">
        <v>44545</v>
      </c>
      <c r="AT301">
        <v>2.5</v>
      </c>
      <c r="AU301">
        <v>2.1999999999999999E-2</v>
      </c>
      <c r="AV301">
        <v>7.7939999999999995E-2</v>
      </c>
      <c r="AW301">
        <v>1108975</v>
      </c>
      <c r="CH301" s="1"/>
      <c r="CR301" s="1">
        <v>43449</v>
      </c>
      <c r="CS301">
        <v>11.716235476228601</v>
      </c>
      <c r="DJ301" s="1">
        <v>40678</v>
      </c>
      <c r="DK301">
        <v>11.92</v>
      </c>
      <c r="DX301" s="1">
        <v>35779</v>
      </c>
      <c r="DY301">
        <v>4528699520</v>
      </c>
      <c r="DZ301">
        <v>5364601868</v>
      </c>
      <c r="EA301">
        <v>-835902348</v>
      </c>
      <c r="EB301">
        <v>9893301388</v>
      </c>
      <c r="EG301" s="1">
        <v>41774</v>
      </c>
      <c r="EH301" s="17">
        <v>-0.1331727831</v>
      </c>
      <c r="EI301"/>
      <c r="EU301" s="4"/>
      <c r="EV301" s="4"/>
      <c r="EZ301"/>
      <c r="FB301" s="4"/>
    </row>
    <row r="302" spans="17:158" x14ac:dyDescent="0.25">
      <c r="Q302" s="1"/>
      <c r="AS302" s="1">
        <v>44576</v>
      </c>
      <c r="AT302">
        <v>2.5</v>
      </c>
      <c r="AU302">
        <v>2.1999999999999999E-2</v>
      </c>
      <c r="AV302">
        <v>7.8E-2</v>
      </c>
      <c r="AW302">
        <v>1115932</v>
      </c>
      <c r="CH302" s="1"/>
      <c r="CR302" s="1">
        <v>43480</v>
      </c>
      <c r="CS302">
        <v>12.166320558806801</v>
      </c>
      <c r="DJ302" s="1">
        <v>40709</v>
      </c>
      <c r="DK302">
        <v>12.1</v>
      </c>
      <c r="DX302" s="1">
        <v>35749</v>
      </c>
      <c r="DY302">
        <v>3972863432</v>
      </c>
      <c r="DZ302">
        <v>5332328817</v>
      </c>
      <c r="EA302">
        <v>-1359465385</v>
      </c>
      <c r="EB302">
        <v>9305192249</v>
      </c>
      <c r="EG302" s="1">
        <v>41805</v>
      </c>
      <c r="EH302" s="17">
        <v>-0.74233505320000004</v>
      </c>
      <c r="EI302"/>
      <c r="EU302" s="4"/>
      <c r="EV302" s="4"/>
      <c r="EZ302"/>
      <c r="FB302" s="4"/>
    </row>
    <row r="303" spans="17:158" x14ac:dyDescent="0.25">
      <c r="Q303" s="1"/>
      <c r="AS303" s="1">
        <v>44607</v>
      </c>
      <c r="AT303">
        <v>2.5</v>
      </c>
      <c r="AU303">
        <v>2.1999999999999999E-2</v>
      </c>
      <c r="AV303">
        <v>7.8E-2</v>
      </c>
      <c r="AW303">
        <v>1115932</v>
      </c>
      <c r="CH303" s="1"/>
      <c r="CR303" s="1">
        <v>43511</v>
      </c>
      <c r="CS303">
        <v>12.550618752300799</v>
      </c>
      <c r="DJ303" s="1">
        <v>40739</v>
      </c>
      <c r="DK303">
        <v>12.25</v>
      </c>
      <c r="DX303" s="1">
        <v>35718</v>
      </c>
      <c r="DY303">
        <v>4785884731</v>
      </c>
      <c r="DZ303">
        <v>5713646158</v>
      </c>
      <c r="EA303">
        <v>-927761427</v>
      </c>
      <c r="EB303">
        <v>10499530889</v>
      </c>
      <c r="EG303" s="1">
        <v>41835</v>
      </c>
      <c r="EH303" s="17">
        <v>-0.60773741100000001</v>
      </c>
      <c r="EI303"/>
      <c r="EU303" s="4"/>
      <c r="EV303" s="4"/>
      <c r="EZ303"/>
      <c r="FB303" s="4"/>
    </row>
    <row r="304" spans="17:158" x14ac:dyDescent="0.25">
      <c r="Q304" s="1"/>
      <c r="AS304" s="1">
        <v>44635</v>
      </c>
      <c r="AT304">
        <v>2.5</v>
      </c>
      <c r="AU304">
        <v>2.1999999999999999E-2</v>
      </c>
      <c r="AV304">
        <v>7.8E-2</v>
      </c>
      <c r="AW304">
        <v>1115932</v>
      </c>
      <c r="CH304" s="1"/>
      <c r="CR304" s="1">
        <v>43539</v>
      </c>
      <c r="CS304">
        <v>12.8453402589581</v>
      </c>
      <c r="DJ304" s="1">
        <v>40770</v>
      </c>
      <c r="DK304">
        <v>12.42</v>
      </c>
      <c r="DX304" s="1">
        <v>35688</v>
      </c>
      <c r="DY304">
        <v>4584627988</v>
      </c>
      <c r="DZ304">
        <v>5495530941</v>
      </c>
      <c r="EA304">
        <v>-910902953</v>
      </c>
      <c r="EB304">
        <v>10080158929</v>
      </c>
      <c r="EG304" s="1">
        <v>41866</v>
      </c>
      <c r="EH304" s="17">
        <v>-0.26577794319999998</v>
      </c>
      <c r="EI304"/>
      <c r="EU304" s="4"/>
      <c r="EV304" s="4"/>
      <c r="EZ304"/>
      <c r="FB304" s="4"/>
    </row>
    <row r="305" spans="17:158" x14ac:dyDescent="0.25">
      <c r="Q305" s="1"/>
      <c r="AS305" s="1">
        <v>44666</v>
      </c>
      <c r="AT305">
        <v>2.5</v>
      </c>
      <c r="AU305">
        <v>2.1999999999999999E-2</v>
      </c>
      <c r="AV305">
        <v>7.8E-2</v>
      </c>
      <c r="AW305">
        <v>1115932</v>
      </c>
      <c r="CH305" s="1"/>
      <c r="CR305" s="1">
        <v>43570</v>
      </c>
      <c r="CS305">
        <v>12.614014530114799</v>
      </c>
      <c r="DJ305" s="1">
        <v>40801</v>
      </c>
      <c r="DK305">
        <v>11.91</v>
      </c>
      <c r="DX305" s="1">
        <v>35657</v>
      </c>
      <c r="DY305">
        <v>5071719487</v>
      </c>
      <c r="DZ305">
        <v>5433040732</v>
      </c>
      <c r="EA305">
        <v>-361321245</v>
      </c>
      <c r="EB305">
        <v>10504760219</v>
      </c>
      <c r="EG305" s="1">
        <v>41897</v>
      </c>
      <c r="EH305" s="17">
        <v>0.20009327930000001</v>
      </c>
      <c r="EI305"/>
      <c r="EU305" s="4"/>
      <c r="EV305" s="4"/>
      <c r="EZ305"/>
      <c r="FB305" s="4"/>
    </row>
    <row r="306" spans="17:158" x14ac:dyDescent="0.25">
      <c r="Q306" s="1"/>
      <c r="AS306" s="1">
        <v>44696</v>
      </c>
      <c r="AT306">
        <v>2.5</v>
      </c>
      <c r="AU306">
        <v>2.1999999999999999E-2</v>
      </c>
      <c r="AV306">
        <v>7.8E-2</v>
      </c>
      <c r="AW306">
        <v>1115932</v>
      </c>
      <c r="CH306" s="1"/>
      <c r="CR306" s="1">
        <v>43600</v>
      </c>
      <c r="CS306">
        <v>12.395003130051199</v>
      </c>
      <c r="DJ306" s="1">
        <v>40831</v>
      </c>
      <c r="DK306">
        <v>11.7</v>
      </c>
      <c r="DX306" s="1">
        <v>35626</v>
      </c>
      <c r="DY306">
        <v>5235223160</v>
      </c>
      <c r="DZ306">
        <v>5852153367</v>
      </c>
      <c r="EA306">
        <v>-616930207</v>
      </c>
      <c r="EB306">
        <v>11087376527</v>
      </c>
      <c r="EG306" s="1">
        <v>41927</v>
      </c>
      <c r="EH306" s="17">
        <v>0.2842075865</v>
      </c>
      <c r="EI306"/>
      <c r="EU306" s="4"/>
      <c r="EV306" s="4"/>
      <c r="EZ306"/>
      <c r="FB306" s="4"/>
    </row>
    <row r="307" spans="17:158" x14ac:dyDescent="0.25">
      <c r="Q307" s="1"/>
      <c r="AS307" s="1">
        <v>44727</v>
      </c>
      <c r="AT307">
        <v>2.5</v>
      </c>
      <c r="AU307">
        <v>2.1999999999999999E-2</v>
      </c>
      <c r="AV307">
        <v>7.8E-2</v>
      </c>
      <c r="AW307">
        <v>1115932</v>
      </c>
      <c r="CH307" s="1"/>
      <c r="CR307" s="1">
        <v>43631</v>
      </c>
      <c r="CS307">
        <v>12.1405244004852</v>
      </c>
      <c r="DJ307" s="1">
        <v>40862</v>
      </c>
      <c r="DK307">
        <v>11.4</v>
      </c>
      <c r="DX307" s="1">
        <v>35596</v>
      </c>
      <c r="DY307">
        <v>4841600876</v>
      </c>
      <c r="DZ307">
        <v>5270826987</v>
      </c>
      <c r="EA307">
        <v>-429226111</v>
      </c>
      <c r="EB307">
        <v>10112427863</v>
      </c>
      <c r="EG307" s="1">
        <v>41958</v>
      </c>
      <c r="EH307" s="17">
        <v>0.97798309419999996</v>
      </c>
      <c r="EI307"/>
      <c r="EU307" s="4"/>
      <c r="EV307" s="4"/>
      <c r="EZ307"/>
      <c r="FB307" s="4"/>
    </row>
    <row r="308" spans="17:158" x14ac:dyDescent="0.25">
      <c r="Q308" s="1"/>
      <c r="AS308" s="1">
        <v>44757</v>
      </c>
      <c r="AT308">
        <v>2.5</v>
      </c>
      <c r="AU308">
        <v>2.1999999999999999E-2</v>
      </c>
      <c r="AV308">
        <v>7.8E-2</v>
      </c>
      <c r="AW308">
        <v>1115932</v>
      </c>
      <c r="CH308" s="1"/>
      <c r="CR308" s="1">
        <v>43661</v>
      </c>
      <c r="CS308">
        <v>11.9507121736453</v>
      </c>
      <c r="DJ308" s="1">
        <v>40892</v>
      </c>
      <c r="DK308">
        <v>10.9</v>
      </c>
      <c r="DX308" s="1">
        <v>35565</v>
      </c>
      <c r="DY308">
        <v>4654892460</v>
      </c>
      <c r="DZ308">
        <v>4789335402</v>
      </c>
      <c r="EA308">
        <v>-134442942</v>
      </c>
      <c r="EB308">
        <v>9444227862</v>
      </c>
      <c r="EG308" s="1">
        <v>41988</v>
      </c>
      <c r="EH308" s="17">
        <v>0.62079892709999995</v>
      </c>
      <c r="EI308"/>
      <c r="EU308" s="4"/>
      <c r="EV308" s="4"/>
      <c r="EZ308"/>
      <c r="FB308" s="4"/>
    </row>
    <row r="309" spans="17:158" x14ac:dyDescent="0.25">
      <c r="Q309" s="1"/>
      <c r="AS309" s="1">
        <v>44788</v>
      </c>
      <c r="AT309">
        <v>2.5</v>
      </c>
      <c r="AU309">
        <v>2.1999999999999999E-2</v>
      </c>
      <c r="AV309">
        <v>7.8E-2</v>
      </c>
      <c r="AW309">
        <v>1115932</v>
      </c>
      <c r="CH309" s="1"/>
      <c r="CR309" s="1">
        <v>43692</v>
      </c>
      <c r="CS309">
        <v>11.947042820407701</v>
      </c>
      <c r="DJ309" s="1">
        <v>40923</v>
      </c>
      <c r="DK309">
        <v>10.7</v>
      </c>
      <c r="DX309" s="1">
        <v>35535</v>
      </c>
      <c r="DY309">
        <v>4624157101</v>
      </c>
      <c r="DZ309">
        <v>5590104948</v>
      </c>
      <c r="EA309">
        <v>-965947847</v>
      </c>
      <c r="EB309">
        <v>10214262049</v>
      </c>
      <c r="EG309" s="1">
        <v>42019</v>
      </c>
      <c r="EH309" s="17">
        <v>0.76476183819999999</v>
      </c>
      <c r="EI309"/>
      <c r="EU309" s="4"/>
      <c r="EV309" s="4"/>
      <c r="EZ309"/>
      <c r="FB309" s="4"/>
    </row>
    <row r="310" spans="17:158" x14ac:dyDescent="0.25">
      <c r="Q310" s="1"/>
      <c r="AS310" s="1">
        <v>44819</v>
      </c>
      <c r="AT310">
        <v>2.5</v>
      </c>
      <c r="AU310">
        <v>2.1999999999999999E-2</v>
      </c>
      <c r="AV310">
        <v>7.8E-2</v>
      </c>
      <c r="AW310">
        <v>1115932</v>
      </c>
      <c r="CH310" s="1"/>
      <c r="CR310" s="1">
        <v>43723</v>
      </c>
      <c r="CS310">
        <v>11.90124145627</v>
      </c>
      <c r="DJ310" s="1">
        <v>40954</v>
      </c>
      <c r="DK310">
        <v>10.4</v>
      </c>
      <c r="DX310" s="1">
        <v>35504</v>
      </c>
      <c r="DY310">
        <v>3824075802</v>
      </c>
      <c r="DZ310">
        <v>4788930369</v>
      </c>
      <c r="EA310">
        <v>-964854567</v>
      </c>
      <c r="EB310">
        <v>8613006171</v>
      </c>
      <c r="EG310" s="1">
        <v>42050</v>
      </c>
      <c r="EH310" s="17">
        <v>0.27058643650000003</v>
      </c>
      <c r="EI310"/>
      <c r="EU310" s="4"/>
      <c r="EV310" s="4"/>
      <c r="EZ310"/>
      <c r="FB310" s="4"/>
    </row>
    <row r="311" spans="17:158" x14ac:dyDescent="0.25">
      <c r="Q311" s="1"/>
      <c r="AS311" s="1">
        <v>44849</v>
      </c>
      <c r="AT311">
        <v>2.5</v>
      </c>
      <c r="AU311">
        <v>2.1999999999999999E-2</v>
      </c>
      <c r="AV311">
        <v>7.8E-2</v>
      </c>
      <c r="AW311">
        <v>1115932</v>
      </c>
      <c r="CH311" s="1"/>
      <c r="CR311" s="1">
        <v>43753</v>
      </c>
      <c r="CS311">
        <v>11.7521982562512</v>
      </c>
      <c r="DJ311" s="1">
        <v>40983</v>
      </c>
      <c r="DK311">
        <v>9.82</v>
      </c>
      <c r="DX311" s="1">
        <v>35476</v>
      </c>
      <c r="DY311">
        <v>3142779857</v>
      </c>
      <c r="DZ311">
        <v>4318802691</v>
      </c>
      <c r="EA311">
        <v>-1176022834</v>
      </c>
      <c r="EB311">
        <v>7461582548</v>
      </c>
      <c r="EG311" s="1">
        <v>42078</v>
      </c>
      <c r="EH311" s="17">
        <v>0.98084410749999995</v>
      </c>
      <c r="EI311"/>
      <c r="EU311" s="4"/>
      <c r="EV311" s="4"/>
      <c r="EZ311"/>
      <c r="FB311" s="4"/>
    </row>
    <row r="312" spans="17:158" x14ac:dyDescent="0.25">
      <c r="Q312" s="1"/>
      <c r="AS312" s="1">
        <v>44880</v>
      </c>
      <c r="AT312">
        <v>2.5</v>
      </c>
      <c r="AU312">
        <v>2.1999999999999999E-2</v>
      </c>
      <c r="AV312">
        <v>7.8E-2</v>
      </c>
      <c r="AW312">
        <v>1115932</v>
      </c>
      <c r="CH312" s="1"/>
      <c r="CR312" s="1">
        <v>43784</v>
      </c>
      <c r="CS312">
        <v>11.2877731287773</v>
      </c>
      <c r="DJ312" s="1">
        <v>41014</v>
      </c>
      <c r="DK312">
        <v>9.35</v>
      </c>
      <c r="DX312" s="1">
        <v>35445</v>
      </c>
      <c r="DY312">
        <v>3680971118</v>
      </c>
      <c r="DZ312">
        <v>2588659779</v>
      </c>
      <c r="EA312">
        <v>1092311339</v>
      </c>
      <c r="EB312">
        <v>6269630897</v>
      </c>
      <c r="EG312" s="1">
        <v>42109</v>
      </c>
      <c r="EH312" s="17">
        <v>1.1656857512000001</v>
      </c>
      <c r="EI312" s="3"/>
      <c r="EU312" s="4"/>
      <c r="EV312" s="4"/>
      <c r="EZ312"/>
      <c r="FB312" s="4"/>
    </row>
    <row r="313" spans="17:158" x14ac:dyDescent="0.25">
      <c r="Q313" s="1"/>
      <c r="AS313" s="1">
        <v>44910</v>
      </c>
      <c r="AT313">
        <v>2.5</v>
      </c>
      <c r="AU313">
        <v>2.1999999999999999E-2</v>
      </c>
      <c r="AV313">
        <v>7.8E-2</v>
      </c>
      <c r="AW313">
        <v>1115932</v>
      </c>
      <c r="CH313" s="1"/>
      <c r="CR313" s="1">
        <v>43814</v>
      </c>
      <c r="CS313">
        <v>11.081010631365301</v>
      </c>
      <c r="DJ313" s="1">
        <v>41044</v>
      </c>
      <c r="DK313">
        <v>8.8699999999999992</v>
      </c>
      <c r="DX313" s="1">
        <v>35414</v>
      </c>
      <c r="DY313">
        <v>3789398623</v>
      </c>
      <c r="DZ313">
        <v>5634678013</v>
      </c>
      <c r="EA313">
        <v>-1845279390</v>
      </c>
      <c r="EB313">
        <v>9424076636</v>
      </c>
      <c r="EG313" s="1">
        <v>42139</v>
      </c>
      <c r="EH313" s="17">
        <v>0.40630016920000001</v>
      </c>
      <c r="EI313"/>
      <c r="EU313" s="4"/>
      <c r="EV313" s="4"/>
      <c r="EZ313"/>
      <c r="FB313" s="4"/>
    </row>
    <row r="314" spans="17:158" x14ac:dyDescent="0.25">
      <c r="Q314" s="1"/>
      <c r="CH314" s="1"/>
      <c r="CR314" s="1">
        <v>43845</v>
      </c>
      <c r="CS314">
        <v>11.354338486771599</v>
      </c>
      <c r="DJ314" s="1">
        <v>41075</v>
      </c>
      <c r="DK314">
        <v>8.39</v>
      </c>
      <c r="DX314" s="1">
        <v>35384</v>
      </c>
      <c r="DY314">
        <v>3911558859</v>
      </c>
      <c r="DZ314">
        <v>4755666572</v>
      </c>
      <c r="EA314">
        <v>-844107713</v>
      </c>
      <c r="EB314">
        <v>8667225431</v>
      </c>
      <c r="EG314" s="1">
        <v>42170</v>
      </c>
      <c r="EH314" s="17">
        <v>0.67154581719999995</v>
      </c>
      <c r="EI314"/>
      <c r="EU314" s="4"/>
      <c r="EV314" s="4"/>
      <c r="EZ314"/>
      <c r="FB314" s="4"/>
    </row>
    <row r="315" spans="17:158" x14ac:dyDescent="0.25">
      <c r="Q315" s="1"/>
      <c r="CH315" s="1"/>
      <c r="CR315" s="1">
        <v>43876</v>
      </c>
      <c r="CS315">
        <v>11.7529174900264</v>
      </c>
      <c r="DJ315" s="1">
        <v>41105</v>
      </c>
      <c r="DK315">
        <v>8.07</v>
      </c>
      <c r="DX315" s="1">
        <v>35353</v>
      </c>
      <c r="DY315">
        <v>4187927360</v>
      </c>
      <c r="DZ315">
        <v>5496716406</v>
      </c>
      <c r="EA315">
        <v>-1308789046</v>
      </c>
      <c r="EB315">
        <v>9684643766</v>
      </c>
      <c r="EG315" s="1">
        <v>42200</v>
      </c>
      <c r="EH315" s="17">
        <v>0.69110458259999996</v>
      </c>
      <c r="EI315"/>
      <c r="EU315" s="4"/>
      <c r="EV315" s="4"/>
      <c r="EZ315"/>
      <c r="FB315" s="4"/>
    </row>
    <row r="316" spans="17:158" x14ac:dyDescent="0.25">
      <c r="Q316" s="1"/>
      <c r="CH316" s="1"/>
      <c r="CR316" s="1">
        <v>43905</v>
      </c>
      <c r="CS316">
        <v>12.3730743532556</v>
      </c>
      <c r="DJ316" s="1">
        <v>41136</v>
      </c>
      <c r="DK316">
        <v>7.85</v>
      </c>
      <c r="DX316" s="1">
        <v>35323</v>
      </c>
      <c r="DY316">
        <v>4115239467</v>
      </c>
      <c r="DZ316">
        <v>4748326554</v>
      </c>
      <c r="EA316">
        <v>-633087087</v>
      </c>
      <c r="EB316">
        <v>8863566021</v>
      </c>
      <c r="EG316" s="1">
        <v>42231</v>
      </c>
      <c r="EH316" s="17">
        <v>0.27556759079999998</v>
      </c>
      <c r="EI316"/>
      <c r="EU316" s="4"/>
      <c r="EV316" s="4"/>
      <c r="EZ316"/>
      <c r="FB316" s="4"/>
    </row>
    <row r="317" spans="17:158" x14ac:dyDescent="0.25">
      <c r="Q317" s="1"/>
      <c r="CH317" s="1"/>
      <c r="CR317" s="1">
        <v>43936</v>
      </c>
      <c r="CS317">
        <v>12.7400867410161</v>
      </c>
      <c r="DJ317" s="1">
        <v>41167</v>
      </c>
      <c r="DK317">
        <v>7.39</v>
      </c>
      <c r="DX317" s="1">
        <v>35292</v>
      </c>
      <c r="DY317">
        <v>4380857474</v>
      </c>
      <c r="DZ317">
        <v>4661593905</v>
      </c>
      <c r="EA317">
        <v>-280736431</v>
      </c>
      <c r="EB317">
        <v>9042451379</v>
      </c>
      <c r="EG317" s="1">
        <v>42262</v>
      </c>
      <c r="EH317" s="17">
        <v>0.94619091830000002</v>
      </c>
      <c r="EI317"/>
      <c r="EU317" s="4"/>
      <c r="EV317" s="4"/>
      <c r="EZ317"/>
      <c r="FB317" s="4"/>
    </row>
    <row r="318" spans="17:158" x14ac:dyDescent="0.25">
      <c r="Q318" s="1"/>
      <c r="CH318" s="1"/>
      <c r="CR318" s="1">
        <v>43966</v>
      </c>
      <c r="CS318">
        <v>13.1130950591677</v>
      </c>
      <c r="DJ318" s="1">
        <v>41197</v>
      </c>
      <c r="DK318">
        <v>7.23</v>
      </c>
      <c r="DX318" s="1">
        <v>35261</v>
      </c>
      <c r="DY318">
        <v>4458942508</v>
      </c>
      <c r="DZ318">
        <v>4806883178</v>
      </c>
      <c r="EA318">
        <v>-347940670</v>
      </c>
      <c r="EB318">
        <v>9265825686</v>
      </c>
      <c r="EG318" s="1">
        <v>42292</v>
      </c>
      <c r="EH318" s="17">
        <v>1.8911533913</v>
      </c>
      <c r="EI318" s="3"/>
      <c r="EU318" s="4"/>
      <c r="EV318" s="4"/>
      <c r="EZ318"/>
      <c r="FB318" s="4"/>
    </row>
    <row r="319" spans="17:158" x14ac:dyDescent="0.25">
      <c r="Q319" s="1"/>
      <c r="CH319" s="1"/>
      <c r="CR319" s="1">
        <v>43997</v>
      </c>
      <c r="CS319">
        <v>13.5980016241943</v>
      </c>
      <c r="DJ319" s="1">
        <v>41228</v>
      </c>
      <c r="DK319">
        <v>7.14</v>
      </c>
      <c r="DX319" s="1">
        <v>35231</v>
      </c>
      <c r="DY319">
        <v>3839945609</v>
      </c>
      <c r="DZ319">
        <v>4167947665</v>
      </c>
      <c r="EA319">
        <v>-328002056</v>
      </c>
      <c r="EB319">
        <v>8007893274</v>
      </c>
      <c r="EG319" s="1">
        <v>42323</v>
      </c>
      <c r="EH319" s="17">
        <v>1.5242249086999999</v>
      </c>
      <c r="EI319" s="3"/>
      <c r="EU319" s="4"/>
      <c r="EV319" s="4"/>
      <c r="EZ319"/>
      <c r="FB319" s="4"/>
    </row>
    <row r="320" spans="17:158" x14ac:dyDescent="0.25">
      <c r="Q320" s="1"/>
      <c r="CH320" s="1"/>
      <c r="CR320" s="1">
        <v>44027</v>
      </c>
      <c r="CS320">
        <v>14.1081681600614</v>
      </c>
      <c r="DJ320" s="1">
        <v>41258</v>
      </c>
      <c r="DK320">
        <v>7.16</v>
      </c>
      <c r="DX320" s="1">
        <v>35200</v>
      </c>
      <c r="DY320">
        <v>4505748028</v>
      </c>
      <c r="DZ320">
        <v>4249152517</v>
      </c>
      <c r="EA320">
        <v>256595511</v>
      </c>
      <c r="EB320">
        <v>8754900545</v>
      </c>
      <c r="EG320" s="1">
        <v>42353</v>
      </c>
      <c r="EH320" s="17">
        <v>0.4874187975</v>
      </c>
      <c r="EI320"/>
      <c r="EU320" s="4"/>
      <c r="EV320" s="4"/>
      <c r="EZ320"/>
      <c r="FB320" s="4"/>
    </row>
    <row r="321" spans="17:158" x14ac:dyDescent="0.25">
      <c r="Q321" s="1"/>
      <c r="CH321" s="1"/>
      <c r="CR321" s="1">
        <v>44058</v>
      </c>
      <c r="CS321">
        <v>14.7757174256261</v>
      </c>
      <c r="DJ321" s="1">
        <v>41289</v>
      </c>
      <c r="DK321">
        <v>7.11</v>
      </c>
      <c r="DX321" s="1">
        <v>35170</v>
      </c>
      <c r="DY321">
        <v>4271322377</v>
      </c>
      <c r="DZ321">
        <v>4073777083</v>
      </c>
      <c r="EA321">
        <v>197545294</v>
      </c>
      <c r="EB321">
        <v>8345099460</v>
      </c>
      <c r="EG321" s="1">
        <v>42384</v>
      </c>
      <c r="EH321" s="17">
        <v>1.1370339879</v>
      </c>
      <c r="EI321" s="3"/>
      <c r="EU321" s="4"/>
      <c r="EV321" s="4"/>
      <c r="EZ321"/>
      <c r="FB321" s="4"/>
    </row>
    <row r="322" spans="17:158" x14ac:dyDescent="0.25">
      <c r="Q322" s="1"/>
      <c r="CH322" s="1"/>
      <c r="CR322" s="1">
        <v>44089</v>
      </c>
      <c r="CS322">
        <v>14.8902965207013</v>
      </c>
      <c r="DJ322" s="1">
        <v>41320</v>
      </c>
      <c r="DK322">
        <v>7.12</v>
      </c>
      <c r="DX322" s="1">
        <v>35139</v>
      </c>
      <c r="DY322">
        <v>3408143883</v>
      </c>
      <c r="DZ322">
        <v>3876447215</v>
      </c>
      <c r="EA322">
        <v>-468303332</v>
      </c>
      <c r="EB322">
        <v>7284591098</v>
      </c>
      <c r="EG322" s="1">
        <v>42415</v>
      </c>
      <c r="EH322" s="17">
        <v>1.2905810338999999</v>
      </c>
      <c r="EI322" s="3"/>
      <c r="EU322" s="4"/>
      <c r="EV322" s="4"/>
      <c r="EZ322"/>
      <c r="FB322" s="4"/>
    </row>
    <row r="323" spans="17:158" x14ac:dyDescent="0.25">
      <c r="Q323" s="1"/>
      <c r="CH323" s="1"/>
      <c r="CR323" s="1">
        <v>44119</v>
      </c>
      <c r="CS323">
        <v>14.5810380401033</v>
      </c>
      <c r="DJ323" s="1">
        <v>41348</v>
      </c>
      <c r="DK323">
        <v>7.15</v>
      </c>
      <c r="DX323" s="1">
        <v>35110</v>
      </c>
      <c r="DY323">
        <v>3404705497</v>
      </c>
      <c r="DZ323">
        <v>3434791032</v>
      </c>
      <c r="EA323">
        <v>-30085535</v>
      </c>
      <c r="EB323">
        <v>6839496529</v>
      </c>
      <c r="EG323" s="1">
        <v>42444</v>
      </c>
      <c r="EH323" s="17">
        <v>0.5117747748</v>
      </c>
      <c r="EI323"/>
      <c r="EU323" s="4"/>
      <c r="EV323" s="4"/>
      <c r="EZ323"/>
      <c r="FB323" s="4"/>
    </row>
    <row r="324" spans="17:158" x14ac:dyDescent="0.25">
      <c r="Q324" s="1"/>
      <c r="CH324" s="1"/>
      <c r="CR324" s="1">
        <v>44150</v>
      </c>
      <c r="CS324">
        <v>14.3579293084175</v>
      </c>
      <c r="DJ324" s="1">
        <v>41379</v>
      </c>
      <c r="DK324">
        <v>7.26</v>
      </c>
      <c r="DX324" s="1">
        <v>35079</v>
      </c>
      <c r="DY324">
        <v>3472938473</v>
      </c>
      <c r="DZ324">
        <v>3439787016</v>
      </c>
      <c r="EA324">
        <v>33151457</v>
      </c>
      <c r="EB324">
        <v>6912725489</v>
      </c>
      <c r="EG324" s="1">
        <v>42475</v>
      </c>
      <c r="EH324" s="17">
        <v>0.32816609450000001</v>
      </c>
      <c r="EI324"/>
      <c r="EU324" s="4"/>
      <c r="EV324" s="4"/>
      <c r="EZ324"/>
      <c r="FB324" s="4"/>
    </row>
    <row r="325" spans="17:158" x14ac:dyDescent="0.25">
      <c r="Q325" s="1"/>
      <c r="CH325" s="1"/>
      <c r="CR325" s="1">
        <v>44180</v>
      </c>
      <c r="CS325">
        <v>14.179875439062499</v>
      </c>
      <c r="DJ325" s="1">
        <v>41409</v>
      </c>
      <c r="DK325">
        <v>7.42</v>
      </c>
      <c r="DX325" s="1">
        <v>35048</v>
      </c>
      <c r="DY325">
        <v>3875041979</v>
      </c>
      <c r="DZ325">
        <v>3932293162</v>
      </c>
      <c r="EA325">
        <v>-57251183</v>
      </c>
      <c r="EB325">
        <v>7807335141</v>
      </c>
      <c r="EG325" s="1">
        <v>42505</v>
      </c>
      <c r="EH325" s="17">
        <v>0.81843767349999996</v>
      </c>
      <c r="EI325"/>
      <c r="EU325" s="4"/>
      <c r="EV325" s="4"/>
      <c r="EZ325"/>
      <c r="FB325" s="4"/>
    </row>
    <row r="326" spans="17:158" x14ac:dyDescent="0.25">
      <c r="Q326" s="1"/>
      <c r="CH326" s="1"/>
      <c r="CR326" s="1">
        <v>44211</v>
      </c>
      <c r="CS326">
        <v>14.460856431079399</v>
      </c>
      <c r="DJ326" s="1">
        <v>41440</v>
      </c>
      <c r="DK326">
        <v>7.9</v>
      </c>
      <c r="DX326" s="1">
        <v>35018</v>
      </c>
      <c r="DY326">
        <v>4047844579</v>
      </c>
      <c r="DZ326">
        <v>4136940625</v>
      </c>
      <c r="EA326">
        <v>-89096046</v>
      </c>
      <c r="EB326">
        <v>8184785204</v>
      </c>
      <c r="EG326" s="1">
        <v>42536</v>
      </c>
      <c r="EH326" s="17">
        <v>1.6875411382000001</v>
      </c>
      <c r="EI326" s="3"/>
      <c r="EU326" s="4"/>
      <c r="EV326" s="4"/>
      <c r="EZ326"/>
      <c r="FB326" s="4"/>
    </row>
    <row r="327" spans="17:158" x14ac:dyDescent="0.25">
      <c r="Q327" s="1"/>
      <c r="CH327" s="1"/>
      <c r="CR327" s="1">
        <v>44242</v>
      </c>
      <c r="CS327">
        <v>14.6081375896377</v>
      </c>
      <c r="DJ327" s="1">
        <v>41470</v>
      </c>
      <c r="DK327">
        <v>8.23</v>
      </c>
      <c r="DX327" s="1">
        <v>34987</v>
      </c>
      <c r="DY327">
        <v>4405190260</v>
      </c>
      <c r="DZ327">
        <v>4076040237</v>
      </c>
      <c r="EA327">
        <v>329150023</v>
      </c>
      <c r="EB327">
        <v>8481230497</v>
      </c>
      <c r="EG327" s="1">
        <v>42566</v>
      </c>
      <c r="EH327" s="17">
        <v>0.175211478</v>
      </c>
      <c r="EI327"/>
      <c r="EU327" s="4"/>
      <c r="EV327" s="4"/>
      <c r="EZ327"/>
      <c r="FB327" s="4"/>
    </row>
    <row r="328" spans="17:158" x14ac:dyDescent="0.25">
      <c r="Q328" s="1"/>
      <c r="CH328" s="1"/>
      <c r="CR328" s="1">
        <v>44270</v>
      </c>
      <c r="CS328">
        <v>14.908294980408201</v>
      </c>
      <c r="DJ328" s="1">
        <v>41501</v>
      </c>
      <c r="DK328">
        <v>8.4499999999999993</v>
      </c>
      <c r="DX328" s="1">
        <v>34957</v>
      </c>
      <c r="DY328">
        <v>4166886329</v>
      </c>
      <c r="DZ328">
        <v>3687438016</v>
      </c>
      <c r="EA328">
        <v>479448313</v>
      </c>
      <c r="EB328">
        <v>7854324345</v>
      </c>
      <c r="EG328" s="1">
        <v>42597</v>
      </c>
      <c r="EH328" s="17">
        <v>0.146798016</v>
      </c>
      <c r="EI328"/>
      <c r="EU328" s="4"/>
      <c r="EV328" s="4"/>
      <c r="EZ328"/>
      <c r="FB328" s="4"/>
    </row>
    <row r="329" spans="17:158" x14ac:dyDescent="0.25">
      <c r="Q329" s="1"/>
      <c r="CH329" s="1"/>
      <c r="CR329" s="1">
        <v>44301</v>
      </c>
      <c r="CS329">
        <v>14.794864801683101</v>
      </c>
      <c r="DJ329" s="1">
        <v>41532</v>
      </c>
      <c r="DK329">
        <v>8.9</v>
      </c>
      <c r="DX329" s="1">
        <v>34926</v>
      </c>
      <c r="DY329">
        <v>4558093534</v>
      </c>
      <c r="DZ329">
        <v>4461347220</v>
      </c>
      <c r="EA329">
        <v>96746314</v>
      </c>
      <c r="EB329">
        <v>9019440754</v>
      </c>
      <c r="EG329" s="1">
        <v>42628</v>
      </c>
      <c r="EH329" s="17">
        <v>0.19707078380000001</v>
      </c>
      <c r="EI329"/>
      <c r="EU329" s="4"/>
      <c r="EV329" s="4"/>
      <c r="EZ329"/>
      <c r="FB329" s="4"/>
    </row>
    <row r="330" spans="17:158" x14ac:dyDescent="0.25">
      <c r="Q330" s="1"/>
      <c r="CH330" s="1"/>
      <c r="CR330" s="1">
        <v>44331</v>
      </c>
      <c r="CS330">
        <v>14.7277898158179</v>
      </c>
      <c r="DJ330" s="1">
        <v>41562</v>
      </c>
      <c r="DK330">
        <v>9.25</v>
      </c>
      <c r="DX330" s="1">
        <v>34895</v>
      </c>
      <c r="DY330">
        <v>4004041602</v>
      </c>
      <c r="DZ330">
        <v>4002873561</v>
      </c>
      <c r="EA330">
        <v>1168041</v>
      </c>
      <c r="EB330">
        <v>8006915163</v>
      </c>
      <c r="EG330" s="1">
        <v>42658</v>
      </c>
      <c r="EH330" s="17">
        <v>0.15725520400000001</v>
      </c>
      <c r="EI330"/>
      <c r="EU330" s="4"/>
      <c r="EV330" s="4"/>
      <c r="EZ330"/>
      <c r="FB330" s="4"/>
    </row>
    <row r="331" spans="17:158" x14ac:dyDescent="0.25">
      <c r="Q331" s="1"/>
      <c r="CH331" s="1"/>
      <c r="CR331" s="1">
        <v>44362</v>
      </c>
      <c r="CS331">
        <v>14.231979734397701</v>
      </c>
      <c r="DJ331" s="1">
        <v>41593</v>
      </c>
      <c r="DK331">
        <v>9.4499999999999993</v>
      </c>
      <c r="DX331" s="1">
        <v>34865</v>
      </c>
      <c r="DY331">
        <v>4119904081</v>
      </c>
      <c r="DZ331">
        <v>4896576559</v>
      </c>
      <c r="EA331">
        <v>-776672478</v>
      </c>
      <c r="EB331">
        <v>9016480640</v>
      </c>
      <c r="EG331" s="1">
        <v>42689</v>
      </c>
      <c r="EH331" s="17">
        <v>-2.65986956E-2</v>
      </c>
      <c r="EI331"/>
      <c r="EU331" s="4"/>
      <c r="EV331" s="4"/>
      <c r="EZ331"/>
      <c r="FB331" s="4"/>
    </row>
    <row r="332" spans="17:158" x14ac:dyDescent="0.25">
      <c r="Q332" s="1"/>
      <c r="CH332" s="1"/>
      <c r="CR332" s="1">
        <v>44392</v>
      </c>
      <c r="CS332">
        <v>13.7114196796512</v>
      </c>
      <c r="DJ332" s="1">
        <v>41623</v>
      </c>
      <c r="DK332">
        <v>9.9</v>
      </c>
      <c r="DX332" s="1">
        <v>34834</v>
      </c>
      <c r="DY332">
        <v>4204778920</v>
      </c>
      <c r="DZ332">
        <v>4897139765</v>
      </c>
      <c r="EA332">
        <v>-692360845</v>
      </c>
      <c r="EB332">
        <v>9101918685</v>
      </c>
      <c r="EG332" s="1">
        <v>42719</v>
      </c>
      <c r="EH332" s="17">
        <v>0.54002116300000003</v>
      </c>
      <c r="EI332"/>
      <c r="EU332" s="4"/>
      <c r="EV332" s="4"/>
      <c r="EZ332"/>
      <c r="FB332" s="4"/>
    </row>
    <row r="333" spans="17:158" x14ac:dyDescent="0.25">
      <c r="Q333" s="1"/>
      <c r="CH333" s="1"/>
      <c r="CR333" s="1">
        <v>44423</v>
      </c>
      <c r="CS333">
        <v>13.1383819922537</v>
      </c>
      <c r="DJ333" s="1">
        <v>41654</v>
      </c>
      <c r="DK333">
        <v>10.17</v>
      </c>
      <c r="DX333" s="1">
        <v>34804</v>
      </c>
      <c r="DY333">
        <v>3393925048</v>
      </c>
      <c r="DZ333">
        <v>3863499716</v>
      </c>
      <c r="EA333">
        <v>-469574668</v>
      </c>
      <c r="EB333">
        <v>7257424764</v>
      </c>
      <c r="EG333" s="1">
        <v>42750</v>
      </c>
      <c r="EH333" s="17">
        <v>0.64085503789999998</v>
      </c>
      <c r="EI333"/>
      <c r="EU333" s="4"/>
      <c r="EV333" s="4"/>
      <c r="EZ333"/>
      <c r="FB333" s="4"/>
    </row>
    <row r="334" spans="17:158" x14ac:dyDescent="0.25">
      <c r="Q334" s="1"/>
      <c r="CH334" s="1"/>
      <c r="CR334" s="1">
        <v>44454</v>
      </c>
      <c r="CS334">
        <v>12.6403517838183</v>
      </c>
      <c r="DJ334" s="1">
        <v>41685</v>
      </c>
      <c r="DK334">
        <v>10.43</v>
      </c>
      <c r="DX334" s="1">
        <v>34773</v>
      </c>
      <c r="DY334">
        <v>3798681210</v>
      </c>
      <c r="DZ334">
        <v>4721391753</v>
      </c>
      <c r="EA334">
        <v>-922710543</v>
      </c>
      <c r="EB334">
        <v>8520072963</v>
      </c>
      <c r="EG334" s="1">
        <v>42781</v>
      </c>
      <c r="EH334" s="17">
        <v>8.3691187E-2</v>
      </c>
      <c r="EI334"/>
      <c r="EU334" s="4"/>
      <c r="EV334" s="4"/>
      <c r="EZ334"/>
      <c r="FB334" s="4"/>
    </row>
    <row r="335" spans="17:158" x14ac:dyDescent="0.25">
      <c r="Q335" s="1"/>
      <c r="CH335" s="1"/>
      <c r="CR335" s="1">
        <v>44484</v>
      </c>
      <c r="CS335">
        <v>12.0770324898936</v>
      </c>
      <c r="DJ335" s="1">
        <v>41713</v>
      </c>
      <c r="DK335">
        <v>10.65</v>
      </c>
      <c r="DX335" s="1">
        <v>34745</v>
      </c>
      <c r="DY335">
        <v>2951705224</v>
      </c>
      <c r="DZ335">
        <v>4012483902</v>
      </c>
      <c r="EA335">
        <v>-1060778678</v>
      </c>
      <c r="EB335">
        <v>6964189126</v>
      </c>
      <c r="EG335" s="1">
        <v>42809</v>
      </c>
      <c r="EH335" s="17">
        <v>1.47125277E-2</v>
      </c>
      <c r="EI335"/>
      <c r="EU335" s="4"/>
      <c r="EV335" s="4"/>
      <c r="EZ335"/>
      <c r="FB335" s="4"/>
    </row>
    <row r="336" spans="17:158" x14ac:dyDescent="0.25">
      <c r="Q336" s="1"/>
      <c r="CH336" s="1"/>
      <c r="CR336" s="1">
        <v>44515</v>
      </c>
      <c r="CS336">
        <v>11.557273955373301</v>
      </c>
      <c r="DJ336" s="1">
        <v>41744</v>
      </c>
      <c r="DK336">
        <v>10.87</v>
      </c>
      <c r="DX336" s="1">
        <v>34714</v>
      </c>
      <c r="DY336">
        <v>2980189648</v>
      </c>
      <c r="DZ336">
        <v>3283871691</v>
      </c>
      <c r="EA336">
        <v>-303682043</v>
      </c>
      <c r="EB336">
        <v>6264061339</v>
      </c>
      <c r="EG336" s="1">
        <v>42840</v>
      </c>
      <c r="EH336" s="17">
        <v>-1.0956218656000001</v>
      </c>
      <c r="EI336" s="3"/>
      <c r="EU336" s="4"/>
      <c r="EV336" s="4"/>
      <c r="EZ336"/>
      <c r="FB336" s="4"/>
    </row>
    <row r="337" spans="17:158" x14ac:dyDescent="0.25">
      <c r="Q337" s="1"/>
      <c r="CH337" s="1"/>
      <c r="CR337" s="1">
        <v>44545</v>
      </c>
      <c r="CS337">
        <v>11.1462722025278</v>
      </c>
      <c r="DJ337" s="1">
        <v>41774</v>
      </c>
      <c r="DK337">
        <v>10.9</v>
      </c>
      <c r="DX337" s="1">
        <v>34683</v>
      </c>
      <c r="DY337">
        <v>3713547632</v>
      </c>
      <c r="DZ337">
        <v>4523371403</v>
      </c>
      <c r="EA337">
        <v>-809823771</v>
      </c>
      <c r="EB337">
        <v>8236919035</v>
      </c>
      <c r="EG337" s="1">
        <v>42870</v>
      </c>
      <c r="EH337" s="17">
        <v>-0.93185895240000005</v>
      </c>
      <c r="EI337"/>
      <c r="EU337" s="4"/>
      <c r="EV337" s="4"/>
      <c r="EZ337"/>
      <c r="FB337" s="4"/>
    </row>
    <row r="338" spans="17:158" x14ac:dyDescent="0.25">
      <c r="Q338" s="1"/>
      <c r="CH338" s="1"/>
      <c r="CR338" s="1">
        <v>44576</v>
      </c>
      <c r="CS338">
        <v>11.209944545759001</v>
      </c>
      <c r="DJ338" s="1">
        <v>41805</v>
      </c>
      <c r="DK338">
        <v>10.9</v>
      </c>
      <c r="DX338" s="1">
        <v>34653</v>
      </c>
      <c r="DY338">
        <v>3706207709</v>
      </c>
      <c r="DZ338">
        <v>4114517725</v>
      </c>
      <c r="EA338">
        <v>-408310016</v>
      </c>
      <c r="EB338">
        <v>7820725434</v>
      </c>
      <c r="EG338" s="1">
        <v>42901</v>
      </c>
      <c r="EH338" s="17">
        <v>-0.66624997320000001</v>
      </c>
      <c r="EI338"/>
      <c r="EU338" s="4"/>
      <c r="EV338" s="4"/>
      <c r="EZ338"/>
      <c r="FB338" s="4"/>
    </row>
    <row r="339" spans="17:158" x14ac:dyDescent="0.25">
      <c r="Q339" s="1"/>
      <c r="CH339" s="1"/>
      <c r="CR339" s="1">
        <v>44607</v>
      </c>
      <c r="CS339">
        <v>11.203729603729601</v>
      </c>
      <c r="DJ339" s="1">
        <v>41835</v>
      </c>
      <c r="DK339">
        <v>10.9</v>
      </c>
      <c r="DX339" s="1">
        <v>34622</v>
      </c>
      <c r="DY339">
        <v>3842498153</v>
      </c>
      <c r="DZ339">
        <v>3186329072</v>
      </c>
      <c r="EA339">
        <v>656169081</v>
      </c>
      <c r="EB339">
        <v>7028827225</v>
      </c>
      <c r="EG339" s="1">
        <v>42931</v>
      </c>
      <c r="EH339" s="17">
        <v>-0.71606038780000003</v>
      </c>
      <c r="EI339"/>
      <c r="EU339" s="4"/>
      <c r="EV339" s="4"/>
      <c r="EZ339"/>
      <c r="FB339" s="4"/>
    </row>
    <row r="340" spans="17:158" x14ac:dyDescent="0.25">
      <c r="Q340" s="1"/>
      <c r="CH340" s="1"/>
      <c r="CR340" s="1">
        <v>44635</v>
      </c>
      <c r="CS340">
        <v>11.143960307393799</v>
      </c>
      <c r="DJ340" s="1">
        <v>41866</v>
      </c>
      <c r="DK340">
        <v>10.9</v>
      </c>
      <c r="DX340" s="1">
        <v>34592</v>
      </c>
      <c r="DY340">
        <v>4162083280</v>
      </c>
      <c r="DZ340">
        <v>2641132607</v>
      </c>
      <c r="EA340">
        <v>1520950673</v>
      </c>
      <c r="EB340">
        <v>6803215887</v>
      </c>
      <c r="EG340" s="1">
        <v>42962</v>
      </c>
      <c r="EH340" s="17">
        <v>9.5842278099999997E-2</v>
      </c>
      <c r="EI340"/>
      <c r="EU340" s="4"/>
      <c r="EV340" s="4"/>
      <c r="EZ340"/>
      <c r="FB340" s="4"/>
    </row>
    <row r="341" spans="17:158" x14ac:dyDescent="0.25">
      <c r="Q341" s="1"/>
      <c r="CH341" s="1"/>
      <c r="CR341" s="1">
        <v>44666</v>
      </c>
      <c r="CS341">
        <v>10.5218753766421</v>
      </c>
      <c r="DJ341" s="1">
        <v>41897</v>
      </c>
      <c r="DK341">
        <v>10.9</v>
      </c>
      <c r="DX341" s="1">
        <v>34561</v>
      </c>
      <c r="DY341">
        <v>4282100334</v>
      </c>
      <c r="DZ341">
        <v>2775732351</v>
      </c>
      <c r="EA341">
        <v>1506367983</v>
      </c>
      <c r="EB341">
        <v>7057832685</v>
      </c>
      <c r="EG341" s="1">
        <v>42993</v>
      </c>
      <c r="EH341" s="17">
        <v>0.4681998128</v>
      </c>
      <c r="EI341"/>
      <c r="EU341" s="4"/>
      <c r="EV341" s="4"/>
      <c r="EZ341"/>
      <c r="FB341" s="4"/>
    </row>
    <row r="342" spans="17:158" x14ac:dyDescent="0.25">
      <c r="Q342" s="1"/>
      <c r="CH342" s="1"/>
      <c r="CR342" s="1">
        <v>44696</v>
      </c>
      <c r="CS342">
        <v>9.8301386076359005</v>
      </c>
      <c r="DJ342" s="1">
        <v>41927</v>
      </c>
      <c r="DK342">
        <v>10.92</v>
      </c>
      <c r="DX342" s="1">
        <v>34530</v>
      </c>
      <c r="DY342">
        <v>3738057136</v>
      </c>
      <c r="DZ342">
        <v>2514352437</v>
      </c>
      <c r="EA342">
        <v>1223704699</v>
      </c>
      <c r="EB342">
        <v>6252409573</v>
      </c>
      <c r="EG342" s="1">
        <v>43023</v>
      </c>
      <c r="EH342" s="17">
        <v>0.1964782206</v>
      </c>
      <c r="EI342"/>
      <c r="EU342" s="4"/>
      <c r="EV342" s="4"/>
      <c r="EZ342"/>
      <c r="FB342" s="4"/>
    </row>
    <row r="343" spans="17:158" x14ac:dyDescent="0.25">
      <c r="Q343" s="1"/>
      <c r="CH343" s="1"/>
      <c r="CR343" s="1">
        <v>44727</v>
      </c>
      <c r="CS343">
        <v>9.3032699886477896</v>
      </c>
      <c r="DJ343" s="1">
        <v>41958</v>
      </c>
      <c r="DK343">
        <v>11.15</v>
      </c>
      <c r="DX343" s="1">
        <v>34500</v>
      </c>
      <c r="DY343">
        <v>3727904800</v>
      </c>
      <c r="DZ343">
        <v>2498707144</v>
      </c>
      <c r="EA343">
        <v>1229197656</v>
      </c>
      <c r="EB343">
        <v>6226611944</v>
      </c>
      <c r="EG343" s="1">
        <v>43054</v>
      </c>
      <c r="EH343" s="17">
        <v>0.52430195850000005</v>
      </c>
      <c r="EI343"/>
      <c r="EU343" s="4"/>
      <c r="EV343" s="4"/>
      <c r="EZ343"/>
      <c r="FB343" s="4"/>
    </row>
    <row r="344" spans="17:158" x14ac:dyDescent="0.25">
      <c r="Q344" s="1"/>
      <c r="CH344" s="1"/>
      <c r="CR344" s="1">
        <v>44757</v>
      </c>
      <c r="CS344">
        <v>9.1038066109002393</v>
      </c>
      <c r="DJ344" s="1">
        <v>41988</v>
      </c>
      <c r="DK344">
        <v>11.58</v>
      </c>
      <c r="DX344" s="1">
        <v>34469</v>
      </c>
      <c r="DY344">
        <v>3862059965</v>
      </c>
      <c r="DZ344">
        <v>2624852192</v>
      </c>
      <c r="EA344">
        <v>1237207773</v>
      </c>
      <c r="EB344">
        <v>6486912157</v>
      </c>
      <c r="EG344" s="1">
        <v>43084</v>
      </c>
      <c r="EH344" s="17">
        <v>0.88732396530000002</v>
      </c>
      <c r="EI344"/>
      <c r="EU344" s="4"/>
      <c r="EV344" s="4"/>
      <c r="EZ344"/>
      <c r="FB344" s="4"/>
    </row>
    <row r="345" spans="17:158" x14ac:dyDescent="0.25">
      <c r="Q345" s="1"/>
      <c r="CH345" s="1"/>
      <c r="CR345" s="1">
        <v>44788</v>
      </c>
      <c r="CS345">
        <v>8.9175490078835704</v>
      </c>
      <c r="DJ345" s="1">
        <v>42019</v>
      </c>
      <c r="DK345">
        <v>11.82</v>
      </c>
      <c r="DX345" s="1">
        <v>34439</v>
      </c>
      <c r="DY345">
        <v>3634841763</v>
      </c>
      <c r="DZ345">
        <v>2151981505</v>
      </c>
      <c r="EA345">
        <v>1482860258</v>
      </c>
      <c r="EB345">
        <v>5786823268</v>
      </c>
      <c r="EG345" s="1">
        <v>43115</v>
      </c>
      <c r="EH345" s="17">
        <v>0.75502501300000002</v>
      </c>
      <c r="EI345"/>
      <c r="EU345" s="4"/>
      <c r="EV345" s="4"/>
      <c r="EZ345"/>
      <c r="FB345" s="4"/>
    </row>
    <row r="346" spans="17:158" x14ac:dyDescent="0.25">
      <c r="Q346" s="1"/>
      <c r="CH346" s="1"/>
      <c r="CR346" s="1">
        <v>44819</v>
      </c>
      <c r="CS346">
        <v>8.7005306771882296</v>
      </c>
      <c r="DJ346" s="1">
        <v>42050</v>
      </c>
      <c r="DK346">
        <v>12.15</v>
      </c>
      <c r="DX346" s="1">
        <v>34408</v>
      </c>
      <c r="DY346">
        <v>3350391558</v>
      </c>
      <c r="DZ346">
        <v>2248937491</v>
      </c>
      <c r="EA346">
        <v>1101454067</v>
      </c>
      <c r="EB346">
        <v>5599329049</v>
      </c>
      <c r="EG346" s="1">
        <v>43146</v>
      </c>
      <c r="EH346" s="17">
        <v>7.3171541199999995E-2</v>
      </c>
      <c r="EI346"/>
      <c r="EU346" s="4"/>
      <c r="EV346" s="4"/>
      <c r="EZ346"/>
      <c r="FB346" s="4"/>
    </row>
    <row r="347" spans="17:158" x14ac:dyDescent="0.25">
      <c r="Q347" s="1"/>
      <c r="CH347" s="1"/>
      <c r="CR347" s="1">
        <v>44849</v>
      </c>
      <c r="CS347">
        <v>8.3012062604087102</v>
      </c>
      <c r="DJ347" s="1">
        <v>42078</v>
      </c>
      <c r="DK347">
        <v>12.58</v>
      </c>
      <c r="DX347" s="1">
        <v>34380</v>
      </c>
      <c r="DY347">
        <v>2778288879</v>
      </c>
      <c r="DZ347">
        <v>2030100974</v>
      </c>
      <c r="EA347">
        <v>748187905</v>
      </c>
      <c r="EB347">
        <v>4808389853</v>
      </c>
      <c r="EG347" s="1">
        <v>43174</v>
      </c>
      <c r="EH347" s="17">
        <v>0.63514701250000005</v>
      </c>
      <c r="EI347"/>
      <c r="EU347" s="4"/>
      <c r="EV347" s="4"/>
      <c r="EZ347"/>
      <c r="FB347" s="4"/>
    </row>
    <row r="348" spans="17:158" x14ac:dyDescent="0.25">
      <c r="Q348" s="1"/>
      <c r="CH348" s="1"/>
      <c r="DJ348" s="1">
        <v>42109</v>
      </c>
      <c r="DK348">
        <v>12.68</v>
      </c>
      <c r="DX348" s="1">
        <v>34349</v>
      </c>
      <c r="DY348">
        <v>2747187653</v>
      </c>
      <c r="DZ348">
        <v>1768675231</v>
      </c>
      <c r="EA348">
        <v>978512422</v>
      </c>
      <c r="EB348">
        <v>4515862884</v>
      </c>
      <c r="EG348" s="1">
        <v>43205</v>
      </c>
      <c r="EH348" s="17">
        <v>0.56971734350000003</v>
      </c>
      <c r="EI348"/>
      <c r="EU348" s="4"/>
      <c r="EV348" s="4"/>
      <c r="EZ348"/>
      <c r="FB348" s="4"/>
    </row>
    <row r="349" spans="17:158" x14ac:dyDescent="0.25">
      <c r="Q349" s="1"/>
      <c r="CH349" s="1"/>
      <c r="DJ349" s="1">
        <v>42139</v>
      </c>
      <c r="DK349">
        <v>13.15</v>
      </c>
      <c r="DX349" s="1">
        <v>34318</v>
      </c>
      <c r="DY349">
        <v>3410216669</v>
      </c>
      <c r="DZ349">
        <v>2555856060</v>
      </c>
      <c r="EA349">
        <v>854360609</v>
      </c>
      <c r="EB349">
        <v>5966072729</v>
      </c>
      <c r="EG349" s="1">
        <v>43235</v>
      </c>
      <c r="EH349" s="17">
        <v>1.3781659311000001</v>
      </c>
      <c r="EI349" s="3"/>
      <c r="EU349" s="4"/>
      <c r="EV349" s="4"/>
      <c r="EZ349"/>
      <c r="FB349" s="4"/>
    </row>
    <row r="350" spans="17:158" x14ac:dyDescent="0.25">
      <c r="Q350" s="1"/>
      <c r="CH350" s="1"/>
      <c r="DJ350" s="1">
        <v>42170</v>
      </c>
      <c r="DK350">
        <v>13.58</v>
      </c>
      <c r="DX350" s="1">
        <v>34288</v>
      </c>
      <c r="DY350">
        <v>3171193415</v>
      </c>
      <c r="DZ350">
        <v>2039596468</v>
      </c>
      <c r="EA350">
        <v>1131596947</v>
      </c>
      <c r="EB350">
        <v>5210789883</v>
      </c>
      <c r="EG350" s="1">
        <v>43266</v>
      </c>
      <c r="EH350" s="17">
        <v>1.8672336349</v>
      </c>
      <c r="EI350" s="3"/>
      <c r="EU350" s="4"/>
      <c r="EV350" s="4"/>
      <c r="EZ350"/>
      <c r="FB350" s="4"/>
    </row>
    <row r="351" spans="17:158" x14ac:dyDescent="0.25">
      <c r="Q351" s="1"/>
      <c r="CH351" s="1"/>
      <c r="DJ351" s="1">
        <v>42200</v>
      </c>
      <c r="DK351">
        <v>13.69</v>
      </c>
      <c r="DX351" s="1">
        <v>34257</v>
      </c>
      <c r="DY351">
        <v>3240464764</v>
      </c>
      <c r="DZ351">
        <v>2094219896</v>
      </c>
      <c r="EA351">
        <v>1146244868</v>
      </c>
      <c r="EB351">
        <v>5334684660</v>
      </c>
      <c r="EG351" s="1">
        <v>43296</v>
      </c>
      <c r="EH351" s="17">
        <v>0.50671655459999998</v>
      </c>
      <c r="EI351"/>
      <c r="EU351" s="4"/>
      <c r="EV351" s="4"/>
      <c r="EZ351"/>
      <c r="FB351" s="4"/>
    </row>
    <row r="352" spans="17:158" x14ac:dyDescent="0.25">
      <c r="Q352" s="1"/>
      <c r="CH352" s="1"/>
      <c r="DJ352" s="1">
        <v>42231</v>
      </c>
      <c r="DK352">
        <v>14.15</v>
      </c>
      <c r="DX352" s="1">
        <v>34227</v>
      </c>
      <c r="DY352">
        <v>3444725580</v>
      </c>
      <c r="DZ352">
        <v>2217389499</v>
      </c>
      <c r="EA352">
        <v>1227336081</v>
      </c>
      <c r="EB352">
        <v>5662115079</v>
      </c>
      <c r="EG352" s="1">
        <v>43327</v>
      </c>
      <c r="EH352" s="17">
        <v>0.69991389209999999</v>
      </c>
      <c r="EI352"/>
      <c r="EU352" s="4"/>
      <c r="EV352" s="4"/>
      <c r="EZ352"/>
      <c r="FB352" s="4"/>
    </row>
    <row r="353" spans="17:158" x14ac:dyDescent="0.25">
      <c r="Q353" s="1"/>
      <c r="CH353" s="1"/>
      <c r="DJ353" s="1">
        <v>42262</v>
      </c>
      <c r="DK353">
        <v>14.15</v>
      </c>
      <c r="DX353" s="1">
        <v>34196</v>
      </c>
      <c r="DY353">
        <v>3502691494</v>
      </c>
      <c r="DZ353">
        <v>2340892116</v>
      </c>
      <c r="EA353">
        <v>1161799378</v>
      </c>
      <c r="EB353">
        <v>5843583610</v>
      </c>
      <c r="EG353" s="1">
        <v>43358</v>
      </c>
      <c r="EH353" s="17">
        <v>1.5243480975000001</v>
      </c>
      <c r="EI353" s="3"/>
      <c r="EU353" s="4"/>
      <c r="EV353" s="4"/>
      <c r="EZ353"/>
      <c r="FB353" s="4"/>
    </row>
    <row r="354" spans="17:158" x14ac:dyDescent="0.25">
      <c r="Q354" s="1"/>
      <c r="CH354" s="1"/>
      <c r="DJ354" s="1">
        <v>42292</v>
      </c>
      <c r="DK354">
        <v>14.15</v>
      </c>
      <c r="DX354" s="1">
        <v>34165</v>
      </c>
      <c r="DY354">
        <v>3423383514</v>
      </c>
      <c r="DZ354">
        <v>2770439219</v>
      </c>
      <c r="EA354">
        <v>652944295</v>
      </c>
      <c r="EB354">
        <v>6193822733</v>
      </c>
      <c r="EG354" s="1">
        <v>43388</v>
      </c>
      <c r="EH354" s="17">
        <v>0.88591229589999998</v>
      </c>
      <c r="EI354"/>
      <c r="EU354" s="4"/>
      <c r="EV354" s="4"/>
      <c r="EZ354"/>
      <c r="FB354" s="4"/>
    </row>
    <row r="355" spans="17:158" x14ac:dyDescent="0.25">
      <c r="Q355" s="1"/>
      <c r="CH355" s="1"/>
      <c r="DJ355" s="1">
        <v>42323</v>
      </c>
      <c r="DK355">
        <v>14.15</v>
      </c>
      <c r="DX355" s="1">
        <v>34135</v>
      </c>
      <c r="DY355">
        <v>3238276306</v>
      </c>
      <c r="DZ355">
        <v>2292208212</v>
      </c>
      <c r="EA355">
        <v>946068094</v>
      </c>
      <c r="EB355">
        <v>5530484518</v>
      </c>
      <c r="EG355" s="1">
        <v>43419</v>
      </c>
      <c r="EH355" s="17">
        <v>-0.48950581900000001</v>
      </c>
      <c r="EI355"/>
      <c r="EU355" s="4"/>
      <c r="EV355" s="4"/>
      <c r="EZ355"/>
      <c r="FB355" s="4"/>
    </row>
    <row r="356" spans="17:158" x14ac:dyDescent="0.25">
      <c r="Q356" s="1"/>
      <c r="CH356" s="1"/>
      <c r="DJ356" s="1">
        <v>42353</v>
      </c>
      <c r="DK356">
        <v>14.15</v>
      </c>
      <c r="DX356" s="1">
        <v>34104</v>
      </c>
      <c r="DY356">
        <v>2884488074</v>
      </c>
      <c r="DZ356">
        <v>1590052299</v>
      </c>
      <c r="EA356">
        <v>1294435775</v>
      </c>
      <c r="EB356">
        <v>4474540373</v>
      </c>
      <c r="EG356" s="1">
        <v>43449</v>
      </c>
      <c r="EH356" s="17">
        <v>-1.0801688</v>
      </c>
      <c r="EI356" s="3"/>
      <c r="EU356" s="4"/>
      <c r="EV356" s="4"/>
      <c r="EZ356"/>
      <c r="FB356" s="4"/>
    </row>
    <row r="357" spans="17:158" x14ac:dyDescent="0.25">
      <c r="Q357" s="1"/>
      <c r="CH357" s="1"/>
      <c r="DJ357" s="1">
        <v>42384</v>
      </c>
      <c r="DK357">
        <v>14.15</v>
      </c>
      <c r="DX357" s="1">
        <v>34074</v>
      </c>
      <c r="DY357">
        <v>3027828512</v>
      </c>
      <c r="DZ357">
        <v>2124756634</v>
      </c>
      <c r="EA357">
        <v>903071878</v>
      </c>
      <c r="EB357">
        <v>5152585146</v>
      </c>
      <c r="EG357" s="1">
        <v>43480</v>
      </c>
      <c r="EH357" s="17">
        <v>6.6436636000000004E-3</v>
      </c>
      <c r="EI357"/>
      <c r="EU357" s="4"/>
      <c r="EV357" s="4"/>
      <c r="EZ357"/>
      <c r="FB357" s="4"/>
    </row>
    <row r="358" spans="17:158" x14ac:dyDescent="0.25">
      <c r="Q358" s="1"/>
      <c r="CH358" s="1"/>
      <c r="DJ358" s="1">
        <v>42415</v>
      </c>
      <c r="DK358">
        <v>14.15</v>
      </c>
      <c r="DX358" s="1">
        <v>34043</v>
      </c>
      <c r="DY358">
        <v>3508669214</v>
      </c>
      <c r="DZ358">
        <v>2000557434</v>
      </c>
      <c r="EA358">
        <v>1508111780</v>
      </c>
      <c r="EB358">
        <v>5509226648</v>
      </c>
      <c r="EG358" s="1">
        <v>43511</v>
      </c>
      <c r="EH358" s="17">
        <v>0.88467931609999995</v>
      </c>
      <c r="EI358"/>
      <c r="EU358" s="4"/>
      <c r="EV358" s="4"/>
      <c r="EZ358"/>
      <c r="FB358" s="4"/>
    </row>
    <row r="359" spans="17:158" x14ac:dyDescent="0.25">
      <c r="Q359" s="1"/>
      <c r="CH359" s="1"/>
      <c r="DJ359" s="1">
        <v>42444</v>
      </c>
      <c r="DK359">
        <v>14.15</v>
      </c>
      <c r="DX359" s="1">
        <v>34015</v>
      </c>
      <c r="DY359">
        <v>2889473005</v>
      </c>
      <c r="DZ359">
        <v>1431796524</v>
      </c>
      <c r="EA359">
        <v>1457676481</v>
      </c>
      <c r="EB359">
        <v>4321269529</v>
      </c>
      <c r="EG359" s="1">
        <v>43539</v>
      </c>
      <c r="EH359" s="17">
        <v>1.2553467825</v>
      </c>
      <c r="EI359" s="3"/>
      <c r="EU359" s="4"/>
      <c r="EV359" s="4"/>
      <c r="EZ359"/>
      <c r="FB359" s="4"/>
    </row>
    <row r="360" spans="17:158" x14ac:dyDescent="0.25">
      <c r="Q360" s="1"/>
      <c r="CH360" s="1"/>
      <c r="DJ360" s="1">
        <v>42475</v>
      </c>
      <c r="DK360">
        <v>14.15</v>
      </c>
      <c r="DX360" s="1">
        <v>33984</v>
      </c>
      <c r="DY360">
        <v>2813338500</v>
      </c>
      <c r="DZ360">
        <v>1798236566</v>
      </c>
      <c r="EA360">
        <v>1015101934</v>
      </c>
      <c r="EB360">
        <v>4611575066</v>
      </c>
      <c r="EG360" s="1">
        <v>43570</v>
      </c>
      <c r="EH360" s="17">
        <v>0.91862954139999997</v>
      </c>
      <c r="EI360"/>
      <c r="EU360" s="4"/>
      <c r="EV360" s="4"/>
      <c r="EZ360"/>
      <c r="FB360" s="4"/>
    </row>
    <row r="361" spans="17:158" x14ac:dyDescent="0.25">
      <c r="Q361" s="1"/>
      <c r="CH361" s="1"/>
      <c r="DJ361" s="1">
        <v>42505</v>
      </c>
      <c r="DK361">
        <v>14.15</v>
      </c>
      <c r="DX361" s="1">
        <v>33953</v>
      </c>
      <c r="DY361">
        <v>3419852221</v>
      </c>
      <c r="DZ361">
        <v>2222722371</v>
      </c>
      <c r="EA361">
        <v>1197129850</v>
      </c>
      <c r="EB361">
        <v>5642574592</v>
      </c>
      <c r="EG361" s="1">
        <v>43600</v>
      </c>
      <c r="EH361" s="17">
        <v>0.44546758330000003</v>
      </c>
      <c r="EI361"/>
      <c r="EU361" s="4"/>
      <c r="EV361" s="4"/>
      <c r="EZ361"/>
      <c r="FB361" s="4"/>
    </row>
    <row r="362" spans="17:158" x14ac:dyDescent="0.25">
      <c r="Q362" s="1"/>
      <c r="CH362" s="1"/>
      <c r="DJ362" s="1">
        <v>42536</v>
      </c>
      <c r="DK362">
        <v>14.15</v>
      </c>
      <c r="DX362" s="1">
        <v>33923</v>
      </c>
      <c r="DY362">
        <v>3276234044</v>
      </c>
      <c r="DZ362">
        <v>1761569575</v>
      </c>
      <c r="EA362">
        <v>1514664469</v>
      </c>
      <c r="EB362">
        <v>5037803619</v>
      </c>
      <c r="EG362" s="1">
        <v>43631</v>
      </c>
      <c r="EH362" s="17">
        <v>0.79525522289999995</v>
      </c>
      <c r="EI362"/>
      <c r="EU362" s="4"/>
      <c r="EV362" s="4"/>
      <c r="EZ362"/>
      <c r="FB362" s="4"/>
    </row>
    <row r="363" spans="17:158" x14ac:dyDescent="0.25">
      <c r="Q363" s="1"/>
      <c r="CH363" s="1"/>
      <c r="DJ363" s="1">
        <v>42566</v>
      </c>
      <c r="DK363">
        <v>14.15</v>
      </c>
      <c r="DX363" s="1">
        <v>33892</v>
      </c>
      <c r="DY363">
        <v>3220010036</v>
      </c>
      <c r="DZ363">
        <v>1992171394</v>
      </c>
      <c r="EA363">
        <v>1227838642</v>
      </c>
      <c r="EB363">
        <v>5212181430</v>
      </c>
      <c r="EG363" s="1">
        <v>43661</v>
      </c>
      <c r="EH363" s="17">
        <v>0.39611549509999999</v>
      </c>
      <c r="EI363"/>
      <c r="EU363" s="4"/>
      <c r="EV363" s="4"/>
      <c r="EZ363"/>
      <c r="FB363" s="4"/>
    </row>
    <row r="364" spans="17:158" x14ac:dyDescent="0.25">
      <c r="Q364" s="1"/>
      <c r="CH364" s="1"/>
      <c r="DJ364" s="1">
        <v>42597</v>
      </c>
      <c r="DK364">
        <v>14.15</v>
      </c>
      <c r="DX364" s="1">
        <v>33862</v>
      </c>
      <c r="DY364">
        <v>3016089684</v>
      </c>
      <c r="DZ364">
        <v>1643644589</v>
      </c>
      <c r="EA364">
        <v>1372445095</v>
      </c>
      <c r="EB364">
        <v>4659734273</v>
      </c>
      <c r="EG364" s="1">
        <v>43692</v>
      </c>
      <c r="EH364" s="17">
        <v>-0.66689507999999997</v>
      </c>
      <c r="EI364"/>
      <c r="EU364" s="4"/>
      <c r="EV364" s="4"/>
      <c r="EZ364"/>
      <c r="FB364" s="4"/>
    </row>
    <row r="365" spans="17:158" x14ac:dyDescent="0.25">
      <c r="Q365" s="1"/>
      <c r="CH365" s="1"/>
      <c r="DJ365" s="1">
        <v>42628</v>
      </c>
      <c r="DK365">
        <v>14.15</v>
      </c>
      <c r="DX365" s="1">
        <v>33831</v>
      </c>
      <c r="DY365">
        <v>3024446393</v>
      </c>
      <c r="DZ365">
        <v>1622022263</v>
      </c>
      <c r="EA365">
        <v>1402424130</v>
      </c>
      <c r="EB365">
        <v>4646468656</v>
      </c>
      <c r="EG365" s="1">
        <v>43723</v>
      </c>
      <c r="EH365" s="17">
        <v>-5.4318157999999998E-3</v>
      </c>
      <c r="EI365"/>
      <c r="EU365" s="4"/>
      <c r="EV365" s="4"/>
      <c r="EZ365"/>
      <c r="FB365" s="4"/>
    </row>
    <row r="366" spans="17:158" x14ac:dyDescent="0.25">
      <c r="Q366" s="1"/>
      <c r="CH366" s="1"/>
      <c r="DJ366" s="1">
        <v>42658</v>
      </c>
      <c r="DK366">
        <v>14.05</v>
      </c>
      <c r="DX366" s="1">
        <v>33800</v>
      </c>
      <c r="DY366">
        <v>3441123535</v>
      </c>
      <c r="DZ366">
        <v>1956259686</v>
      </c>
      <c r="EA366">
        <v>1484863849</v>
      </c>
      <c r="EB366">
        <v>5397383221</v>
      </c>
      <c r="EG366" s="1">
        <v>43753</v>
      </c>
      <c r="EH366" s="17">
        <v>0.67507557419999997</v>
      </c>
      <c r="EI366"/>
      <c r="EU366" s="4"/>
      <c r="EV366" s="4"/>
      <c r="EZ366"/>
      <c r="FB366" s="4"/>
    </row>
    <row r="367" spans="17:158" x14ac:dyDescent="0.25">
      <c r="Q367" s="1"/>
      <c r="CH367" s="1"/>
      <c r="DJ367" s="1">
        <v>42689</v>
      </c>
      <c r="DK367">
        <v>13.9</v>
      </c>
      <c r="DX367" s="1">
        <v>33770</v>
      </c>
      <c r="DY367">
        <v>2954022594</v>
      </c>
      <c r="DZ367">
        <v>1656885873</v>
      </c>
      <c r="EA367">
        <v>1297136721</v>
      </c>
      <c r="EB367">
        <v>4610908467</v>
      </c>
      <c r="EG367" s="1">
        <v>43784</v>
      </c>
      <c r="EH367" s="17">
        <v>0.300135027</v>
      </c>
      <c r="EI367"/>
      <c r="EU367" s="4"/>
      <c r="EV367" s="4"/>
      <c r="EZ367"/>
      <c r="FB367" s="4"/>
    </row>
    <row r="368" spans="17:158" x14ac:dyDescent="0.25">
      <c r="Q368" s="1"/>
      <c r="CH368" s="1"/>
      <c r="DJ368" s="1">
        <v>42719</v>
      </c>
      <c r="DK368">
        <v>13.65</v>
      </c>
      <c r="DX368" s="1">
        <v>33739</v>
      </c>
      <c r="DY368">
        <v>2915734414</v>
      </c>
      <c r="DZ368">
        <v>1564050980</v>
      </c>
      <c r="EA368">
        <v>1351683434</v>
      </c>
      <c r="EB368">
        <v>4479785394</v>
      </c>
      <c r="EG368" s="1">
        <v>43814</v>
      </c>
      <c r="EH368" s="17">
        <v>2.0918341272999998</v>
      </c>
      <c r="EI368" s="3"/>
      <c r="EU368" s="4"/>
      <c r="EV368" s="4"/>
      <c r="EZ368"/>
      <c r="FB368" s="4"/>
    </row>
    <row r="369" spans="17:158" x14ac:dyDescent="0.25">
      <c r="Q369" s="1"/>
      <c r="CH369" s="1"/>
      <c r="DJ369" s="1">
        <v>42750</v>
      </c>
      <c r="DK369">
        <v>13.17</v>
      </c>
      <c r="DX369" s="1">
        <v>33709</v>
      </c>
      <c r="DY369">
        <v>2681374803</v>
      </c>
      <c r="DZ369">
        <v>1504126699</v>
      </c>
      <c r="EA369">
        <v>1177248104</v>
      </c>
      <c r="EB369">
        <v>4185501502</v>
      </c>
      <c r="EG369" s="1">
        <v>43845</v>
      </c>
      <c r="EH369" s="17">
        <v>0.47700471080000001</v>
      </c>
      <c r="EI369"/>
      <c r="EU369" s="4"/>
      <c r="EV369" s="4"/>
      <c r="EZ369"/>
      <c r="FB369" s="4"/>
    </row>
    <row r="370" spans="17:158" x14ac:dyDescent="0.25">
      <c r="Q370" s="1"/>
      <c r="CH370" s="1"/>
      <c r="DJ370" s="1">
        <v>42781</v>
      </c>
      <c r="DK370">
        <v>12.82</v>
      </c>
      <c r="DX370" s="1">
        <v>33678</v>
      </c>
      <c r="DY370">
        <v>2886553797</v>
      </c>
      <c r="DZ370">
        <v>1457374521</v>
      </c>
      <c r="EA370">
        <v>1429179276</v>
      </c>
      <c r="EB370">
        <v>4343928318</v>
      </c>
      <c r="EG370" s="1">
        <v>43876</v>
      </c>
      <c r="EH370" s="17">
        <v>-4.06433182E-2</v>
      </c>
      <c r="EI370"/>
      <c r="EU370" s="4"/>
      <c r="EV370" s="4"/>
      <c r="EZ370"/>
      <c r="FB370" s="4"/>
    </row>
    <row r="371" spans="17:158" x14ac:dyDescent="0.25">
      <c r="Q371" s="1"/>
      <c r="CH371" s="1"/>
      <c r="DJ371" s="1">
        <v>42809</v>
      </c>
      <c r="DK371">
        <v>12.15</v>
      </c>
      <c r="DX371" s="1">
        <v>33649</v>
      </c>
      <c r="DY371">
        <v>2388865590</v>
      </c>
      <c r="DZ371">
        <v>1521411775</v>
      </c>
      <c r="EA371">
        <v>867453815</v>
      </c>
      <c r="EB371">
        <v>3910277365</v>
      </c>
      <c r="EG371" s="1">
        <v>43905</v>
      </c>
      <c r="EH371" s="17">
        <v>1.2440600558999999</v>
      </c>
      <c r="EI371" s="3"/>
      <c r="EU371" s="4"/>
      <c r="EV371" s="4"/>
      <c r="EZ371"/>
      <c r="FB371" s="4"/>
    </row>
    <row r="372" spans="17:158" x14ac:dyDescent="0.25">
      <c r="Q372" s="1"/>
      <c r="CH372" s="1"/>
      <c r="DJ372" s="1">
        <v>42840</v>
      </c>
      <c r="DK372">
        <v>11.59</v>
      </c>
      <c r="DX372" s="1">
        <v>33618</v>
      </c>
      <c r="DY372">
        <v>2568678733</v>
      </c>
      <c r="DZ372">
        <v>1651851325</v>
      </c>
      <c r="EA372">
        <v>916827408</v>
      </c>
      <c r="EB372">
        <v>4220530058</v>
      </c>
      <c r="EG372" s="1">
        <v>43936</v>
      </c>
      <c r="EH372" s="17">
        <v>0.80229768310000005</v>
      </c>
      <c r="EI372"/>
      <c r="EU372" s="4"/>
      <c r="EV372" s="4"/>
      <c r="EZ372"/>
      <c r="FB372" s="4"/>
    </row>
    <row r="373" spans="17:158" x14ac:dyDescent="0.25">
      <c r="Q373" s="1"/>
      <c r="CH373" s="1"/>
      <c r="DJ373" s="1">
        <v>42870</v>
      </c>
      <c r="DK373">
        <v>11.15</v>
      </c>
      <c r="DX373" s="1">
        <v>33587</v>
      </c>
      <c r="DY373">
        <v>2514236280</v>
      </c>
      <c r="DZ373">
        <v>1808932989</v>
      </c>
      <c r="EA373">
        <v>705303291</v>
      </c>
      <c r="EB373">
        <v>4323169269</v>
      </c>
      <c r="EG373" s="1">
        <v>43966</v>
      </c>
      <c r="EH373" s="17">
        <v>0.28004076589999999</v>
      </c>
      <c r="EI373"/>
      <c r="EU373" s="4"/>
      <c r="EV373" s="4"/>
      <c r="EZ373"/>
      <c r="FB373" s="4"/>
    </row>
    <row r="374" spans="17:158" x14ac:dyDescent="0.25">
      <c r="Q374" s="1"/>
      <c r="CH374" s="1"/>
      <c r="DJ374" s="1">
        <v>42901</v>
      </c>
      <c r="DK374">
        <v>10.15</v>
      </c>
      <c r="DX374" s="1">
        <v>33557</v>
      </c>
      <c r="DY374">
        <v>2457609156</v>
      </c>
      <c r="DZ374">
        <v>2005551237</v>
      </c>
      <c r="EA374">
        <v>452057919</v>
      </c>
      <c r="EB374">
        <v>4463160393</v>
      </c>
      <c r="EG374" s="1">
        <v>43997</v>
      </c>
      <c r="EH374" s="17">
        <v>1.5570051776</v>
      </c>
      <c r="EI374" s="3"/>
      <c r="EU374" s="4"/>
      <c r="EV374" s="4"/>
      <c r="EZ374"/>
      <c r="FB374" s="4"/>
    </row>
    <row r="375" spans="17:158" x14ac:dyDescent="0.25">
      <c r="Q375" s="1"/>
      <c r="CH375" s="1"/>
      <c r="DJ375" s="1">
        <v>42931</v>
      </c>
      <c r="DK375">
        <v>10.01</v>
      </c>
      <c r="DX375" s="1">
        <v>33526</v>
      </c>
      <c r="DY375">
        <v>2655557830</v>
      </c>
      <c r="DZ375">
        <v>2247610754</v>
      </c>
      <c r="EA375">
        <v>407947076</v>
      </c>
      <c r="EB375">
        <v>4903168584</v>
      </c>
      <c r="EG375" s="1">
        <v>44027</v>
      </c>
      <c r="EH375" s="17">
        <v>2.2278336608</v>
      </c>
      <c r="EI375" s="3"/>
      <c r="EU375" s="4"/>
      <c r="EV375" s="4"/>
      <c r="EZ375"/>
      <c r="FB375" s="4"/>
    </row>
    <row r="376" spans="17:158" x14ac:dyDescent="0.25">
      <c r="Q376" s="1"/>
      <c r="CH376" s="1"/>
      <c r="DJ376" s="1">
        <v>42962</v>
      </c>
      <c r="DK376">
        <v>9.15</v>
      </c>
      <c r="DX376" s="1">
        <v>33496</v>
      </c>
      <c r="DY376">
        <v>2069590372</v>
      </c>
      <c r="DZ376">
        <v>1671899230</v>
      </c>
      <c r="EA376">
        <v>397691142</v>
      </c>
      <c r="EB376">
        <v>3741489602</v>
      </c>
      <c r="EG376" s="1">
        <v>44058</v>
      </c>
      <c r="EH376" s="17">
        <v>2.7441632523999999</v>
      </c>
      <c r="EI376" s="3"/>
      <c r="EU376" s="4"/>
      <c r="EV376" s="4"/>
      <c r="EZ376"/>
      <c r="FB376" s="4"/>
    </row>
    <row r="377" spans="17:158" x14ac:dyDescent="0.25">
      <c r="Q377" s="1"/>
      <c r="CH377" s="1"/>
      <c r="DJ377" s="1">
        <v>42993</v>
      </c>
      <c r="DK377">
        <v>8.35</v>
      </c>
      <c r="DX377" s="1">
        <v>33465</v>
      </c>
      <c r="DY377">
        <v>2804630892</v>
      </c>
      <c r="DZ377">
        <v>2152628221</v>
      </c>
      <c r="EA377">
        <v>652002671</v>
      </c>
      <c r="EB377">
        <v>4957259113</v>
      </c>
      <c r="EG377" s="1">
        <v>44089</v>
      </c>
      <c r="EH377" s="17">
        <v>4.3407948691999998</v>
      </c>
      <c r="EI377" s="3"/>
      <c r="EU377" s="4"/>
      <c r="EV377" s="4"/>
      <c r="EZ377"/>
      <c r="FB377" s="4"/>
    </row>
    <row r="378" spans="17:158" x14ac:dyDescent="0.25">
      <c r="Q378" s="1"/>
      <c r="CH378" s="1"/>
      <c r="DJ378" s="1">
        <v>43023</v>
      </c>
      <c r="DK378">
        <v>8.01</v>
      </c>
      <c r="DX378" s="1">
        <v>33434</v>
      </c>
      <c r="DY378">
        <v>2561131698</v>
      </c>
      <c r="DZ378">
        <v>1789321946</v>
      </c>
      <c r="EA378">
        <v>771809752</v>
      </c>
      <c r="EB378">
        <v>4350453644</v>
      </c>
      <c r="EG378" s="1">
        <v>44119</v>
      </c>
      <c r="EH378" s="17">
        <v>3.231419024</v>
      </c>
      <c r="EI378" s="3"/>
      <c r="EU378" s="4"/>
      <c r="EV378" s="4"/>
      <c r="EZ378"/>
      <c r="FB378" s="4"/>
    </row>
    <row r="379" spans="17:158" x14ac:dyDescent="0.25">
      <c r="Q379" s="1"/>
      <c r="CH379" s="1"/>
      <c r="DJ379" s="1">
        <v>43054</v>
      </c>
      <c r="DK379">
        <v>7.4</v>
      </c>
      <c r="DX379" s="1">
        <v>33404</v>
      </c>
      <c r="DY379">
        <v>2810771386</v>
      </c>
      <c r="DZ379">
        <v>1837797338</v>
      </c>
      <c r="EA379">
        <v>972974048</v>
      </c>
      <c r="EB379">
        <v>4648568724</v>
      </c>
      <c r="EG379" s="1">
        <v>44150</v>
      </c>
      <c r="EH379" s="17">
        <v>3.2773938795999999</v>
      </c>
      <c r="EI379" s="3"/>
      <c r="EU379" s="4"/>
      <c r="EV379" s="4"/>
      <c r="EZ379"/>
      <c r="FB379" s="4"/>
    </row>
    <row r="380" spans="17:158" x14ac:dyDescent="0.25">
      <c r="Q380" s="1"/>
      <c r="CH380" s="1"/>
      <c r="DJ380" s="1">
        <v>43084</v>
      </c>
      <c r="DK380">
        <v>7</v>
      </c>
      <c r="DX380" s="1">
        <v>33373</v>
      </c>
      <c r="DY380">
        <v>2911547911</v>
      </c>
      <c r="DZ380">
        <v>1577352001</v>
      </c>
      <c r="EA380">
        <v>1334195910</v>
      </c>
      <c r="EB380">
        <v>4488899912</v>
      </c>
      <c r="EG380" s="1">
        <v>44180</v>
      </c>
      <c r="EH380" s="17">
        <v>0.95810827890000005</v>
      </c>
      <c r="EI380"/>
      <c r="EU380" s="4"/>
      <c r="EV380" s="4"/>
      <c r="EZ380"/>
      <c r="FB380" s="4"/>
    </row>
    <row r="381" spans="17:158" x14ac:dyDescent="0.25">
      <c r="Q381" s="1"/>
      <c r="CH381" s="1"/>
      <c r="DJ381" s="1">
        <v>43115</v>
      </c>
      <c r="DK381">
        <v>6.9</v>
      </c>
      <c r="DX381" s="1">
        <v>33343</v>
      </c>
      <c r="DY381">
        <v>3023747172</v>
      </c>
      <c r="DZ381">
        <v>1619011565</v>
      </c>
      <c r="EA381">
        <v>1404735607</v>
      </c>
      <c r="EB381">
        <v>4642758737</v>
      </c>
      <c r="EG381" s="1">
        <v>44211</v>
      </c>
      <c r="EH381" s="17">
        <v>2.5767096937999998</v>
      </c>
      <c r="EI381" s="3"/>
      <c r="EU381" s="4"/>
      <c r="EV381" s="4"/>
      <c r="EZ381"/>
      <c r="FB381" s="4"/>
    </row>
    <row r="382" spans="17:158" x14ac:dyDescent="0.25">
      <c r="Q382" s="1"/>
      <c r="CH382" s="1"/>
      <c r="DJ382" s="1">
        <v>43146</v>
      </c>
      <c r="DK382">
        <v>6.72</v>
      </c>
      <c r="DX382" s="1">
        <v>33312</v>
      </c>
      <c r="DY382">
        <v>2612517898</v>
      </c>
      <c r="DZ382">
        <v>1462993499</v>
      </c>
      <c r="EA382">
        <v>1149524399</v>
      </c>
      <c r="EB382">
        <v>4075511397</v>
      </c>
      <c r="EG382" s="1">
        <v>44242</v>
      </c>
      <c r="EH382" s="17">
        <v>2.5258540492999999</v>
      </c>
      <c r="EI382" s="3"/>
      <c r="EU382" s="4"/>
      <c r="EV382" s="4"/>
      <c r="EZ382"/>
      <c r="FB382" s="4"/>
    </row>
    <row r="383" spans="17:158" x14ac:dyDescent="0.25">
      <c r="Q383" s="1"/>
      <c r="CH383" s="1"/>
      <c r="DJ383" s="1">
        <v>43174</v>
      </c>
      <c r="DK383">
        <v>6.58</v>
      </c>
      <c r="DX383" s="1">
        <v>33284</v>
      </c>
      <c r="DY383">
        <v>2269792477</v>
      </c>
      <c r="DZ383">
        <v>1245037634</v>
      </c>
      <c r="EA383">
        <v>1024754843</v>
      </c>
      <c r="EB383">
        <v>3514830111</v>
      </c>
      <c r="EG383" s="1">
        <v>44270</v>
      </c>
      <c r="EH383" s="17">
        <v>2.9382654010999998</v>
      </c>
      <c r="EI383" s="3"/>
      <c r="EU383" s="4"/>
      <c r="EV383" s="4"/>
      <c r="EZ383"/>
      <c r="FB383" s="4"/>
    </row>
    <row r="384" spans="17:158" x14ac:dyDescent="0.25">
      <c r="Q384" s="1"/>
      <c r="CH384" s="1"/>
      <c r="DJ384" s="1">
        <v>43205</v>
      </c>
      <c r="DK384">
        <v>6.4</v>
      </c>
      <c r="DX384" s="1">
        <v>33253</v>
      </c>
      <c r="DY384">
        <v>2929306371</v>
      </c>
      <c r="DZ384">
        <v>1622334378</v>
      </c>
      <c r="EA384">
        <v>1306971993</v>
      </c>
      <c r="EB384">
        <v>4551640749</v>
      </c>
      <c r="EG384" s="1">
        <v>44301</v>
      </c>
      <c r="EH384" s="17">
        <v>1.5082790815</v>
      </c>
      <c r="EI384" s="3"/>
      <c r="EU384" s="4"/>
      <c r="EV384" s="4"/>
      <c r="EZ384"/>
      <c r="FB384" s="4"/>
    </row>
    <row r="385" spans="17:158" x14ac:dyDescent="0.25">
      <c r="Q385" s="1"/>
      <c r="CH385" s="1"/>
      <c r="DJ385" s="1">
        <v>43235</v>
      </c>
      <c r="DK385">
        <v>6.4</v>
      </c>
      <c r="DX385" s="1">
        <v>33222</v>
      </c>
      <c r="DY385">
        <v>2894462969</v>
      </c>
      <c r="DZ385">
        <v>2044369156</v>
      </c>
      <c r="EA385">
        <v>850093813</v>
      </c>
      <c r="EB385">
        <v>4938832125</v>
      </c>
      <c r="EG385" s="1">
        <v>44331</v>
      </c>
      <c r="EH385" s="17">
        <v>4.0963346382000001</v>
      </c>
      <c r="EI385" s="3"/>
      <c r="EU385" s="4"/>
      <c r="EV385" s="4"/>
      <c r="EZ385"/>
      <c r="FB385" s="4"/>
    </row>
    <row r="386" spans="17:158" x14ac:dyDescent="0.25">
      <c r="Q386" s="1"/>
      <c r="CH386" s="1"/>
      <c r="DJ386" s="1">
        <v>43266</v>
      </c>
      <c r="DK386">
        <v>6.4</v>
      </c>
      <c r="DX386" s="1">
        <v>33192</v>
      </c>
      <c r="DY386">
        <v>2664596423</v>
      </c>
      <c r="DZ386">
        <v>2263086380</v>
      </c>
      <c r="EA386">
        <v>401510043</v>
      </c>
      <c r="EB386">
        <v>4927682803</v>
      </c>
      <c r="EG386" s="1">
        <v>44362</v>
      </c>
      <c r="EH386" s="17">
        <v>0.60264343880000004</v>
      </c>
      <c r="EI386"/>
      <c r="EU386" s="4"/>
      <c r="EV386" s="4"/>
      <c r="EZ386"/>
      <c r="FB386" s="4"/>
    </row>
    <row r="387" spans="17:158" x14ac:dyDescent="0.25">
      <c r="Q387" s="1"/>
      <c r="DJ387" s="1">
        <v>43296</v>
      </c>
      <c r="DK387">
        <v>6.4</v>
      </c>
      <c r="DX387" s="1">
        <v>33161</v>
      </c>
      <c r="DY387">
        <v>2332737929</v>
      </c>
      <c r="DZ387">
        <v>2037734813</v>
      </c>
      <c r="EA387">
        <v>295003116</v>
      </c>
      <c r="EB387">
        <v>4370472742</v>
      </c>
      <c r="EG387" s="1">
        <v>44392</v>
      </c>
      <c r="EH387" s="17">
        <v>0.77733043420000003</v>
      </c>
      <c r="EI387"/>
      <c r="EU387" s="4"/>
      <c r="EV387" s="4"/>
      <c r="EZ387"/>
      <c r="FB387" s="4"/>
    </row>
    <row r="388" spans="17:158" x14ac:dyDescent="0.25">
      <c r="Q388" s="1"/>
      <c r="DJ388" s="1">
        <v>43327</v>
      </c>
      <c r="DK388">
        <v>6.4</v>
      </c>
      <c r="DX388" s="1">
        <v>33131</v>
      </c>
      <c r="DY388">
        <v>2592084719</v>
      </c>
      <c r="DZ388">
        <v>1898574858</v>
      </c>
      <c r="EA388">
        <v>693509861</v>
      </c>
      <c r="EB388">
        <v>4490659577</v>
      </c>
      <c r="EG388" s="1">
        <v>44423</v>
      </c>
      <c r="EH388" s="17">
        <v>0.66368722300000005</v>
      </c>
      <c r="EI388"/>
      <c r="EU388" s="4"/>
      <c r="EV388" s="4"/>
      <c r="EZ388"/>
      <c r="FB388" s="4"/>
    </row>
    <row r="389" spans="17:158" x14ac:dyDescent="0.25">
      <c r="Q389" s="1"/>
      <c r="DJ389" s="1">
        <v>43358</v>
      </c>
      <c r="DK389">
        <v>6.4</v>
      </c>
      <c r="DX389" s="1">
        <v>33100</v>
      </c>
      <c r="DY389">
        <v>3061546504</v>
      </c>
      <c r="DZ389">
        <v>1999407084</v>
      </c>
      <c r="EA389">
        <v>1062139420</v>
      </c>
      <c r="EB389">
        <v>5060953588</v>
      </c>
      <c r="EG389" s="1">
        <v>44454</v>
      </c>
      <c r="EH389" s="17">
        <v>-0.63942673350000001</v>
      </c>
      <c r="EI389"/>
      <c r="EU389" s="4"/>
      <c r="EV389" s="4"/>
      <c r="EZ389"/>
      <c r="FB389" s="4"/>
    </row>
    <row r="390" spans="17:158" x14ac:dyDescent="0.25">
      <c r="Q390" s="1"/>
      <c r="DJ390" s="1">
        <v>43388</v>
      </c>
      <c r="DK390">
        <v>6.4</v>
      </c>
      <c r="DX390" s="1">
        <v>33069</v>
      </c>
      <c r="DY390">
        <v>3081963921</v>
      </c>
      <c r="DZ390">
        <v>1576211087</v>
      </c>
      <c r="EA390">
        <v>1505752834</v>
      </c>
      <c r="EB390">
        <v>4658175008</v>
      </c>
      <c r="EG390" s="1">
        <v>44484</v>
      </c>
      <c r="EH390" s="17">
        <v>0.6428961406</v>
      </c>
      <c r="EI390"/>
      <c r="EU390" s="4"/>
      <c r="EV390" s="4"/>
      <c r="EZ390"/>
      <c r="FB390" s="4"/>
    </row>
    <row r="391" spans="17:158" x14ac:dyDescent="0.25">
      <c r="Q391" s="1"/>
      <c r="DJ391" s="1">
        <v>43419</v>
      </c>
      <c r="DK391">
        <v>6.4</v>
      </c>
      <c r="DX391" s="1">
        <v>33039</v>
      </c>
      <c r="DY391">
        <v>2509955243</v>
      </c>
      <c r="DZ391">
        <v>1369160648</v>
      </c>
      <c r="EA391">
        <v>1140794595</v>
      </c>
      <c r="EB391">
        <v>3879115891</v>
      </c>
      <c r="EG391" s="1">
        <v>44515</v>
      </c>
      <c r="EH391" s="17">
        <v>1.8327051699999999E-2</v>
      </c>
      <c r="EI391"/>
      <c r="EU391" s="4"/>
      <c r="EV391" s="4"/>
      <c r="EZ391"/>
      <c r="FB391" s="4"/>
    </row>
    <row r="392" spans="17:158" x14ac:dyDescent="0.25">
      <c r="Q392" s="1"/>
      <c r="DJ392" s="1">
        <v>43449</v>
      </c>
      <c r="DK392">
        <v>6.4</v>
      </c>
      <c r="DX392" s="1">
        <v>33008</v>
      </c>
      <c r="DY392">
        <v>3231774810</v>
      </c>
      <c r="DZ392">
        <v>1534042438</v>
      </c>
      <c r="EA392">
        <v>1697732372</v>
      </c>
      <c r="EB392">
        <v>4765817248</v>
      </c>
      <c r="EG392" s="1">
        <v>44545</v>
      </c>
      <c r="EH392" s="17">
        <v>0.87083353569999999</v>
      </c>
      <c r="EI392"/>
      <c r="EU392" s="4"/>
      <c r="EV392" s="4"/>
      <c r="EZ392"/>
      <c r="FB392" s="4"/>
    </row>
    <row r="393" spans="17:158" x14ac:dyDescent="0.25">
      <c r="Q393" s="1"/>
      <c r="DJ393" s="1">
        <v>43480</v>
      </c>
      <c r="DK393">
        <v>6.4</v>
      </c>
      <c r="DX393" s="1">
        <v>32978</v>
      </c>
      <c r="DY393">
        <v>2558374314</v>
      </c>
      <c r="DZ393">
        <v>1362700701</v>
      </c>
      <c r="EA393">
        <v>1195673613</v>
      </c>
      <c r="EB393">
        <v>3921075015</v>
      </c>
      <c r="EG393" s="1">
        <v>44576</v>
      </c>
      <c r="EH393" s="17">
        <v>1.8175493283999999</v>
      </c>
      <c r="EI393" s="3"/>
      <c r="EU393" s="4"/>
      <c r="EV393" s="4"/>
      <c r="EZ393"/>
      <c r="FB393" s="4"/>
    </row>
    <row r="394" spans="17:158" x14ac:dyDescent="0.25">
      <c r="Q394" s="1"/>
      <c r="DJ394" s="1">
        <v>43511</v>
      </c>
      <c r="DK394">
        <v>6.4</v>
      </c>
      <c r="DX394" s="1">
        <v>32947</v>
      </c>
      <c r="DY394">
        <v>2231975909</v>
      </c>
      <c r="DZ394">
        <v>1646230450</v>
      </c>
      <c r="EA394">
        <v>585745459</v>
      </c>
      <c r="EB394">
        <v>3878206359</v>
      </c>
      <c r="EG394" s="1">
        <v>44607</v>
      </c>
      <c r="EH394" s="17">
        <v>1.8329186734</v>
      </c>
      <c r="EI394" s="3"/>
      <c r="EU394" s="4"/>
      <c r="EV394" s="4"/>
      <c r="EZ394"/>
      <c r="FB394" s="4"/>
    </row>
    <row r="395" spans="17:158" x14ac:dyDescent="0.25">
      <c r="Q395" s="1"/>
      <c r="DJ395" s="1">
        <v>43539</v>
      </c>
      <c r="DK395">
        <v>6.4</v>
      </c>
      <c r="DX395" s="1">
        <v>32919</v>
      </c>
      <c r="DY395">
        <v>1974460602</v>
      </c>
      <c r="DZ395">
        <v>1251569870</v>
      </c>
      <c r="EA395">
        <v>722890732</v>
      </c>
      <c r="EB395">
        <v>3226030472</v>
      </c>
      <c r="EG395" s="1">
        <v>44635</v>
      </c>
      <c r="EH395" s="17">
        <v>1.7407971295</v>
      </c>
      <c r="EI395" s="3"/>
      <c r="EU395" s="4"/>
      <c r="EV395" s="4"/>
      <c r="EZ395"/>
      <c r="FB395" s="4"/>
    </row>
    <row r="396" spans="17:158" x14ac:dyDescent="0.25">
      <c r="Q396" s="1"/>
      <c r="DJ396" s="1">
        <v>43570</v>
      </c>
      <c r="DK396">
        <v>6.4</v>
      </c>
      <c r="DX396" s="1">
        <v>32888</v>
      </c>
      <c r="DY396">
        <v>2279822697</v>
      </c>
      <c r="DZ396">
        <v>1678274554</v>
      </c>
      <c r="EA396">
        <v>601548143</v>
      </c>
      <c r="EB396">
        <v>3958097251</v>
      </c>
      <c r="EG396" s="1">
        <v>44666</v>
      </c>
      <c r="EH396" s="17">
        <v>1.4112920584999999</v>
      </c>
      <c r="EI396" s="3"/>
      <c r="EU396" s="4"/>
      <c r="EV396" s="4"/>
      <c r="EZ396"/>
      <c r="FB396" s="4"/>
    </row>
    <row r="397" spans="17:158" x14ac:dyDescent="0.25">
      <c r="Q397" s="1"/>
      <c r="DJ397" s="1">
        <v>43600</v>
      </c>
      <c r="DK397">
        <v>6.4</v>
      </c>
      <c r="DX397" s="1">
        <v>32857</v>
      </c>
      <c r="DY397">
        <v>2771206052</v>
      </c>
      <c r="DZ397">
        <v>1751692141</v>
      </c>
      <c r="EA397">
        <v>1019513911</v>
      </c>
      <c r="EB397">
        <v>4522898193</v>
      </c>
      <c r="EG397" s="1">
        <v>44696</v>
      </c>
      <c r="EH397" s="17">
        <v>0.52164654880000005</v>
      </c>
      <c r="EI397"/>
      <c r="EU397" s="4"/>
      <c r="EV397" s="4"/>
      <c r="EZ397"/>
      <c r="FB397" s="4"/>
    </row>
    <row r="398" spans="17:158" x14ac:dyDescent="0.25">
      <c r="Q398" s="1"/>
      <c r="DJ398" s="1">
        <v>43631</v>
      </c>
      <c r="DK398">
        <v>6.4</v>
      </c>
      <c r="DX398" s="1">
        <v>32827</v>
      </c>
      <c r="DY398">
        <v>2575230707</v>
      </c>
      <c r="DZ398">
        <v>1652846190</v>
      </c>
      <c r="EA398">
        <v>922384517</v>
      </c>
      <c r="EB398">
        <v>4228076897</v>
      </c>
      <c r="EG398" s="1">
        <v>44727</v>
      </c>
      <c r="EH398" s="17">
        <v>0.58524282640000003</v>
      </c>
      <c r="EI398"/>
      <c r="EU398" s="4"/>
      <c r="EV398" s="4"/>
      <c r="EZ398"/>
      <c r="FB398" s="4"/>
    </row>
    <row r="399" spans="17:158" x14ac:dyDescent="0.25">
      <c r="Q399" s="1"/>
      <c r="DJ399" s="1">
        <v>43661</v>
      </c>
      <c r="DK399">
        <v>6.4</v>
      </c>
      <c r="DX399" s="1">
        <v>32796</v>
      </c>
      <c r="DY399">
        <v>2744119764</v>
      </c>
      <c r="DZ399">
        <v>1686750949</v>
      </c>
      <c r="EA399">
        <v>1057368815</v>
      </c>
      <c r="EB399">
        <v>4430870713</v>
      </c>
      <c r="EG399" s="1">
        <v>44757</v>
      </c>
      <c r="EH399" s="17">
        <v>0.20614972770000001</v>
      </c>
      <c r="EI399"/>
      <c r="EU399" s="4"/>
      <c r="EV399" s="4"/>
      <c r="EZ399"/>
      <c r="FB399" s="4"/>
    </row>
    <row r="400" spans="17:158" x14ac:dyDescent="0.25">
      <c r="Q400" s="1"/>
      <c r="DJ400" s="1">
        <v>43692</v>
      </c>
      <c r="DK400">
        <v>5.9</v>
      </c>
      <c r="DX400" s="1">
        <v>32766</v>
      </c>
      <c r="DY400">
        <v>2951100517</v>
      </c>
      <c r="DZ400">
        <v>1789718877</v>
      </c>
      <c r="EA400">
        <v>1161381640</v>
      </c>
      <c r="EB400">
        <v>4740819394</v>
      </c>
      <c r="EG400" s="1">
        <v>44788</v>
      </c>
      <c r="EH400" s="17">
        <v>-0.69829394379999998</v>
      </c>
      <c r="EI400"/>
      <c r="EU400" s="4"/>
      <c r="EV400" s="4"/>
      <c r="EZ400"/>
      <c r="FB400" s="4"/>
    </row>
    <row r="401" spans="17:158" x14ac:dyDescent="0.25">
      <c r="Q401" s="1"/>
      <c r="DJ401" s="1">
        <v>43723</v>
      </c>
      <c r="DK401">
        <v>5.71</v>
      </c>
      <c r="DX401" s="1">
        <v>32735</v>
      </c>
      <c r="DY401">
        <v>3364293736</v>
      </c>
      <c r="DZ401">
        <v>1909358978</v>
      </c>
      <c r="EA401">
        <v>1454934758</v>
      </c>
      <c r="EB401">
        <v>5273652714</v>
      </c>
      <c r="EG401" s="1">
        <v>44819</v>
      </c>
      <c r="EH401" s="17">
        <v>-0.94607275589999995</v>
      </c>
      <c r="EI401"/>
      <c r="EU401" s="4"/>
      <c r="EV401" s="4"/>
      <c r="EZ401"/>
      <c r="FB401" s="4"/>
    </row>
    <row r="402" spans="17:158" x14ac:dyDescent="0.25">
      <c r="Q402" s="1"/>
      <c r="DJ402" s="1">
        <v>43753</v>
      </c>
      <c r="DK402">
        <v>5.38</v>
      </c>
      <c r="DX402" s="1">
        <v>32704</v>
      </c>
      <c r="DY402">
        <v>3200024700</v>
      </c>
      <c r="DZ402">
        <v>1680224337</v>
      </c>
      <c r="EA402">
        <v>1519800363</v>
      </c>
      <c r="EB402">
        <v>4880249037</v>
      </c>
      <c r="EG402" s="1">
        <v>44849</v>
      </c>
      <c r="EH402" s="17">
        <v>-0.9713808142</v>
      </c>
      <c r="EI402"/>
      <c r="EU402" s="4"/>
      <c r="EV402" s="4"/>
      <c r="EZ402"/>
      <c r="FB402" s="4"/>
    </row>
    <row r="403" spans="17:158" x14ac:dyDescent="0.25">
      <c r="Q403" s="1"/>
      <c r="DJ403" s="1">
        <v>43784</v>
      </c>
      <c r="DK403">
        <v>4.9000000000000004</v>
      </c>
      <c r="DX403" s="1">
        <v>32674</v>
      </c>
      <c r="DY403">
        <v>3685928316</v>
      </c>
      <c r="DZ403">
        <v>1601313338</v>
      </c>
      <c r="EA403">
        <v>2084614978</v>
      </c>
      <c r="EB403">
        <v>5287241654</v>
      </c>
      <c r="EG403" s="1">
        <v>44880</v>
      </c>
      <c r="EH403" s="17">
        <v>-0.56452605020000002</v>
      </c>
      <c r="EI403"/>
      <c r="EU403" s="4"/>
      <c r="EV403" s="4"/>
      <c r="EZ403"/>
      <c r="FB403" s="4"/>
    </row>
    <row r="404" spans="17:158" x14ac:dyDescent="0.25">
      <c r="Q404" s="1"/>
      <c r="DJ404" s="1">
        <v>43814</v>
      </c>
      <c r="DK404">
        <v>4.59</v>
      </c>
      <c r="DX404" s="1">
        <v>32643</v>
      </c>
      <c r="DY404">
        <v>2832211961</v>
      </c>
      <c r="DZ404">
        <v>1481006790</v>
      </c>
      <c r="EA404">
        <v>1351205171</v>
      </c>
      <c r="EB404">
        <v>4313218751</v>
      </c>
      <c r="EG404" s="19">
        <v>44910</v>
      </c>
      <c r="EH404" s="18">
        <v>0.45</v>
      </c>
    </row>
    <row r="405" spans="17:158" x14ac:dyDescent="0.25">
      <c r="Q405" s="1"/>
      <c r="DJ405" s="1">
        <v>43845</v>
      </c>
      <c r="DK405">
        <v>4.4000000000000004</v>
      </c>
      <c r="DX405" s="1">
        <v>32613</v>
      </c>
      <c r="DY405">
        <v>2398243853</v>
      </c>
      <c r="DZ405">
        <v>1030431654</v>
      </c>
      <c r="EA405">
        <v>1367812199</v>
      </c>
      <c r="EB405">
        <v>3428675507</v>
      </c>
    </row>
    <row r="406" spans="17:158" x14ac:dyDescent="0.25">
      <c r="Q406" s="1"/>
      <c r="DJ406" s="1">
        <v>43876</v>
      </c>
      <c r="DK406">
        <v>4.1900000000000004</v>
      </c>
      <c r="DX406" s="1">
        <v>32582</v>
      </c>
      <c r="DY406">
        <v>2846266468</v>
      </c>
      <c r="DZ406">
        <v>1280294945</v>
      </c>
      <c r="EA406">
        <v>1565971523</v>
      </c>
      <c r="EB406">
        <v>4126561413</v>
      </c>
    </row>
    <row r="407" spans="17:158" x14ac:dyDescent="0.25">
      <c r="Q407" s="1"/>
      <c r="DJ407" s="1">
        <v>43905</v>
      </c>
      <c r="DK407">
        <v>3.95</v>
      </c>
      <c r="DX407" s="1">
        <v>32554</v>
      </c>
      <c r="DY407">
        <v>2262854556</v>
      </c>
      <c r="DZ407">
        <v>1164147240</v>
      </c>
      <c r="EA407">
        <v>1098707316</v>
      </c>
      <c r="EB407">
        <v>3427001796</v>
      </c>
    </row>
    <row r="408" spans="17:158" x14ac:dyDescent="0.25">
      <c r="Q408" s="1"/>
      <c r="DJ408" s="1">
        <v>43936</v>
      </c>
      <c r="DK408">
        <v>3.65</v>
      </c>
      <c r="DX408" s="1">
        <v>32523</v>
      </c>
      <c r="DY408">
        <v>2751139080</v>
      </c>
      <c r="DZ408">
        <v>1235647299</v>
      </c>
      <c r="EA408">
        <v>1515491781</v>
      </c>
      <c r="EB408">
        <v>3986786379</v>
      </c>
    </row>
    <row r="409" spans="17:158" x14ac:dyDescent="0.25">
      <c r="Q409" s="1"/>
      <c r="DJ409" s="1">
        <v>43966</v>
      </c>
      <c r="DK409">
        <v>3.01</v>
      </c>
    </row>
    <row r="410" spans="17:158" x14ac:dyDescent="0.25">
      <c r="Q410" s="1"/>
      <c r="DJ410" s="1">
        <v>43997</v>
      </c>
      <c r="DK410">
        <v>2.58</v>
      </c>
    </row>
    <row r="411" spans="17:158" x14ac:dyDescent="0.25">
      <c r="Q411" s="1"/>
      <c r="DJ411" s="1">
        <v>44027</v>
      </c>
      <c r="DK411">
        <v>2.15</v>
      </c>
    </row>
    <row r="412" spans="17:158" x14ac:dyDescent="0.25">
      <c r="Q412" s="1"/>
      <c r="DJ412" s="1">
        <v>44058</v>
      </c>
      <c r="DK412">
        <v>1.94</v>
      </c>
    </row>
    <row r="413" spans="17:158" x14ac:dyDescent="0.25">
      <c r="Q413" s="1"/>
      <c r="DJ413" s="1">
        <v>44089</v>
      </c>
      <c r="DK413">
        <v>1.9</v>
      </c>
    </row>
    <row r="414" spans="17:158" x14ac:dyDescent="0.25">
      <c r="Q414" s="1"/>
      <c r="DJ414" s="1">
        <v>44119</v>
      </c>
      <c r="DK414">
        <v>1.9</v>
      </c>
    </row>
    <row r="415" spans="17:158" x14ac:dyDescent="0.25">
      <c r="Q415" s="1"/>
      <c r="DJ415" s="1">
        <v>44150</v>
      </c>
      <c r="DK415">
        <v>1.9</v>
      </c>
    </row>
    <row r="416" spans="17:158" x14ac:dyDescent="0.25">
      <c r="Q416" s="1"/>
      <c r="DJ416" s="1">
        <v>44180</v>
      </c>
      <c r="DK416">
        <v>1.9</v>
      </c>
    </row>
    <row r="417" spans="17:115" x14ac:dyDescent="0.25">
      <c r="Q417" s="1"/>
      <c r="DJ417" s="1">
        <v>44211</v>
      </c>
      <c r="DK417">
        <v>1.9</v>
      </c>
    </row>
    <row r="418" spans="17:115" x14ac:dyDescent="0.25">
      <c r="Q418" s="1"/>
      <c r="DJ418" s="1">
        <v>44242</v>
      </c>
      <c r="DK418">
        <v>1.9</v>
      </c>
    </row>
    <row r="419" spans="17:115" x14ac:dyDescent="0.25">
      <c r="Q419" s="1"/>
      <c r="DJ419" s="1">
        <v>44270</v>
      </c>
      <c r="DK419">
        <v>2.23</v>
      </c>
    </row>
    <row r="420" spans="17:115" x14ac:dyDescent="0.25">
      <c r="Q420" s="1"/>
      <c r="DJ420" s="1">
        <v>44301</v>
      </c>
      <c r="DK420">
        <v>2.65</v>
      </c>
    </row>
    <row r="421" spans="17:115" x14ac:dyDescent="0.25">
      <c r="Q421" s="1"/>
      <c r="DJ421" s="1">
        <v>44331</v>
      </c>
      <c r="DK421">
        <v>3.29</v>
      </c>
    </row>
    <row r="422" spans="17:115" x14ac:dyDescent="0.25">
      <c r="Q422" s="1"/>
      <c r="DJ422" s="1">
        <v>44362</v>
      </c>
      <c r="DK422">
        <v>3.76</v>
      </c>
    </row>
    <row r="423" spans="17:115" x14ac:dyDescent="0.25">
      <c r="Q423" s="1"/>
      <c r="DJ423" s="1">
        <v>44392</v>
      </c>
      <c r="DK423">
        <v>4.1500000000000004</v>
      </c>
    </row>
    <row r="424" spans="17:115" x14ac:dyDescent="0.25">
      <c r="Q424" s="1"/>
      <c r="DJ424" s="1">
        <v>44423</v>
      </c>
      <c r="DK424">
        <v>5.01</v>
      </c>
    </row>
    <row r="425" spans="17:115" x14ac:dyDescent="0.25">
      <c r="Q425" s="1"/>
      <c r="DJ425" s="1">
        <v>44454</v>
      </c>
      <c r="DK425">
        <v>5.43</v>
      </c>
    </row>
    <row r="426" spans="17:115" x14ac:dyDescent="0.25">
      <c r="Q426" s="1"/>
      <c r="DJ426" s="1">
        <v>44484</v>
      </c>
      <c r="DK426">
        <v>6.3</v>
      </c>
    </row>
    <row r="427" spans="17:115" x14ac:dyDescent="0.25">
      <c r="Q427" s="1"/>
      <c r="DJ427" s="1">
        <v>44515</v>
      </c>
      <c r="DK427">
        <v>7.65</v>
      </c>
    </row>
    <row r="428" spans="17:115" x14ac:dyDescent="0.25">
      <c r="Q428" s="1"/>
      <c r="DJ428" s="1">
        <v>44545</v>
      </c>
      <c r="DK428">
        <v>8.76</v>
      </c>
    </row>
    <row r="429" spans="17:115" x14ac:dyDescent="0.25">
      <c r="Q429" s="1"/>
      <c r="DJ429" s="1">
        <v>44576</v>
      </c>
      <c r="DK429">
        <v>9.15</v>
      </c>
    </row>
    <row r="430" spans="17:115" x14ac:dyDescent="0.25">
      <c r="Q430" s="1"/>
      <c r="DJ430" s="1">
        <v>44607</v>
      </c>
      <c r="DK430">
        <v>10.49</v>
      </c>
    </row>
    <row r="431" spans="17:115" x14ac:dyDescent="0.25">
      <c r="Q431" s="1"/>
      <c r="DJ431" s="1">
        <v>44635</v>
      </c>
      <c r="DK431">
        <v>11.15</v>
      </c>
    </row>
    <row r="432" spans="17:115" x14ac:dyDescent="0.25">
      <c r="Q432" s="1"/>
      <c r="DJ432" s="1">
        <v>44666</v>
      </c>
      <c r="DK432">
        <v>11.65</v>
      </c>
    </row>
    <row r="433" spans="17:115" x14ac:dyDescent="0.25">
      <c r="Q433" s="1"/>
      <c r="DJ433" s="1">
        <v>44696</v>
      </c>
      <c r="DK433">
        <v>12.51</v>
      </c>
    </row>
    <row r="434" spans="17:115" x14ac:dyDescent="0.25">
      <c r="Q434" s="1"/>
      <c r="DJ434" s="1">
        <v>44727</v>
      </c>
      <c r="DK434">
        <v>12.89</v>
      </c>
    </row>
    <row r="435" spans="17:115" x14ac:dyDescent="0.25">
      <c r="Q435" s="1"/>
      <c r="DJ435" s="1">
        <v>44757</v>
      </c>
      <c r="DK435">
        <v>13.15</v>
      </c>
    </row>
    <row r="436" spans="17:115" x14ac:dyDescent="0.25">
      <c r="Q436" s="1"/>
      <c r="DJ436" s="1">
        <v>44788</v>
      </c>
      <c r="DK436">
        <v>13.58</v>
      </c>
    </row>
    <row r="437" spans="17:115" x14ac:dyDescent="0.25">
      <c r="Q437" s="1"/>
      <c r="DJ437" s="1">
        <v>44819</v>
      </c>
      <c r="DK437">
        <v>13.65</v>
      </c>
    </row>
    <row r="438" spans="17:115" x14ac:dyDescent="0.25">
      <c r="Q438" s="1"/>
      <c r="DJ438" s="1">
        <v>44849</v>
      </c>
      <c r="DK438">
        <v>13.65</v>
      </c>
    </row>
    <row r="439" spans="17:115" x14ac:dyDescent="0.25">
      <c r="Q439" s="1"/>
      <c r="DJ439" s="1">
        <v>44880</v>
      </c>
      <c r="DK439">
        <v>13.65</v>
      </c>
    </row>
    <row r="440" spans="17:115" x14ac:dyDescent="0.25">
      <c r="Q440" s="1"/>
      <c r="DJ440" s="1">
        <v>44910</v>
      </c>
      <c r="DK440">
        <v>13.65</v>
      </c>
    </row>
    <row r="441" spans="17:115" x14ac:dyDescent="0.25">
      <c r="Q441" s="1"/>
    </row>
    <row r="442" spans="17:115" x14ac:dyDescent="0.25">
      <c r="Q442" s="1"/>
    </row>
    <row r="443" spans="17:115" x14ac:dyDescent="0.25">
      <c r="Q443" s="1"/>
    </row>
    <row r="444" spans="17:115" x14ac:dyDescent="0.25">
      <c r="Q444" s="1"/>
    </row>
    <row r="445" spans="17:115" x14ac:dyDescent="0.25">
      <c r="Q445" s="1"/>
    </row>
    <row r="446" spans="17:115" x14ac:dyDescent="0.25">
      <c r="Q446" s="1"/>
    </row>
    <row r="447" spans="17:115" x14ac:dyDescent="0.25">
      <c r="Q447" s="1"/>
    </row>
    <row r="448" spans="17:115" x14ac:dyDescent="0.25">
      <c r="Q448" s="1"/>
    </row>
    <row r="449" spans="17:17" x14ac:dyDescent="0.25">
      <c r="Q449" s="1"/>
    </row>
    <row r="450" spans="17:17" x14ac:dyDescent="0.25">
      <c r="Q450" s="1"/>
    </row>
    <row r="451" spans="17:17" x14ac:dyDescent="0.25">
      <c r="Q451" s="1"/>
    </row>
    <row r="452" spans="17:17" x14ac:dyDescent="0.25">
      <c r="Q452" s="1"/>
    </row>
    <row r="453" spans="17:17" x14ac:dyDescent="0.25">
      <c r="Q453" s="1"/>
    </row>
    <row r="454" spans="17:17" x14ac:dyDescent="0.25">
      <c r="Q454" s="1"/>
    </row>
    <row r="455" spans="17:17" x14ac:dyDescent="0.25">
      <c r="Q455" s="1"/>
    </row>
    <row r="456" spans="17:17" x14ac:dyDescent="0.25">
      <c r="Q456" s="1"/>
    </row>
    <row r="457" spans="17:17" x14ac:dyDescent="0.25">
      <c r="Q457" s="1"/>
    </row>
  </sheetData>
  <sortState xmlns:xlrd2="http://schemas.microsoft.com/office/spreadsheetml/2017/richdata2" ref="FE2:FF157">
    <sortCondition ref="FE157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1507-9562-48E9-B8F5-B17CC6474944}">
  <dimension ref="A1:C259"/>
  <sheetViews>
    <sheetView workbookViewId="0">
      <selection activeCell="E26" sqref="E26"/>
    </sheetView>
  </sheetViews>
  <sheetFormatPr defaultRowHeight="15" x14ac:dyDescent="0.25"/>
  <cols>
    <col min="1" max="1" width="11.42578125" customWidth="1"/>
  </cols>
  <sheetData>
    <row r="1" spans="1:3" ht="33.75" thickBot="1" x14ac:dyDescent="0.3">
      <c r="A1" s="20" t="s">
        <v>234</v>
      </c>
      <c r="B1" s="20" t="s">
        <v>235</v>
      </c>
      <c r="C1" s="20" t="s">
        <v>236</v>
      </c>
    </row>
    <row r="2" spans="1:3" x14ac:dyDescent="0.25">
      <c r="A2" s="21">
        <v>44896</v>
      </c>
      <c r="B2" s="22">
        <v>428.29</v>
      </c>
      <c r="C2" s="22">
        <v>4.97</v>
      </c>
    </row>
    <row r="3" spans="1:3" x14ac:dyDescent="0.25">
      <c r="A3" s="23">
        <v>44866</v>
      </c>
      <c r="B3" s="24">
        <v>475.79</v>
      </c>
      <c r="C3" s="24">
        <v>5.04</v>
      </c>
    </row>
    <row r="4" spans="1:3" x14ac:dyDescent="0.25">
      <c r="A4" s="21">
        <v>44835</v>
      </c>
      <c r="B4" s="22">
        <v>491.48</v>
      </c>
      <c r="C4" s="22">
        <v>4.8899999999999997</v>
      </c>
    </row>
    <row r="5" spans="1:3" x14ac:dyDescent="0.25">
      <c r="A5" s="23">
        <v>44805</v>
      </c>
      <c r="B5" s="24">
        <v>468.83</v>
      </c>
      <c r="C5" s="24">
        <v>5</v>
      </c>
    </row>
    <row r="6" spans="1:3" x14ac:dyDescent="0.25">
      <c r="A6" s="21">
        <v>44774</v>
      </c>
      <c r="B6" s="22">
        <v>502.82</v>
      </c>
      <c r="C6" s="22">
        <v>5.4</v>
      </c>
    </row>
    <row r="7" spans="1:3" x14ac:dyDescent="0.25">
      <c r="A7" s="23">
        <v>44743</v>
      </c>
      <c r="B7" s="24">
        <v>567.64</v>
      </c>
      <c r="C7" s="24">
        <v>6.05</v>
      </c>
    </row>
    <row r="8" spans="1:3" x14ac:dyDescent="0.25">
      <c r="A8" s="21">
        <v>44713</v>
      </c>
      <c r="B8" s="22">
        <v>583.85</v>
      </c>
      <c r="C8" s="22">
        <v>7.25</v>
      </c>
    </row>
    <row r="9" spans="1:3" x14ac:dyDescent="0.25">
      <c r="A9" s="23">
        <v>44682</v>
      </c>
      <c r="B9" s="24">
        <v>557.62</v>
      </c>
      <c r="C9" s="24">
        <v>7.28</v>
      </c>
    </row>
    <row r="10" spans="1:3" x14ac:dyDescent="0.25">
      <c r="A10" s="21">
        <v>44652</v>
      </c>
      <c r="B10" s="22">
        <v>507.94</v>
      </c>
      <c r="C10" s="22">
        <v>7.25</v>
      </c>
    </row>
    <row r="11" spans="1:3" x14ac:dyDescent="0.25">
      <c r="A11" s="23">
        <v>44621</v>
      </c>
      <c r="B11" s="24">
        <v>559.35</v>
      </c>
      <c r="C11" s="24">
        <v>7.01</v>
      </c>
    </row>
    <row r="12" spans="1:3" x14ac:dyDescent="0.25">
      <c r="A12" s="21">
        <v>44593</v>
      </c>
      <c r="B12" s="22">
        <v>491.54</v>
      </c>
      <c r="C12" s="22">
        <v>6.6</v>
      </c>
    </row>
    <row r="13" spans="1:3" x14ac:dyDescent="0.25">
      <c r="A13" s="23">
        <v>44562</v>
      </c>
      <c r="B13" s="24">
        <v>463.93</v>
      </c>
      <c r="C13" s="24">
        <v>6.64</v>
      </c>
    </row>
    <row r="14" spans="1:3" x14ac:dyDescent="0.25">
      <c r="A14" s="21">
        <v>44531</v>
      </c>
      <c r="B14" s="22">
        <v>417.92</v>
      </c>
      <c r="C14" s="22">
        <v>6.67</v>
      </c>
    </row>
    <row r="15" spans="1:3" x14ac:dyDescent="0.25">
      <c r="A15" s="23">
        <v>44501</v>
      </c>
      <c r="B15" s="24">
        <v>430.35</v>
      </c>
      <c r="C15" s="24">
        <v>6.74</v>
      </c>
    </row>
    <row r="16" spans="1:3" x14ac:dyDescent="0.25">
      <c r="A16" s="21">
        <v>44470</v>
      </c>
      <c r="B16" s="22">
        <v>455.82</v>
      </c>
      <c r="C16" s="22">
        <v>6.34</v>
      </c>
    </row>
    <row r="17" spans="1:3" x14ac:dyDescent="0.25">
      <c r="A17" s="23">
        <v>44440</v>
      </c>
      <c r="B17" s="24">
        <v>400.85</v>
      </c>
      <c r="C17" s="24">
        <v>6.08</v>
      </c>
    </row>
    <row r="18" spans="1:3" x14ac:dyDescent="0.25">
      <c r="A18" s="21">
        <v>44409</v>
      </c>
      <c r="B18" s="22">
        <v>370.3</v>
      </c>
      <c r="C18" s="22">
        <v>5.93</v>
      </c>
    </row>
    <row r="19" spans="1:3" x14ac:dyDescent="0.25">
      <c r="A19" s="23">
        <v>44378</v>
      </c>
      <c r="B19" s="24">
        <v>372.69</v>
      </c>
      <c r="C19" s="24">
        <v>5.81</v>
      </c>
    </row>
    <row r="20" spans="1:3" x14ac:dyDescent="0.25">
      <c r="A20" s="21">
        <v>44348</v>
      </c>
      <c r="B20" s="22">
        <v>368.89</v>
      </c>
      <c r="C20" s="22">
        <v>5.69</v>
      </c>
    </row>
    <row r="21" spans="1:3" x14ac:dyDescent="0.25">
      <c r="A21" s="23">
        <v>44317</v>
      </c>
      <c r="B21" s="24">
        <v>359.97</v>
      </c>
      <c r="C21" s="24">
        <v>5.6</v>
      </c>
    </row>
    <row r="22" spans="1:3" x14ac:dyDescent="0.25">
      <c r="A22" s="21">
        <v>44287</v>
      </c>
      <c r="B22" s="22">
        <v>360.77</v>
      </c>
      <c r="C22" s="22">
        <v>5.45</v>
      </c>
    </row>
    <row r="23" spans="1:3" x14ac:dyDescent="0.25">
      <c r="A23" s="23">
        <v>44256</v>
      </c>
      <c r="B23" s="24">
        <v>372.8</v>
      </c>
      <c r="C23" s="24">
        <v>5.48</v>
      </c>
    </row>
    <row r="24" spans="1:3" x14ac:dyDescent="0.25">
      <c r="A24" s="21">
        <v>44228</v>
      </c>
      <c r="B24" s="22">
        <v>333.68</v>
      </c>
      <c r="C24" s="22">
        <v>4.95</v>
      </c>
    </row>
    <row r="25" spans="1:3" x14ac:dyDescent="0.25">
      <c r="A25" s="23">
        <v>44197</v>
      </c>
      <c r="B25" s="24">
        <v>287.13</v>
      </c>
      <c r="C25" s="24">
        <v>4.62</v>
      </c>
    </row>
    <row r="26" spans="1:3" x14ac:dyDescent="0.25">
      <c r="A26" s="21">
        <v>44166</v>
      </c>
      <c r="B26" s="22">
        <v>256.69</v>
      </c>
      <c r="C26" s="22">
        <v>4.4800000000000004</v>
      </c>
    </row>
    <row r="27" spans="1:3" x14ac:dyDescent="0.25">
      <c r="A27" s="23">
        <v>44136</v>
      </c>
      <c r="B27" s="24">
        <v>233.07</v>
      </c>
      <c r="C27" s="24">
        <v>4.41</v>
      </c>
    </row>
    <row r="28" spans="1:3" x14ac:dyDescent="0.25">
      <c r="A28" s="21">
        <v>44105</v>
      </c>
      <c r="B28" s="22">
        <v>226.42</v>
      </c>
      <c r="C28" s="22">
        <v>4.3600000000000003</v>
      </c>
    </row>
    <row r="29" spans="1:3" x14ac:dyDescent="0.25">
      <c r="A29" s="23">
        <v>44075</v>
      </c>
      <c r="B29" s="24">
        <v>232.8</v>
      </c>
      <c r="C29" s="24">
        <v>4.3</v>
      </c>
    </row>
    <row r="30" spans="1:3" x14ac:dyDescent="0.25">
      <c r="A30" s="21">
        <v>44044</v>
      </c>
      <c r="B30" s="22">
        <v>243.33</v>
      </c>
      <c r="C30" s="22">
        <v>4.24</v>
      </c>
    </row>
    <row r="31" spans="1:3" x14ac:dyDescent="0.25">
      <c r="A31" s="23">
        <v>44013</v>
      </c>
      <c r="B31" s="24">
        <v>226.81</v>
      </c>
      <c r="C31" s="24">
        <v>4.1399999999999997</v>
      </c>
    </row>
    <row r="32" spans="1:3" x14ac:dyDescent="0.25">
      <c r="A32" s="21">
        <v>43983</v>
      </c>
      <c r="B32" s="22">
        <v>208.94</v>
      </c>
      <c r="C32" s="22">
        <v>3.96</v>
      </c>
    </row>
    <row r="33" spans="1:3" x14ac:dyDescent="0.25">
      <c r="A33" s="23">
        <v>43952</v>
      </c>
      <c r="B33" s="24">
        <v>175.58</v>
      </c>
      <c r="C33" s="24">
        <v>3.82</v>
      </c>
    </row>
    <row r="34" spans="1:3" x14ac:dyDescent="0.25">
      <c r="A34" s="21">
        <v>43922</v>
      </c>
      <c r="B34" s="22">
        <v>141.38999999999999</v>
      </c>
      <c r="C34" s="22">
        <v>4.07</v>
      </c>
    </row>
    <row r="35" spans="1:3" x14ac:dyDescent="0.25">
      <c r="A35" s="23">
        <v>43891</v>
      </c>
      <c r="B35" s="24">
        <v>183.34</v>
      </c>
      <c r="C35" s="24">
        <v>4.46</v>
      </c>
    </row>
    <row r="36" spans="1:3" x14ac:dyDescent="0.25">
      <c r="A36" s="21">
        <v>43862</v>
      </c>
      <c r="B36" s="22">
        <v>239.99</v>
      </c>
      <c r="C36" s="22">
        <v>4.55</v>
      </c>
    </row>
    <row r="37" spans="1:3" x14ac:dyDescent="0.25">
      <c r="A37" s="23">
        <v>43831</v>
      </c>
      <c r="B37" s="24">
        <v>268.44</v>
      </c>
      <c r="C37" s="24">
        <v>4.58</v>
      </c>
    </row>
    <row r="38" spans="1:3" x14ac:dyDescent="0.25">
      <c r="A38" s="21">
        <v>43800</v>
      </c>
      <c r="B38" s="22">
        <v>267.06</v>
      </c>
      <c r="C38" s="22">
        <v>4.53</v>
      </c>
    </row>
    <row r="39" spans="1:3" x14ac:dyDescent="0.25">
      <c r="A39" s="23">
        <v>43770</v>
      </c>
      <c r="B39" s="24">
        <v>255.66</v>
      </c>
      <c r="C39" s="24">
        <v>4.41</v>
      </c>
    </row>
    <row r="40" spans="1:3" x14ac:dyDescent="0.25">
      <c r="A40" s="21">
        <v>43739</v>
      </c>
      <c r="B40" s="22">
        <v>241.45</v>
      </c>
      <c r="C40" s="22">
        <v>4.38</v>
      </c>
    </row>
    <row r="41" spans="1:3" x14ac:dyDescent="0.25">
      <c r="A41" s="23">
        <v>43709</v>
      </c>
      <c r="B41" s="24">
        <v>265.51</v>
      </c>
      <c r="C41" s="24">
        <v>4.33</v>
      </c>
    </row>
    <row r="42" spans="1:3" x14ac:dyDescent="0.25">
      <c r="A42" s="21">
        <v>43678</v>
      </c>
      <c r="B42" s="22">
        <v>241.01</v>
      </c>
      <c r="C42" s="22">
        <v>4.32</v>
      </c>
    </row>
    <row r="43" spans="1:3" x14ac:dyDescent="0.25">
      <c r="A43" s="23">
        <v>43647</v>
      </c>
      <c r="B43" s="24">
        <v>244.95</v>
      </c>
      <c r="C43" s="24">
        <v>4.3499999999999996</v>
      </c>
    </row>
    <row r="44" spans="1:3" x14ac:dyDescent="0.25">
      <c r="A44" s="21">
        <v>43617</v>
      </c>
      <c r="B44" s="22">
        <v>244.42</v>
      </c>
      <c r="C44" s="22">
        <v>4.47</v>
      </c>
    </row>
    <row r="45" spans="1:3" x14ac:dyDescent="0.25">
      <c r="A45" s="23">
        <v>43586</v>
      </c>
      <c r="B45" s="24">
        <v>276.60000000000002</v>
      </c>
      <c r="C45" s="24">
        <v>4.55</v>
      </c>
    </row>
    <row r="46" spans="1:3" x14ac:dyDescent="0.25">
      <c r="A46" s="21">
        <v>43556</v>
      </c>
      <c r="B46" s="22">
        <v>279.95999999999998</v>
      </c>
      <c r="C46" s="22">
        <v>4.4400000000000004</v>
      </c>
    </row>
    <row r="47" spans="1:3" x14ac:dyDescent="0.25">
      <c r="A47" s="23">
        <v>43525</v>
      </c>
      <c r="B47" s="24">
        <v>257.64999999999998</v>
      </c>
      <c r="C47" s="24">
        <v>4.3099999999999996</v>
      </c>
    </row>
    <row r="48" spans="1:3" x14ac:dyDescent="0.25">
      <c r="A48" s="21">
        <v>43497</v>
      </c>
      <c r="B48" s="22">
        <v>238.24</v>
      </c>
      <c r="C48" s="22">
        <v>4.1900000000000004</v>
      </c>
    </row>
    <row r="49" spans="1:3" x14ac:dyDescent="0.25">
      <c r="A49" s="23">
        <v>43466</v>
      </c>
      <c r="B49" s="24">
        <v>217.84</v>
      </c>
      <c r="C49" s="24">
        <v>4.2699999999999996</v>
      </c>
    </row>
    <row r="50" spans="1:3" x14ac:dyDescent="0.25">
      <c r="A50" s="21">
        <v>43435</v>
      </c>
      <c r="B50" s="22">
        <v>220.53</v>
      </c>
      <c r="C50" s="22">
        <v>4.37</v>
      </c>
    </row>
    <row r="51" spans="1:3" x14ac:dyDescent="0.25">
      <c r="A51" s="23">
        <v>43405</v>
      </c>
      <c r="B51" s="24">
        <v>252.53</v>
      </c>
      <c r="C51" s="24">
        <v>4.59</v>
      </c>
    </row>
    <row r="52" spans="1:3" x14ac:dyDescent="0.25">
      <c r="A52" s="21">
        <v>43374</v>
      </c>
      <c r="B52" s="22">
        <v>309.31</v>
      </c>
      <c r="C52" s="22">
        <v>4.72</v>
      </c>
    </row>
    <row r="53" spans="1:3" x14ac:dyDescent="0.25">
      <c r="A53" s="23">
        <v>43344</v>
      </c>
      <c r="B53" s="24">
        <v>324.07</v>
      </c>
      <c r="C53" s="24">
        <v>4.63</v>
      </c>
    </row>
    <row r="54" spans="1:3" x14ac:dyDescent="0.25">
      <c r="A54" s="21">
        <v>43313</v>
      </c>
      <c r="B54" s="22">
        <v>293.14999999999998</v>
      </c>
      <c r="C54" s="22">
        <v>4.45</v>
      </c>
    </row>
    <row r="55" spans="1:3" x14ac:dyDescent="0.25">
      <c r="A55" s="23">
        <v>43282</v>
      </c>
      <c r="B55" s="24">
        <v>287.88</v>
      </c>
      <c r="C55" s="24">
        <v>4.49</v>
      </c>
    </row>
    <row r="56" spans="1:3" x14ac:dyDescent="0.25">
      <c r="A56" s="21">
        <v>43252</v>
      </c>
      <c r="B56" s="22">
        <v>290.44</v>
      </c>
      <c r="C56" s="22">
        <v>4.55</v>
      </c>
    </row>
    <row r="57" spans="1:3" x14ac:dyDescent="0.25">
      <c r="A57" s="23">
        <v>43221</v>
      </c>
      <c r="B57" s="24">
        <v>278.39</v>
      </c>
      <c r="C57" s="24">
        <v>4.3099999999999996</v>
      </c>
    </row>
    <row r="58" spans="1:3" x14ac:dyDescent="0.25">
      <c r="A58" s="21">
        <v>43191</v>
      </c>
      <c r="B58" s="22">
        <v>242.07</v>
      </c>
      <c r="C58" s="22">
        <v>4.22</v>
      </c>
    </row>
    <row r="59" spans="1:3" x14ac:dyDescent="0.25">
      <c r="A59" s="23">
        <v>43160</v>
      </c>
      <c r="B59" s="24">
        <v>219.9</v>
      </c>
      <c r="C59" s="24">
        <v>4.2</v>
      </c>
    </row>
    <row r="60" spans="1:3" x14ac:dyDescent="0.25">
      <c r="A60" s="21">
        <v>43132</v>
      </c>
      <c r="B60" s="22">
        <v>213.5</v>
      </c>
      <c r="C60" s="22">
        <v>4.21</v>
      </c>
    </row>
    <row r="61" spans="1:3" x14ac:dyDescent="0.25">
      <c r="A61" s="23">
        <v>43101</v>
      </c>
      <c r="B61" s="24">
        <v>221.18</v>
      </c>
      <c r="C61" s="24">
        <v>4.1900000000000004</v>
      </c>
    </row>
    <row r="62" spans="1:3" x14ac:dyDescent="0.25">
      <c r="A62" s="21">
        <v>43070</v>
      </c>
      <c r="B62" s="22">
        <v>210.56</v>
      </c>
      <c r="C62" s="22">
        <v>4.09</v>
      </c>
    </row>
    <row r="63" spans="1:3" x14ac:dyDescent="0.25">
      <c r="A63" s="23">
        <v>43040</v>
      </c>
      <c r="B63" s="24">
        <v>203.67</v>
      </c>
      <c r="C63" s="24">
        <v>4</v>
      </c>
    </row>
    <row r="64" spans="1:3" x14ac:dyDescent="0.25">
      <c r="A64" s="21">
        <v>43009</v>
      </c>
      <c r="B64" s="22">
        <v>187.09</v>
      </c>
      <c r="C64" s="22">
        <v>3.9</v>
      </c>
    </row>
    <row r="65" spans="1:3" x14ac:dyDescent="0.25">
      <c r="A65" s="23">
        <v>42979</v>
      </c>
      <c r="B65" s="24">
        <v>175</v>
      </c>
      <c r="C65" s="24">
        <v>3.88</v>
      </c>
    </row>
    <row r="66" spans="1:3" x14ac:dyDescent="0.25">
      <c r="A66" s="21">
        <v>42948</v>
      </c>
      <c r="B66" s="22">
        <v>163.96</v>
      </c>
      <c r="C66" s="22">
        <v>3.78</v>
      </c>
    </row>
    <row r="67" spans="1:3" x14ac:dyDescent="0.25">
      <c r="A67" s="23">
        <v>42917</v>
      </c>
      <c r="B67" s="24">
        <v>159.47</v>
      </c>
      <c r="C67" s="24">
        <v>3.55</v>
      </c>
    </row>
    <row r="68" spans="1:3" x14ac:dyDescent="0.25">
      <c r="A68" s="21">
        <v>42887</v>
      </c>
      <c r="B68" s="22">
        <v>157.22</v>
      </c>
      <c r="C68" s="22">
        <v>3.55</v>
      </c>
    </row>
    <row r="69" spans="1:3" x14ac:dyDescent="0.25">
      <c r="A69" s="23">
        <v>42856</v>
      </c>
      <c r="B69" s="24">
        <v>164.93</v>
      </c>
      <c r="C69" s="24">
        <v>3.62</v>
      </c>
    </row>
    <row r="70" spans="1:3" x14ac:dyDescent="0.25">
      <c r="A70" s="21">
        <v>42826</v>
      </c>
      <c r="B70" s="22">
        <v>168.54</v>
      </c>
      <c r="C70" s="22">
        <v>3.64</v>
      </c>
    </row>
    <row r="71" spans="1:3" x14ac:dyDescent="0.25">
      <c r="A71" s="23">
        <v>42795</v>
      </c>
      <c r="B71" s="24">
        <v>167.03</v>
      </c>
      <c r="C71" s="24">
        <v>3.69</v>
      </c>
    </row>
    <row r="72" spans="1:3" x14ac:dyDescent="0.25">
      <c r="A72" s="21">
        <v>42767</v>
      </c>
      <c r="B72" s="22">
        <v>173.49</v>
      </c>
      <c r="C72" s="22">
        <v>3.76</v>
      </c>
    </row>
    <row r="73" spans="1:3" x14ac:dyDescent="0.25">
      <c r="A73" s="23">
        <v>42736</v>
      </c>
      <c r="B73" s="24">
        <v>178.96</v>
      </c>
      <c r="C73" s="24">
        <v>3.77</v>
      </c>
    </row>
    <row r="74" spans="1:3" x14ac:dyDescent="0.25">
      <c r="A74" s="21">
        <v>42705</v>
      </c>
      <c r="B74" s="22">
        <v>184.16</v>
      </c>
      <c r="C74" s="22">
        <v>3.73</v>
      </c>
    </row>
    <row r="75" spans="1:3" x14ac:dyDescent="0.25">
      <c r="A75" s="23">
        <v>42675</v>
      </c>
      <c r="B75" s="24">
        <v>156.85</v>
      </c>
      <c r="C75" s="24">
        <v>3.67</v>
      </c>
    </row>
    <row r="76" spans="1:3" x14ac:dyDescent="0.25">
      <c r="A76" s="21">
        <v>42644</v>
      </c>
      <c r="B76" s="22">
        <v>161.86000000000001</v>
      </c>
      <c r="C76" s="22">
        <v>3.66</v>
      </c>
    </row>
    <row r="77" spans="1:3" x14ac:dyDescent="0.25">
      <c r="A77" s="23">
        <v>42614</v>
      </c>
      <c r="B77" s="24">
        <v>155.53</v>
      </c>
      <c r="C77" s="24">
        <v>3.65</v>
      </c>
    </row>
    <row r="78" spans="1:3" x14ac:dyDescent="0.25">
      <c r="A78" s="21">
        <v>42583</v>
      </c>
      <c r="B78" s="22">
        <v>148.49</v>
      </c>
      <c r="C78" s="22">
        <v>3.65</v>
      </c>
    </row>
    <row r="79" spans="1:3" x14ac:dyDescent="0.25">
      <c r="A79" s="23">
        <v>42552</v>
      </c>
      <c r="B79" s="24">
        <v>151.94999999999999</v>
      </c>
      <c r="C79" s="24">
        <v>3.64</v>
      </c>
    </row>
    <row r="80" spans="1:3" x14ac:dyDescent="0.25">
      <c r="A80" s="21">
        <v>42522</v>
      </c>
      <c r="B80" s="22">
        <v>169.69</v>
      </c>
      <c r="C80" s="22">
        <v>3.65</v>
      </c>
    </row>
    <row r="81" spans="1:3" x14ac:dyDescent="0.25">
      <c r="A81" s="23">
        <v>42491</v>
      </c>
      <c r="B81" s="24">
        <v>166.8</v>
      </c>
      <c r="C81" s="24">
        <v>3.67</v>
      </c>
    </row>
    <row r="82" spans="1:3" x14ac:dyDescent="0.25">
      <c r="A82" s="21">
        <v>42461</v>
      </c>
      <c r="B82" s="22">
        <v>153.27000000000001</v>
      </c>
      <c r="C82" s="22">
        <v>3.72</v>
      </c>
    </row>
    <row r="83" spans="1:3" x14ac:dyDescent="0.25">
      <c r="A83" s="23">
        <v>42430</v>
      </c>
      <c r="B83" s="24">
        <v>148.22999999999999</v>
      </c>
      <c r="C83" s="24">
        <v>3.73</v>
      </c>
    </row>
    <row r="84" spans="1:3" x14ac:dyDescent="0.25">
      <c r="A84" s="21">
        <v>42401</v>
      </c>
      <c r="B84" s="22">
        <v>132.55000000000001</v>
      </c>
      <c r="C84" s="22">
        <v>3.71</v>
      </c>
    </row>
    <row r="85" spans="1:3" x14ac:dyDescent="0.25">
      <c r="A85" s="23">
        <v>42370</v>
      </c>
      <c r="B85" s="24">
        <v>134.36000000000001</v>
      </c>
      <c r="C85" s="24">
        <v>3.68</v>
      </c>
    </row>
    <row r="86" spans="1:3" x14ac:dyDescent="0.25">
      <c r="A86" s="21">
        <v>42339</v>
      </c>
      <c r="B86" s="22">
        <v>157.4</v>
      </c>
      <c r="C86" s="22">
        <v>3.63</v>
      </c>
    </row>
    <row r="87" spans="1:3" x14ac:dyDescent="0.25">
      <c r="A87" s="23">
        <v>42309</v>
      </c>
      <c r="B87" s="24">
        <v>179.09</v>
      </c>
      <c r="C87" s="24">
        <v>3.58</v>
      </c>
    </row>
    <row r="88" spans="1:3" x14ac:dyDescent="0.25">
      <c r="A88" s="21">
        <v>42278</v>
      </c>
      <c r="B88" s="22">
        <v>195.12</v>
      </c>
      <c r="C88" s="22">
        <v>3.48</v>
      </c>
    </row>
    <row r="89" spans="1:3" x14ac:dyDescent="0.25">
      <c r="A89" s="23">
        <v>42248</v>
      </c>
      <c r="B89" s="24">
        <v>195.6</v>
      </c>
      <c r="C89" s="24">
        <v>3.28</v>
      </c>
    </row>
    <row r="90" spans="1:3" x14ac:dyDescent="0.25">
      <c r="A90" s="21">
        <v>42217</v>
      </c>
      <c r="B90" s="22">
        <v>171.48</v>
      </c>
      <c r="C90" s="22">
        <v>3.3</v>
      </c>
    </row>
    <row r="91" spans="1:3" x14ac:dyDescent="0.25">
      <c r="A91" s="23">
        <v>42186</v>
      </c>
      <c r="B91" s="24">
        <v>187.64</v>
      </c>
      <c r="C91" s="24">
        <v>3.3</v>
      </c>
    </row>
    <row r="92" spans="1:3" x14ac:dyDescent="0.25">
      <c r="A92" s="21">
        <v>42156</v>
      </c>
      <c r="B92" s="22">
        <v>198.71</v>
      </c>
      <c r="C92" s="22">
        <v>3.3</v>
      </c>
    </row>
    <row r="93" spans="1:3" x14ac:dyDescent="0.25">
      <c r="A93" s="23">
        <v>42125</v>
      </c>
      <c r="B93" s="24">
        <v>201.76</v>
      </c>
      <c r="C93" s="24">
        <v>3.3</v>
      </c>
    </row>
    <row r="94" spans="1:3" x14ac:dyDescent="0.25">
      <c r="A94" s="21">
        <v>42095</v>
      </c>
      <c r="B94" s="22">
        <v>183.71</v>
      </c>
      <c r="C94" s="22">
        <v>3.31</v>
      </c>
    </row>
    <row r="95" spans="1:3" x14ac:dyDescent="0.25">
      <c r="A95" s="23">
        <v>42064</v>
      </c>
      <c r="B95" s="24">
        <v>176.96</v>
      </c>
      <c r="C95" s="24">
        <v>3.32</v>
      </c>
    </row>
    <row r="96" spans="1:3" x14ac:dyDescent="0.25">
      <c r="A96" s="21">
        <v>42036</v>
      </c>
      <c r="B96" s="22">
        <v>159.79</v>
      </c>
      <c r="C96" s="22">
        <v>3.3</v>
      </c>
    </row>
    <row r="97" spans="1:3" x14ac:dyDescent="0.25">
      <c r="A97" s="23">
        <v>42005</v>
      </c>
      <c r="B97" s="24">
        <v>136.93</v>
      </c>
      <c r="C97" s="24">
        <v>3.03</v>
      </c>
    </row>
    <row r="98" spans="1:3" x14ac:dyDescent="0.25">
      <c r="A98" s="21">
        <v>41974</v>
      </c>
      <c r="B98" s="22">
        <v>170.85</v>
      </c>
      <c r="C98" s="22">
        <v>3.03</v>
      </c>
    </row>
    <row r="99" spans="1:3" x14ac:dyDescent="0.25">
      <c r="A99" s="23">
        <v>41944</v>
      </c>
      <c r="B99" s="24">
        <v>198.47</v>
      </c>
      <c r="C99" s="24">
        <v>3.01</v>
      </c>
    </row>
    <row r="100" spans="1:3" x14ac:dyDescent="0.25">
      <c r="A100" s="21">
        <v>41913</v>
      </c>
      <c r="B100" s="22">
        <v>219.8</v>
      </c>
      <c r="C100" s="22">
        <v>2.96</v>
      </c>
    </row>
    <row r="101" spans="1:3" x14ac:dyDescent="0.25">
      <c r="A101" s="23">
        <v>41883</v>
      </c>
      <c r="B101" s="24">
        <v>232.3</v>
      </c>
      <c r="C101" s="24">
        <v>2.96</v>
      </c>
    </row>
    <row r="102" spans="1:3" x14ac:dyDescent="0.25">
      <c r="A102" s="21">
        <v>41852</v>
      </c>
      <c r="B102" s="22">
        <v>236.02</v>
      </c>
      <c r="C102" s="22">
        <v>2.96</v>
      </c>
    </row>
    <row r="103" spans="1:3" x14ac:dyDescent="0.25">
      <c r="A103" s="23">
        <v>41821</v>
      </c>
      <c r="B103" s="24">
        <v>242.95</v>
      </c>
      <c r="C103" s="24">
        <v>2.96</v>
      </c>
    </row>
    <row r="104" spans="1:3" x14ac:dyDescent="0.25">
      <c r="A104" s="21">
        <v>41791</v>
      </c>
      <c r="B104" s="22">
        <v>250.22</v>
      </c>
      <c r="C104" s="22">
        <v>2.97</v>
      </c>
    </row>
    <row r="105" spans="1:3" x14ac:dyDescent="0.25">
      <c r="A105" s="23">
        <v>41760</v>
      </c>
      <c r="B105" s="24">
        <v>242.34</v>
      </c>
      <c r="C105" s="24">
        <v>2.98</v>
      </c>
    </row>
    <row r="106" spans="1:3" x14ac:dyDescent="0.25">
      <c r="A106" s="21">
        <v>41730</v>
      </c>
      <c r="B106" s="22">
        <v>239.83</v>
      </c>
      <c r="C106" s="22">
        <v>2.99</v>
      </c>
    </row>
    <row r="107" spans="1:3" x14ac:dyDescent="0.25">
      <c r="A107" s="23">
        <v>41699</v>
      </c>
      <c r="B107" s="24">
        <v>251.79</v>
      </c>
      <c r="C107" s="24">
        <v>2.98</v>
      </c>
    </row>
    <row r="108" spans="1:3" x14ac:dyDescent="0.25">
      <c r="A108" s="21">
        <v>41671</v>
      </c>
      <c r="B108" s="22">
        <v>257.24</v>
      </c>
      <c r="C108" s="22">
        <v>2.96</v>
      </c>
    </row>
    <row r="109" spans="1:3" x14ac:dyDescent="0.25">
      <c r="A109" s="23">
        <v>41640</v>
      </c>
      <c r="B109" s="24">
        <v>258.98</v>
      </c>
      <c r="C109" s="24">
        <v>2.96</v>
      </c>
    </row>
    <row r="110" spans="1:3" x14ac:dyDescent="0.25">
      <c r="A110" s="21">
        <v>41609</v>
      </c>
      <c r="B110" s="22">
        <v>259.49</v>
      </c>
      <c r="C110" s="22">
        <v>2.95</v>
      </c>
    </row>
    <row r="111" spans="1:3" x14ac:dyDescent="0.25">
      <c r="A111" s="23">
        <v>41579</v>
      </c>
      <c r="B111" s="24">
        <v>245.97</v>
      </c>
      <c r="C111" s="24">
        <v>2.84</v>
      </c>
    </row>
    <row r="112" spans="1:3" x14ac:dyDescent="0.25">
      <c r="A112" s="21">
        <v>41548</v>
      </c>
      <c r="B112" s="22">
        <v>239.44</v>
      </c>
      <c r="C112" s="22">
        <v>2.83</v>
      </c>
    </row>
    <row r="113" spans="1:3" x14ac:dyDescent="0.25">
      <c r="A113" s="23">
        <v>41518</v>
      </c>
      <c r="B113" s="24">
        <v>256.42</v>
      </c>
      <c r="C113" s="24">
        <v>2.83</v>
      </c>
    </row>
    <row r="114" spans="1:3" x14ac:dyDescent="0.25">
      <c r="A114" s="21">
        <v>41487</v>
      </c>
      <c r="B114" s="22">
        <v>263.25</v>
      </c>
      <c r="C114" s="22">
        <v>2.84</v>
      </c>
    </row>
    <row r="115" spans="1:3" x14ac:dyDescent="0.25">
      <c r="A115" s="23">
        <v>41456</v>
      </c>
      <c r="B115" s="24">
        <v>238.29</v>
      </c>
      <c r="C115" s="24">
        <v>2.84</v>
      </c>
    </row>
    <row r="116" spans="1:3" x14ac:dyDescent="0.25">
      <c r="A116" s="21">
        <v>41426</v>
      </c>
      <c r="B116" s="22">
        <v>224.99</v>
      </c>
      <c r="C116" s="22">
        <v>2.85</v>
      </c>
    </row>
    <row r="117" spans="1:3" x14ac:dyDescent="0.25">
      <c r="A117" s="23">
        <v>41395</v>
      </c>
      <c r="B117" s="24">
        <v>212.16</v>
      </c>
      <c r="C117" s="24">
        <v>2.86</v>
      </c>
    </row>
    <row r="118" spans="1:3" x14ac:dyDescent="0.25">
      <c r="A118" s="21">
        <v>41365</v>
      </c>
      <c r="B118" s="22">
        <v>208.19</v>
      </c>
      <c r="C118" s="22">
        <v>2.88</v>
      </c>
    </row>
    <row r="119" spans="1:3" x14ac:dyDescent="0.25">
      <c r="A119" s="23">
        <v>41334</v>
      </c>
      <c r="B119" s="24">
        <v>217.33</v>
      </c>
      <c r="C119" s="24">
        <v>2.89</v>
      </c>
    </row>
    <row r="120" spans="1:3" x14ac:dyDescent="0.25">
      <c r="A120" s="21">
        <v>41306</v>
      </c>
      <c r="B120" s="22">
        <v>226.97</v>
      </c>
      <c r="C120" s="22">
        <v>2.89</v>
      </c>
    </row>
    <row r="121" spans="1:3" x14ac:dyDescent="0.25">
      <c r="A121" s="23">
        <v>41275</v>
      </c>
      <c r="B121" s="24">
        <v>227.02</v>
      </c>
      <c r="C121" s="24">
        <v>2.76</v>
      </c>
    </row>
    <row r="122" spans="1:3" x14ac:dyDescent="0.25">
      <c r="A122" s="21">
        <v>41244</v>
      </c>
      <c r="B122" s="22">
        <v>228.68</v>
      </c>
      <c r="C122" s="22">
        <v>2.75</v>
      </c>
    </row>
    <row r="123" spans="1:3" x14ac:dyDescent="0.25">
      <c r="A123" s="23">
        <v>41214</v>
      </c>
      <c r="B123" s="24">
        <v>226.01</v>
      </c>
      <c r="C123" s="24">
        <v>2.75</v>
      </c>
    </row>
    <row r="124" spans="1:3" x14ac:dyDescent="0.25">
      <c r="A124" s="21">
        <v>41183</v>
      </c>
      <c r="B124" s="22">
        <v>226.36</v>
      </c>
      <c r="C124" s="22">
        <v>2.73</v>
      </c>
    </row>
    <row r="125" spans="1:3" x14ac:dyDescent="0.25">
      <c r="A125" s="23">
        <v>41153</v>
      </c>
      <c r="B125" s="24">
        <v>227.98</v>
      </c>
      <c r="C125" s="24">
        <v>2.72</v>
      </c>
    </row>
    <row r="126" spans="1:3" x14ac:dyDescent="0.25">
      <c r="A126" s="21">
        <v>41122</v>
      </c>
      <c r="B126" s="22">
        <v>224.55</v>
      </c>
      <c r="C126" s="22">
        <v>2.73</v>
      </c>
    </row>
    <row r="127" spans="1:3" x14ac:dyDescent="0.25">
      <c r="A127" s="23">
        <v>41091</v>
      </c>
      <c r="B127" s="24">
        <v>205.26</v>
      </c>
      <c r="C127" s="24">
        <v>2.73</v>
      </c>
    </row>
    <row r="128" spans="1:3" x14ac:dyDescent="0.25">
      <c r="A128" s="21">
        <v>41061</v>
      </c>
      <c r="B128" s="22">
        <v>195.9</v>
      </c>
      <c r="C128" s="22">
        <v>2.73</v>
      </c>
    </row>
    <row r="129" spans="1:3" x14ac:dyDescent="0.25">
      <c r="A129" s="23">
        <v>41030</v>
      </c>
      <c r="B129" s="24">
        <v>221.89</v>
      </c>
      <c r="C129" s="24">
        <v>2.74</v>
      </c>
    </row>
    <row r="130" spans="1:3" x14ac:dyDescent="0.25">
      <c r="A130" s="21">
        <v>41000</v>
      </c>
      <c r="B130" s="22">
        <v>226.14</v>
      </c>
      <c r="C130" s="22">
        <v>2.74</v>
      </c>
    </row>
    <row r="131" spans="1:3" x14ac:dyDescent="0.25">
      <c r="A131" s="23">
        <v>40969</v>
      </c>
      <c r="B131" s="24">
        <v>221.12</v>
      </c>
      <c r="C131" s="24">
        <v>2.74</v>
      </c>
    </row>
    <row r="132" spans="1:3" x14ac:dyDescent="0.25">
      <c r="A132" s="21">
        <v>40940</v>
      </c>
      <c r="B132" s="22">
        <v>203.24</v>
      </c>
      <c r="C132" s="22">
        <v>2.73</v>
      </c>
    </row>
    <row r="133" spans="1:3" x14ac:dyDescent="0.25">
      <c r="A133" s="23">
        <v>40909</v>
      </c>
      <c r="B133" s="24">
        <v>201.5</v>
      </c>
      <c r="C133" s="24">
        <v>2.74</v>
      </c>
    </row>
    <row r="134" spans="1:3" x14ac:dyDescent="0.25">
      <c r="A134" s="21">
        <v>40878</v>
      </c>
      <c r="B134" s="22">
        <v>196.02</v>
      </c>
      <c r="C134" s="22">
        <v>2.75</v>
      </c>
    </row>
    <row r="135" spans="1:3" x14ac:dyDescent="0.25">
      <c r="A135" s="23">
        <v>40848</v>
      </c>
      <c r="B135" s="24">
        <v>201.43</v>
      </c>
      <c r="C135" s="24">
        <v>2.75</v>
      </c>
    </row>
    <row r="136" spans="1:3" x14ac:dyDescent="0.25">
      <c r="A136" s="21">
        <v>40817</v>
      </c>
      <c r="B136" s="22">
        <v>191.93</v>
      </c>
      <c r="C136" s="22">
        <v>2.75</v>
      </c>
    </row>
    <row r="137" spans="1:3" x14ac:dyDescent="0.25">
      <c r="A137" s="23">
        <v>40787</v>
      </c>
      <c r="B137" s="24">
        <v>193.08</v>
      </c>
      <c r="C137" s="24">
        <v>2.74</v>
      </c>
    </row>
    <row r="138" spans="1:3" x14ac:dyDescent="0.25">
      <c r="A138" s="21">
        <v>40756</v>
      </c>
      <c r="B138" s="22">
        <v>175.5</v>
      </c>
      <c r="C138" s="22">
        <v>2.74</v>
      </c>
    </row>
    <row r="139" spans="1:3" x14ac:dyDescent="0.25">
      <c r="A139" s="23">
        <v>40725</v>
      </c>
      <c r="B139" s="24">
        <v>178.54</v>
      </c>
      <c r="C139" s="24">
        <v>2.74</v>
      </c>
    </row>
    <row r="140" spans="1:3" x14ac:dyDescent="0.25">
      <c r="A140" s="21">
        <v>40695</v>
      </c>
      <c r="B140" s="22">
        <v>177.52</v>
      </c>
      <c r="C140" s="22">
        <v>2.74</v>
      </c>
    </row>
    <row r="141" spans="1:3" x14ac:dyDescent="0.25">
      <c r="A141" s="23">
        <v>40664</v>
      </c>
      <c r="B141" s="24">
        <v>186.2</v>
      </c>
      <c r="C141" s="24">
        <v>2.84</v>
      </c>
    </row>
    <row r="142" spans="1:3" x14ac:dyDescent="0.25">
      <c r="A142" s="21">
        <v>40634</v>
      </c>
      <c r="B142" s="22">
        <v>194.22</v>
      </c>
      <c r="C142" s="22">
        <v>2.82</v>
      </c>
    </row>
    <row r="143" spans="1:3" x14ac:dyDescent="0.25">
      <c r="A143" s="23">
        <v>40603</v>
      </c>
      <c r="B143" s="24">
        <v>187.11</v>
      </c>
      <c r="C143" s="24">
        <v>2.67</v>
      </c>
    </row>
    <row r="144" spans="1:3" x14ac:dyDescent="0.25">
      <c r="A144" s="21">
        <v>40575</v>
      </c>
      <c r="B144" s="22">
        <v>181.53</v>
      </c>
      <c r="C144" s="22">
        <v>2.62</v>
      </c>
    </row>
    <row r="145" spans="1:3" x14ac:dyDescent="0.25">
      <c r="A145" s="23">
        <v>40544</v>
      </c>
      <c r="B145" s="24">
        <v>162.06</v>
      </c>
      <c r="C145" s="24">
        <v>2.61</v>
      </c>
    </row>
    <row r="146" spans="1:3" x14ac:dyDescent="0.25">
      <c r="A146" s="21">
        <v>40513</v>
      </c>
      <c r="B146" s="22">
        <v>152.66999999999999</v>
      </c>
      <c r="C146" s="22">
        <v>2.6</v>
      </c>
    </row>
    <row r="147" spans="1:3" x14ac:dyDescent="0.25">
      <c r="A147" s="23">
        <v>40483</v>
      </c>
      <c r="B147" s="24">
        <v>146.79</v>
      </c>
      <c r="C147" s="24">
        <v>2.59</v>
      </c>
    </row>
    <row r="148" spans="1:3" x14ac:dyDescent="0.25">
      <c r="A148" s="21">
        <v>40452</v>
      </c>
      <c r="B148" s="22">
        <v>140.44999999999999</v>
      </c>
      <c r="C148" s="22">
        <v>2.57</v>
      </c>
    </row>
    <row r="149" spans="1:3" x14ac:dyDescent="0.25">
      <c r="A149" s="23">
        <v>40422</v>
      </c>
      <c r="B149" s="24">
        <v>135.21</v>
      </c>
      <c r="C149" s="24">
        <v>2.54</v>
      </c>
    </row>
    <row r="150" spans="1:3" x14ac:dyDescent="0.25">
      <c r="A150" s="21">
        <v>40391</v>
      </c>
      <c r="B150" s="22">
        <v>136.33000000000001</v>
      </c>
      <c r="C150" s="22">
        <v>2.54</v>
      </c>
    </row>
    <row r="151" spans="1:3" x14ac:dyDescent="0.25">
      <c r="A151" s="23">
        <v>40360</v>
      </c>
      <c r="B151" s="24">
        <v>132.80000000000001</v>
      </c>
      <c r="C151" s="24">
        <v>2.5299999999999998</v>
      </c>
    </row>
    <row r="152" spans="1:3" x14ac:dyDescent="0.25">
      <c r="A152" s="21">
        <v>40330</v>
      </c>
      <c r="B152" s="22">
        <v>136.49</v>
      </c>
      <c r="C152" s="22">
        <v>2.5299999999999998</v>
      </c>
    </row>
    <row r="153" spans="1:3" x14ac:dyDescent="0.25">
      <c r="A153" s="23">
        <v>40299</v>
      </c>
      <c r="B153" s="24">
        <v>143.58000000000001</v>
      </c>
      <c r="C153" s="24">
        <v>2.5499999999999998</v>
      </c>
    </row>
    <row r="154" spans="1:3" x14ac:dyDescent="0.25">
      <c r="A154" s="21">
        <v>40269</v>
      </c>
      <c r="B154" s="22">
        <v>149.38999999999999</v>
      </c>
      <c r="C154" s="22">
        <v>2.56</v>
      </c>
    </row>
    <row r="155" spans="1:3" x14ac:dyDescent="0.25">
      <c r="A155" s="23">
        <v>40238</v>
      </c>
      <c r="B155" s="24">
        <v>142.59</v>
      </c>
      <c r="C155" s="24">
        <v>2.58</v>
      </c>
    </row>
    <row r="156" spans="1:3" x14ac:dyDescent="0.25">
      <c r="A156" s="21">
        <v>40210</v>
      </c>
      <c r="B156" s="22">
        <v>135.26</v>
      </c>
      <c r="C156" s="22">
        <v>2.61</v>
      </c>
    </row>
    <row r="157" spans="1:3" x14ac:dyDescent="0.25">
      <c r="A157" s="23">
        <v>40179</v>
      </c>
      <c r="B157" s="24">
        <v>138.54</v>
      </c>
      <c r="C157" s="24">
        <v>2.59</v>
      </c>
    </row>
    <row r="158" spans="1:3" x14ac:dyDescent="0.25">
      <c r="A158" s="21">
        <v>40148</v>
      </c>
      <c r="B158" s="22">
        <v>132.09</v>
      </c>
      <c r="C158" s="22">
        <v>2.56</v>
      </c>
    </row>
    <row r="159" spans="1:3" x14ac:dyDescent="0.25">
      <c r="A159" s="23">
        <v>40118</v>
      </c>
      <c r="B159" s="24">
        <v>133.59</v>
      </c>
      <c r="C159" s="24">
        <v>2.5499999999999998</v>
      </c>
    </row>
    <row r="160" spans="1:3" x14ac:dyDescent="0.25">
      <c r="A160" s="21">
        <v>40087</v>
      </c>
      <c r="B160" s="22">
        <v>128.05000000000001</v>
      </c>
      <c r="C160" s="22">
        <v>2.5299999999999998</v>
      </c>
    </row>
    <row r="161" spans="1:3" x14ac:dyDescent="0.25">
      <c r="A161" s="23">
        <v>40057</v>
      </c>
      <c r="B161" s="24">
        <v>125.4</v>
      </c>
      <c r="C161" s="24">
        <v>2.4900000000000002</v>
      </c>
    </row>
    <row r="162" spans="1:3" x14ac:dyDescent="0.25">
      <c r="A162" s="21">
        <v>40026</v>
      </c>
      <c r="B162" s="22">
        <v>134.44</v>
      </c>
      <c r="C162" s="22">
        <v>2.5</v>
      </c>
    </row>
    <row r="163" spans="1:3" x14ac:dyDescent="0.25">
      <c r="A163" s="23">
        <v>39995</v>
      </c>
      <c r="B163" s="24">
        <v>127.96</v>
      </c>
      <c r="C163" s="24">
        <v>2.4900000000000002</v>
      </c>
    </row>
    <row r="164" spans="1:3" x14ac:dyDescent="0.25">
      <c r="A164" s="21">
        <v>39965</v>
      </c>
      <c r="B164" s="22">
        <v>136.56</v>
      </c>
      <c r="C164" s="22">
        <v>2.4900000000000002</v>
      </c>
    </row>
    <row r="165" spans="1:3" x14ac:dyDescent="0.25">
      <c r="A165" s="23">
        <v>39934</v>
      </c>
      <c r="B165" s="24">
        <v>120.24</v>
      </c>
      <c r="C165" s="24">
        <v>2.4900000000000002</v>
      </c>
    </row>
    <row r="166" spans="1:3" x14ac:dyDescent="0.25">
      <c r="A166" s="21">
        <v>39904</v>
      </c>
      <c r="B166" s="22">
        <v>113.66</v>
      </c>
      <c r="C166" s="22">
        <v>2.5</v>
      </c>
    </row>
    <row r="167" spans="1:3" x14ac:dyDescent="0.25">
      <c r="A167" s="23">
        <v>39873</v>
      </c>
      <c r="B167" s="24">
        <v>110.99</v>
      </c>
      <c r="C167" s="24">
        <v>2.5099999999999998</v>
      </c>
    </row>
    <row r="168" spans="1:3" x14ac:dyDescent="0.25">
      <c r="A168" s="21">
        <v>39845</v>
      </c>
      <c r="B168" s="22">
        <v>101.73</v>
      </c>
      <c r="C168" s="22">
        <v>2.52</v>
      </c>
    </row>
    <row r="169" spans="1:3" x14ac:dyDescent="0.25">
      <c r="A169" s="23">
        <v>39814</v>
      </c>
      <c r="B169" s="24">
        <v>106.93</v>
      </c>
      <c r="C169" s="24">
        <v>2.52</v>
      </c>
    </row>
    <row r="170" spans="1:3" x14ac:dyDescent="0.25">
      <c r="A170" s="21">
        <v>39783</v>
      </c>
      <c r="B170" s="22">
        <v>109.39</v>
      </c>
      <c r="C170" s="22">
        <v>2.52</v>
      </c>
    </row>
    <row r="171" spans="1:3" x14ac:dyDescent="0.25">
      <c r="A171" s="23">
        <v>39753</v>
      </c>
      <c r="B171" s="24">
        <v>131.47</v>
      </c>
      <c r="C171" s="24">
        <v>2.5099999999999998</v>
      </c>
    </row>
    <row r="172" spans="1:3" x14ac:dyDescent="0.25">
      <c r="A172" s="21">
        <v>39722</v>
      </c>
      <c r="B172" s="22">
        <v>176.28</v>
      </c>
      <c r="C172" s="22">
        <v>2.5099999999999998</v>
      </c>
    </row>
    <row r="173" spans="1:3" x14ac:dyDescent="0.25">
      <c r="A173" s="23">
        <v>39692</v>
      </c>
      <c r="B173" s="24">
        <v>184.45</v>
      </c>
      <c r="C173" s="24">
        <v>2.5099999999999998</v>
      </c>
    </row>
    <row r="174" spans="1:3" x14ac:dyDescent="0.25">
      <c r="A174" s="21">
        <v>39661</v>
      </c>
      <c r="B174" s="22">
        <v>190.86</v>
      </c>
      <c r="C174" s="22">
        <v>2.5</v>
      </c>
    </row>
    <row r="175" spans="1:3" x14ac:dyDescent="0.25">
      <c r="A175" s="23">
        <v>39630</v>
      </c>
      <c r="B175" s="24">
        <v>213.46</v>
      </c>
      <c r="C175" s="24">
        <v>2.5</v>
      </c>
    </row>
    <row r="176" spans="1:3" x14ac:dyDescent="0.25">
      <c r="A176" s="21">
        <v>39600</v>
      </c>
      <c r="B176" s="22">
        <v>214.85</v>
      </c>
      <c r="C176" s="22">
        <v>2.4900000000000002</v>
      </c>
    </row>
    <row r="177" spans="1:3" x14ac:dyDescent="0.25">
      <c r="A177" s="23">
        <v>39569</v>
      </c>
      <c r="B177" s="24">
        <v>202.74</v>
      </c>
      <c r="C177" s="24">
        <v>2.4900000000000002</v>
      </c>
    </row>
    <row r="178" spans="1:3" x14ac:dyDescent="0.25">
      <c r="A178" s="21">
        <v>39539</v>
      </c>
      <c r="B178" s="22">
        <v>184.48</v>
      </c>
      <c r="C178" s="22">
        <v>2.4900000000000002</v>
      </c>
    </row>
    <row r="179" spans="1:3" x14ac:dyDescent="0.25">
      <c r="A179" s="23">
        <v>39508</v>
      </c>
      <c r="B179" s="24">
        <v>175.43</v>
      </c>
      <c r="C179" s="24">
        <v>2.4900000000000002</v>
      </c>
    </row>
    <row r="180" spans="1:3" x14ac:dyDescent="0.25">
      <c r="A180" s="21">
        <v>39479</v>
      </c>
      <c r="B180" s="22">
        <v>161.91999999999999</v>
      </c>
      <c r="C180" s="22">
        <v>2.4900000000000002</v>
      </c>
    </row>
    <row r="181" spans="1:3" x14ac:dyDescent="0.25">
      <c r="A181" s="23">
        <v>39448</v>
      </c>
      <c r="B181" s="24">
        <v>163.74</v>
      </c>
      <c r="C181" s="24">
        <v>2.5099999999999998</v>
      </c>
    </row>
    <row r="182" spans="1:3" x14ac:dyDescent="0.25">
      <c r="A182" s="21">
        <v>39417</v>
      </c>
      <c r="B182" s="22">
        <v>163.37</v>
      </c>
      <c r="C182" s="22">
        <v>2.5099999999999998</v>
      </c>
    </row>
    <row r="183" spans="1:3" x14ac:dyDescent="0.25">
      <c r="A183" s="23">
        <v>39387</v>
      </c>
      <c r="B183" s="24">
        <v>165.64</v>
      </c>
      <c r="C183" s="24">
        <v>2.4900000000000002</v>
      </c>
    </row>
    <row r="184" spans="1:3" x14ac:dyDescent="0.25">
      <c r="A184" s="21">
        <v>39356</v>
      </c>
      <c r="B184" s="22">
        <v>149.19</v>
      </c>
      <c r="C184" s="22">
        <v>2.48</v>
      </c>
    </row>
    <row r="185" spans="1:3" x14ac:dyDescent="0.25">
      <c r="A185" s="23">
        <v>39326</v>
      </c>
      <c r="B185" s="24">
        <v>146.30000000000001</v>
      </c>
      <c r="C185" s="24">
        <v>2.4700000000000002</v>
      </c>
    </row>
    <row r="186" spans="1:3" x14ac:dyDescent="0.25">
      <c r="A186" s="21">
        <v>39295</v>
      </c>
      <c r="B186" s="22">
        <v>145.49</v>
      </c>
      <c r="C186" s="22">
        <v>2.4900000000000002</v>
      </c>
    </row>
    <row r="187" spans="1:3" x14ac:dyDescent="0.25">
      <c r="A187" s="23">
        <v>39264</v>
      </c>
      <c r="B187" s="24">
        <v>141.13</v>
      </c>
      <c r="C187" s="24">
        <v>2.5099999999999998</v>
      </c>
    </row>
    <row r="188" spans="1:3" x14ac:dyDescent="0.25">
      <c r="A188" s="21">
        <v>39234</v>
      </c>
      <c r="B188" s="22">
        <v>135.86000000000001</v>
      </c>
      <c r="C188" s="22">
        <v>2.5299999999999998</v>
      </c>
    </row>
    <row r="189" spans="1:3" x14ac:dyDescent="0.25">
      <c r="A189" s="23">
        <v>39203</v>
      </c>
      <c r="B189" s="24">
        <v>134.01</v>
      </c>
      <c r="C189" s="24">
        <v>2.54</v>
      </c>
    </row>
    <row r="190" spans="1:3" x14ac:dyDescent="0.25">
      <c r="A190" s="21">
        <v>39173</v>
      </c>
      <c r="B190" s="22">
        <v>136.80000000000001</v>
      </c>
      <c r="C190" s="22">
        <v>2.5299999999999998</v>
      </c>
    </row>
    <row r="191" spans="1:3" x14ac:dyDescent="0.25">
      <c r="A191" s="23">
        <v>39142</v>
      </c>
      <c r="B191" s="24">
        <v>134.63</v>
      </c>
      <c r="C191" s="24">
        <v>2.52</v>
      </c>
    </row>
    <row r="192" spans="1:3" x14ac:dyDescent="0.25">
      <c r="A192" s="21">
        <v>39114</v>
      </c>
      <c r="B192" s="22">
        <v>124.6</v>
      </c>
      <c r="C192" s="22">
        <v>2.52</v>
      </c>
    </row>
    <row r="193" spans="1:3" x14ac:dyDescent="0.25">
      <c r="A193" s="23">
        <v>39083</v>
      </c>
      <c r="B193" s="24">
        <v>120.37</v>
      </c>
      <c r="C193" s="24">
        <v>2.52</v>
      </c>
    </row>
    <row r="194" spans="1:3" x14ac:dyDescent="0.25">
      <c r="A194" s="21">
        <v>39052</v>
      </c>
      <c r="B194" s="22">
        <v>134.47999999999999</v>
      </c>
      <c r="C194" s="22">
        <v>2.5299999999999998</v>
      </c>
    </row>
    <row r="195" spans="1:3" x14ac:dyDescent="0.25">
      <c r="A195" s="23">
        <v>39022</v>
      </c>
      <c r="B195" s="24">
        <v>132.77000000000001</v>
      </c>
      <c r="C195" s="24">
        <v>2.54</v>
      </c>
    </row>
    <row r="196" spans="1:3" x14ac:dyDescent="0.25">
      <c r="A196" s="21">
        <v>38991</v>
      </c>
      <c r="B196" s="22">
        <v>129.29</v>
      </c>
      <c r="C196" s="22">
        <v>2.5499999999999998</v>
      </c>
    </row>
    <row r="197" spans="1:3" x14ac:dyDescent="0.25">
      <c r="A197" s="23">
        <v>38961</v>
      </c>
      <c r="B197" s="24">
        <v>141.63999999999999</v>
      </c>
      <c r="C197" s="24">
        <v>2.5499999999999998</v>
      </c>
    </row>
    <row r="198" spans="1:3" x14ac:dyDescent="0.25">
      <c r="A198" s="21">
        <v>38930</v>
      </c>
      <c r="B198" s="22">
        <v>159.27000000000001</v>
      </c>
      <c r="C198" s="22">
        <v>2.56</v>
      </c>
    </row>
    <row r="199" spans="1:3" x14ac:dyDescent="0.25">
      <c r="A199" s="23">
        <v>38899</v>
      </c>
      <c r="B199" s="24">
        <v>164.57</v>
      </c>
      <c r="C199" s="24">
        <v>2.56</v>
      </c>
    </row>
    <row r="200" spans="1:3" x14ac:dyDescent="0.25">
      <c r="A200" s="21">
        <v>38869</v>
      </c>
      <c r="B200" s="22">
        <v>157.13999999999999</v>
      </c>
      <c r="C200" s="22">
        <v>2.5499999999999998</v>
      </c>
    </row>
    <row r="201" spans="1:3" x14ac:dyDescent="0.25">
      <c r="A201" s="23">
        <v>38838</v>
      </c>
      <c r="B201" s="24">
        <v>158.80000000000001</v>
      </c>
      <c r="C201" s="24">
        <v>2.58</v>
      </c>
    </row>
    <row r="202" spans="1:3" x14ac:dyDescent="0.25">
      <c r="A202" s="21">
        <v>38808</v>
      </c>
      <c r="B202" s="22">
        <v>149.63999999999999</v>
      </c>
      <c r="C202" s="22">
        <v>2.6</v>
      </c>
    </row>
    <row r="203" spans="1:3" x14ac:dyDescent="0.25">
      <c r="A203" s="23">
        <v>38777</v>
      </c>
      <c r="B203" s="24">
        <v>137.12</v>
      </c>
      <c r="C203" s="24">
        <v>2.59</v>
      </c>
    </row>
    <row r="204" spans="1:3" x14ac:dyDescent="0.25">
      <c r="A204" s="21">
        <v>38749</v>
      </c>
      <c r="B204" s="22">
        <v>135.87</v>
      </c>
      <c r="C204" s="22">
        <v>2.52</v>
      </c>
    </row>
    <row r="205" spans="1:3" x14ac:dyDescent="0.25">
      <c r="A205" s="23">
        <v>38718</v>
      </c>
      <c r="B205" s="24">
        <v>143.78</v>
      </c>
      <c r="C205" s="24">
        <v>2.5099999999999998</v>
      </c>
    </row>
    <row r="206" spans="1:3" x14ac:dyDescent="0.25">
      <c r="A206" s="21">
        <v>38687</v>
      </c>
      <c r="B206" s="22">
        <v>131.11000000000001</v>
      </c>
      <c r="C206" s="22">
        <v>2.48</v>
      </c>
    </row>
    <row r="207" spans="1:3" x14ac:dyDescent="0.25">
      <c r="A207" s="23">
        <v>38657</v>
      </c>
      <c r="B207" s="24">
        <v>126.44</v>
      </c>
      <c r="C207" s="24">
        <v>2.48</v>
      </c>
    </row>
    <row r="208" spans="1:3" x14ac:dyDescent="0.25">
      <c r="A208" s="21">
        <v>38626</v>
      </c>
      <c r="B208" s="22">
        <v>136.91999999999999</v>
      </c>
      <c r="C208" s="22">
        <v>2.4700000000000002</v>
      </c>
    </row>
    <row r="209" spans="1:3" x14ac:dyDescent="0.25">
      <c r="A209" s="23">
        <v>38596</v>
      </c>
      <c r="B209" s="24">
        <v>147.55000000000001</v>
      </c>
      <c r="C209" s="24">
        <v>2.4</v>
      </c>
    </row>
    <row r="210" spans="1:3" x14ac:dyDescent="0.25">
      <c r="A210" s="21">
        <v>38565</v>
      </c>
      <c r="B210" s="22">
        <v>151.41</v>
      </c>
      <c r="C210" s="22">
        <v>2.27</v>
      </c>
    </row>
    <row r="211" spans="1:3" x14ac:dyDescent="0.25">
      <c r="A211" s="23">
        <v>38534</v>
      </c>
      <c r="B211" s="24">
        <v>140.12</v>
      </c>
      <c r="C211" s="24">
        <v>2.27</v>
      </c>
    </row>
    <row r="212" spans="1:3" x14ac:dyDescent="0.25">
      <c r="A212" s="21">
        <v>38504</v>
      </c>
      <c r="B212" s="22">
        <v>133.55000000000001</v>
      </c>
      <c r="C212" s="22">
        <v>2.2599999999999998</v>
      </c>
    </row>
    <row r="213" spans="1:3" x14ac:dyDescent="0.25">
      <c r="A213" s="23">
        <v>38473</v>
      </c>
      <c r="B213" s="24">
        <v>122.2</v>
      </c>
      <c r="C213" s="24">
        <v>2.2799999999999998</v>
      </c>
    </row>
    <row r="214" spans="1:3" x14ac:dyDescent="0.25">
      <c r="A214" s="21">
        <v>38443</v>
      </c>
      <c r="B214" s="22">
        <v>139.94999999999999</v>
      </c>
      <c r="C214" s="22">
        <v>2.2999999999999998</v>
      </c>
    </row>
    <row r="215" spans="1:3" x14ac:dyDescent="0.25">
      <c r="A215" s="23">
        <v>38412</v>
      </c>
      <c r="B215" s="24">
        <v>141.30000000000001</v>
      </c>
      <c r="C215" s="24">
        <v>2.29</v>
      </c>
    </row>
    <row r="216" spans="1:3" x14ac:dyDescent="0.25">
      <c r="A216" s="21">
        <v>38384</v>
      </c>
      <c r="B216" s="22">
        <v>120.67</v>
      </c>
      <c r="C216" s="22">
        <v>2.29</v>
      </c>
    </row>
    <row r="217" spans="1:3" x14ac:dyDescent="0.25">
      <c r="A217" s="23">
        <v>38353</v>
      </c>
      <c r="B217" s="24">
        <v>115.01</v>
      </c>
      <c r="C217" s="24">
        <v>2.2999999999999998</v>
      </c>
    </row>
    <row r="218" spans="1:3" x14ac:dyDescent="0.25">
      <c r="A218" s="21">
        <v>38322</v>
      </c>
      <c r="B218" s="22">
        <v>112.33</v>
      </c>
      <c r="C218" s="22">
        <v>2.2999999999999998</v>
      </c>
    </row>
    <row r="219" spans="1:3" x14ac:dyDescent="0.25">
      <c r="A219" s="23">
        <v>38292</v>
      </c>
      <c r="B219" s="24">
        <v>125.22</v>
      </c>
      <c r="C219" s="24">
        <v>2.21</v>
      </c>
    </row>
    <row r="220" spans="1:3" x14ac:dyDescent="0.25">
      <c r="A220" s="21">
        <v>38261</v>
      </c>
      <c r="B220" s="22">
        <v>139.28</v>
      </c>
      <c r="C220" s="22">
        <v>2.2599999999999998</v>
      </c>
    </row>
    <row r="221" spans="1:3" x14ac:dyDescent="0.25">
      <c r="A221" s="23">
        <v>38231</v>
      </c>
      <c r="B221" s="24">
        <v>125.21</v>
      </c>
      <c r="C221" s="24">
        <v>2.23</v>
      </c>
    </row>
    <row r="222" spans="1:3" x14ac:dyDescent="0.25">
      <c r="A222" s="21">
        <v>38200</v>
      </c>
      <c r="B222" s="22">
        <v>126.53</v>
      </c>
      <c r="C222" s="22">
        <v>2.23</v>
      </c>
    </row>
    <row r="223" spans="1:3" x14ac:dyDescent="0.25">
      <c r="A223" s="23">
        <v>38169</v>
      </c>
      <c r="B223" s="24">
        <v>112.76</v>
      </c>
      <c r="C223" s="24">
        <v>2.2000000000000002</v>
      </c>
    </row>
    <row r="224" spans="1:3" x14ac:dyDescent="0.25">
      <c r="A224" s="21">
        <v>38139</v>
      </c>
      <c r="B224" s="22">
        <v>112.94</v>
      </c>
      <c r="C224" s="22">
        <v>2.16</v>
      </c>
    </row>
    <row r="225" spans="1:3" x14ac:dyDescent="0.25">
      <c r="A225" s="23">
        <v>38108</v>
      </c>
      <c r="B225" s="24">
        <v>114.02</v>
      </c>
      <c r="C225" s="24">
        <v>2.09</v>
      </c>
    </row>
    <row r="226" spans="1:3" x14ac:dyDescent="0.25">
      <c r="A226" s="21">
        <v>38078</v>
      </c>
      <c r="B226" s="22">
        <v>94.76</v>
      </c>
      <c r="C226" s="22">
        <v>1.97</v>
      </c>
    </row>
    <row r="227" spans="1:3" x14ac:dyDescent="0.25">
      <c r="A227" s="23">
        <v>38047</v>
      </c>
      <c r="B227" s="24">
        <v>94.29</v>
      </c>
      <c r="C227" s="24">
        <v>1.98</v>
      </c>
    </row>
    <row r="228" spans="1:3" x14ac:dyDescent="0.25">
      <c r="A228" s="21">
        <v>38018</v>
      </c>
      <c r="B228" s="22">
        <v>89.76</v>
      </c>
      <c r="C228" s="22">
        <v>2</v>
      </c>
    </row>
    <row r="229" spans="1:3" x14ac:dyDescent="0.25">
      <c r="A229" s="23">
        <v>37987</v>
      </c>
      <c r="B229" s="24">
        <v>87.43</v>
      </c>
      <c r="C229" s="24">
        <v>2.0099999999999998</v>
      </c>
    </row>
    <row r="230" spans="1:3" x14ac:dyDescent="0.25">
      <c r="A230" s="21">
        <v>37956</v>
      </c>
      <c r="B230" s="22">
        <v>85.49</v>
      </c>
      <c r="C230" s="22">
        <v>2</v>
      </c>
    </row>
    <row r="231" spans="1:3" x14ac:dyDescent="0.25">
      <c r="A231" s="23">
        <v>37926</v>
      </c>
      <c r="B231" s="24">
        <v>83.6</v>
      </c>
      <c r="C231" s="24">
        <v>1.99</v>
      </c>
    </row>
    <row r="232" spans="1:3" x14ac:dyDescent="0.25">
      <c r="A232" s="21">
        <v>37895</v>
      </c>
      <c r="B232" s="22">
        <v>83.52</v>
      </c>
      <c r="C232" s="22">
        <v>2</v>
      </c>
    </row>
    <row r="233" spans="1:3" x14ac:dyDescent="0.25">
      <c r="A233" s="23">
        <v>37865</v>
      </c>
      <c r="B233" s="24">
        <v>80.02</v>
      </c>
      <c r="C233" s="24">
        <v>2</v>
      </c>
    </row>
    <row r="234" spans="1:3" x14ac:dyDescent="0.25">
      <c r="A234" s="21">
        <v>37834</v>
      </c>
      <c r="B234" s="22">
        <v>87.99</v>
      </c>
      <c r="C234" s="22">
        <v>1.98</v>
      </c>
    </row>
    <row r="235" spans="1:3" x14ac:dyDescent="0.25">
      <c r="A235" s="23">
        <v>37803</v>
      </c>
      <c r="B235" s="24">
        <v>82.23</v>
      </c>
      <c r="C235" s="24">
        <v>1.97</v>
      </c>
    </row>
    <row r="236" spans="1:3" x14ac:dyDescent="0.25">
      <c r="A236" s="21">
        <v>37773</v>
      </c>
      <c r="B236" s="22">
        <v>78.680000000000007</v>
      </c>
      <c r="C236" s="22">
        <v>2.0299999999999998</v>
      </c>
    </row>
    <row r="237" spans="1:3" x14ac:dyDescent="0.25">
      <c r="A237" s="23">
        <v>37742</v>
      </c>
      <c r="B237" s="24">
        <v>74.66</v>
      </c>
      <c r="C237" s="24">
        <v>2.11</v>
      </c>
    </row>
    <row r="238" spans="1:3" x14ac:dyDescent="0.25">
      <c r="A238" s="21">
        <v>37712</v>
      </c>
      <c r="B238" s="22">
        <v>78.900000000000006</v>
      </c>
      <c r="C238" s="22">
        <v>2.2000000000000002</v>
      </c>
    </row>
    <row r="239" spans="1:3" x14ac:dyDescent="0.25">
      <c r="A239" s="23">
        <v>37681</v>
      </c>
      <c r="B239" s="24">
        <v>101.12</v>
      </c>
      <c r="C239" s="24">
        <v>2.2200000000000002</v>
      </c>
    </row>
    <row r="240" spans="1:3" x14ac:dyDescent="0.25">
      <c r="A240" s="21">
        <v>37653</v>
      </c>
      <c r="B240" s="22">
        <v>114.2</v>
      </c>
      <c r="C240" s="22">
        <v>2.2200000000000002</v>
      </c>
    </row>
    <row r="241" spans="1:3" x14ac:dyDescent="0.25">
      <c r="A241" s="23">
        <v>37622</v>
      </c>
      <c r="B241" s="24">
        <v>103.33</v>
      </c>
      <c r="C241" s="24">
        <v>2.16</v>
      </c>
    </row>
    <row r="242" spans="1:3" x14ac:dyDescent="0.25">
      <c r="A242" s="21">
        <v>37591</v>
      </c>
      <c r="B242" s="22">
        <v>101.49</v>
      </c>
      <c r="C242" s="22">
        <v>2</v>
      </c>
    </row>
    <row r="243" spans="1:3" x14ac:dyDescent="0.25">
      <c r="A243" s="23">
        <v>37561</v>
      </c>
      <c r="B243" s="24">
        <v>87.47</v>
      </c>
      <c r="C243" s="24">
        <v>1.98</v>
      </c>
    </row>
    <row r="244" spans="1:3" x14ac:dyDescent="0.25">
      <c r="A244" s="21">
        <v>37530</v>
      </c>
      <c r="B244" s="22">
        <v>102.59</v>
      </c>
      <c r="C244" s="22">
        <v>1.76</v>
      </c>
    </row>
    <row r="245" spans="1:3" x14ac:dyDescent="0.25">
      <c r="A245" s="23">
        <v>37500</v>
      </c>
      <c r="B245" s="24">
        <v>98</v>
      </c>
      <c r="C245" s="24">
        <v>1.74</v>
      </c>
    </row>
    <row r="246" spans="1:3" x14ac:dyDescent="0.25">
      <c r="A246" s="21">
        <v>37469</v>
      </c>
      <c r="B246" s="22">
        <v>82.86</v>
      </c>
      <c r="C246" s="22">
        <v>1.75</v>
      </c>
    </row>
    <row r="247" spans="1:3" x14ac:dyDescent="0.25">
      <c r="A247" s="23">
        <v>37438</v>
      </c>
      <c r="B247" s="24">
        <v>82.56</v>
      </c>
      <c r="C247" s="24">
        <v>1.77</v>
      </c>
    </row>
    <row r="248" spans="1:3" x14ac:dyDescent="0.25">
      <c r="A248" s="21">
        <v>37408</v>
      </c>
      <c r="B248" s="22">
        <v>66.290000000000006</v>
      </c>
      <c r="C248" s="22">
        <v>1.71</v>
      </c>
    </row>
    <row r="249" spans="1:3" x14ac:dyDescent="0.25">
      <c r="A249" s="23">
        <v>37377</v>
      </c>
      <c r="B249" s="24">
        <v>62.98</v>
      </c>
      <c r="C249" s="24">
        <v>1.72</v>
      </c>
    </row>
    <row r="250" spans="1:3" x14ac:dyDescent="0.25">
      <c r="A250" s="21">
        <v>37347</v>
      </c>
      <c r="B250" s="22">
        <v>60.13</v>
      </c>
      <c r="C250" s="22">
        <v>1.71</v>
      </c>
    </row>
    <row r="251" spans="1:3" x14ac:dyDescent="0.25">
      <c r="A251" s="23">
        <v>37316</v>
      </c>
      <c r="B251" s="24">
        <v>55.4</v>
      </c>
      <c r="C251" s="24">
        <v>1.57</v>
      </c>
    </row>
    <row r="252" spans="1:3" x14ac:dyDescent="0.25">
      <c r="A252" s="21">
        <v>37288</v>
      </c>
      <c r="B252" s="22">
        <v>48.91</v>
      </c>
      <c r="C252" s="22">
        <v>1.51</v>
      </c>
    </row>
    <row r="253" spans="1:3" x14ac:dyDescent="0.25">
      <c r="A253" s="23">
        <v>37257</v>
      </c>
      <c r="B253" s="24">
        <v>48.22</v>
      </c>
      <c r="C253" s="24">
        <v>1.59</v>
      </c>
    </row>
    <row r="254" spans="1:3" x14ac:dyDescent="0.25">
      <c r="A254" s="21">
        <v>37226</v>
      </c>
      <c r="B254" s="22">
        <v>46.03</v>
      </c>
      <c r="C254" s="22">
        <v>1.78</v>
      </c>
    </row>
    <row r="255" spans="1:3" x14ac:dyDescent="0.25">
      <c r="A255" s="23">
        <v>37196</v>
      </c>
      <c r="B255" s="24">
        <v>49.02</v>
      </c>
      <c r="C255" s="24">
        <v>1.78</v>
      </c>
    </row>
    <row r="256" spans="1:3" x14ac:dyDescent="0.25">
      <c r="A256" s="21">
        <v>37165</v>
      </c>
      <c r="B256" s="22">
        <v>59.17</v>
      </c>
      <c r="C256" s="22">
        <v>1.78</v>
      </c>
    </row>
    <row r="257" spans="1:3" x14ac:dyDescent="0.25">
      <c r="A257" s="23">
        <v>37135</v>
      </c>
      <c r="B257" s="24">
        <v>69.709999999999994</v>
      </c>
      <c r="C257" s="24">
        <v>1.72</v>
      </c>
    </row>
    <row r="258" spans="1:3" x14ac:dyDescent="0.25">
      <c r="A258" s="21">
        <v>37104</v>
      </c>
      <c r="B258" s="22">
        <v>64.38</v>
      </c>
      <c r="C258" s="22">
        <v>1.71</v>
      </c>
    </row>
    <row r="259" spans="1:3" x14ac:dyDescent="0.25">
      <c r="A259" s="23">
        <v>37073</v>
      </c>
      <c r="B259" s="24">
        <v>62.53</v>
      </c>
      <c r="C259" s="24">
        <v>1.68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F9B7E-CA71-485F-8105-4AB23B81E162}">
  <dimension ref="A1:O46"/>
  <sheetViews>
    <sheetView topLeftCell="A13" workbookViewId="0">
      <selection activeCell="E24" sqref="E24"/>
    </sheetView>
  </sheetViews>
  <sheetFormatPr defaultRowHeight="15" x14ac:dyDescent="0.25"/>
  <cols>
    <col min="1" max="1" width="18" bestFit="1" customWidth="1"/>
    <col min="2" max="2" width="19.5703125" bestFit="1" customWidth="1"/>
    <col min="3" max="3" width="13.28515625" bestFit="1" customWidth="1"/>
    <col min="4" max="4" width="14.28515625" bestFit="1" customWidth="1"/>
    <col min="5" max="9" width="15.85546875" bestFit="1" customWidth="1"/>
    <col min="10" max="13" width="14.28515625" bestFit="1" customWidth="1"/>
    <col min="14" max="14" width="12.140625" bestFit="1" customWidth="1"/>
    <col min="15" max="15" width="13.28515625" bestFit="1" customWidth="1"/>
  </cols>
  <sheetData>
    <row r="1" spans="1:13" x14ac:dyDescent="0.25">
      <c r="A1" s="5" t="s">
        <v>1</v>
      </c>
      <c r="B1" t="s">
        <v>75</v>
      </c>
    </row>
    <row r="3" spans="1:13" x14ac:dyDescent="0.25">
      <c r="A3" s="5" t="s">
        <v>108</v>
      </c>
      <c r="B3" s="5" t="s">
        <v>77</v>
      </c>
    </row>
    <row r="4" spans="1:13" x14ac:dyDescent="0.25">
      <c r="A4" s="5" t="s">
        <v>78</v>
      </c>
      <c r="B4" t="s">
        <v>80</v>
      </c>
      <c r="C4" t="s">
        <v>97</v>
      </c>
      <c r="D4" t="s">
        <v>98</v>
      </c>
      <c r="E4" t="s">
        <v>99</v>
      </c>
      <c r="F4" t="s">
        <v>100</v>
      </c>
      <c r="G4" t="s">
        <v>101</v>
      </c>
      <c r="H4" t="s">
        <v>102</v>
      </c>
      <c r="I4" t="s">
        <v>103</v>
      </c>
      <c r="J4" t="s">
        <v>104</v>
      </c>
      <c r="K4" t="s">
        <v>105</v>
      </c>
      <c r="L4" t="s">
        <v>106</v>
      </c>
      <c r="M4" t="s">
        <v>107</v>
      </c>
    </row>
    <row r="5" spans="1:13" x14ac:dyDescent="0.25">
      <c r="A5" s="6" t="s">
        <v>81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x14ac:dyDescent="0.25">
      <c r="A6" s="7" t="s">
        <v>82</v>
      </c>
      <c r="B6" s="8">
        <v>323672.92</v>
      </c>
      <c r="C6" s="8">
        <v>464478.31</v>
      </c>
      <c r="D6" s="8">
        <v>3072790.05</v>
      </c>
      <c r="E6" s="8">
        <v>105718212.5</v>
      </c>
      <c r="F6" s="8">
        <v>115941767.3</v>
      </c>
      <c r="G6" s="8">
        <v>107282851.09999999</v>
      </c>
      <c r="H6" s="8">
        <v>151429934.19999999</v>
      </c>
      <c r="I6" s="8">
        <v>148262185.90000001</v>
      </c>
      <c r="J6" s="8">
        <v>12403345.859999999</v>
      </c>
      <c r="K6" s="8">
        <v>14287212.539999999</v>
      </c>
      <c r="L6" s="8">
        <v>13008977.73</v>
      </c>
      <c r="M6" s="8">
        <v>18449428.59</v>
      </c>
    </row>
    <row r="7" spans="1:13" x14ac:dyDescent="0.25">
      <c r="A7" s="7" t="s">
        <v>83</v>
      </c>
      <c r="B7" s="8">
        <v>285153.53999999998</v>
      </c>
      <c r="C7" s="8">
        <v>2778676.25</v>
      </c>
      <c r="D7" s="8">
        <v>3293920.39</v>
      </c>
      <c r="E7" s="8">
        <v>119300359.40000001</v>
      </c>
      <c r="F7" s="8">
        <v>116455559.8</v>
      </c>
      <c r="G7" s="8">
        <v>116488592.90000001</v>
      </c>
      <c r="H7" s="8">
        <v>137631999.40000001</v>
      </c>
      <c r="I7" s="8">
        <v>138483058.59999999</v>
      </c>
      <c r="J7" s="8">
        <v>12653283.51</v>
      </c>
      <c r="K7" s="8">
        <v>15377473.08</v>
      </c>
      <c r="L7" s="8">
        <v>14072392.439999999</v>
      </c>
      <c r="M7" s="8">
        <v>15091652.699999999</v>
      </c>
    </row>
    <row r="8" spans="1:13" x14ac:dyDescent="0.25">
      <c r="A8" s="7" t="s">
        <v>84</v>
      </c>
      <c r="B8" s="8">
        <v>252893.6</v>
      </c>
      <c r="C8" s="8">
        <v>2855024.71</v>
      </c>
      <c r="D8" s="8">
        <v>3171487.72</v>
      </c>
      <c r="E8" s="8">
        <v>96784337.700000003</v>
      </c>
      <c r="F8" s="8">
        <v>112109001.5</v>
      </c>
      <c r="G8" s="8">
        <v>100114288.5</v>
      </c>
      <c r="H8" s="8">
        <v>115989667.7</v>
      </c>
      <c r="I8" s="8">
        <v>158121574.69999999</v>
      </c>
      <c r="J8" s="8">
        <v>9052955.0099999998</v>
      </c>
      <c r="K8" s="8"/>
      <c r="L8" s="8">
        <v>12986769.15</v>
      </c>
      <c r="M8" s="8">
        <v>17920204.829999998</v>
      </c>
    </row>
    <row r="9" spans="1:13" x14ac:dyDescent="0.25">
      <c r="A9" s="6" t="s">
        <v>85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0" spans="1:13" x14ac:dyDescent="0.25">
      <c r="A10" s="7" t="s">
        <v>86</v>
      </c>
      <c r="B10" s="8">
        <v>269832.53000000003</v>
      </c>
      <c r="C10" s="8">
        <v>2968197.54</v>
      </c>
      <c r="D10" s="8">
        <v>3075392.68</v>
      </c>
      <c r="E10" s="8">
        <v>103594167.5</v>
      </c>
      <c r="F10" s="8">
        <v>95973667.019999996</v>
      </c>
      <c r="G10" s="8">
        <v>105175608.3</v>
      </c>
      <c r="H10" s="8">
        <v>137293230.19999999</v>
      </c>
      <c r="I10" s="8">
        <v>126159379.7</v>
      </c>
      <c r="J10" s="8">
        <v>12767666.58</v>
      </c>
      <c r="K10" s="8">
        <v>14001272.279999999</v>
      </c>
      <c r="L10" s="8">
        <v>4363584.21</v>
      </c>
      <c r="M10" s="8">
        <v>26316582.210000001</v>
      </c>
    </row>
    <row r="11" spans="1:13" x14ac:dyDescent="0.25">
      <c r="A11" s="7" t="s">
        <v>87</v>
      </c>
      <c r="B11" s="8">
        <v>304961.81</v>
      </c>
      <c r="C11" s="8">
        <v>2771325.57</v>
      </c>
      <c r="D11" s="8">
        <v>3110897.82</v>
      </c>
      <c r="E11" s="8">
        <v>105769446.59999999</v>
      </c>
      <c r="F11" s="8">
        <v>111066212.09999999</v>
      </c>
      <c r="G11" s="8">
        <v>123028666</v>
      </c>
      <c r="H11" s="8">
        <v>129122452.90000001</v>
      </c>
      <c r="I11" s="8">
        <v>170704205.69999999</v>
      </c>
      <c r="J11" s="8">
        <v>11483087.58</v>
      </c>
      <c r="K11" s="8">
        <v>14743032.210000001</v>
      </c>
      <c r="L11" s="8">
        <v>1815357.69</v>
      </c>
      <c r="M11" s="8">
        <v>13914013.949999999</v>
      </c>
    </row>
    <row r="12" spans="1:13" x14ac:dyDescent="0.25">
      <c r="A12" s="7" t="s">
        <v>88</v>
      </c>
      <c r="B12" s="8">
        <v>292942.58</v>
      </c>
      <c r="C12" s="8">
        <v>2880520.16</v>
      </c>
      <c r="D12" s="8">
        <v>3113704.43</v>
      </c>
      <c r="E12" s="8">
        <v>101168170.3</v>
      </c>
      <c r="F12" s="8">
        <v>112799816.5</v>
      </c>
      <c r="G12" s="8">
        <v>130793937.3</v>
      </c>
      <c r="H12" s="8">
        <v>151995330.40000001</v>
      </c>
      <c r="I12" s="8">
        <v>159112403.69999999</v>
      </c>
      <c r="J12" s="8">
        <v>10527241.949999999</v>
      </c>
      <c r="K12" s="8">
        <v>15461258.4</v>
      </c>
      <c r="L12" s="8">
        <v>8938116.9900000002</v>
      </c>
      <c r="M12" s="8">
        <v>19393698.510000002</v>
      </c>
    </row>
    <row r="13" spans="1:13" x14ac:dyDescent="0.25">
      <c r="A13" s="6" t="s">
        <v>89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1:13" x14ac:dyDescent="0.25">
      <c r="A14" s="7" t="s">
        <v>90</v>
      </c>
      <c r="B14" s="8">
        <v>322803.37</v>
      </c>
      <c r="C14" s="8">
        <v>2716039.88</v>
      </c>
      <c r="D14" s="8">
        <v>3541047.75</v>
      </c>
      <c r="E14" s="8">
        <v>110292259.5</v>
      </c>
      <c r="F14" s="8">
        <v>109746532.8</v>
      </c>
      <c r="G14" s="8">
        <v>110880699.40000001</v>
      </c>
      <c r="H14" s="8">
        <v>151943026.5</v>
      </c>
      <c r="I14" s="8">
        <v>172662510.30000001</v>
      </c>
      <c r="J14" s="8">
        <v>12694641.029999999</v>
      </c>
      <c r="K14" s="8">
        <v>15651785.52</v>
      </c>
      <c r="L14" s="8">
        <v>12553439.130000001</v>
      </c>
      <c r="M14" s="8">
        <v>18405694.800000001</v>
      </c>
    </row>
    <row r="15" spans="1:13" x14ac:dyDescent="0.25">
      <c r="A15" s="7" t="s">
        <v>91</v>
      </c>
      <c r="B15" s="8">
        <v>364744.51</v>
      </c>
      <c r="C15" s="8">
        <v>3434731.06</v>
      </c>
      <c r="D15" s="8">
        <v>3207245.74</v>
      </c>
      <c r="E15" s="8">
        <v>118448858</v>
      </c>
      <c r="F15" s="8">
        <v>116762322.7</v>
      </c>
      <c r="G15" s="8">
        <v>121135825.40000001</v>
      </c>
      <c r="H15" s="8">
        <v>132614024.59999999</v>
      </c>
      <c r="I15" s="8">
        <v>156720143</v>
      </c>
      <c r="J15" s="8">
        <v>11476758.779999999</v>
      </c>
      <c r="K15" s="8">
        <v>14008485.6</v>
      </c>
      <c r="L15" s="8">
        <v>14518247.76</v>
      </c>
      <c r="M15" s="8">
        <v>15477633.09</v>
      </c>
    </row>
    <row r="16" spans="1:13" x14ac:dyDescent="0.25">
      <c r="A16" s="7" t="s">
        <v>92</v>
      </c>
      <c r="B16" s="8">
        <v>292471.57</v>
      </c>
      <c r="C16" s="8">
        <v>3329301.86</v>
      </c>
      <c r="D16" s="8">
        <v>98158169.519999996</v>
      </c>
      <c r="E16" s="8">
        <v>125020357.7</v>
      </c>
      <c r="F16" s="8">
        <v>119631679.09999999</v>
      </c>
      <c r="G16" s="8">
        <v>127533570.09999999</v>
      </c>
      <c r="H16" s="8">
        <v>158463687.40000001</v>
      </c>
      <c r="I16" s="8">
        <v>174815649.90000001</v>
      </c>
      <c r="J16" s="8">
        <v>11475121.77</v>
      </c>
      <c r="K16" s="8">
        <v>17076697.02</v>
      </c>
      <c r="L16" s="8">
        <v>17053432.739999998</v>
      </c>
      <c r="M16" s="8">
        <v>18415905.120000001</v>
      </c>
    </row>
    <row r="17" spans="1:15" x14ac:dyDescent="0.25">
      <c r="A17" s="6" t="s">
        <v>93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1:15" x14ac:dyDescent="0.25">
      <c r="A18" s="7" t="s">
        <v>94</v>
      </c>
      <c r="B18" s="8">
        <v>330463.52</v>
      </c>
      <c r="C18" s="8">
        <v>3446225.68</v>
      </c>
      <c r="D18" s="8">
        <v>91150755.030000001</v>
      </c>
      <c r="E18" s="8">
        <v>166863941.5</v>
      </c>
      <c r="F18" s="8">
        <v>127728417.8</v>
      </c>
      <c r="G18" s="8">
        <v>132843627.5</v>
      </c>
      <c r="H18" s="8">
        <v>151015784.40000001</v>
      </c>
      <c r="I18" s="8">
        <v>178131713.80000001</v>
      </c>
      <c r="J18" s="8">
        <v>11647154.43</v>
      </c>
      <c r="K18" s="8">
        <v>15112677.060000001</v>
      </c>
      <c r="L18" s="8">
        <v>17414616.329999998</v>
      </c>
      <c r="M18" s="8">
        <v>18955778.489999998</v>
      </c>
    </row>
    <row r="19" spans="1:15" x14ac:dyDescent="0.25">
      <c r="A19" s="7" t="s">
        <v>95</v>
      </c>
      <c r="B19" s="8">
        <v>368012.07</v>
      </c>
      <c r="C19" s="8">
        <v>3319011.33</v>
      </c>
      <c r="D19" s="8">
        <v>104744634</v>
      </c>
      <c r="E19" s="8">
        <v>114319368.59999999</v>
      </c>
      <c r="F19" s="8">
        <v>125633680</v>
      </c>
      <c r="G19" s="8">
        <v>131555964.5</v>
      </c>
      <c r="H19" s="8">
        <v>163121163.09999999</v>
      </c>
      <c r="I19" s="8">
        <v>173881369.40000001</v>
      </c>
      <c r="J19" s="8">
        <v>11181960.630000001</v>
      </c>
      <c r="K19" s="8">
        <v>5548547.25</v>
      </c>
      <c r="L19" s="8">
        <v>23496308.280000001</v>
      </c>
      <c r="M19" s="8">
        <v>18159356.52</v>
      </c>
    </row>
    <row r="20" spans="1:15" x14ac:dyDescent="0.25">
      <c r="A20" s="7" t="s">
        <v>96</v>
      </c>
      <c r="B20" s="8">
        <v>409906.41</v>
      </c>
      <c r="C20" s="8">
        <v>4226144.51</v>
      </c>
      <c r="D20" s="8">
        <v>111861804.09999999</v>
      </c>
      <c r="E20" s="8">
        <v>130189890.09999999</v>
      </c>
      <c r="F20" s="8">
        <v>130002649.90000001</v>
      </c>
      <c r="G20" s="8">
        <v>121197530.3</v>
      </c>
      <c r="H20" s="8">
        <v>165705396.59999999</v>
      </c>
      <c r="I20" s="8">
        <v>180669438.90000001</v>
      </c>
      <c r="J20" s="8">
        <v>13473864.810000001</v>
      </c>
      <c r="K20" s="8">
        <v>18654317.82</v>
      </c>
      <c r="L20" s="8">
        <v>17499710.34</v>
      </c>
      <c r="M20" s="8">
        <v>14292006.390000001</v>
      </c>
    </row>
    <row r="21" spans="1:15" x14ac:dyDescent="0.25">
      <c r="A21" s="6" t="s">
        <v>79</v>
      </c>
      <c r="B21" s="8">
        <v>3817858.43</v>
      </c>
      <c r="C21" s="8">
        <v>35189676.859999992</v>
      </c>
      <c r="D21" s="8">
        <v>431501849.23000002</v>
      </c>
      <c r="E21" s="8">
        <v>1397469369.3999999</v>
      </c>
      <c r="F21" s="8">
        <v>1393851306.5200002</v>
      </c>
      <c r="G21" s="8">
        <v>1428031161.3</v>
      </c>
      <c r="H21" s="8">
        <v>1746325697.3999999</v>
      </c>
      <c r="I21" s="8">
        <v>1937723633.6000001</v>
      </c>
      <c r="J21" s="8">
        <v>140837081.94</v>
      </c>
      <c r="K21" s="8">
        <v>159922758.77999997</v>
      </c>
      <c r="L21" s="8">
        <v>157720952.78999999</v>
      </c>
      <c r="M21" s="8">
        <v>214791955.20000005</v>
      </c>
    </row>
    <row r="26" spans="1:15" x14ac:dyDescent="0.25">
      <c r="A26" s="5" t="s">
        <v>255</v>
      </c>
      <c r="B26" t="s">
        <v>256</v>
      </c>
    </row>
    <row r="28" spans="1:15" x14ac:dyDescent="0.25">
      <c r="A28" s="5" t="s">
        <v>257</v>
      </c>
      <c r="B28" s="5" t="s">
        <v>77</v>
      </c>
    </row>
    <row r="29" spans="1:15" x14ac:dyDescent="0.25">
      <c r="A29" s="5" t="s">
        <v>78</v>
      </c>
      <c r="B29">
        <v>2010</v>
      </c>
      <c r="C29">
        <v>2011</v>
      </c>
      <c r="D29">
        <v>2012</v>
      </c>
      <c r="E29">
        <v>2013</v>
      </c>
      <c r="F29">
        <v>2014</v>
      </c>
      <c r="G29">
        <v>2015</v>
      </c>
      <c r="H29">
        <v>2016</v>
      </c>
      <c r="I29">
        <v>2017</v>
      </c>
      <c r="J29">
        <v>2018</v>
      </c>
      <c r="K29">
        <v>2019</v>
      </c>
      <c r="L29">
        <v>2020</v>
      </c>
      <c r="M29">
        <v>2021</v>
      </c>
      <c r="N29">
        <v>2022</v>
      </c>
      <c r="O29" t="s">
        <v>79</v>
      </c>
    </row>
    <row r="30" spans="1:15" x14ac:dyDescent="0.25">
      <c r="A30" s="6" t="s">
        <v>81</v>
      </c>
      <c r="B30" s="8">
        <v>859808.33999999985</v>
      </c>
      <c r="C30" s="8">
        <v>1081424.17</v>
      </c>
      <c r="D30" s="8">
        <v>867991.66</v>
      </c>
      <c r="E30" s="8">
        <v>1021225.46</v>
      </c>
      <c r="F30" s="8">
        <v>908571.54999999981</v>
      </c>
      <c r="G30" s="8">
        <v>818203.01000000013</v>
      </c>
      <c r="H30" s="8">
        <v>1154992.9500000002</v>
      </c>
      <c r="I30" s="8">
        <v>1128760.26</v>
      </c>
      <c r="J30" s="8">
        <v>1309076.81</v>
      </c>
      <c r="K30" s="8">
        <v>1634715.1400000001</v>
      </c>
      <c r="L30" s="8">
        <v>1486161.9199999999</v>
      </c>
      <c r="M30" s="8">
        <v>1924975.3699999999</v>
      </c>
      <c r="N30" s="8">
        <v>1905483.54</v>
      </c>
      <c r="O30" s="8">
        <v>16101390.18</v>
      </c>
    </row>
    <row r="31" spans="1:15" x14ac:dyDescent="0.25">
      <c r="A31" s="7" t="s">
        <v>82</v>
      </c>
      <c r="B31" s="8">
        <v>307612.84999999998</v>
      </c>
      <c r="C31" s="8">
        <v>396546.98</v>
      </c>
      <c r="D31" s="8">
        <v>158640.67000000001</v>
      </c>
      <c r="E31" s="8">
        <v>426845.02000000008</v>
      </c>
      <c r="F31" s="8">
        <v>344321.06999999995</v>
      </c>
      <c r="G31" s="8">
        <v>356907.9</v>
      </c>
      <c r="H31" s="8">
        <v>452627.06000000006</v>
      </c>
      <c r="I31" s="8">
        <v>387191.25</v>
      </c>
      <c r="J31" s="8">
        <v>449568.37</v>
      </c>
      <c r="K31" s="8">
        <v>515131.92000000004</v>
      </c>
      <c r="L31" s="8">
        <v>483970.83</v>
      </c>
      <c r="M31" s="8">
        <v>702313.98</v>
      </c>
      <c r="N31" s="8">
        <v>689281.8</v>
      </c>
      <c r="O31" s="8">
        <v>5670959.7000000002</v>
      </c>
    </row>
    <row r="32" spans="1:15" x14ac:dyDescent="0.25">
      <c r="A32" s="7" t="s">
        <v>83</v>
      </c>
      <c r="B32" s="8">
        <v>288466.8</v>
      </c>
      <c r="C32" s="8">
        <v>394851.31</v>
      </c>
      <c r="D32" s="8">
        <v>372593.49</v>
      </c>
      <c r="E32" s="8">
        <v>315691.96999999997</v>
      </c>
      <c r="F32" s="8">
        <v>285388.79999999999</v>
      </c>
      <c r="G32" s="8">
        <v>232871.93</v>
      </c>
      <c r="H32" s="8">
        <v>355391.64</v>
      </c>
      <c r="I32" s="8">
        <v>409265.08999999997</v>
      </c>
      <c r="J32" s="8">
        <v>468640.16</v>
      </c>
      <c r="K32" s="8">
        <v>569535.89</v>
      </c>
      <c r="L32" s="8">
        <v>521199.64</v>
      </c>
      <c r="M32" s="8">
        <v>558950.13</v>
      </c>
      <c r="N32" s="8">
        <v>530892.55000000005</v>
      </c>
      <c r="O32" s="8">
        <v>5303739.3999999994</v>
      </c>
    </row>
    <row r="33" spans="1:15" x14ac:dyDescent="0.25">
      <c r="A33" s="7" t="s">
        <v>84</v>
      </c>
      <c r="B33" s="8">
        <v>263728.69</v>
      </c>
      <c r="C33" s="8">
        <v>290025.88</v>
      </c>
      <c r="D33" s="8">
        <v>336757.5</v>
      </c>
      <c r="E33" s="8">
        <v>278688.46999999997</v>
      </c>
      <c r="F33" s="8">
        <v>278861.68</v>
      </c>
      <c r="G33" s="8">
        <v>228423.18000000002</v>
      </c>
      <c r="H33" s="8">
        <v>346974.25</v>
      </c>
      <c r="I33" s="8">
        <v>332303.92</v>
      </c>
      <c r="J33" s="8">
        <v>390868.28</v>
      </c>
      <c r="K33" s="8">
        <v>550047.33000000007</v>
      </c>
      <c r="L33" s="8">
        <v>480991.45</v>
      </c>
      <c r="M33" s="8">
        <v>663711.26</v>
      </c>
      <c r="N33" s="8">
        <v>685309.19</v>
      </c>
      <c r="O33" s="8">
        <v>5126691.08</v>
      </c>
    </row>
    <row r="34" spans="1:15" x14ac:dyDescent="0.25">
      <c r="A34" s="6" t="s">
        <v>85</v>
      </c>
      <c r="B34" s="8">
        <v>861698.02</v>
      </c>
      <c r="C34" s="8">
        <v>1075286.3399999999</v>
      </c>
      <c r="D34" s="8">
        <v>1100858.29</v>
      </c>
      <c r="E34" s="8">
        <v>957062.23</v>
      </c>
      <c r="F34" s="8">
        <v>949809.15999999992</v>
      </c>
      <c r="G34" s="8">
        <v>729056.26</v>
      </c>
      <c r="H34" s="8">
        <v>982233.51</v>
      </c>
      <c r="I34" s="8">
        <v>1142569.6099999999</v>
      </c>
      <c r="J34" s="8">
        <v>1309638.48</v>
      </c>
      <c r="K34" s="8">
        <v>1676321.56</v>
      </c>
      <c r="L34" s="8">
        <v>1249071.5</v>
      </c>
      <c r="M34" s="8">
        <v>1899290.3099999998</v>
      </c>
      <c r="N34" s="8">
        <v>1590311.25</v>
      </c>
      <c r="O34" s="8">
        <v>15523206.520000001</v>
      </c>
    </row>
    <row r="35" spans="1:15" x14ac:dyDescent="0.25">
      <c r="A35" s="7" t="s">
        <v>86</v>
      </c>
      <c r="B35" s="8">
        <v>267808.09999999998</v>
      </c>
      <c r="C35" s="8">
        <v>380066.48000000004</v>
      </c>
      <c r="D35" s="8">
        <v>335107.44999999995</v>
      </c>
      <c r="E35" s="8">
        <v>255541.75999999998</v>
      </c>
      <c r="F35" s="8">
        <v>304074.55</v>
      </c>
      <c r="G35" s="8">
        <v>239245.72999999998</v>
      </c>
      <c r="H35" s="8">
        <v>356024.87</v>
      </c>
      <c r="I35" s="8">
        <v>387538.57</v>
      </c>
      <c r="J35" s="8">
        <v>417302.89</v>
      </c>
      <c r="K35" s="8">
        <v>557644.28</v>
      </c>
      <c r="L35" s="8">
        <v>431650.04000000004</v>
      </c>
      <c r="M35" s="8">
        <v>665671.43999999994</v>
      </c>
      <c r="N35" s="8">
        <v>696979.32</v>
      </c>
      <c r="O35" s="8">
        <v>5294655.4800000004</v>
      </c>
    </row>
    <row r="36" spans="1:15" x14ac:dyDescent="0.25">
      <c r="A36" s="7" t="s">
        <v>87</v>
      </c>
      <c r="B36" s="8">
        <v>273881.45</v>
      </c>
      <c r="C36" s="8">
        <v>330190.25</v>
      </c>
      <c r="D36" s="8">
        <v>404440.19</v>
      </c>
      <c r="E36" s="8">
        <v>343625.39</v>
      </c>
      <c r="F36" s="8">
        <v>330730.93000000005</v>
      </c>
      <c r="G36" s="8">
        <v>256847.68</v>
      </c>
      <c r="H36" s="8">
        <v>404294.9</v>
      </c>
      <c r="I36" s="8">
        <v>376492.12</v>
      </c>
      <c r="J36" s="8">
        <v>425299.56</v>
      </c>
      <c r="K36" s="8">
        <v>546038.09</v>
      </c>
      <c r="L36" s="8">
        <v>430382.25</v>
      </c>
      <c r="M36" s="8">
        <v>643409.16999999993</v>
      </c>
      <c r="N36" s="8">
        <v>370540.55</v>
      </c>
      <c r="O36" s="8">
        <v>5136172.53</v>
      </c>
    </row>
    <row r="37" spans="1:15" x14ac:dyDescent="0.25">
      <c r="A37" s="7" t="s">
        <v>88</v>
      </c>
      <c r="B37" s="8">
        <v>320008.47000000003</v>
      </c>
      <c r="C37" s="8">
        <v>365029.60999999993</v>
      </c>
      <c r="D37" s="8">
        <v>361310.65</v>
      </c>
      <c r="E37" s="8">
        <v>357895.08</v>
      </c>
      <c r="F37" s="8">
        <v>315003.68</v>
      </c>
      <c r="G37" s="8">
        <v>232962.84999999998</v>
      </c>
      <c r="H37" s="8">
        <v>221913.74</v>
      </c>
      <c r="I37" s="8">
        <v>378538.92</v>
      </c>
      <c r="J37" s="8">
        <v>467036.02999999997</v>
      </c>
      <c r="K37" s="8">
        <v>572639.18999999994</v>
      </c>
      <c r="L37" s="8">
        <v>387039.21</v>
      </c>
      <c r="M37" s="8">
        <v>590209.69999999995</v>
      </c>
      <c r="N37" s="8">
        <v>522791.38</v>
      </c>
      <c r="O37" s="8">
        <v>5092378.51</v>
      </c>
    </row>
    <row r="38" spans="1:15" x14ac:dyDescent="0.25">
      <c r="A38" s="6" t="s">
        <v>89</v>
      </c>
      <c r="B38" s="8">
        <v>987133.98</v>
      </c>
      <c r="C38" s="8">
        <v>1004990.02</v>
      </c>
      <c r="D38" s="8">
        <v>1085257.6299999999</v>
      </c>
      <c r="E38" s="8">
        <v>1072877.17</v>
      </c>
      <c r="F38" s="8">
        <v>971078</v>
      </c>
      <c r="G38" s="8">
        <v>555057.5</v>
      </c>
      <c r="H38" s="8">
        <v>1018875.48</v>
      </c>
      <c r="I38" s="8">
        <v>1221000.51</v>
      </c>
      <c r="J38" s="8">
        <v>1243095.75</v>
      </c>
      <c r="K38" s="8">
        <v>1730998.7000000002</v>
      </c>
      <c r="L38" s="8">
        <v>1634263.4</v>
      </c>
      <c r="M38" s="8">
        <v>1937008.3900000001</v>
      </c>
      <c r="N38" s="8">
        <v>1517216.2000000002</v>
      </c>
      <c r="O38" s="8">
        <v>15978852.729999997</v>
      </c>
    </row>
    <row r="39" spans="1:15" x14ac:dyDescent="0.25">
      <c r="A39" s="7" t="s">
        <v>90</v>
      </c>
      <c r="B39" s="8">
        <v>340709.84</v>
      </c>
      <c r="C39" s="8">
        <v>311294.83999999997</v>
      </c>
      <c r="D39" s="8">
        <v>336936.11</v>
      </c>
      <c r="E39" s="8">
        <v>352535.58</v>
      </c>
      <c r="F39" s="8">
        <v>323606.89</v>
      </c>
      <c r="G39" s="8">
        <v>177614.38</v>
      </c>
      <c r="H39" s="8">
        <v>326872.95</v>
      </c>
      <c r="I39" s="8">
        <v>398040.75</v>
      </c>
      <c r="J39" s="8">
        <v>393026.29000000004</v>
      </c>
      <c r="K39" s="8">
        <v>579695.77</v>
      </c>
      <c r="L39" s="8">
        <v>464941.93999999994</v>
      </c>
      <c r="M39" s="8">
        <v>681692.47</v>
      </c>
      <c r="N39" s="8">
        <v>521745.77</v>
      </c>
      <c r="O39" s="8">
        <v>5208713.58</v>
      </c>
    </row>
    <row r="40" spans="1:15" x14ac:dyDescent="0.25">
      <c r="A40" s="7" t="s">
        <v>91</v>
      </c>
      <c r="B40" s="8">
        <v>317541.15000000002</v>
      </c>
      <c r="C40" s="8">
        <v>359982.23</v>
      </c>
      <c r="D40" s="8">
        <v>372420.12</v>
      </c>
      <c r="E40" s="8">
        <v>377215.4</v>
      </c>
      <c r="F40" s="8">
        <v>333567.13999999996</v>
      </c>
      <c r="G40" s="8">
        <v>188990</v>
      </c>
      <c r="H40" s="8">
        <v>330302.02</v>
      </c>
      <c r="I40" s="8">
        <v>397927.01</v>
      </c>
      <c r="J40" s="8">
        <v>425064.94999999995</v>
      </c>
      <c r="K40" s="8">
        <v>518832.80000000005</v>
      </c>
      <c r="L40" s="8">
        <v>537712.98</v>
      </c>
      <c r="M40" s="8">
        <v>573245.53</v>
      </c>
      <c r="N40" s="8">
        <v>429226.60000000003</v>
      </c>
      <c r="O40" s="8">
        <v>5162027.9299999988</v>
      </c>
    </row>
    <row r="41" spans="1:15" x14ac:dyDescent="0.25">
      <c r="A41" s="7" t="s">
        <v>92</v>
      </c>
      <c r="B41" s="8">
        <v>328882.99</v>
      </c>
      <c r="C41" s="8">
        <v>333712.95</v>
      </c>
      <c r="D41" s="8">
        <v>375901.4</v>
      </c>
      <c r="E41" s="8">
        <v>343126.19</v>
      </c>
      <c r="F41" s="8">
        <v>313903.97000000003</v>
      </c>
      <c r="G41" s="8">
        <v>188453.12</v>
      </c>
      <c r="H41" s="8">
        <v>361700.51</v>
      </c>
      <c r="I41" s="8">
        <v>425032.75</v>
      </c>
      <c r="J41" s="8">
        <v>425004.51</v>
      </c>
      <c r="K41" s="8">
        <v>632470.13</v>
      </c>
      <c r="L41" s="8">
        <v>631608.48</v>
      </c>
      <c r="M41" s="8">
        <v>682070.39</v>
      </c>
      <c r="N41" s="8">
        <v>566243.83000000007</v>
      </c>
      <c r="O41" s="8">
        <v>5608111.2199999997</v>
      </c>
    </row>
    <row r="42" spans="1:15" x14ac:dyDescent="0.25">
      <c r="A42" s="6" t="s">
        <v>93</v>
      </c>
      <c r="B42" s="8">
        <v>1114202.6099999999</v>
      </c>
      <c r="C42" s="8">
        <v>1432546.5</v>
      </c>
      <c r="D42" s="8">
        <v>1153433.5</v>
      </c>
      <c r="E42" s="8">
        <v>1208554.1200000001</v>
      </c>
      <c r="F42" s="8">
        <v>1103068.96</v>
      </c>
      <c r="G42" s="8">
        <v>799327.17999999993</v>
      </c>
      <c r="H42" s="8">
        <v>1193445.92</v>
      </c>
      <c r="I42" s="8">
        <v>1524284.27</v>
      </c>
      <c r="J42" s="8">
        <v>1344554.7</v>
      </c>
      <c r="K42" s="8">
        <v>1838426.0500000003</v>
      </c>
      <c r="L42" s="8">
        <v>2348585.7199999997</v>
      </c>
      <c r="M42" s="8">
        <v>2132684.63</v>
      </c>
      <c r="N42" s="8">
        <v>1595168.35</v>
      </c>
      <c r="O42" s="8">
        <v>18788282.510000002</v>
      </c>
    </row>
    <row r="43" spans="1:15" x14ac:dyDescent="0.25">
      <c r="A43" s="7" t="s">
        <v>94</v>
      </c>
      <c r="B43" s="8">
        <v>342274.5</v>
      </c>
      <c r="C43" s="8">
        <v>440955.30000000005</v>
      </c>
      <c r="D43" s="8">
        <v>364017.43999999994</v>
      </c>
      <c r="E43" s="8">
        <v>366804.39</v>
      </c>
      <c r="F43" s="8">
        <v>336164.79000000004</v>
      </c>
      <c r="G43" s="8">
        <v>271582.33</v>
      </c>
      <c r="H43" s="8">
        <v>368850.13</v>
      </c>
      <c r="I43" s="8">
        <v>481966.71</v>
      </c>
      <c r="J43" s="8">
        <v>431376.08999999997</v>
      </c>
      <c r="K43" s="8">
        <v>559728.8600000001</v>
      </c>
      <c r="L43" s="8">
        <v>722850.62</v>
      </c>
      <c r="M43" s="8">
        <v>772512.79</v>
      </c>
      <c r="N43" s="8">
        <v>577900.13</v>
      </c>
      <c r="O43" s="8">
        <v>6036984.0800000001</v>
      </c>
    </row>
    <row r="44" spans="1:15" x14ac:dyDescent="0.25">
      <c r="A44" s="7" t="s">
        <v>95</v>
      </c>
      <c r="B44" s="8">
        <v>364617.38</v>
      </c>
      <c r="C44" s="8">
        <v>442005.16000000003</v>
      </c>
      <c r="D44" s="8">
        <v>368524.17000000004</v>
      </c>
      <c r="E44" s="8">
        <v>406881.35000000003</v>
      </c>
      <c r="F44" s="8">
        <v>386017.33999999997</v>
      </c>
      <c r="G44" s="8">
        <v>265540.15000000002</v>
      </c>
      <c r="H44" s="8">
        <v>399532.06</v>
      </c>
      <c r="I44" s="8">
        <v>438002</v>
      </c>
      <c r="J44" s="8">
        <v>414146.66000000003</v>
      </c>
      <c r="K44" s="8">
        <v>587796.59</v>
      </c>
      <c r="L44" s="8">
        <v>792368.67</v>
      </c>
      <c r="M44" s="8">
        <v>672568.8</v>
      </c>
      <c r="N44" s="8">
        <v>420221.12</v>
      </c>
      <c r="O44" s="8">
        <v>5958221.4500000002</v>
      </c>
    </row>
    <row r="45" spans="1:15" x14ac:dyDescent="0.25">
      <c r="A45" s="7" t="s">
        <v>96</v>
      </c>
      <c r="B45" s="8">
        <v>407310.73</v>
      </c>
      <c r="C45" s="8">
        <v>549586.04</v>
      </c>
      <c r="D45" s="8">
        <v>420891.88999999996</v>
      </c>
      <c r="E45" s="8">
        <v>434868.38</v>
      </c>
      <c r="F45" s="8">
        <v>380886.82999999996</v>
      </c>
      <c r="G45" s="8">
        <v>262204.7</v>
      </c>
      <c r="H45" s="8">
        <v>425063.73</v>
      </c>
      <c r="I45" s="8">
        <v>604315.56000000006</v>
      </c>
      <c r="J45" s="8">
        <v>499031.95</v>
      </c>
      <c r="K45" s="8">
        <v>690900.6</v>
      </c>
      <c r="L45" s="8">
        <v>833366.42999999993</v>
      </c>
      <c r="M45" s="8">
        <v>687603.04</v>
      </c>
      <c r="N45" s="8">
        <v>597047.1</v>
      </c>
      <c r="O45" s="8">
        <v>6793076.9799999995</v>
      </c>
    </row>
    <row r="46" spans="1:15" x14ac:dyDescent="0.25">
      <c r="A46" s="6" t="s">
        <v>79</v>
      </c>
      <c r="B46" s="8">
        <v>3822842.9499999997</v>
      </c>
      <c r="C46" s="8">
        <v>4594247.03</v>
      </c>
      <c r="D46" s="8">
        <v>4207541.0799999991</v>
      </c>
      <c r="E46" s="8">
        <v>4259718.9800000004</v>
      </c>
      <c r="F46" s="8">
        <v>3932527.67</v>
      </c>
      <c r="G46" s="8">
        <v>2901643.95</v>
      </c>
      <c r="H46" s="8">
        <v>4349547.8600000003</v>
      </c>
      <c r="I46" s="8">
        <v>5016614.6500000004</v>
      </c>
      <c r="J46" s="8">
        <v>5206365.74</v>
      </c>
      <c r="K46" s="8">
        <v>6880461.4499999993</v>
      </c>
      <c r="L46" s="8">
        <v>6718082.54</v>
      </c>
      <c r="M46" s="8">
        <v>7893958.6999999993</v>
      </c>
      <c r="N46" s="8">
        <v>6608179.3399999989</v>
      </c>
      <c r="O46" s="8">
        <v>66391731.939999998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03_CSVdatasetMes_original</vt:lpstr>
      <vt:lpstr>CONFAZ</vt:lpstr>
      <vt:lpstr>Planilha1</vt:lpstr>
      <vt:lpstr>Resumo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Patricia Silva Pimentel</dc:creator>
  <cp:lastModifiedBy>Elivania dos Santos Ferreira</cp:lastModifiedBy>
  <dcterms:created xsi:type="dcterms:W3CDTF">2023-01-20T18:39:58Z</dcterms:created>
  <dcterms:modified xsi:type="dcterms:W3CDTF">2023-01-27T18:33:57Z</dcterms:modified>
</cp:coreProperties>
</file>